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Pool_Cash_Flows" sheetId="5" state="visible" r:id="rId7"/>
    <sheet name="Add REMIC Cash Flows"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<sst xmlns="http://schemas.openxmlformats.org/spreadsheetml/2006/main" count="218" uniqueCount="108">
  <si>
    <t xml:space="preserve">MORTGAGE BOND PRICING TOOL</t>
  </si>
  <si>
    <t xml:space="preserve">Beta Test II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</si>
  <si>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</si>
  <si>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</si>
  <si>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</si>
  <si>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</si>
  <si>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</si>
  <si>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</si>
  <si>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</si>
  <si>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</si>
  <si>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</si>
  <si>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</si>
  <si>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</si>
  <si>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</si>
  <si>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</si>
  <si>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 Assumption</t>
  </si>
  <si>
    <t xml:space="preserve">Pool Balance</t>
  </si>
  <si>
    <t xml:space="preserve">Residual payment</t>
  </si>
  <si>
    <t xml:space="preserve">Servicing</t>
  </si>
  <si>
    <t xml:space="preserve">Periodic Default Assumption (%)</t>
  </si>
  <si>
    <t xml:space="preserve">Periodic Recovery Assumption (%)</t>
  </si>
  <si>
    <t xml:space="preserve">Price</t>
  </si>
  <si>
    <t xml:space="preserve">BDT Tree</t>
  </si>
  <si>
    <t xml:space="preserve">WHOLE POOL</t>
  </si>
  <si>
    <t xml:space="preserve">Tranches</t>
  </si>
  <si>
    <t xml:space="preserve">EOY</t>
  </si>
  <si>
    <t xml:space="preserve">Disc.</t>
  </si>
  <si>
    <t xml:space="preserve">AF</t>
  </si>
  <si>
    <t xml:space="preserve">Prep. %</t>
  </si>
  <si>
    <t xml:space="preserve">Default %</t>
  </si>
  <si>
    <t xml:space="preserve">Principal Owed</t>
  </si>
  <si>
    <t xml:space="preserve">Principal</t>
  </si>
  <si>
    <t xml:space="preserve">A-1A</t>
  </si>
  <si>
    <t xml:space="preserve">A-2A</t>
  </si>
  <si>
    <t xml:space="preserve">A-1B</t>
  </si>
  <si>
    <t xml:space="preserve">A-2B</t>
  </si>
  <si>
    <t xml:space="preserve">A-3B</t>
  </si>
  <si>
    <t xml:space="preserve">X</t>
  </si>
  <si>
    <t xml:space="preserve">B</t>
  </si>
  <si>
    <t xml:space="preserve">C</t>
  </si>
  <si>
    <t xml:space="preserve">D</t>
  </si>
  <si>
    <t xml:space="preserve">E</t>
  </si>
  <si>
    <t xml:space="preserve">F</t>
  </si>
  <si>
    <t xml:space="preserve">G</t>
  </si>
  <si>
    <t xml:space="preserve">H</t>
  </si>
  <si>
    <t xml:space="preserve">K</t>
  </si>
  <si>
    <t xml:space="preserve">L</t>
  </si>
  <si>
    <t xml:space="preserve">M</t>
  </si>
  <si>
    <t xml:space="preserve">N</t>
  </si>
  <si>
    <t xml:space="preserve">Total Remaining</t>
  </si>
  <si>
    <t xml:space="preserve"> </t>
  </si>
  <si>
    <t xml:space="preserve">EOY Balance</t>
  </si>
  <si>
    <t xml:space="preserve">P&amp;I Payment</t>
  </si>
  <si>
    <t xml:space="preserve">Unsched. Principal</t>
  </si>
  <si>
    <t xml:space="preserve">Defaulted Principal</t>
  </si>
  <si>
    <t xml:space="preserve">Sched. Principal</t>
  </si>
  <si>
    <t xml:space="preserve">Sched.  Interest</t>
  </si>
  <si>
    <t xml:space="preserve">To Issued Bonds</t>
  </si>
  <si>
    <t xml:space="preserve">Recoveries</t>
  </si>
  <si>
    <t xml:space="preserve">Total Cash Flow</t>
  </si>
  <si>
    <t xml:space="preserve">Bond Periods</t>
  </si>
  <si>
    <t xml:space="preserve">Balance</t>
  </si>
  <si>
    <t xml:space="preserve">Interest</t>
  </si>
  <si>
    <t xml:space="preserve">Total</t>
  </si>
  <si>
    <t xml:space="preserve">Differential of Total - Bond</t>
  </si>
  <si>
    <t xml:space="preserve">Residual</t>
  </si>
  <si>
    <t xml:space="preserve">A-1A Balance</t>
  </si>
  <si>
    <t xml:space="preserve">A-1A interest rate</t>
  </si>
  <si>
    <t xml:space="preserve">A-2A Balance</t>
  </si>
  <si>
    <t xml:space="preserve">A-2A interest rate</t>
  </si>
  <si>
    <t xml:space="preserve">A-1B Balance</t>
  </si>
  <si>
    <t xml:space="preserve">A-1B interest rate</t>
  </si>
  <si>
    <t xml:space="preserve">A-2B Balance</t>
  </si>
  <si>
    <t xml:space="preserve">A-2B interest rate</t>
  </si>
  <si>
    <t xml:space="preserve">A-3B Balance</t>
  </si>
  <si>
    <t xml:space="preserve">A-3B interest rate</t>
  </si>
  <si>
    <t xml:space="preserve">X Balance</t>
  </si>
  <si>
    <t xml:space="preserve">X interest rate</t>
  </si>
  <si>
    <t xml:space="preserve">B Balance</t>
  </si>
  <si>
    <t xml:space="preserve">B interest rate</t>
  </si>
  <si>
    <t xml:space="preserve">C Balance</t>
  </si>
  <si>
    <t xml:space="preserve">C interest rate</t>
  </si>
  <si>
    <t xml:space="preserve">D Balance</t>
  </si>
  <si>
    <t xml:space="preserve">D interest rate</t>
  </si>
  <si>
    <t xml:space="preserve">E Balance</t>
  </si>
  <si>
    <t xml:space="preserve">E interest rate</t>
  </si>
  <si>
    <t xml:space="preserve">F Balance</t>
  </si>
  <si>
    <t xml:space="preserve">F interest rate</t>
  </si>
  <si>
    <t xml:space="preserve">PRIVATE PLACEMENT</t>
  </si>
  <si>
    <t xml:space="preserve">G Balance</t>
  </si>
  <si>
    <t xml:space="preserve">G interest rate</t>
  </si>
  <si>
    <t xml:space="preserve">H Balance</t>
  </si>
  <si>
    <t xml:space="preserve">H interest rate</t>
  </si>
  <si>
    <t xml:space="preserve">K Balance</t>
  </si>
  <si>
    <t xml:space="preserve">K interest rate</t>
  </si>
  <si>
    <t xml:space="preserve">L Balance</t>
  </si>
  <si>
    <t xml:space="preserve">L interest rate</t>
  </si>
  <si>
    <t xml:space="preserve">M Balance</t>
  </si>
  <si>
    <t xml:space="preserve">M interest rate</t>
  </si>
  <si>
    <t xml:space="preserve">N Balance</t>
  </si>
  <si>
    <t xml:space="preserve">N interest rate</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</si>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</sst>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23">
    <numFmt numFmtId="164" formatCode="General"/>
    <numFmt numFmtId="165" formatCode="_([$€-2]* #,##0.00_);_([$€-2]* \(#,##0.00\);_([$€-2]* \-??_)"/>
    <numFmt numFmtId="166" formatCode="_(* #,##0.00_);_(* \(#,##0.00\);_(* \-??_);_(@_)"/>
    <numFmt numFmtId="167" formatCode="0%"/>
    <numFmt numFmtId="168" formatCode="0.00%"/>
    <numFmt numFmtId="169" formatCode="_(* #,##0.0000_);_(* \(#,##0.0000\);_(* \-??_);_(@_)"/>
    <numFmt numFmtId="170" formatCode="\$#,##0"/>
    <numFmt numFmtId="171" formatCode="_(\$* #,##0.00_);_(\$* \(#,##0.00\);_(\$* \-??_);_(@_)"/>
    <numFmt numFmtId="172" formatCode="0.00"/>
    <numFmt numFmtId="173" formatCode="\$#,##0_);[RED]&quot;($&quot;#,##0\)"/>
    <numFmt numFmtId="174" formatCode="\$#,##0_);&quot;($&quot;#,##0\)"/>
    <numFmt numFmtId="175" formatCode="0.00000%"/>
    <numFmt numFmtId="176" formatCode="_(* #,##0.00000_);_(* \(#,##0.00000\);_(* \-??_);_(@_)"/>
    <numFmt numFmtId="177" formatCode="0.0000%"/>
    <numFmt numFmtId="178" formatCode="#,##0.0_);\(#,##0.0\)"/>
    <numFmt numFmtId="179" formatCode="_(\$* #,##0_);_(\$* \(#,##0\);_(\$* \-??_);_(@_)"/>
    <numFmt numFmtId="180" formatCode="0_)"/>
    <numFmt numFmtId="181" formatCode="0.00000_)"/>
    <numFmt numFmtId="182" formatCode="0.000%"/>
    <numFmt numFmtId="183" formatCode="#,##0.0"/>
    <numFmt numFmtId="184" formatCode="\$#,##0.00"/>
    <numFmt numFmtId="185" formatCode="_(* #,##0_);_(* \(#,##0\);_(* \-??_);_(@_)"/>
    <numFmt numFmtId="186" formatCode="0.0"/>
  </numFmts>
  <fonts count="23">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b val="true"/>
      <sz val="10"/>
      <color rgb="FFFF0000"/>
      <name val="Arial"/>
      <family val="2"/>
    </font>
    <font>
      <b val="true"/>
      <sz val="10"/>
      <color rgb="FF0000FF"/>
      <name val="Arial"/>
      <family val="2"/>
    </font>
    <font>
      <b val="true"/>
      <sz val="10"/>
      <color rgb="FF0000FF"/>
      <name val="Times New Roman"/>
      <family val="1"/>
    </font>
    <font>
      <sz val="10"/>
      <name val="Times New Roman"/>
      <family val="1"/>
    </font>
    <font>
      <sz val="10"/>
      <color rgb="FF0000FF"/>
      <name val="Arial"/>
      <family val="2"/>
    </font>
    <font>
      <sz val="10"/>
      <name val="Times New Roman"/>
      <family val="0"/>
      <charset val="161"/>
    </font>
    <font>
      <b val="true"/>
      <sz val="10"/>
      <name val="Times New Roman"/>
      <family val="1"/>
    </font>
    <font>
      <sz val="10"/>
      <color rgb="FF0000FF"/>
      <name val="Times New Roman"/>
      <family val="1"/>
    </font>
    <font>
      <b val="true"/>
      <u val="single"/>
      <sz val="10"/>
      <name val="Times New Roman"/>
      <family val="1"/>
    </font>
    <font>
      <b val="true"/>
      <sz val="12"/>
      <color rgb="FFFF0000"/>
      <name val="Times New Roman"/>
      <family val="1"/>
    </font>
  </fonts>
  <fills count="2">
    <fill>
      <patternFill patternType="none"/>
    </fill>
    <fill>
      <patternFill patternType="gray125"/>
    </fill>
  </fills>
  <borders count="2">
    <border diagonalUp="false" diagonalDown="false">
      <left/>
      <right/>
      <top/>
      <bottom/>
      <diagonal/>
    </border>
    <border diagonalUp="false" diagonalDown="false">
      <left/>
      <right/>
      <top/>
      <bottom style="thin"/>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1"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cellStyleXfs>
  <cellXfs count="9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1" fillId="0" borderId="0" xfId="22" applyFont="fals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2" fontId="1" fillId="0" borderId="0" xfId="17" applyFont="true" applyBorder="true" applyAlignment="true" applyProtection="true">
      <alignment horizontal="right" vertical="bottom" textRotation="0" wrapText="false" indent="0" shrinkToFit="false"/>
      <protection locked="true" hidden="false"/>
    </xf>
    <xf numFmtId="168" fontId="1" fillId="0" borderId="0" xfId="19" applyFont="true" applyBorder="true" applyAlignment="true" applyProtection="true">
      <alignment horizontal="right" vertical="bottom" textRotation="0" wrapText="false" indent="0" shrinkToFit="false"/>
      <protection locked="true" hidden="false"/>
    </xf>
    <xf numFmtId="173"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8" fontId="12" fillId="0" borderId="0" xfId="0" applyFont="true" applyBorder="false" applyAlignment="false" applyProtection="true">
      <alignment horizontal="general" vertical="bottom" textRotation="0" wrapText="fals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75"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7" fontId="8" fillId="0" borderId="0" xfId="0" applyFont="true" applyBorder="false" applyAlignment="false" applyProtection="tru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6" fontId="8" fillId="0" borderId="0" xfId="15" applyFont="true" applyBorder="true" applyAlignment="true" applyProtection="true">
      <alignment horizontal="general" vertical="bottom" textRotation="0" wrapText="false" indent="0" shrinkToFit="false"/>
      <protection locked="true" hidden="false"/>
    </xf>
    <xf numFmtId="176" fontId="10"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false" indent="0" shrinkToFit="false"/>
      <protection locked="true" hidden="false"/>
    </xf>
    <xf numFmtId="177" fontId="8" fillId="0"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4" fontId="16" fillId="0" borderId="0" xfId="0" applyFont="true" applyBorder="false" applyAlignment="true" applyProtection="true">
      <alignment horizontal="left"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78" fontId="18"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70" fontId="16" fillId="0" borderId="0" xfId="0" applyFont="true" applyBorder="false" applyAlignment="true" applyProtection="true">
      <alignment horizontal="right" vertical="bottom" textRotation="0" wrapText="false" indent="0" shrinkToFit="false"/>
      <protection locked="true" hidden="false"/>
    </xf>
    <xf numFmtId="164" fontId="18"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79" fontId="18"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true" applyProtection="true">
      <alignment horizontal="left" vertical="bottom" textRotation="0" wrapText="false" indent="0" shrinkToFit="false"/>
      <protection locked="true" hidden="false"/>
    </xf>
    <xf numFmtId="164" fontId="19" fillId="0" borderId="0" xfId="0" applyFont="true" applyBorder="false" applyAlignment="true" applyProtection="true">
      <alignment horizontal="center" vertical="bottom" textRotation="0" wrapText="false" indent="0" shrinkToFit="false"/>
      <protection locked="true" hidden="false"/>
    </xf>
    <xf numFmtId="178" fontId="16"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7" fontId="18"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left"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16"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78" fontId="19" fillId="0" borderId="0" xfId="0" applyFont="true" applyBorder="false" applyAlignment="false" applyProtection="false">
      <alignment horizontal="general" vertical="bottom" textRotation="0" wrapText="false" indent="0" shrinkToFit="false"/>
      <protection locked="true" hidden="false"/>
    </xf>
    <xf numFmtId="164" fontId="21" fillId="0" borderId="0" xfId="21" applyFont="true" applyBorder="false" applyAlignment="true" applyProtection="false">
      <alignment horizontal="center" vertical="bottom" textRotation="0" wrapText="false" indent="0" shrinkToFit="false"/>
      <protection locked="true" hidden="false"/>
    </xf>
    <xf numFmtId="164" fontId="21" fillId="0" borderId="0" xfId="21" applyFont="true" applyBorder="false" applyAlignment="false" applyProtection="false">
      <alignment horizontal="general" vertical="bottom" textRotation="0" wrapText="false" indent="0" shrinkToFit="false"/>
      <protection locked="true" hidden="false"/>
    </xf>
    <xf numFmtId="180" fontId="18" fillId="0" borderId="0" xfId="0" applyFont="true" applyBorder="false" applyAlignment="false" applyProtection="true">
      <alignment horizontal="general" vertical="bottom" textRotation="0" wrapText="false" indent="0" shrinkToFit="false"/>
      <protection locked="true" hidden="false"/>
    </xf>
    <xf numFmtId="181" fontId="18" fillId="0" borderId="0" xfId="0" applyFont="true" applyBorder="false" applyAlignment="false" applyProtection="true">
      <alignment horizontal="general" vertical="bottom" textRotation="0" wrapText="false" indent="0" shrinkToFit="false"/>
      <protection locked="true" hidden="false"/>
    </xf>
    <xf numFmtId="182" fontId="18" fillId="0" borderId="0" xfId="0" applyFont="true" applyBorder="false" applyAlignment="false" applyProtection="false">
      <alignment horizontal="general" vertical="bottom" textRotation="0" wrapText="false" indent="0" shrinkToFit="false"/>
      <protection locked="true" hidden="false"/>
    </xf>
    <xf numFmtId="183" fontId="18" fillId="0" borderId="0" xfId="0" applyFont="true" applyBorder="false" applyAlignment="false" applyProtection="true">
      <alignment horizontal="general" vertical="bottom" textRotation="0" wrapText="false" indent="0" shrinkToFit="false"/>
      <protection locked="true" hidden="false"/>
    </xf>
    <xf numFmtId="178" fontId="18" fillId="0" borderId="0" xfId="0" applyFont="true" applyBorder="false" applyAlignment="false" applyProtection="true">
      <alignment horizontal="general" vertical="bottom" textRotation="0" wrapText="false" indent="0" shrinkToFit="false"/>
      <protection locked="true" hidden="false"/>
    </xf>
    <xf numFmtId="179" fontId="16" fillId="0" borderId="0" xfId="17" applyFont="true" applyBorder="true" applyAlignment="true" applyProtection="true">
      <alignment horizontal="general" vertical="bottom" textRotation="0" wrapText="false" indent="0" shrinkToFit="false"/>
      <protection locked="true" hidden="false"/>
    </xf>
    <xf numFmtId="171" fontId="16" fillId="0" borderId="0" xfId="17" applyFont="true" applyBorder="true" applyAlignment="true" applyProtection="true">
      <alignment horizontal="general" vertical="bottom" textRotation="0" wrapText="false" indent="0" shrinkToFit="false"/>
      <protection locked="true" hidden="false"/>
    </xf>
    <xf numFmtId="179" fontId="16" fillId="0" borderId="0" xfId="0" applyFont="true" applyBorder="false" applyAlignment="false" applyProtection="false">
      <alignment horizontal="general" vertical="bottom" textRotation="0" wrapText="false" indent="0" shrinkToFit="false"/>
      <protection locked="true" hidden="false"/>
    </xf>
    <xf numFmtId="167" fontId="16" fillId="0" borderId="0" xfId="0" applyFont="true" applyBorder="false" applyAlignment="true" applyProtection="true">
      <alignment horizontal="right" vertical="bottom" textRotation="0" wrapText="false" indent="0" shrinkToFit="false"/>
      <protection locked="true" hidden="false"/>
    </xf>
    <xf numFmtId="182" fontId="18" fillId="0" borderId="0" xfId="0" applyFont="true" applyBorder="false" applyAlignment="false" applyProtection="true">
      <alignment horizontal="general" vertical="bottom" textRotation="0" wrapText="false" indent="0" shrinkToFit="false"/>
      <protection locked="true" hidden="false"/>
    </xf>
    <xf numFmtId="184" fontId="16" fillId="0" borderId="0" xfId="0" applyFont="true" applyBorder="false" applyAlignment="true" applyProtection="true">
      <alignment horizontal="right" vertical="bottom" textRotation="0" wrapText="false" indent="0" shrinkToFit="false"/>
      <protection locked="true" hidden="false"/>
    </xf>
    <xf numFmtId="164" fontId="20" fillId="0" borderId="0" xfId="0" applyFont="true" applyBorder="false" applyAlignment="true" applyProtection="false">
      <alignment horizontal="left" vertical="bottom" textRotation="0" wrapText="false" indent="0" shrinkToFit="false"/>
      <protection locked="true" hidden="false"/>
    </xf>
    <xf numFmtId="177" fontId="16" fillId="0" borderId="0" xfId="19" applyFont="true" applyBorder="true" applyAlignment="true" applyProtection="true">
      <alignment horizontal="general" vertical="bottom" textRotation="0" wrapText="false" indent="0" shrinkToFit="false"/>
      <protection locked="true" hidden="false"/>
    </xf>
    <xf numFmtId="185" fontId="16" fillId="0" borderId="0" xfId="15" applyFont="true" applyBorder="true" applyAlignment="true" applyProtection="true">
      <alignment horizontal="general" vertical="bottom" textRotation="0" wrapText="false" indent="0" shrinkToFit="false"/>
      <protection locked="true" hidden="false"/>
    </xf>
    <xf numFmtId="177" fontId="16" fillId="0" borderId="0" xfId="0" applyFont="true" applyBorder="false" applyAlignment="fals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left" vertical="bottom" textRotation="0" wrapText="false" indent="0" shrinkToFit="false"/>
      <protection locked="true" hidden="false"/>
    </xf>
    <xf numFmtId="164" fontId="16" fillId="0" borderId="1" xfId="0" applyFont="true" applyBorder="true" applyAlignment="false" applyProtection="false">
      <alignment horizontal="general" vertical="bottom" textRotation="0" wrapText="false" indent="0" shrinkToFit="false"/>
      <protection locked="true" hidden="false"/>
    </xf>
    <xf numFmtId="168" fontId="16" fillId="0"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22"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Normal_BDT_4" xfId="21"/>
    <cellStyle name="Normal_Book2"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1260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28</xdr:row>
      <xdr:rowOff>152280</xdr:rowOff>
    </xdr:to>
    <xdr:sp>
      <xdr:nvSpPr>
        <xdr:cNvPr id="1" name="Text 2"/>
        <xdr:cNvSpPr/>
      </xdr:nvSpPr>
      <xdr:spPr>
        <a:xfrm>
          <a:off x="2863800" y="3867120"/>
          <a:ext cx="4606200" cy="2095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and you can change them if you wish.  You need to enter the specifics of your mortgage collaterial including your assumptions about prepayment rates, default rates, and recovery rates.  Currently the model assumes that these rates are a mean that is independent of the level of interest rates.  You also need to develop the appropriate allocations to the REMIC bonds using the Add REMIC Cash Flows worksheet.  To value a bond you must paste in the chosen bond's cash flows into the first column of the Valuation worksheet.  The cash flows that currently appear in the Valuation worksheet are those of the underlying collateral.</a:t>
          </a:r>
          <a:endParaRPr b="0" lang="en-US" sz="1200" strike="noStrike" u="none">
            <a:effectLst/>
            <a:uFillTx/>
            <a:latin typeface="Times New Roman"/>
          </a:endParaRPr>
        </a:p>
      </xdr:txBody>
    </xdr:sp>
    <xdr:clientData/>
  </xdr:twoCellAnchor>
  <xdr:twoCellAnchor editAs="oneCell">
    <xdr:from>
      <xdr:col>4</xdr:col>
      <xdr:colOff>178920</xdr:colOff>
      <xdr:row>29</xdr:row>
      <xdr:rowOff>114120</xdr:rowOff>
    </xdr:from>
    <xdr:to>
      <xdr:col>11</xdr:col>
      <xdr:colOff>720</xdr:colOff>
      <xdr:row>34</xdr:row>
      <xdr:rowOff>190800</xdr:rowOff>
    </xdr:to>
    <xdr:sp>
      <xdr:nvSpPr>
        <xdr:cNvPr id="2" name="Text 3"/>
        <xdr:cNvSpPr/>
      </xdr:nvSpPr>
      <xdr:spPr>
        <a:xfrm>
          <a:off x="2891520" y="612432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spot rate paths you would like to sample.  Right now the number is set to 100.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178920</xdr:colOff>
      <xdr:row>36</xdr:row>
      <xdr:rowOff>0</xdr:rowOff>
    </xdr:from>
    <xdr:to>
      <xdr:col>10</xdr:col>
      <xdr:colOff>622800</xdr:colOff>
      <xdr:row>42</xdr:row>
      <xdr:rowOff>76680</xdr:rowOff>
    </xdr:to>
    <xdr:sp>
      <xdr:nvSpPr>
        <xdr:cNvPr id="3" name="Text 4"/>
        <xdr:cNvSpPr/>
      </xdr:nvSpPr>
      <xdr:spPr>
        <a:xfrm>
          <a:off x="2891520" y="7410600"/>
          <a:ext cx="451296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cols>
    <col collapsed="false" customWidth="true" hidden="false" outlineLevel="0" max="1" min="1" style="4" width="28.11"/>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t="n">
        <v>771922444</v>
      </c>
    </row>
    <row r="18" customFormat="false" ht="15.75" hidden="false" customHeight="false" outlineLevel="0" collapsed="false">
      <c r="A18" s="22" t="s">
        <v>12</v>
      </c>
      <c r="C18" s="23" t="n">
        <f aca="false">102/12</f>
        <v>8.5</v>
      </c>
    </row>
    <row r="19" customFormat="false" ht="15.75" hidden="false" customHeight="false" outlineLevel="0" collapsed="false">
      <c r="A19" s="20" t="s">
        <v>13</v>
      </c>
      <c r="C19" s="24" t="n">
        <v>0.07892</v>
      </c>
    </row>
    <row r="20" customFormat="false" ht="15.75" hidden="false" customHeight="false" outlineLevel="0" collapsed="false">
      <c r="A20" s="20" t="s">
        <v>14</v>
      </c>
      <c r="C20" s="25" t="n">
        <f aca="false">-PMT(C19,C18,C17)</f>
        <v>128067917.274257</v>
      </c>
    </row>
    <row r="21" customFormat="false" ht="15.75" hidden="false" customHeight="false" outlineLevel="0" collapsed="false">
      <c r="A21" s="26" t="s">
        <v>15</v>
      </c>
      <c r="C21" s="27" t="n">
        <v>0</v>
      </c>
    </row>
    <row r="22" customFormat="false" ht="15.75" hidden="false" customHeight="false" outlineLevel="0" collapsed="false">
      <c r="A22" s="20" t="s">
        <v>16</v>
      </c>
      <c r="C22" s="28" t="n">
        <f aca="false">C17</f>
        <v>771922444</v>
      </c>
    </row>
    <row r="23" customFormat="false" ht="15.75" hidden="false" customHeight="false" outlineLevel="0" collapsed="false">
      <c r="A23" s="20" t="s">
        <v>17</v>
      </c>
      <c r="C23" s="28" t="n">
        <v>0</v>
      </c>
    </row>
    <row r="24" customFormat="false" ht="15.75" hidden="false" customHeight="false" outlineLevel="0" collapsed="false">
      <c r="A24" s="22" t="s">
        <v>18</v>
      </c>
      <c r="C24" s="29" t="n">
        <v>0.0013798</v>
      </c>
    </row>
    <row r="25" customFormat="false" ht="15.75" hidden="false" customHeight="false" outlineLevel="0" collapsed="false">
      <c r="A25" s="30" t="s">
        <v>19</v>
      </c>
      <c r="C25" s="31" t="n">
        <v>0</v>
      </c>
    </row>
    <row r="26" customFormat="false" ht="15.75" hidden="false" customHeight="false" outlineLevel="0" collapsed="false">
      <c r="A26" s="26" t="s">
        <v>20</v>
      </c>
      <c r="C26" s="31" t="n">
        <v>0.6</v>
      </c>
    </row>
    <row r="27" customFormat="false" ht="15.75" hidden="false" customHeight="false" outlineLevel="0" collapsed="false">
      <c r="A27" s="20"/>
      <c r="C27" s="32"/>
    </row>
    <row r="28" customFormat="false" ht="15.75" hidden="false" customHeight="false" outlineLevel="0" collapsed="false">
      <c r="A28" s="22"/>
    </row>
    <row r="29" customFormat="false" ht="15.75" hidden="false" customHeight="false" outlineLevel="0" collapsed="false">
      <c r="A29" s="33"/>
      <c r="C29" s="28"/>
    </row>
    <row r="30" customFormat="false" ht="15.75" hidden="false" customHeight="false" outlineLevel="0" collapsed="false">
      <c r="A30" s="20"/>
      <c r="C30" s="32"/>
    </row>
    <row r="31" customFormat="false" ht="15.75" hidden="false" customHeight="false" outlineLevel="0" collapsed="false">
      <c r="A31" s="22"/>
    </row>
    <row r="32" customFormat="false" ht="15.75" hidden="false" customHeight="false" outlineLevel="0" collapsed="false">
      <c r="A32" s="33"/>
      <c r="C32" s="28"/>
    </row>
    <row r="33" customFormat="false" ht="15.75" hidden="false" customHeight="false" outlineLevel="0" collapsed="false">
      <c r="A33" s="20"/>
      <c r="C33" s="32"/>
    </row>
    <row r="34" customFormat="false" ht="15.75" hidden="false" customHeight="false" outlineLevel="0" collapsed="false">
      <c r="A34" s="22"/>
    </row>
    <row r="35" customFormat="false" ht="15.75" hidden="false" customHeight="false" outlineLevel="0" collapsed="false">
      <c r="A35" s="33"/>
      <c r="C35" s="28"/>
    </row>
    <row r="36" customFormat="false" ht="15.75" hidden="false" customHeight="false" outlineLevel="0" collapsed="false">
      <c r="A36" s="20"/>
      <c r="C36" s="3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L1" colorId="64" zoomScale="100" zoomScaleNormal="100" zoomScalePageLayoutView="100" workbookViewId="0">
      <selection pane="topLeft" activeCell="I4" activeCellId="0" sqref="I4"/>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34" width="10.37"/>
    <col collapsed="false" customWidth="true" hidden="false" outlineLevel="0" max="6" min="3" style="34" width="14.12"/>
    <col collapsed="false" customWidth="true" hidden="false" outlineLevel="0" max="7" min="7" style="34" width="9.86"/>
    <col collapsed="false" customWidth="false" hidden="false" outlineLevel="0" max="257" min="8" style="34" width="8.99"/>
  </cols>
  <sheetData>
    <row r="1" customFormat="false" ht="20.25" hidden="false" customHeight="true" outlineLevel="0" collapsed="false">
      <c r="A1" s="5" t="s">
        <v>2</v>
      </c>
      <c r="B1" s="35"/>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3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6"/>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7"/>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8" t="s">
        <v>4</v>
      </c>
      <c r="B5" s="39"/>
      <c r="C5" s="40" t="n">
        <v>1</v>
      </c>
      <c r="D5" s="40" t="n">
        <f aca="false">IF(C5&lt;$C$3,1+C5,"")</f>
        <v>2</v>
      </c>
      <c r="E5" s="40" t="n">
        <f aca="false">IF(D5&lt;$C$3,1+D5,"")</f>
        <v>3</v>
      </c>
      <c r="F5" s="40" t="n">
        <f aca="false">IF(E5&lt;$C$3,1+E5,"")</f>
        <v>4</v>
      </c>
      <c r="G5" s="40" t="n">
        <f aca="false">IF(F5&lt;$C$3,1+F5,"")</f>
        <v>5</v>
      </c>
      <c r="H5" s="40" t="n">
        <f aca="false">IF(G5&lt;$C$3,1+G5,"")</f>
        <v>6</v>
      </c>
      <c r="I5" s="40" t="n">
        <f aca="false">IF(H5&lt;$C$3,1+H5,"")</f>
        <v>7</v>
      </c>
      <c r="J5" s="40" t="n">
        <f aca="false">IF(I5&lt;$C$3,1+I5,"")</f>
        <v>8</v>
      </c>
      <c r="K5" s="40" t="n">
        <f aca="false">IF(J5&lt;$C$3,1+J5,"")</f>
        <v>9</v>
      </c>
      <c r="L5" s="40" t="n">
        <f aca="false">IF(K5&lt;$C$3,1+K5,"")</f>
        <v>10</v>
      </c>
      <c r="M5" s="40" t="n">
        <f aca="false">IF(L5&lt;$C$3,1+L5,"")</f>
        <v>11</v>
      </c>
      <c r="N5" s="40" t="n">
        <f aca="false">IF(M5&lt;$C$3,1+M5,"")</f>
        <v>12</v>
      </c>
      <c r="O5" s="40" t="n">
        <f aca="false">IF(N5&lt;$C$3,1+N5,"")</f>
        <v>13</v>
      </c>
      <c r="P5" s="40" t="n">
        <f aca="false">IF(O5&lt;$C$3,1+O5,"")</f>
        <v>14</v>
      </c>
      <c r="Q5" s="40" t="n">
        <f aca="false">IF(P5&lt;$C$3,1+P5,"")</f>
        <v>15</v>
      </c>
      <c r="R5" s="40" t="n">
        <f aca="false">IF(Q5&lt;$C$3,1+Q5,"")</f>
        <v>16</v>
      </c>
      <c r="S5" s="40" t="n">
        <f aca="false">IF(R5&lt;$C$3,1+R5,"")</f>
        <v>17</v>
      </c>
      <c r="T5" s="40" t="n">
        <f aca="false">IF(S5&lt;$C$3,1+S5,"")</f>
        <v>18</v>
      </c>
      <c r="U5" s="40" t="n">
        <f aca="false">IF(T5&lt;$C$3,1+T5,"")</f>
        <v>19</v>
      </c>
      <c r="V5" s="40" t="n">
        <f aca="false">IF(U5&lt;$C$3,1+U5,"")</f>
        <v>20</v>
      </c>
      <c r="W5" s="40" t="n">
        <f aca="false">IF(V5&lt;$C$3,1+V5,"")</f>
        <v>21</v>
      </c>
      <c r="X5" s="40" t="n">
        <f aca="false">IF(W5&lt;$C$3,1+W5,"")</f>
        <v>22</v>
      </c>
      <c r="Y5" s="40" t="n">
        <f aca="false">IF(X5&lt;$C$3,1+X5,"")</f>
        <v>23</v>
      </c>
      <c r="Z5" s="40" t="n">
        <f aca="false">IF(Y5&lt;$C$3,1+Y5,"")</f>
        <v>24</v>
      </c>
      <c r="AA5" s="40" t="n">
        <f aca="false">IF(Z5&lt;$C$3,1+Z5,"")</f>
        <v>25</v>
      </c>
      <c r="AB5" s="40" t="n">
        <f aca="false">IF(AA5&lt;$C$3,1+AA5,"")</f>
        <v>26</v>
      </c>
      <c r="AC5" s="40" t="n">
        <f aca="false">IF(AB5&lt;$C$3,1+AB5,"")</f>
        <v>27</v>
      </c>
      <c r="AD5" s="40" t="n">
        <f aca="false">IF(AC5&lt;$C$3,1+AC5,"")</f>
        <v>28</v>
      </c>
      <c r="AE5" s="40" t="n">
        <f aca="false">IF(AD5&lt;$C$3,1+AD5,"")</f>
        <v>29</v>
      </c>
      <c r="AF5" s="40" t="n">
        <f aca="false">IF(AE5&lt;$C$3,1+AE5,"")</f>
        <v>30</v>
      </c>
      <c r="AG5" s="40" t="str">
        <f aca="false">IF(AF5&lt;$C$3,1+AF5,"")</f>
        <v/>
      </c>
      <c r="AH5" s="40" t="str">
        <f aca="false">IF(AG5&lt;$C$3,1+AG5,"")</f>
        <v/>
      </c>
      <c r="AI5" s="40" t="str">
        <f aca="false">IF(AH5&lt;$C$3,1+AH5,"")</f>
        <v/>
      </c>
      <c r="AJ5" s="40" t="str">
        <f aca="false">IF(AI5&lt;$C$3,1+AI5,"")</f>
        <v/>
      </c>
      <c r="AK5" s="40" t="str">
        <f aca="false">IF(AJ5&lt;$C$3,1+AJ5,"")</f>
        <v/>
      </c>
      <c r="AL5" s="40" t="str">
        <f aca="false">IF(AK5&lt;$C$3,1+AK5,"")</f>
        <v/>
      </c>
      <c r="AM5" s="40" t="str">
        <f aca="false">IF(AL5&lt;$C$3,1+AL5,"")</f>
        <v/>
      </c>
      <c r="AN5" s="40" t="str">
        <f aca="false">IF(AM5&lt;$C$3,1+AM5,"")</f>
        <v/>
      </c>
      <c r="AO5" s="40" t="str">
        <f aca="false">IF(AN5&lt;$C$3,1+AN5,"")</f>
        <v/>
      </c>
      <c r="AP5" s="40" t="str">
        <f aca="false">IF(AO5&lt;$C$3,1+AO5,"")</f>
        <v/>
      </c>
      <c r="AQ5" s="40" t="str">
        <f aca="false">IF(AP5&lt;$C$3,1+AP5,"")</f>
        <v/>
      </c>
      <c r="AR5" s="40" t="str">
        <f aca="false">IF(AQ5&lt;$C$3,1+AQ5,"")</f>
        <v/>
      </c>
      <c r="AS5" s="40" t="str">
        <f aca="false">IF(AR5&lt;$C$3,1+AR5,"")</f>
        <v/>
      </c>
      <c r="AT5" s="40" t="str">
        <f aca="false">IF(AS5&lt;$C$3,1+AS5,"")</f>
        <v/>
      </c>
      <c r="AU5" s="40" t="str">
        <f aca="false">IF(AT5&lt;$C$3,1+AT5,"")</f>
        <v/>
      </c>
      <c r="AV5" s="40" t="str">
        <f aca="false">IF(AU5&lt;$C$3,1+AU5,"")</f>
        <v/>
      </c>
      <c r="AW5" s="40" t="str">
        <f aca="false">IF(AV5&lt;$C$3,1+AV5,"")</f>
        <v/>
      </c>
      <c r="AX5" s="40" t="str">
        <f aca="false">IF(AW5&lt;$C$3,1+AW5,"")</f>
        <v/>
      </c>
      <c r="AY5" s="40" t="str">
        <f aca="false">IF(AX5&lt;$C$3,1+AX5,"")</f>
        <v/>
      </c>
      <c r="AZ5" s="40" t="str">
        <f aca="false">IF(AY5&lt;$C$3,1+AY5,"")</f>
        <v/>
      </c>
      <c r="BA5" s="40" t="str">
        <f aca="false">IF(AZ5&lt;$C$3,1+AZ5,"")</f>
        <v/>
      </c>
      <c r="BB5" s="40" t="str">
        <f aca="false">IF(BA5&lt;$C$3,1+BA5,"")</f>
        <v/>
      </c>
      <c r="BC5" s="40" t="str">
        <f aca="false">IF(BB5&lt;$C$3,1+BB5,"")</f>
        <v/>
      </c>
      <c r="BD5" s="40" t="str">
        <f aca="false">IF(BC5&lt;$C$3,1+BC5,"")</f>
        <v/>
      </c>
      <c r="BE5" s="40" t="str">
        <f aca="false">IF(BD5&lt;$C$3,1+BD5,"")</f>
        <v/>
      </c>
      <c r="BF5" s="40" t="str">
        <f aca="false">IF(BE5&lt;$C$3,1+BE5,"")</f>
        <v/>
      </c>
      <c r="BG5" s="40" t="str">
        <f aca="false">IF(BF5&lt;$C$3,1+BF5,"")</f>
        <v/>
      </c>
      <c r="BH5" s="40" t="str">
        <f aca="false">IF(BG5&lt;$C$3,1+BG5,"")</f>
        <v/>
      </c>
      <c r="BI5" s="40" t="str">
        <f aca="false">IF(BH5&lt;$C$3,1+BH5,"")</f>
        <v/>
      </c>
      <c r="BJ5" s="40" t="str">
        <f aca="false">IF(BI5&lt;$C$3,1+BI5,"")</f>
        <v/>
      </c>
      <c r="BK5" s="40" t="str">
        <f aca="false">IF(BJ5&lt;$C$3,1+BJ5,"")</f>
        <v/>
      </c>
      <c r="BL5" s="40" t="str">
        <f aca="false">IF(BK5&lt;$C$3,1+BK5,"")</f>
        <v/>
      </c>
      <c r="BM5" s="40" t="str">
        <f aca="false">IF(BL5&lt;$C$3,1+BL5,"")</f>
        <v/>
      </c>
      <c r="BN5" s="40" t="str">
        <f aca="false">IF(BM5&lt;$C$3,1+BM5,"")</f>
        <v/>
      </c>
      <c r="BO5" s="40" t="str">
        <f aca="false">IF(BN5&lt;$C$3,1+BN5,"")</f>
        <v/>
      </c>
      <c r="BP5" s="40" t="str">
        <f aca="false">IF(BO5&lt;$C$3,1+BO5,"")</f>
        <v/>
      </c>
      <c r="BQ5" s="40" t="str">
        <f aca="false">IF(BP5&lt;$C$3,1+BP5,"")</f>
        <v/>
      </c>
      <c r="BR5" s="40" t="str">
        <f aca="false">IF(BQ5&lt;$C$3,1+BQ5,"")</f>
        <v/>
      </c>
      <c r="BS5" s="40" t="str">
        <f aca="false">IF(BR5&lt;$C$3,1+BR5,"")</f>
        <v/>
      </c>
      <c r="BT5" s="40" t="str">
        <f aca="false">IF(BS5&lt;$C$3,1+BS5,"")</f>
        <v/>
      </c>
      <c r="BU5" s="40" t="str">
        <f aca="false">IF(BT5&lt;$C$3,1+BT5,"")</f>
        <v/>
      </c>
      <c r="BV5" s="40" t="str">
        <f aca="false">IF(BU5&lt;$C$3,1+BU5,"")</f>
        <v/>
      </c>
      <c r="BW5" s="40" t="str">
        <f aca="false">IF(BV5&lt;$C$3,1+BV5,"")</f>
        <v/>
      </c>
      <c r="BX5" s="40" t="str">
        <f aca="false">IF(BW5&lt;$C$3,1+BW5,"")</f>
        <v/>
      </c>
      <c r="BY5" s="40" t="str">
        <f aca="false">IF(BX5&lt;$C$3,1+BX5,"")</f>
        <v/>
      </c>
      <c r="BZ5" s="40" t="str">
        <f aca="false">IF(BY5&lt;$C$3,1+BY5,"")</f>
        <v/>
      </c>
      <c r="CA5" s="40" t="str">
        <f aca="false">IF(BZ5&lt;$C$3,1+BZ5,"")</f>
        <v/>
      </c>
      <c r="CB5" s="40" t="str">
        <f aca="false">IF(CA5&lt;$C$3,1+CA5,"")</f>
        <v/>
      </c>
      <c r="CC5" s="40" t="str">
        <f aca="false">IF(CB5&lt;$C$3,1+CB5,"")</f>
        <v/>
      </c>
      <c r="CD5" s="40" t="str">
        <f aca="false">IF(CC5&lt;$C$3,1+CC5,"")</f>
        <v/>
      </c>
      <c r="CE5" s="40" t="str">
        <f aca="false">IF(CD5&lt;$C$3,1+CD5,"")</f>
        <v/>
      </c>
      <c r="CF5" s="40" t="str">
        <f aca="false">IF(CE5&lt;$C$3,1+CE5,"")</f>
        <v/>
      </c>
      <c r="CG5" s="40" t="str">
        <f aca="false">IF(CF5&lt;$C$3,1+CF5,"")</f>
        <v/>
      </c>
      <c r="CH5" s="40" t="str">
        <f aca="false">IF(CG5&lt;$C$3,1+CG5,"")</f>
        <v/>
      </c>
      <c r="CI5" s="40" t="str">
        <f aca="false">IF(CH5&lt;$C$3,1+CH5,"")</f>
        <v/>
      </c>
      <c r="CJ5" s="40" t="str">
        <f aca="false">IF(CI5&lt;$C$3,1+CI5,"")</f>
        <v/>
      </c>
      <c r="CK5" s="40" t="str">
        <f aca="false">IF(CJ5&lt;$C$3,1+CJ5,"")</f>
        <v/>
      </c>
      <c r="CL5" s="40" t="str">
        <f aca="false">IF(CK5&lt;$C$3,1+CK5,"")</f>
        <v/>
      </c>
      <c r="CM5" s="40" t="str">
        <f aca="false">IF(CL5&lt;$C$3,1+CL5,"")</f>
        <v/>
      </c>
      <c r="CN5" s="40" t="str">
        <f aca="false">IF(CM5&lt;$C$3,1+CM5,"")</f>
        <v/>
      </c>
      <c r="CO5" s="40" t="str">
        <f aca="false">IF(CN5&lt;$C$3,1+CN5,"")</f>
        <v/>
      </c>
      <c r="CP5" s="40" t="str">
        <f aca="false">IF(CO5&lt;$C$3,1+CO5,"")</f>
        <v/>
      </c>
      <c r="CQ5" s="40" t="str">
        <f aca="false">IF(CP5&lt;$C$3,1+CP5,"")</f>
        <v/>
      </c>
      <c r="CR5" s="40" t="str">
        <f aca="false">IF(CQ5&lt;$C$3,1+CQ5,"")</f>
        <v/>
      </c>
      <c r="CS5" s="40" t="str">
        <f aca="false">IF(CR5&lt;$C$3,1+CR5,"")</f>
        <v/>
      </c>
      <c r="CT5" s="40" t="str">
        <f aca="false">IF(CS5&lt;$C$3,1+CS5,"")</f>
        <v/>
      </c>
      <c r="CU5" s="40" t="str">
        <f aca="false">IF(CT5&lt;$C$3,1+CT5,"")</f>
        <v/>
      </c>
      <c r="CV5" s="40" t="str">
        <f aca="false">IF(CU5&lt;$C$3,1+CU5,"")</f>
        <v/>
      </c>
      <c r="CW5" s="40" t="str">
        <f aca="false">IF(CV5&lt;$C$3,1+CV5,"")</f>
        <v/>
      </c>
      <c r="CX5" s="40" t="str">
        <f aca="false">IF(CW5&lt;$C$3,1+CW5,"")</f>
        <v/>
      </c>
      <c r="CY5" s="40" t="str">
        <f aca="false">IF(CX5&lt;$C$3,1+CX5,"")</f>
        <v/>
      </c>
      <c r="CZ5" s="40" t="str">
        <f aca="false">IF(CY5&lt;$C$3,1+CY5,"")</f>
        <v/>
      </c>
      <c r="DA5" s="40" t="str">
        <f aca="false">IF(CZ5&lt;$C$3,1+CZ5,"")</f>
        <v/>
      </c>
      <c r="DB5" s="40" t="str">
        <f aca="false">IF(DA5&lt;$C$3,1+DA5,"")</f>
        <v/>
      </c>
      <c r="DC5" s="40" t="str">
        <f aca="false">IF(DB5&lt;$C$3,1+DB5,"")</f>
        <v/>
      </c>
      <c r="DD5" s="40" t="str">
        <f aca="false">IF(DC5&lt;$C$3,1+DC5,"")</f>
        <v/>
      </c>
      <c r="DE5" s="40" t="str">
        <f aca="false">IF(DD5&lt;$C$3,1+DD5,"")</f>
        <v/>
      </c>
      <c r="DF5" s="40" t="str">
        <f aca="false">IF(DE5&lt;$C$3,1+DE5,"")</f>
        <v/>
      </c>
      <c r="DG5" s="40" t="str">
        <f aca="false">IF(DF5&lt;$C$3,1+DF5,"")</f>
        <v/>
      </c>
      <c r="DH5" s="40" t="str">
        <f aca="false">IF(DG5&lt;$C$3,1+DG5,"")</f>
        <v/>
      </c>
      <c r="DI5" s="40" t="str">
        <f aca="false">IF(DH5&lt;$C$3,1+DH5,"")</f>
        <v/>
      </c>
      <c r="DJ5" s="40" t="str">
        <f aca="false">IF(DI5&lt;$C$3,1+DI5,"")</f>
        <v/>
      </c>
      <c r="DK5" s="40" t="str">
        <f aca="false">IF(DJ5&lt;$C$3,1+DJ5,"")</f>
        <v/>
      </c>
      <c r="DL5" s="40" t="str">
        <f aca="false">IF(DK5&lt;$C$3,1+DK5,"")</f>
        <v/>
      </c>
      <c r="DM5" s="40" t="str">
        <f aca="false">IF(DL5&lt;$C$3,1+DL5,"")</f>
        <v/>
      </c>
      <c r="DN5" s="40" t="str">
        <f aca="false">IF(DM5&lt;$C$3,1+DM5,"")</f>
        <v/>
      </c>
      <c r="DO5" s="40" t="str">
        <f aca="false">IF(DN5&lt;$C$3,1+DN5,"")</f>
        <v/>
      </c>
      <c r="DP5" s="40" t="str">
        <f aca="false">IF(DO5&lt;$C$3,1+DO5,"")</f>
        <v/>
      </c>
      <c r="DQ5" s="40" t="str">
        <f aca="false">IF(DP5&lt;$C$3,1+DP5,"")</f>
        <v/>
      </c>
      <c r="DR5" s="40" t="str">
        <f aca="false">IF(DQ5&lt;$C$3,1+DQ5,"")</f>
        <v/>
      </c>
      <c r="DS5" s="40" t="str">
        <f aca="false">IF(DR5&lt;$C$3,1+DR5,"")</f>
        <v/>
      </c>
      <c r="DT5" s="40" t="str">
        <f aca="false">IF(DS5&lt;$C$3,1+DS5,"")</f>
        <v/>
      </c>
      <c r="DU5" s="40" t="str">
        <f aca="false">IF(DT5&lt;$C$3,1+DT5,"")</f>
        <v/>
      </c>
      <c r="DV5" s="40" t="str">
        <f aca="false">IF(DU5&lt;$C$3,1+DU5,"")</f>
        <v/>
      </c>
      <c r="DW5" s="40" t="str">
        <f aca="false">IF(DV5&lt;$C$3,1+DV5,"")</f>
        <v/>
      </c>
      <c r="DX5" s="40" t="str">
        <f aca="false">IF(DW5&lt;$C$3,1+DW5,"")</f>
        <v/>
      </c>
      <c r="DY5" s="40" t="str">
        <f aca="false">IF(DX5&lt;$C$3,1+DX5,"")</f>
        <v/>
      </c>
      <c r="DZ5" s="40" t="str">
        <f aca="false">IF(DY5&lt;$C$3,1+DY5,"")</f>
        <v/>
      </c>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row>
    <row r="6" customFormat="false" ht="15.75" hidden="false" customHeight="false" outlineLevel="0" collapsed="false">
      <c r="A6" s="7" t="s">
        <v>6</v>
      </c>
      <c r="B6" s="36"/>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c r="IW6" s="42"/>
    </row>
    <row r="7" customFormat="false" ht="15.75" hidden="false" customHeight="false" outlineLevel="0" collapsed="false">
      <c r="A7" s="7" t="s">
        <v>7</v>
      </c>
      <c r="B7" s="36"/>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5.75" hidden="false" customHeight="false" outlineLevel="0" collapsed="false">
      <c r="A8" s="16" t="s">
        <v>21</v>
      </c>
      <c r="B8" s="43"/>
      <c r="C8" s="44" t="str">
        <f aca="false">IF(Data!B8&lt;&gt;"",Data!B8,"")</f>
        <v/>
      </c>
      <c r="D8" s="44" t="str">
        <f aca="false">IF(Data!C8&lt;&gt;"",Data!C8,"")</f>
        <v/>
      </c>
      <c r="E8" s="44" t="str">
        <f aca="false">IF(Data!D8&lt;&gt;"",Data!D8,"")</f>
        <v/>
      </c>
      <c r="F8" s="44" t="str">
        <f aca="false">IF(Data!E8&lt;&gt;"",Data!E8,"")</f>
        <v/>
      </c>
      <c r="G8" s="44" t="str">
        <f aca="false">IF(Data!F8&lt;&gt;"",Data!F8,"")</f>
        <v/>
      </c>
      <c r="H8" s="44" t="str">
        <f aca="false">IF(Data!G8&lt;&gt;"",Data!G8,"")</f>
        <v/>
      </c>
      <c r="I8" s="44" t="str">
        <f aca="false">IF(Data!H8&lt;&gt;"",Data!H8,"")</f>
        <v/>
      </c>
      <c r="J8" s="44" t="str">
        <f aca="false">IF(Data!I8&lt;&gt;"",Data!I8,"")</f>
        <v/>
      </c>
      <c r="K8" s="44" t="str">
        <f aca="false">IF(Data!J8&lt;&gt;"",Data!J8,"")</f>
        <v/>
      </c>
      <c r="L8" s="44" t="str">
        <f aca="false">IF(Data!K8&lt;&gt;"",Data!K8,"")</f>
        <v/>
      </c>
      <c r="M8" s="44" t="str">
        <f aca="false">IF(Data!L8&lt;&gt;"",Data!L8,"")</f>
        <v/>
      </c>
      <c r="N8" s="44" t="str">
        <f aca="false">IF(Data!M8&lt;&gt;"",Data!M8,"")</f>
        <v/>
      </c>
      <c r="O8" s="44" t="str">
        <f aca="false">IF(Data!N8&lt;&gt;"",Data!N8,"")</f>
        <v/>
      </c>
      <c r="P8" s="44" t="str">
        <f aca="false">IF(Data!O8&lt;&gt;"",Data!O8,"")</f>
        <v/>
      </c>
      <c r="Q8" s="44" t="str">
        <f aca="false">IF(Data!P8&lt;&gt;"",Data!P8,"")</f>
        <v/>
      </c>
      <c r="R8" s="44" t="str">
        <f aca="false">IF(Data!Q8&lt;&gt;"",Data!Q8,"")</f>
        <v/>
      </c>
      <c r="S8" s="44" t="str">
        <f aca="false">IF(Data!R8&lt;&gt;"",Data!R8,"")</f>
        <v/>
      </c>
      <c r="T8" s="44" t="str">
        <f aca="false">IF(Data!S8&lt;&gt;"",Data!S8,"")</f>
        <v/>
      </c>
      <c r="U8" s="44" t="str">
        <f aca="false">IF(Data!T8&lt;&gt;"",Data!T8,"")</f>
        <v/>
      </c>
      <c r="V8" s="44" t="str">
        <f aca="false">IF(Data!U8&lt;&gt;"",Data!U8,"")</f>
        <v/>
      </c>
      <c r="W8" s="44" t="str">
        <f aca="false">IF(Data!V8&lt;&gt;"",Data!V8,"")</f>
        <v/>
      </c>
      <c r="X8" s="44" t="str">
        <f aca="false">IF(Data!W8&lt;&gt;"",Data!W8,"")</f>
        <v/>
      </c>
      <c r="Y8" s="44" t="str">
        <f aca="false">IF(Data!X8&lt;&gt;"",Data!X8,"")</f>
        <v/>
      </c>
      <c r="Z8" s="44" t="str">
        <f aca="false">IF(Data!Y8&lt;&gt;"",Data!Y8,"")</f>
        <v/>
      </c>
      <c r="AA8" s="44" t="str">
        <f aca="false">IF(Data!Z8&lt;&gt;"",Data!Z8,"")</f>
        <v/>
      </c>
      <c r="AB8" s="44" t="str">
        <f aca="false">IF(Data!AA8&lt;&gt;"",Data!AA8,"")</f>
        <v/>
      </c>
      <c r="AC8" s="44" t="str">
        <f aca="false">IF(Data!AB8&lt;&gt;"",Data!AB8,"")</f>
        <v/>
      </c>
      <c r="AD8" s="44" t="str">
        <f aca="false">IF(Data!AC8&lt;&gt;"",Data!AC8,"")</f>
        <v/>
      </c>
      <c r="AE8" s="44" t="str">
        <f aca="false">IF(Data!AD8&lt;&gt;"",Data!AD8,"")</f>
        <v/>
      </c>
      <c r="AF8" s="44" t="str">
        <f aca="false">IF(Data!AE8&lt;&gt;"",Data!AE8,"")</f>
        <v/>
      </c>
      <c r="AG8" s="44" t="str">
        <f aca="false">IF(Data!AF8&lt;&gt;"",Data!AF8,"")</f>
        <v/>
      </c>
      <c r="AH8" s="44" t="str">
        <f aca="false">IF(Data!AG8&lt;&gt;"",Data!AG8,"")</f>
        <v/>
      </c>
      <c r="AI8" s="44" t="str">
        <f aca="false">IF(Data!AH8&lt;&gt;"",Data!AH8,"")</f>
        <v/>
      </c>
      <c r="AJ8" s="44" t="str">
        <f aca="false">IF(Data!AI8&lt;&gt;"",Data!AI8,"")</f>
        <v/>
      </c>
      <c r="AK8" s="44" t="str">
        <f aca="false">IF(Data!AJ8&lt;&gt;"",Data!AJ8,"")</f>
        <v/>
      </c>
      <c r="AL8" s="44" t="str">
        <f aca="false">IF(Data!AK8&lt;&gt;"",Data!AK8,"")</f>
        <v/>
      </c>
      <c r="AM8" s="44" t="str">
        <f aca="false">IF(Data!AL8&lt;&gt;"",Data!AL8,"")</f>
        <v/>
      </c>
      <c r="AN8" s="44" t="str">
        <f aca="false">IF(Data!AM8&lt;&gt;"",Data!AM8,"")</f>
        <v/>
      </c>
      <c r="AO8" s="44" t="str">
        <f aca="false">IF(Data!AN8&lt;&gt;"",Data!AN8,"")</f>
        <v/>
      </c>
      <c r="AP8" s="44" t="str">
        <f aca="false">IF(Data!AO8&lt;&gt;"",Data!AO8,"")</f>
        <v/>
      </c>
      <c r="AQ8" s="44" t="str">
        <f aca="false">IF(Data!AP8&lt;&gt;"",Data!AP8,"")</f>
        <v/>
      </c>
      <c r="AR8" s="44" t="str">
        <f aca="false">IF(Data!AQ8&lt;&gt;"",Data!AQ8,"")</f>
        <v/>
      </c>
      <c r="AS8" s="44" t="str">
        <f aca="false">IF(Data!AR8&lt;&gt;"",Data!AR8,"")</f>
        <v/>
      </c>
      <c r="AT8" s="44" t="str">
        <f aca="false">IF(Data!AS8&lt;&gt;"",Data!AS8,"")</f>
        <v/>
      </c>
      <c r="AU8" s="44" t="str">
        <f aca="false">IF(Data!AT8&lt;&gt;"",Data!AT8,"")</f>
        <v/>
      </c>
      <c r="AV8" s="44" t="str">
        <f aca="false">IF(Data!AU8&lt;&gt;"",Data!AU8,"")</f>
        <v/>
      </c>
      <c r="AW8" s="44" t="str">
        <f aca="false">IF(Data!AV8&lt;&gt;"",Data!AV8,"")</f>
        <v/>
      </c>
      <c r="AX8" s="44" t="str">
        <f aca="false">IF(Data!AW8&lt;&gt;"",Data!AW8,"")</f>
        <v/>
      </c>
      <c r="AY8" s="44" t="str">
        <f aca="false">IF(Data!AX8&lt;&gt;"",Data!AX8,"")</f>
        <v/>
      </c>
      <c r="AZ8" s="44" t="str">
        <f aca="false">IF(Data!AY8&lt;&gt;"",Data!AY8,"")</f>
        <v/>
      </c>
      <c r="BA8" s="44" t="str">
        <f aca="false">IF(Data!AZ8&lt;&gt;"",Data!AZ8,"")</f>
        <v/>
      </c>
      <c r="BB8" s="44" t="str">
        <f aca="false">IF(Data!BA8&lt;&gt;"",Data!BA8,"")</f>
        <v/>
      </c>
      <c r="BC8" s="44" t="str">
        <f aca="false">IF(Data!BB8&lt;&gt;"",Data!BB8,"")</f>
        <v/>
      </c>
      <c r="BD8" s="44" t="str">
        <f aca="false">IF(Data!BC8&lt;&gt;"",Data!BC8,"")</f>
        <v/>
      </c>
      <c r="BE8" s="44" t="str">
        <f aca="false">IF(Data!BD8&lt;&gt;"",Data!BD8,"")</f>
        <v/>
      </c>
      <c r="BF8" s="44" t="str">
        <f aca="false">IF(Data!BE8&lt;&gt;"",Data!BE8,"")</f>
        <v/>
      </c>
      <c r="BG8" s="44" t="str">
        <f aca="false">IF(Data!BF8&lt;&gt;"",Data!BF8,"")</f>
        <v/>
      </c>
      <c r="BH8" s="44" t="str">
        <f aca="false">IF(Data!BG8&lt;&gt;"",Data!BG8,"")</f>
        <v/>
      </c>
      <c r="BI8" s="44" t="str">
        <f aca="false">IF(Data!BH8&lt;&gt;"",Data!BH8,"")</f>
        <v/>
      </c>
      <c r="BJ8" s="44" t="str">
        <f aca="false">IF(Data!BI8&lt;&gt;"",Data!BI8,"")</f>
        <v/>
      </c>
      <c r="BK8" s="44" t="str">
        <f aca="false">IF(Data!BJ8&lt;&gt;"",Data!BJ8,"")</f>
        <v/>
      </c>
      <c r="BL8" s="44" t="str">
        <f aca="false">IF(Data!BK8&lt;&gt;"",Data!BK8,"")</f>
        <v/>
      </c>
      <c r="BM8" s="44" t="str">
        <f aca="false">IF(Data!BL8&lt;&gt;"",Data!BL8,"")</f>
        <v/>
      </c>
      <c r="BN8" s="44" t="str">
        <f aca="false">IF(Data!BM8&lt;&gt;"",Data!BM8,"")</f>
        <v/>
      </c>
      <c r="BO8" s="44" t="str">
        <f aca="false">IF(Data!BN8&lt;&gt;"",Data!BN8,"")</f>
        <v/>
      </c>
      <c r="BP8" s="44" t="str">
        <f aca="false">IF(Data!BO8&lt;&gt;"",Data!BO8,"")</f>
        <v/>
      </c>
      <c r="BQ8" s="44" t="str">
        <f aca="false">IF(Data!BP8&lt;&gt;"",Data!BP8,"")</f>
        <v/>
      </c>
      <c r="BR8" s="44" t="str">
        <f aca="false">IF(Data!BQ8&lt;&gt;"",Data!BQ8,"")</f>
        <v/>
      </c>
      <c r="BS8" s="44" t="str">
        <f aca="false">IF(Data!BR8&lt;&gt;"",Data!BR8,"")</f>
        <v/>
      </c>
      <c r="BT8" s="44" t="str">
        <f aca="false">IF(Data!BS8&lt;&gt;"",Data!BS8,"")</f>
        <v/>
      </c>
      <c r="BU8" s="44" t="str">
        <f aca="false">IF(Data!BT8&lt;&gt;"",Data!BT8,"")</f>
        <v/>
      </c>
      <c r="BV8" s="44" t="str">
        <f aca="false">IF(Data!BU8&lt;&gt;"",Data!BU8,"")</f>
        <v/>
      </c>
      <c r="BW8" s="44" t="str">
        <f aca="false">IF(Data!BV8&lt;&gt;"",Data!BV8,"")</f>
        <v/>
      </c>
      <c r="BX8" s="44" t="str">
        <f aca="false">IF(Data!BW8&lt;&gt;"",Data!BW8,"")</f>
        <v/>
      </c>
      <c r="BY8" s="44" t="str">
        <f aca="false">IF(Data!BX8&lt;&gt;"",Data!BX8,"")</f>
        <v/>
      </c>
      <c r="BZ8" s="44" t="str">
        <f aca="false">IF(Data!BY8&lt;&gt;"",Data!BY8,"")</f>
        <v/>
      </c>
      <c r="CA8" s="44" t="str">
        <f aca="false">IF(Data!BZ8&lt;&gt;"",Data!BZ8,"")</f>
        <v/>
      </c>
      <c r="CB8" s="44" t="str">
        <f aca="false">IF(Data!CA8&lt;&gt;"",Data!CA8,"")</f>
        <v/>
      </c>
      <c r="CC8" s="44" t="str">
        <f aca="false">IF(Data!CB8&lt;&gt;"",Data!CB8,"")</f>
        <v/>
      </c>
      <c r="CD8" s="44" t="str">
        <f aca="false">IF(Data!CC8&lt;&gt;"",Data!CC8,"")</f>
        <v/>
      </c>
      <c r="CE8" s="44" t="str">
        <f aca="false">IF(Data!CD8&lt;&gt;"",Data!CD8,"")</f>
        <v/>
      </c>
      <c r="CF8" s="44" t="str">
        <f aca="false">IF(Data!CE8&lt;&gt;"",Data!CE8,"")</f>
        <v/>
      </c>
      <c r="CG8" s="44" t="str">
        <f aca="false">IF(Data!CF8&lt;&gt;"",Data!CF8,"")</f>
        <v/>
      </c>
      <c r="CH8" s="44" t="str">
        <f aca="false">IF(Data!CG8&lt;&gt;"",Data!CG8,"")</f>
        <v/>
      </c>
      <c r="CI8" s="44" t="str">
        <f aca="false">IF(Data!CH8&lt;&gt;"",Data!CH8,"")</f>
        <v/>
      </c>
      <c r="CJ8" s="44" t="str">
        <f aca="false">IF(Data!CI8&lt;&gt;"",Data!CI8,"")</f>
        <v/>
      </c>
      <c r="CK8" s="44" t="str">
        <f aca="false">IF(Data!CJ8&lt;&gt;"",Data!CJ8,"")</f>
        <v/>
      </c>
      <c r="CL8" s="44" t="str">
        <f aca="false">IF(Data!CK8&lt;&gt;"",Data!CK8,"")</f>
        <v/>
      </c>
      <c r="CM8" s="44" t="str">
        <f aca="false">IF(Data!CL8&lt;&gt;"",Data!CL8,"")</f>
        <v/>
      </c>
      <c r="CN8" s="44" t="str">
        <f aca="false">IF(Data!CM8&lt;&gt;"",Data!CM8,"")</f>
        <v/>
      </c>
      <c r="CO8" s="44" t="str">
        <f aca="false">IF(Data!CN8&lt;&gt;"",Data!CN8,"")</f>
        <v/>
      </c>
      <c r="CP8" s="44" t="str">
        <f aca="false">IF(Data!CO8&lt;&gt;"",Data!CO8,"")</f>
        <v/>
      </c>
      <c r="CQ8" s="44" t="str">
        <f aca="false">IF(Data!CP8&lt;&gt;"",Data!CP8,"")</f>
        <v/>
      </c>
      <c r="CR8" s="44" t="str">
        <f aca="false">IF(Data!CQ8&lt;&gt;"",Data!CQ8,"")</f>
        <v/>
      </c>
      <c r="CS8" s="44" t="str">
        <f aca="false">IF(Data!CR8&lt;&gt;"",Data!CR8,"")</f>
        <v/>
      </c>
      <c r="CT8" s="44" t="str">
        <f aca="false">IF(Data!CS8&lt;&gt;"",Data!CS8,"")</f>
        <v/>
      </c>
      <c r="CU8" s="44" t="str">
        <f aca="false">IF(Data!CT8&lt;&gt;"",Data!CT8,"")</f>
        <v/>
      </c>
      <c r="CV8" s="44" t="str">
        <f aca="false">IF(Data!CU8&lt;&gt;"",Data!CU8,"")</f>
        <v/>
      </c>
      <c r="CW8" s="44" t="str">
        <f aca="false">IF(Data!CV8&lt;&gt;"",Data!CV8,"")</f>
        <v/>
      </c>
      <c r="CX8" s="44" t="str">
        <f aca="false">IF(Data!CW8&lt;&gt;"",Data!CW8,"")</f>
        <v/>
      </c>
      <c r="CY8" s="44" t="str">
        <f aca="false">IF(Data!CX8&lt;&gt;"",Data!CX8,"")</f>
        <v/>
      </c>
      <c r="CZ8" s="44" t="str">
        <f aca="false">IF(Data!CY8&lt;&gt;"",Data!CY8,"")</f>
        <v/>
      </c>
      <c r="DA8" s="44" t="str">
        <f aca="false">IF(Data!CZ8&lt;&gt;"",Data!CZ8,"")</f>
        <v/>
      </c>
      <c r="DB8" s="44" t="str">
        <f aca="false">IF(Data!DA8&lt;&gt;"",Data!DA8,"")</f>
        <v/>
      </c>
      <c r="DC8" s="44" t="str">
        <f aca="false">IF(Data!DB8&lt;&gt;"",Data!DB8,"")</f>
        <v/>
      </c>
      <c r="DD8" s="44" t="str">
        <f aca="false">IF(Data!DC8&lt;&gt;"",Data!DC8,"")</f>
        <v/>
      </c>
      <c r="DE8" s="44" t="str">
        <f aca="false">IF(Data!DD8&lt;&gt;"",Data!DD8,"")</f>
        <v/>
      </c>
      <c r="DF8" s="44" t="str">
        <f aca="false">IF(Data!DE8&lt;&gt;"",Data!DE8,"")</f>
        <v/>
      </c>
      <c r="DG8" s="44" t="str">
        <f aca="false">IF(Data!DF8&lt;&gt;"",Data!DF8,"")</f>
        <v/>
      </c>
      <c r="DH8" s="44" t="str">
        <f aca="false">IF(Data!DG8&lt;&gt;"",Data!DG8,"")</f>
        <v/>
      </c>
      <c r="DI8" s="44" t="str">
        <f aca="false">IF(Data!DH8&lt;&gt;"",Data!DH8,"")</f>
        <v/>
      </c>
      <c r="DJ8" s="44" t="str">
        <f aca="false">IF(Data!DI8&lt;&gt;"",Data!DI8,"")</f>
        <v/>
      </c>
      <c r="DK8" s="44" t="str">
        <f aca="false">IF(Data!DJ8&lt;&gt;"",Data!DJ8,"")</f>
        <v/>
      </c>
      <c r="DL8" s="44" t="str">
        <f aca="false">IF(Data!DK8&lt;&gt;"",Data!DK8,"")</f>
        <v/>
      </c>
      <c r="DM8" s="44" t="str">
        <f aca="false">IF(Data!DL8&lt;&gt;"",Data!DL8,"")</f>
        <v/>
      </c>
      <c r="DN8" s="44" t="str">
        <f aca="false">IF(Data!DM8&lt;&gt;"",Data!DM8,"")</f>
        <v/>
      </c>
      <c r="DO8" s="44" t="str">
        <f aca="false">IF(Data!DN8&lt;&gt;"",Data!DN8,"")</f>
        <v/>
      </c>
      <c r="DP8" s="44" t="str">
        <f aca="false">IF(Data!DO8&lt;&gt;"",Data!DO8,"")</f>
        <v/>
      </c>
      <c r="DQ8" s="44" t="str">
        <f aca="false">IF(Data!DP8&lt;&gt;"",Data!DP8,"")</f>
        <v/>
      </c>
      <c r="DR8" s="44" t="str">
        <f aca="false">IF(Data!DQ8&lt;&gt;"",Data!DQ8,"")</f>
        <v/>
      </c>
      <c r="DS8" s="44" t="str">
        <f aca="false">IF(Data!DR8&lt;&gt;"",Data!DR8,"")</f>
        <v/>
      </c>
      <c r="DT8" s="44" t="str">
        <f aca="false">IF(Data!DS8&lt;&gt;"",Data!DS8,"")</f>
        <v/>
      </c>
      <c r="DU8" s="44" t="str">
        <f aca="false">IF(Data!DT8&lt;&gt;"",Data!DT8,"")</f>
        <v/>
      </c>
      <c r="DV8" s="44" t="str">
        <f aca="false">IF(Data!DU8&lt;&gt;"",Data!DU8,"")</f>
        <v/>
      </c>
      <c r="DW8" s="44" t="str">
        <f aca="false">IF(Data!DV8&lt;&gt;"",Data!DV8,"")</f>
        <v/>
      </c>
      <c r="DX8" s="44" t="str">
        <f aca="false">IF(Data!DW8&lt;&gt;"",Data!DW8,"")</f>
        <v/>
      </c>
      <c r="DY8" s="44" t="str">
        <f aca="false">IF(Data!DX8&lt;&gt;"",Data!DX8,"")</f>
        <v/>
      </c>
      <c r="DZ8" s="44" t="str">
        <f aca="false">IF(Data!DY8&lt;&gt;"",Data!DY8,"")</f>
        <v/>
      </c>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6" t="n">
        <v>0.0410928811513784</v>
      </c>
      <c r="D10" s="46" t="n">
        <v>0.0508004871615576</v>
      </c>
      <c r="E10" s="46" t="n">
        <v>0.0481390457822979</v>
      </c>
      <c r="F10" s="46" t="n">
        <v>0.0668519399071072</v>
      </c>
      <c r="G10" s="46" t="n">
        <v>0.0736599577716536</v>
      </c>
      <c r="H10" s="34" t="n">
        <v>0.0855456843238172</v>
      </c>
      <c r="I10" s="34" t="n">
        <v>0.107184193438716</v>
      </c>
      <c r="J10" s="34" t="n">
        <v>0.122910351733914</v>
      </c>
      <c r="K10" s="34" t="n">
        <v>0.139895294211703</v>
      </c>
      <c r="L10" s="34" t="n">
        <v>0.158166131303066</v>
      </c>
      <c r="M10" s="34" t="n">
        <v>0.177717183055718</v>
      </c>
      <c r="N10" s="34" t="n">
        <v>0.198490240055581</v>
      </c>
      <c r="O10" s="34" t="n">
        <v>0.220346485020001</v>
      </c>
      <c r="P10" s="34" t="n">
        <v>0.24302738180583</v>
      </c>
      <c r="Q10" s="34" t="n">
        <v>0.266101450642932</v>
      </c>
      <c r="R10" s="34" t="n">
        <v>0.307859165362395</v>
      </c>
      <c r="S10" s="34" t="n">
        <v>0.356606273839945</v>
      </c>
      <c r="T10" s="34" t="n">
        <v>0.415670312361541</v>
      </c>
      <c r="U10" s="34" t="n">
        <v>0.487879253900738</v>
      </c>
      <c r="V10" s="34" t="n">
        <v>0.57702233286998</v>
      </c>
      <c r="W10" s="34" t="n">
        <v>0.688243720568697</v>
      </c>
      <c r="X10" s="34" t="n">
        <v>0.828626817399397</v>
      </c>
      <c r="Y10" s="34" t="n">
        <v>1.00807693794323</v>
      </c>
      <c r="Z10" s="34" t="n">
        <v>1.24068048872277</v>
      </c>
      <c r="AA10" s="34" t="n">
        <v>1.54684197390504</v>
      </c>
      <c r="AB10" s="34" t="n">
        <v>1.95672139212538</v>
      </c>
      <c r="AC10" s="34" t="n">
        <v>2.51590327317925</v>
      </c>
      <c r="AD10" s="34" t="n">
        <v>3.2950072705604</v>
      </c>
      <c r="AE10" s="34" t="n">
        <v>4.40648500356361</v>
      </c>
      <c r="AF10" s="34" t="n">
        <v>6.03498885286421</v>
      </c>
    </row>
    <row r="11" customFormat="false" ht="15.75" hidden="false" customHeight="false" outlineLevel="0" collapsed="false">
      <c r="C11" s="46"/>
      <c r="D11" s="46" t="n">
        <v>0.0399610785570351</v>
      </c>
      <c r="E11" s="46" t="n">
        <v>0.0362097356493369</v>
      </c>
      <c r="F11" s="46" t="n">
        <v>0.0543423360835598</v>
      </c>
      <c r="G11" s="46" t="n">
        <v>0.0621109249266311</v>
      </c>
      <c r="H11" s="34" t="n">
        <v>0.0716343720303263</v>
      </c>
      <c r="I11" s="34" t="n">
        <v>0.0865565348731319</v>
      </c>
      <c r="J11" s="34" t="n">
        <v>0.0991025293247023</v>
      </c>
      <c r="K11" s="34" t="n">
        <v>0.112602800209325</v>
      </c>
      <c r="L11" s="34" t="n">
        <v>0.127065411240723</v>
      </c>
      <c r="M11" s="34" t="n">
        <v>0.142470414251382</v>
      </c>
      <c r="N11" s="34" t="n">
        <v>0.158754232898172</v>
      </c>
      <c r="O11" s="34" t="n">
        <v>0.175787618660662</v>
      </c>
      <c r="P11" s="34" t="n">
        <v>0.193345141027665</v>
      </c>
      <c r="Q11" s="34" t="n">
        <v>0.211063877359548</v>
      </c>
      <c r="R11" s="34" t="n">
        <v>0.243455668801571</v>
      </c>
      <c r="S11" s="34" t="n">
        <v>0.281085636151114</v>
      </c>
      <c r="T11" s="34" t="n">
        <v>0.326486052580874</v>
      </c>
      <c r="U11" s="34" t="n">
        <v>0.381740683763545</v>
      </c>
      <c r="V11" s="34" t="n">
        <v>0.449627579997259</v>
      </c>
      <c r="W11" s="34" t="n">
        <v>0.533898120553685</v>
      </c>
      <c r="X11" s="34" t="n">
        <v>0.639688766111172</v>
      </c>
      <c r="Y11" s="34" t="n">
        <v>0.774139263289053</v>
      </c>
      <c r="Z11" s="34" t="n">
        <v>0.947338354302139</v>
      </c>
      <c r="AA11" s="34" t="n">
        <v>1.17380036736966</v>
      </c>
      <c r="AB11" s="34" t="n">
        <v>1.47482273452937</v>
      </c>
      <c r="AC11" s="34" t="n">
        <v>1.88234327112708</v>
      </c>
      <c r="AD11" s="34" t="n">
        <v>2.44542379945227</v>
      </c>
      <c r="AE11" s="34" t="n">
        <v>3.24147833244456</v>
      </c>
      <c r="AF11" s="34" t="n">
        <v>4.39637351649338</v>
      </c>
    </row>
    <row r="12" customFormat="false" ht="15.75" hidden="false" customHeight="false" outlineLevel="0" collapsed="false">
      <c r="C12" s="46"/>
      <c r="D12" s="46"/>
      <c r="E12" s="46" t="n">
        <v>0.0272366212185495</v>
      </c>
      <c r="F12" s="46" t="n">
        <v>0.0441735796316752</v>
      </c>
      <c r="G12" s="46" t="n">
        <v>0.0523726473914186</v>
      </c>
      <c r="H12" s="34" t="n">
        <v>0.0599852967071363</v>
      </c>
      <c r="I12" s="34" t="n">
        <v>0.0698986808491252</v>
      </c>
      <c r="J12" s="34" t="n">
        <v>0.0799062990220338</v>
      </c>
      <c r="K12" s="34" t="n">
        <v>0.0906348614971527</v>
      </c>
      <c r="L12" s="34" t="n">
        <v>0.102080126767703</v>
      </c>
      <c r="M12" s="34" t="n">
        <v>0.114214160881655</v>
      </c>
      <c r="N12" s="34" t="n">
        <v>0.126973026260787</v>
      </c>
      <c r="O12" s="34" t="n">
        <v>0.140239527177306</v>
      </c>
      <c r="P12" s="34" t="n">
        <v>0.153819472033298</v>
      </c>
      <c r="Q12" s="34" t="n">
        <v>0.16740968611187</v>
      </c>
      <c r="R12" s="34" t="n">
        <v>0.192525249660345</v>
      </c>
      <c r="S12" s="34" t="n">
        <v>0.221558454369588</v>
      </c>
      <c r="T12" s="34" t="n">
        <v>0.256436746526966</v>
      </c>
      <c r="U12" s="34" t="n">
        <v>0.298692654945126</v>
      </c>
      <c r="V12" s="34" t="n">
        <v>0.35035898816718</v>
      </c>
      <c r="W12" s="34" t="n">
        <v>0.414166078980309</v>
      </c>
      <c r="X12" s="34" t="n">
        <v>0.49383112988437</v>
      </c>
      <c r="Y12" s="34" t="n">
        <v>0.594489940607555</v>
      </c>
      <c r="Z12" s="34" t="n">
        <v>0.723353003202114</v>
      </c>
      <c r="AA12" s="34" t="n">
        <v>0.890722727777314</v>
      </c>
      <c r="AB12" s="34" t="n">
        <v>1.11160541661075</v>
      </c>
      <c r="AC12" s="34" t="n">
        <v>1.40832766828907</v>
      </c>
      <c r="AD12" s="34" t="n">
        <v>1.81489662021611</v>
      </c>
      <c r="AE12" s="34" t="n">
        <v>2.38448145658279</v>
      </c>
      <c r="AF12" s="34" t="n">
        <v>3.20267370292676</v>
      </c>
    </row>
    <row r="13" customFormat="false" ht="15.75" hidden="false" customHeight="false" outlineLevel="0" collapsed="false">
      <c r="C13" s="46"/>
      <c r="D13" s="46"/>
      <c r="E13" s="46"/>
      <c r="F13" s="46" t="n">
        <v>0.0359076417781436</v>
      </c>
      <c r="G13" s="46" t="n">
        <v>0.0441612195926229</v>
      </c>
      <c r="H13" s="34" t="n">
        <v>0.0502305767337483</v>
      </c>
      <c r="I13" s="34" t="n">
        <v>0.0564466402404988</v>
      </c>
      <c r="J13" s="34" t="n">
        <v>0.0644283921601902</v>
      </c>
      <c r="K13" s="34" t="n">
        <v>0.0729526983639593</v>
      </c>
      <c r="L13" s="34" t="n">
        <v>0.0820077799234373</v>
      </c>
      <c r="M13" s="34" t="n">
        <v>0.0915619893045554</v>
      </c>
      <c r="N13" s="34" t="n">
        <v>0.101554138768467</v>
      </c>
      <c r="O13" s="34" t="n">
        <v>0.111880035310562</v>
      </c>
      <c r="P13" s="34" t="n">
        <v>0.122374060453979</v>
      </c>
      <c r="Q13" s="34" t="n">
        <v>0.132784460110776</v>
      </c>
      <c r="R13" s="34" t="n">
        <v>0.152249368187802</v>
      </c>
      <c r="S13" s="34" t="n">
        <v>0.174637698940442</v>
      </c>
      <c r="T13" s="34" t="n">
        <v>0.201416888867086</v>
      </c>
      <c r="U13" s="34" t="n">
        <v>0.233711799430397</v>
      </c>
      <c r="V13" s="34" t="n">
        <v>0.273006875134925</v>
      </c>
      <c r="W13" s="34" t="n">
        <v>0.321285156051932</v>
      </c>
      <c r="X13" s="34" t="n">
        <v>0.381230995075019</v>
      </c>
      <c r="Y13" s="34" t="n">
        <v>0.456530635046233</v>
      </c>
      <c r="Z13" s="34" t="n">
        <v>0.552325961326631</v>
      </c>
      <c r="AA13" s="34" t="n">
        <v>0.675913042655577</v>
      </c>
      <c r="AB13" s="34" t="n">
        <v>0.837840761000113</v>
      </c>
      <c r="AC13" s="34" t="n">
        <v>1.05367966177655</v>
      </c>
      <c r="AD13" s="34" t="n">
        <v>1.34694433856807</v>
      </c>
      <c r="AE13" s="34" t="n">
        <v>1.75406133672942</v>
      </c>
      <c r="AF13" s="34" t="n">
        <v>2.3330863060061</v>
      </c>
    </row>
    <row r="14" customFormat="false" ht="15.75" hidden="false" customHeight="false" outlineLevel="0" collapsed="false">
      <c r="C14" s="46"/>
      <c r="D14" s="46"/>
      <c r="E14" s="46"/>
      <c r="F14" s="46"/>
      <c r="G14" s="46" t="n">
        <v>0.0372372490802786</v>
      </c>
      <c r="H14" s="34" t="n">
        <v>0.0420621548531043</v>
      </c>
      <c r="I14" s="34" t="n">
        <v>0.0455834524447992</v>
      </c>
      <c r="J14" s="34" t="n">
        <v>0.0519485668483111</v>
      </c>
      <c r="K14" s="34" t="n">
        <v>0.0587201890163425</v>
      </c>
      <c r="L14" s="34" t="n">
        <v>0.0658823238266073</v>
      </c>
      <c r="M14" s="34" t="n">
        <v>0.0734024381976094</v>
      </c>
      <c r="N14" s="34" t="n">
        <v>0.0812238898663632</v>
      </c>
      <c r="O14" s="34" t="n">
        <v>0.0892554513911548</v>
      </c>
      <c r="P14" s="34" t="n">
        <v>0.0973570541755102</v>
      </c>
      <c r="Q14" s="34" t="n">
        <v>0.105320744912741</v>
      </c>
      <c r="R14" s="34" t="n">
        <v>0.12039911728191</v>
      </c>
      <c r="S14" s="34" t="n">
        <v>0.13765363176048</v>
      </c>
      <c r="T14" s="34" t="n">
        <v>0.158201832110009</v>
      </c>
      <c r="U14" s="34" t="n">
        <v>0.182867587430393</v>
      </c>
      <c r="V14" s="34" t="n">
        <v>0.212732529742812</v>
      </c>
      <c r="W14" s="34" t="n">
        <v>0.249233717433971</v>
      </c>
      <c r="X14" s="34" t="n">
        <v>0.294305204372029</v>
      </c>
      <c r="Y14" s="34" t="n">
        <v>0.350586623085188</v>
      </c>
      <c r="Z14" s="34" t="n">
        <v>0.421735952162969</v>
      </c>
      <c r="AA14" s="34" t="n">
        <v>0.512907582780505</v>
      </c>
      <c r="AB14" s="34" t="n">
        <v>0.631498488855475</v>
      </c>
      <c r="AC14" s="34" t="n">
        <v>0.788339854879321</v>
      </c>
      <c r="AD14" s="34" t="n">
        <v>0.999648702296078</v>
      </c>
      <c r="AE14" s="34" t="n">
        <v>1.2903145732231</v>
      </c>
      <c r="AF14" s="34" t="n">
        <v>1.69960858213525</v>
      </c>
    </row>
    <row r="15" customFormat="false" ht="15.75" hidden="false" customHeight="false" outlineLevel="0" collapsed="false">
      <c r="H15" s="34" t="n">
        <v>0.035222069622343</v>
      </c>
      <c r="I15" s="34" t="n">
        <v>0.0368108912759784</v>
      </c>
      <c r="J15" s="34" t="n">
        <v>0.0418860925612377</v>
      </c>
      <c r="K15" s="34" t="n">
        <v>0.0472643325804441</v>
      </c>
      <c r="L15" s="34" t="n">
        <v>0.052927668531525</v>
      </c>
      <c r="M15" s="34" t="n">
        <v>0.0588444831122276</v>
      </c>
      <c r="N15" s="34" t="n">
        <v>0.0649635786884504</v>
      </c>
      <c r="O15" s="34" t="n">
        <v>0.0712060519191373</v>
      </c>
      <c r="P15" s="34" t="n">
        <v>0.0774542902521219</v>
      </c>
      <c r="Q15" s="34" t="n">
        <v>0.0835373303451383</v>
      </c>
      <c r="R15" s="34" t="n">
        <v>0.0952118725667366</v>
      </c>
      <c r="S15" s="34" t="n">
        <v>0.10850190108902</v>
      </c>
      <c r="T15" s="34" t="n">
        <v>0.124258793906201</v>
      </c>
      <c r="U15" s="34" t="n">
        <v>0.143084579444058</v>
      </c>
      <c r="V15" s="34" t="n">
        <v>0.165765529488628</v>
      </c>
      <c r="W15" s="34" t="n">
        <v>0.193340541061026</v>
      </c>
      <c r="X15" s="34" t="n">
        <v>0.227199662250488</v>
      </c>
      <c r="Y15" s="34" t="n">
        <v>0.269228329603398</v>
      </c>
      <c r="Z15" s="34" t="n">
        <v>0.32202218581144</v>
      </c>
      <c r="AA15" s="34" t="n">
        <v>0.389213067172302</v>
      </c>
      <c r="AB15" s="34" t="n">
        <v>0.475973908157345</v>
      </c>
      <c r="AC15" s="34" t="n">
        <v>0.589818470770621</v>
      </c>
      <c r="AD15" s="34" t="n">
        <v>0.74189964602738</v>
      </c>
      <c r="AE15" s="34" t="n">
        <v>0.949175301347363</v>
      </c>
      <c r="AF15" s="34" t="n">
        <v>1.23813222212631</v>
      </c>
    </row>
    <row r="16" customFormat="false" ht="15.75" hidden="false" customHeight="false" outlineLevel="0" collapsed="false">
      <c r="I16" s="34" t="n">
        <v>0.0297266144588947</v>
      </c>
      <c r="J16" s="34" t="n">
        <v>0.0337727266889099</v>
      </c>
      <c r="K16" s="34" t="n">
        <v>0.0380434254673994</v>
      </c>
      <c r="L16" s="34" t="n">
        <v>0.0425203291789722</v>
      </c>
      <c r="M16" s="34" t="n">
        <v>0.0471738170797985</v>
      </c>
      <c r="N16" s="34" t="n">
        <v>0.0519584393576083</v>
      </c>
      <c r="O16" s="34" t="n">
        <v>0.0568066347868287</v>
      </c>
      <c r="P16" s="34" t="n">
        <v>0.0616202608970169</v>
      </c>
      <c r="Q16" s="34" t="n">
        <v>0.0662593638791148</v>
      </c>
      <c r="R16" s="34" t="n">
        <v>0.0752937470167528</v>
      </c>
      <c r="S16" s="34" t="n">
        <v>0.085523806305497</v>
      </c>
      <c r="T16" s="34" t="n">
        <v>0.0975984137294132</v>
      </c>
      <c r="U16" s="34" t="n">
        <v>0.111956400597651</v>
      </c>
      <c r="V16" s="34" t="n">
        <v>0.129167884196487</v>
      </c>
      <c r="W16" s="34" t="n">
        <v>0.149981973557303</v>
      </c>
      <c r="X16" s="34" t="n">
        <v>0.175395085645457</v>
      </c>
      <c r="Y16" s="34" t="n">
        <v>0.20675031130159</v>
      </c>
      <c r="Z16" s="34" t="n">
        <v>0.245884391935136</v>
      </c>
      <c r="AA16" s="34" t="n">
        <v>0.295349136459343</v>
      </c>
      <c r="AB16" s="34" t="n">
        <v>0.358751707636193</v>
      </c>
      <c r="AC16" s="34" t="n">
        <v>0.441289155063013</v>
      </c>
      <c r="AD16" s="34" t="n">
        <v>0.550608512281676</v>
      </c>
      <c r="AE16" s="34" t="n">
        <v>0.698227991362911</v>
      </c>
      <c r="AF16" s="34" t="n">
        <v>0.90195555352017</v>
      </c>
    </row>
    <row r="17" customFormat="false" ht="15.75" hidden="false" customHeight="false" outlineLevel="0" collapsed="false">
      <c r="J17" s="34" t="n">
        <v>0.027230925547334</v>
      </c>
      <c r="K17" s="34" t="n">
        <v>0.0306214462846853</v>
      </c>
      <c r="L17" s="34" t="n">
        <v>0.0341594187624433</v>
      </c>
      <c r="M17" s="34" t="n">
        <v>0.0378178021146704</v>
      </c>
      <c r="N17" s="34" t="n">
        <v>0.041556814987445</v>
      </c>
      <c r="O17" s="34" t="n">
        <v>0.0453190939369699</v>
      </c>
      <c r="P17" s="34" t="n">
        <v>0.0490231921389585</v>
      </c>
      <c r="Q17" s="34" t="n">
        <v>0.0525549868965911</v>
      </c>
      <c r="R17" s="34" t="n">
        <v>0.0595424518706856</v>
      </c>
      <c r="S17" s="34" t="n">
        <v>0.0674119197135462</v>
      </c>
      <c r="T17" s="34" t="n">
        <v>0.0766581588558484</v>
      </c>
      <c r="U17" s="34" t="n">
        <v>0.0876001850337909</v>
      </c>
      <c r="V17" s="34" t="n">
        <v>0.100650251950853</v>
      </c>
      <c r="W17" s="34" t="n">
        <v>0.11634700238603</v>
      </c>
      <c r="X17" s="34" t="n">
        <v>0.135402648770932</v>
      </c>
      <c r="Y17" s="34" t="n">
        <v>0.158771148958482</v>
      </c>
      <c r="Z17" s="34" t="n">
        <v>0.187748350459038</v>
      </c>
      <c r="AA17" s="34" t="n">
        <v>0.224121746582221</v>
      </c>
      <c r="AB17" s="34" t="n">
        <v>0.270398829696645</v>
      </c>
      <c r="AC17" s="34" t="n">
        <v>0.330162800974675</v>
      </c>
      <c r="AD17" s="34" t="n">
        <v>0.408639814590034</v>
      </c>
      <c r="AE17" s="34" t="n">
        <v>0.513627279629636</v>
      </c>
      <c r="AF17" s="34" t="n">
        <v>0.657057304533089</v>
      </c>
    </row>
    <row r="18" customFormat="false" ht="15.75" hidden="false" customHeight="false" outlineLevel="0" collapsed="false">
      <c r="K18" s="34" t="n">
        <v>0.0246474380538995</v>
      </c>
      <c r="L18" s="34" t="n">
        <v>0.0274425413142149</v>
      </c>
      <c r="M18" s="34" t="n">
        <v>0.0303173719091903</v>
      </c>
      <c r="N18" s="34" t="n">
        <v>0.0332375046912923</v>
      </c>
      <c r="O18" s="34" t="n">
        <v>0.0361545844596326</v>
      </c>
      <c r="P18" s="34" t="n">
        <v>0.039001350083696</v>
      </c>
      <c r="Q18" s="34" t="n">
        <v>0.0416850764329698</v>
      </c>
      <c r="R18" s="34" t="n">
        <v>0.04708629488162</v>
      </c>
      <c r="S18" s="34" t="n">
        <v>0.0531356953785804</v>
      </c>
      <c r="T18" s="34" t="n">
        <v>0.0602107462059857</v>
      </c>
      <c r="U18" s="34" t="n">
        <v>0.0685426860544803</v>
      </c>
      <c r="V18" s="34" t="n">
        <v>0.0784287308009166</v>
      </c>
      <c r="W18" s="34" t="n">
        <v>0.0902550129402254</v>
      </c>
      <c r="X18" s="34" t="n">
        <v>0.10452902501068</v>
      </c>
      <c r="Y18" s="34" t="n">
        <v>0.121926190015863</v>
      </c>
      <c r="Z18" s="34" t="n">
        <v>0.143357790312239</v>
      </c>
      <c r="AA18" s="34" t="n">
        <v>0.170071793312928</v>
      </c>
      <c r="AB18" s="34" t="n">
        <v>0.203805377214987</v>
      </c>
      <c r="AC18" s="34" t="n">
        <v>0.247020516812559</v>
      </c>
      <c r="AD18" s="34" t="n">
        <v>0.30327627405577</v>
      </c>
      <c r="AE18" s="34" t="n">
        <v>0.377832148872732</v>
      </c>
      <c r="AF18" s="34" t="n">
        <v>0.478653631828471</v>
      </c>
    </row>
    <row r="19" customFormat="false" ht="15.75" hidden="false" customHeight="false" outlineLevel="0" collapsed="false">
      <c r="L19" s="34" t="n">
        <v>0.0220464252925282</v>
      </c>
      <c r="M19" s="34" t="n">
        <v>0.0243045070861907</v>
      </c>
      <c r="N19" s="34" t="n">
        <v>0.0265836474339392</v>
      </c>
      <c r="O19" s="34" t="n">
        <v>0.0288433387319417</v>
      </c>
      <c r="P19" s="34" t="n">
        <v>0.0310282795138956</v>
      </c>
      <c r="Q19" s="34" t="n">
        <v>0.0330633817993635</v>
      </c>
      <c r="R19" s="34" t="n">
        <v>0.0372359400061995</v>
      </c>
      <c r="S19" s="34" t="n">
        <v>0.0418828322255587</v>
      </c>
      <c r="T19" s="34" t="n">
        <v>0.0472922127636651</v>
      </c>
      <c r="U19" s="34" t="n">
        <v>0.0536311631048588</v>
      </c>
      <c r="V19" s="34" t="n">
        <v>0.061113267933459</v>
      </c>
      <c r="W19" s="34" t="n">
        <v>0.0700144154450372</v>
      </c>
      <c r="X19" s="34" t="n">
        <v>0.080695002415854</v>
      </c>
      <c r="Y19" s="34" t="n">
        <v>0.0936315943375312</v>
      </c>
      <c r="Z19" s="34" t="n">
        <v>0.109462778197307</v>
      </c>
      <c r="AA19" s="34" t="n">
        <v>0.129056708337155</v>
      </c>
      <c r="AB19" s="34" t="n">
        <v>0.153612468768236</v>
      </c>
      <c r="AC19" s="34" t="n">
        <v>0.184815295806217</v>
      </c>
      <c r="AD19" s="34" t="n">
        <v>0.225079630327812</v>
      </c>
      <c r="AE19" s="34" t="n">
        <v>0.277939156239375</v>
      </c>
      <c r="AF19" s="34" t="n">
        <v>0.348689981348572</v>
      </c>
    </row>
    <row r="20" customFormat="false" ht="15.75" hidden="false" customHeight="false" outlineLevel="0" collapsed="false">
      <c r="M20" s="34" t="n">
        <v>0.0194841777998451</v>
      </c>
      <c r="N20" s="34" t="n">
        <v>0.021261834107454</v>
      </c>
      <c r="O20" s="34" t="n">
        <v>0.0230105863928378</v>
      </c>
      <c r="P20" s="34" t="n">
        <v>0.0246851487839879</v>
      </c>
      <c r="Q20" s="34" t="n">
        <v>0.0262249061188203</v>
      </c>
      <c r="R20" s="34" t="n">
        <v>0.029446258866431</v>
      </c>
      <c r="S20" s="34" t="n">
        <v>0.0330130550232984</v>
      </c>
      <c r="T20" s="34" t="n">
        <v>0.0371454188664652</v>
      </c>
      <c r="U20" s="34" t="n">
        <v>0.0419636553737298</v>
      </c>
      <c r="V20" s="34" t="n">
        <v>0.0476207058225542</v>
      </c>
      <c r="W20" s="34" t="n">
        <v>0.0543129762039567</v>
      </c>
      <c r="X20" s="34" t="n">
        <v>0.0622954573069955</v>
      </c>
      <c r="Y20" s="34" t="n">
        <v>0.0719031362912874</v>
      </c>
      <c r="Z20" s="34" t="n">
        <v>0.0835817836238643</v>
      </c>
      <c r="AA20" s="34" t="n">
        <v>0.097932959030869</v>
      </c>
      <c r="AB20" s="34" t="n">
        <v>0.115781000891751</v>
      </c>
      <c r="AC20" s="34" t="n">
        <v>0.138274723106737</v>
      </c>
      <c r="AD20" s="34" t="n">
        <v>0.167045180656593</v>
      </c>
      <c r="AE20" s="34" t="n">
        <v>0.204456330149598</v>
      </c>
      <c r="AF20" s="34" t="n">
        <v>0.254013957082933</v>
      </c>
    </row>
    <row r="21" customFormat="false" ht="15.75" hidden="false" customHeight="false" outlineLevel="0" collapsed="false">
      <c r="N21" s="34" t="n">
        <v>0.0170054011864356</v>
      </c>
      <c r="O21" s="34" t="n">
        <v>0.018357343824274</v>
      </c>
      <c r="P21" s="34" t="n">
        <v>0.0196387482655855</v>
      </c>
      <c r="Q21" s="34" t="n">
        <v>0.0208008274868657</v>
      </c>
      <c r="R21" s="34" t="n">
        <v>0.0232861628062701</v>
      </c>
      <c r="S21" s="34" t="n">
        <v>0.0260216834454249</v>
      </c>
      <c r="T21" s="34" t="n">
        <v>0.0291756731633679</v>
      </c>
      <c r="U21" s="34" t="n">
        <v>0.0328344244349537</v>
      </c>
      <c r="V21" s="34" t="n">
        <v>0.0371070260145046</v>
      </c>
      <c r="W21" s="34" t="n">
        <v>0.0421327431698304</v>
      </c>
      <c r="X21" s="34" t="n">
        <v>0.0480912557767674</v>
      </c>
      <c r="Y21" s="34" t="n">
        <v>0.055217056220211</v>
      </c>
      <c r="Z21" s="34" t="n">
        <v>0.063820000449416</v>
      </c>
      <c r="AA21" s="34" t="n">
        <v>0.0743151176573183</v>
      </c>
      <c r="AB21" s="34" t="n">
        <v>0.087266614975904</v>
      </c>
      <c r="AC21" s="34" t="n">
        <v>0.103454094353166</v>
      </c>
      <c r="AD21" s="34" t="n">
        <v>0.123974312290959</v>
      </c>
      <c r="AE21" s="34" t="n">
        <v>0.150401229908892</v>
      </c>
      <c r="AF21" s="34" t="n">
        <v>0.185044291044396</v>
      </c>
    </row>
    <row r="22" customFormat="false" ht="15.75" hidden="false" customHeight="false" outlineLevel="0" collapsed="false">
      <c r="O22" s="34" t="n">
        <v>0.0146450884184117</v>
      </c>
      <c r="P22" s="34" t="n">
        <v>0.0156239865845658</v>
      </c>
      <c r="Q22" s="34" t="n">
        <v>0.0164986071705264</v>
      </c>
      <c r="R22" s="34" t="n">
        <v>0.0184147460191719</v>
      </c>
      <c r="S22" s="34" t="n">
        <v>0.0205109163285866</v>
      </c>
      <c r="T22" s="34" t="n">
        <v>0.0229158784720057</v>
      </c>
      <c r="U22" s="34" t="n">
        <v>0.0256912658912359</v>
      </c>
      <c r="V22" s="34" t="n">
        <v>0.028914552102018</v>
      </c>
      <c r="W22" s="34" t="n">
        <v>0.0326840503151358</v>
      </c>
      <c r="X22" s="34" t="n">
        <v>0.0371258031029295</v>
      </c>
      <c r="Y22" s="34" t="n">
        <v>0.0424032031826043</v>
      </c>
      <c r="Z22" s="34" t="n">
        <v>0.0487306238365621</v>
      </c>
      <c r="AA22" s="34" t="n">
        <v>0.0563930342458076</v>
      </c>
      <c r="AB22" s="34" t="n">
        <v>0.0657747128691062</v>
      </c>
      <c r="AC22" s="34" t="n">
        <v>0.0774020688522525</v>
      </c>
      <c r="AD22" s="34" t="n">
        <v>0.0920088208926708</v>
      </c>
      <c r="AE22" s="34" t="n">
        <v>0.110637464448062</v>
      </c>
      <c r="AF22" s="34" t="n">
        <v>0.134801213450424</v>
      </c>
    </row>
    <row r="23" customFormat="false" ht="15.75" hidden="false" customHeight="false" outlineLevel="0" collapsed="false">
      <c r="P23" s="34" t="n">
        <v>0.0124299651634347</v>
      </c>
      <c r="Q23" s="34" t="n">
        <v>0.0130862120143644</v>
      </c>
      <c r="R23" s="34" t="n">
        <v>0.0145624194836988</v>
      </c>
      <c r="S23" s="34" t="n">
        <v>0.0161671972345912</v>
      </c>
      <c r="T23" s="34" t="n">
        <v>0.0179991557762267</v>
      </c>
      <c r="U23" s="34" t="n">
        <v>0.0201021079081727</v>
      </c>
      <c r="V23" s="34" t="n">
        <v>0.0225308092039905</v>
      </c>
      <c r="W23" s="34" t="n">
        <v>0.0253543221882419</v>
      </c>
      <c r="X23" s="34" t="n">
        <v>0.0286606210167494</v>
      </c>
      <c r="Y23" s="34" t="n">
        <v>0.0325629753417946</v>
      </c>
      <c r="Z23" s="34" t="n">
        <v>0.0372089263989067</v>
      </c>
      <c r="AA23" s="34" t="n">
        <v>0.0427931006731798</v>
      </c>
      <c r="AB23" s="34" t="n">
        <v>0.0495758069017339</v>
      </c>
      <c r="AC23" s="34" t="n">
        <v>0.0579105186707913</v>
      </c>
      <c r="AD23" s="34" t="n">
        <v>0.0682853001208131</v>
      </c>
      <c r="AE23" s="34" t="n">
        <v>0.0813866252750132</v>
      </c>
      <c r="AF23" s="34" t="n">
        <v>0.098200096015645</v>
      </c>
    </row>
    <row r="24" customFormat="false" ht="15.75" hidden="false" customHeight="false" outlineLevel="0" collapsed="false">
      <c r="Q24" s="34" t="n">
        <v>0.0103796001150219</v>
      </c>
      <c r="R24" s="34" t="n">
        <v>0.0115159916405268</v>
      </c>
      <c r="S24" s="34" t="n">
        <v>0.0127433734424573</v>
      </c>
      <c r="T24" s="34" t="n">
        <v>0.0141373418894955</v>
      </c>
      <c r="U24" s="34" t="n">
        <v>0.0157288762672325</v>
      </c>
      <c r="V24" s="34" t="n">
        <v>0.0175564664323884</v>
      </c>
      <c r="W24" s="34" t="n">
        <v>0.019668359564588</v>
      </c>
      <c r="X24" s="34" t="n">
        <v>0.0221256142200711</v>
      </c>
      <c r="Y24" s="34" t="n">
        <v>0.0250063033809986</v>
      </c>
      <c r="Z24" s="34" t="n">
        <v>0.0284113786107634</v>
      </c>
      <c r="AA24" s="34" t="n">
        <v>0.0324729727654447</v>
      </c>
      <c r="AB24" s="34" t="n">
        <v>0.0373663452526052</v>
      </c>
      <c r="AC24" s="34" t="n">
        <v>0.0433273712505228</v>
      </c>
      <c r="AD24" s="34" t="n">
        <v>0.0506786432795267</v>
      </c>
      <c r="AE24" s="34" t="n">
        <v>0.0598692568263342</v>
      </c>
      <c r="AF24" s="34" t="n">
        <v>0.0715368846514756</v>
      </c>
    </row>
    <row r="25" customFormat="false" ht="15.75" hidden="false" customHeight="false" outlineLevel="0" collapsed="false">
      <c r="R25" s="34" t="n">
        <v>0.0091068701607681</v>
      </c>
      <c r="S25" s="34" t="n">
        <v>0.0100446332371371</v>
      </c>
      <c r="T25" s="34" t="n">
        <v>0.0111041005581198</v>
      </c>
      <c r="U25" s="34" t="n">
        <v>0.0123070450999483</v>
      </c>
      <c r="V25" s="34" t="n">
        <v>0.0136803570080824</v>
      </c>
      <c r="W25" s="34" t="n">
        <v>0.0152575314413776</v>
      </c>
      <c r="X25" s="34" t="n">
        <v>0.0170806768049206</v>
      </c>
      <c r="Y25" s="34" t="n">
        <v>0.0192032577557477</v>
      </c>
      <c r="Z25" s="34" t="n">
        <v>0.0216938921029407</v>
      </c>
      <c r="AA25" s="34" t="n">
        <v>0.0246416815710251</v>
      </c>
      <c r="AB25" s="34" t="n">
        <v>0.0281638130530975</v>
      </c>
      <c r="AC25" s="34" t="n">
        <v>0.0324165823855326</v>
      </c>
      <c r="AD25" s="34" t="n">
        <v>0.0376116804071964</v>
      </c>
      <c r="AE25" s="34" t="n">
        <v>0.044040748720392</v>
      </c>
      <c r="AF25" s="34" t="n">
        <v>0.0521132470667158</v>
      </c>
    </row>
    <row r="26" customFormat="false" ht="15.75" hidden="false" customHeight="false" outlineLevel="0" collapsed="false">
      <c r="S26" s="34" t="n">
        <v>0.00791742134248741</v>
      </c>
      <c r="T26" s="34" t="n">
        <v>0.00872165716643335</v>
      </c>
      <c r="U26" s="34" t="n">
        <v>0.00962963637826442</v>
      </c>
      <c r="V26" s="34" t="n">
        <v>0.0106600134252146</v>
      </c>
      <c r="W26" s="34" t="n">
        <v>0.0118358760383738</v>
      </c>
      <c r="X26" s="34" t="n">
        <v>0.0131860529254593</v>
      </c>
      <c r="Y26" s="34" t="n">
        <v>0.0147468861276752</v>
      </c>
      <c r="Z26" s="34" t="n">
        <v>0.0165646644966302</v>
      </c>
      <c r="AA26" s="34" t="n">
        <v>0.0186990108677068</v>
      </c>
      <c r="AB26" s="34" t="n">
        <v>0.0212276678472997</v>
      </c>
      <c r="AC26" s="34" t="n">
        <v>0.0242533710961138</v>
      </c>
      <c r="AD26" s="34" t="n">
        <v>0.0279138984690336</v>
      </c>
      <c r="AE26" s="34" t="n">
        <v>0.0323970540252232</v>
      </c>
      <c r="AF26" s="34" t="n">
        <v>0.0379634999911972</v>
      </c>
    </row>
    <row r="27" customFormat="false" ht="15.75" hidden="false" customHeight="false" outlineLevel="0" collapsed="false">
      <c r="T27" s="34" t="n">
        <v>0.00685037958100752</v>
      </c>
      <c r="U27" s="34" t="n">
        <v>0.00753470033013716</v>
      </c>
      <c r="V27" s="34" t="n">
        <v>0.00830650005395468</v>
      </c>
      <c r="W27" s="34" t="n">
        <v>0.00918156139045137</v>
      </c>
      <c r="X27" s="34" t="n">
        <v>0.0101794556350909</v>
      </c>
      <c r="Y27" s="34" t="n">
        <v>0.0113246748665615</v>
      </c>
      <c r="Z27" s="34" t="n">
        <v>0.012648173439045</v>
      </c>
      <c r="AA27" s="34" t="n">
        <v>0.0141894945936545</v>
      </c>
      <c r="AB27" s="34" t="n">
        <v>0.0159997469584723</v>
      </c>
      <c r="AC27" s="34" t="n">
        <v>0.0181458366748844</v>
      </c>
      <c r="AD27" s="34" t="n">
        <v>0.0207165890835984</v>
      </c>
      <c r="AE27" s="34" t="n">
        <v>0.0238317726198704</v>
      </c>
      <c r="AF27" s="34" t="n">
        <v>0.0276556809007997</v>
      </c>
    </row>
    <row r="28" customFormat="false" ht="15.75" hidden="false" customHeight="false" outlineLevel="0" collapsed="false">
      <c r="U28" s="34" t="n">
        <v>0.00589551950197326</v>
      </c>
      <c r="V28" s="34" t="n">
        <v>0.00647259439497</v>
      </c>
      <c r="W28" s="34" t="n">
        <v>0.00712250358936761</v>
      </c>
      <c r="X28" s="34" t="n">
        <v>0.00785840293623524</v>
      </c>
      <c r="Y28" s="34" t="n">
        <v>0.00869663329078331</v>
      </c>
      <c r="Z28" s="34" t="n">
        <v>0.00965768376272923</v>
      </c>
      <c r="AA28" s="34" t="n">
        <v>0.010767508412494</v>
      </c>
      <c r="AB28" s="34" t="n">
        <v>0.0120593512474668</v>
      </c>
      <c r="AC28" s="34" t="n">
        <v>0.0135763142915972</v>
      </c>
      <c r="AD28" s="34" t="n">
        <v>0.0153750313212172</v>
      </c>
      <c r="AE28" s="34" t="n">
        <v>0.0175310195106943</v>
      </c>
      <c r="AF28" s="34" t="n">
        <v>0.0201466325882546</v>
      </c>
    </row>
    <row r="29" customFormat="false" ht="15.75" hidden="false" customHeight="false" outlineLevel="0" collapsed="false">
      <c r="V29" s="34" t="n">
        <v>0.00504357767166345</v>
      </c>
      <c r="W29" s="34" t="n">
        <v>0.00552521027995442</v>
      </c>
      <c r="X29" s="34" t="n">
        <v>0.00606658144816204</v>
      </c>
      <c r="Y29" s="34" t="n">
        <v>0.00667846375154469</v>
      </c>
      <c r="Z29" s="34" t="n">
        <v>0.00737425495549864</v>
      </c>
      <c r="AA29" s="34" t="n">
        <v>0.00817077991382284</v>
      </c>
      <c r="AB29" s="34" t="n">
        <v>0.00908939078144426</v>
      </c>
      <c r="AC29" s="34" t="n">
        <v>0.0101574985516836</v>
      </c>
      <c r="AD29" s="34" t="n">
        <v>0.0114107388612329</v>
      </c>
      <c r="AE29" s="34" t="n">
        <v>0.0128960883433444</v>
      </c>
      <c r="AF29" s="34" t="n">
        <v>0.0146764350551349</v>
      </c>
    </row>
    <row r="30" customFormat="false" ht="15.75" hidden="false" customHeight="false" outlineLevel="0" collapsed="false">
      <c r="W30" s="34" t="n">
        <v>0.00428612611487985</v>
      </c>
      <c r="X30" s="34" t="n">
        <v>0.0046833193418325</v>
      </c>
      <c r="Y30" s="34" t="n">
        <v>0.00512863732313118</v>
      </c>
      <c r="Z30" s="34" t="n">
        <v>0.00563071203041016</v>
      </c>
      <c r="AA30" s="34" t="n">
        <v>0.00620028718274918</v>
      </c>
      <c r="AB30" s="34" t="n">
        <v>0.00685086810081583</v>
      </c>
      <c r="AC30" s="34" t="n">
        <v>0.00759961611166538</v>
      </c>
      <c r="AD30" s="34" t="n">
        <v>0.00846859812113498</v>
      </c>
      <c r="AE30" s="34" t="n">
        <v>0.00948656148935833</v>
      </c>
      <c r="AF30" s="34" t="n">
        <v>0.0106915011719214</v>
      </c>
    </row>
    <row r="31" customFormat="false" ht="15.75" hidden="false" customHeight="false" outlineLevel="0" collapsed="false">
      <c r="X31" s="34" t="n">
        <v>0.00361545958708384</v>
      </c>
      <c r="Y31" s="34" t="n">
        <v>0.00393846875130983</v>
      </c>
      <c r="Z31" s="34" t="n">
        <v>0.00429940626690223</v>
      </c>
      <c r="AA31" s="34" t="n">
        <v>0.0047050050979255</v>
      </c>
      <c r="AB31" s="34" t="n">
        <v>0.0051636457121627</v>
      </c>
      <c r="AC31" s="34" t="n">
        <v>0.00568586495492152</v>
      </c>
      <c r="AD31" s="34" t="n">
        <v>0.00628505787481861</v>
      </c>
      <c r="AE31" s="34" t="n">
        <v>0.00697846094841796</v>
      </c>
      <c r="AF31" s="34" t="n">
        <v>0.0077885533428094</v>
      </c>
    </row>
    <row r="32" customFormat="false" ht="15.75" hidden="false" customHeight="false" outlineLevel="0" collapsed="false">
      <c r="Y32" s="34" t="n">
        <v>0.00302449464209213</v>
      </c>
      <c r="Z32" s="34" t="n">
        <v>0.00328286975928542</v>
      </c>
      <c r="AA32" s="34" t="n">
        <v>0.0035703302635878</v>
      </c>
      <c r="AB32" s="34" t="n">
        <v>0.00389195013659088</v>
      </c>
      <c r="AC32" s="34" t="n">
        <v>0.00425403860018399</v>
      </c>
      <c r="AD32" s="34" t="n">
        <v>0.00466452084805334</v>
      </c>
      <c r="AE32" s="34" t="n">
        <v>0.00513346350658487</v>
      </c>
      <c r="AF32" s="34" t="n">
        <v>0.00567381158158597</v>
      </c>
    </row>
    <row r="33" customFormat="false" ht="15.75" hidden="false" customHeight="false" outlineLevel="0" collapsed="false">
      <c r="Z33" s="34" t="n">
        <v>0.00250667957094361</v>
      </c>
      <c r="AA33" s="34" t="n">
        <v>0.00270929742386706</v>
      </c>
      <c r="AB33" s="34" t="n">
        <v>0.00293344600115209</v>
      </c>
      <c r="AC33" s="34" t="n">
        <v>0.00318277774012048</v>
      </c>
      <c r="AD33" s="34" t="n">
        <v>0.00346182249635246</v>
      </c>
      <c r="AE33" s="34" t="n">
        <v>0.00377625493188622</v>
      </c>
      <c r="AF33" s="34" t="n">
        <v>0.00413326280843409</v>
      </c>
    </row>
    <row r="34" customFormat="false" ht="15.75" hidden="false" customHeight="false" outlineLevel="0" collapsed="false">
      <c r="AA34" s="34" t="n">
        <v>0.00205591415613089</v>
      </c>
      <c r="AB34" s="34" t="n">
        <v>0.00221100094802672</v>
      </c>
      <c r="AC34" s="34" t="n">
        <v>0.00238128402092268</v>
      </c>
      <c r="AD34" s="34" t="n">
        <v>0.00256922744835697</v>
      </c>
      <c r="AE34" s="34" t="n">
        <v>0.0027778713713077</v>
      </c>
      <c r="AF34" s="34" t="n">
        <v>0.00301100260344019</v>
      </c>
    </row>
    <row r="35" customFormat="false" ht="15.75" hidden="false" customHeight="false" outlineLevel="0" collapsed="false">
      <c r="AB35" s="34" t="n">
        <v>0.00166647867056531</v>
      </c>
      <c r="AC35" s="34" t="n">
        <v>0.00178162411934144</v>
      </c>
      <c r="AD35" s="34" t="n">
        <v>0.0019067787815077</v>
      </c>
      <c r="AE35" s="34" t="n">
        <v>0.00204344502548628</v>
      </c>
      <c r="AF35" s="34" t="n">
        <v>0.00219345758983043</v>
      </c>
    </row>
    <row r="36" customFormat="false" ht="15.75" hidden="false" customHeight="false" outlineLevel="0" collapsed="false">
      <c r="AC36" s="34" t="n">
        <v>0.00133297182307101</v>
      </c>
      <c r="AD36" s="34" t="n">
        <v>0.00141513563695308</v>
      </c>
      <c r="AE36" s="34" t="n">
        <v>0.00150318967800835</v>
      </c>
      <c r="AF36" s="34" t="n">
        <v>0.00159789174306514</v>
      </c>
    </row>
    <row r="37" customFormat="false" ht="15.75" hidden="false" customHeight="false" outlineLevel="0" collapsed="false">
      <c r="AD37" s="34" t="n">
        <v>0.00105025758121303</v>
      </c>
      <c r="AE37" s="34" t="n">
        <v>0.00110576951172598</v>
      </c>
      <c r="AF37" s="34" t="n">
        <v>0.0011640334576759</v>
      </c>
    </row>
    <row r="38" customFormat="false" ht="15.75" hidden="false" customHeight="false" outlineLevel="0" collapsed="false">
      <c r="AE38" s="34" t="n">
        <v>0.000813421107762501</v>
      </c>
      <c r="AF38" s="34" t="n">
        <v>0.000847976026204214</v>
      </c>
    </row>
    <row r="39" customFormat="false" ht="15.75" hidden="false" customHeight="false" outlineLevel="0" collapsed="false">
      <c r="AF39" s="34"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21</v>
      </c>
      <c r="B8" s="17" t="n">
        <v>0.952380952380952</v>
      </c>
      <c r="C8" s="17" t="n">
        <v>0.898452415713933</v>
      </c>
      <c r="D8" s="17" t="n">
        <v>0.846788669093383</v>
      </c>
      <c r="E8" s="17" t="n">
        <v>0.795089758858024</v>
      </c>
      <c r="F8" s="45" t="n">
        <v>0.747258172866057</v>
      </c>
      <c r="G8" s="45" t="n">
        <v>0.702968658874863</v>
      </c>
      <c r="H8" s="45" t="n">
        <v>0.660681753385158</v>
      </c>
      <c r="I8" s="45" t="n">
        <v>0.620354607234887</v>
      </c>
      <c r="J8" s="45" t="n">
        <v>0.581941526995633</v>
      </c>
      <c r="K8" s="45" t="n">
        <v>0.545394322637146</v>
      </c>
      <c r="L8" s="45" t="n">
        <v>0.510662644871912</v>
      </c>
      <c r="M8" s="45" t="n">
        <v>0.477694310955708</v>
      </c>
      <c r="N8" s="45" t="n">
        <v>0.446435617874388</v>
      </c>
      <c r="O8" s="45" t="n">
        <v>0.416831641999256</v>
      </c>
      <c r="P8" s="45" t="n">
        <v>0.388826524442215</v>
      </c>
      <c r="Q8" s="45" t="n">
        <v>0.362363741486506</v>
      </c>
      <c r="R8" s="45" t="n">
        <v>0.337386359608119</v>
      </c>
      <c r="S8" s="45" t="n">
        <v>0.313837274736376</v>
      </c>
      <c r="T8" s="45" t="n">
        <v>0.291659435528785</v>
      </c>
      <c r="U8" s="45" t="n">
        <v>0.270796050554641</v>
      </c>
      <c r="V8" s="45" t="n">
        <v>0.251190779393446</v>
      </c>
      <c r="W8" s="45" t="n">
        <v>0.232787907757711</v>
      </c>
      <c r="X8" s="45" t="n">
        <v>0.215532506844769</v>
      </c>
      <c r="Y8" s="45"/>
      <c r="Z8" s="45"/>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22</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J1061"/>
  <sheetViews>
    <sheetView showFormulas="false" showGridLines="true" showRowColHeaders="true" showZeros="true" rightToLeft="false" tabSelected="false" showOutlineSymbols="true" defaultGridColor="true" view="normal" topLeftCell="P1" colorId="64" zoomScale="100" zoomScaleNormal="100" zoomScalePageLayoutView="100" workbookViewId="0">
      <selection pane="topLeft" activeCell="U15" activeCellId="0" sqref="U15"/>
    </sheetView>
  </sheetViews>
  <sheetFormatPr defaultColWidth="8.90234375" defaultRowHeight="15.75" customHeight="true" zeroHeight="false" outlineLevelRow="0" outlineLevelCol="0"/>
  <cols>
    <col collapsed="false" customWidth="true" hidden="false" outlineLevel="0" max="1" min="1" style="0" width="27.86"/>
    <col collapsed="false" customWidth="true" hidden="false" outlineLevel="0" max="2" min="2" style="0" width="11.62"/>
    <col collapsed="false" customWidth="true" hidden="false" outlineLevel="0" max="3" min="3" style="0" width="15.49"/>
    <col collapsed="false" customWidth="true" hidden="false" outlineLevel="0" max="6" min="6" style="0" width="15.37"/>
    <col collapsed="false" customWidth="true" hidden="false" outlineLevel="0" max="7" min="7" style="0" width="14.37"/>
    <col collapsed="false" customWidth="true" hidden="false" outlineLevel="0" max="8" min="8" style="0" width="18.24"/>
    <col collapsed="false" customWidth="true" hidden="false" outlineLevel="0" max="9" min="9" style="0" width="16.62"/>
    <col collapsed="false" customWidth="true" hidden="false" outlineLevel="0" max="10" min="10" style="0" width="16.37"/>
    <col collapsed="false" customWidth="true" hidden="false" outlineLevel="0" max="11" min="11" style="0" width="15.86"/>
    <col collapsed="false" customWidth="true" hidden="false" outlineLevel="0" max="12" min="12" style="0" width="15.62"/>
    <col collapsed="false" customWidth="true" hidden="false" outlineLevel="0" max="14" min="13" style="0" width="14.24"/>
    <col collapsed="false" customWidth="true" hidden="false" outlineLevel="0" max="15" min="15" style="0" width="16.24"/>
    <col collapsed="false" customWidth="true" hidden="false" outlineLevel="0" max="16" min="16" style="0" width="14.12"/>
    <col collapsed="false" customWidth="true" hidden="false" outlineLevel="0" max="17" min="17" style="0" width="13.74"/>
    <col collapsed="false" customWidth="true" hidden="false" outlineLevel="0" max="18" min="18" style="0" width="11.62"/>
    <col collapsed="false" customWidth="true" hidden="false" outlineLevel="0" max="19" min="19" style="0" width="13.87"/>
    <col collapsed="false" customWidth="true" hidden="false" outlineLevel="0" max="20" min="20" style="0" width="12.62"/>
    <col collapsed="false" customWidth="true" hidden="false" outlineLevel="0" max="21" min="21" style="0" width="14.49"/>
    <col collapsed="false" customWidth="true" hidden="false" outlineLevel="0" max="23" min="23" style="0" width="9.99"/>
    <col collapsed="false" customWidth="true" hidden="false" outlineLevel="0" max="24" min="24" style="0" width="10.11"/>
    <col collapsed="false" customWidth="true" hidden="false" outlineLevel="0" max="27" min="25" style="0" width="9.37"/>
    <col collapsed="false" customWidth="true" hidden="false" outlineLevel="0" max="28" min="28" style="0" width="9.99"/>
    <col collapsed="false" customWidth="true" hidden="false" outlineLevel="0" max="29" min="29" style="0" width="10.11"/>
    <col collapsed="false" customWidth="true" hidden="false" outlineLevel="0" max="31" min="30" style="0" width="9.37"/>
    <col collapsed="false" customWidth="true" hidden="false" outlineLevel="0" max="32" min="32" style="0" width="10.11"/>
    <col collapsed="false" customWidth="true" hidden="false" outlineLevel="0" max="33" min="33" style="0" width="9.99"/>
    <col collapsed="false" customWidth="true" hidden="false" outlineLevel="0" max="34" min="34" style="0" width="9.37"/>
    <col collapsed="false" customWidth="true" hidden="false" outlineLevel="0" max="36" min="36" style="0" width="10.11"/>
    <col collapsed="false" customWidth="true" hidden="false" outlineLevel="0" max="37" min="37" style="0" width="9.37"/>
    <col collapsed="false" customWidth="true" hidden="false" outlineLevel="0" max="38" min="38" style="0" width="9.99"/>
    <col collapsed="false" customWidth="true" hidden="false" outlineLevel="0" max="39" min="39" style="0" width="9.37"/>
    <col collapsed="false" customWidth="true" hidden="false" outlineLevel="0" max="42" min="41" style="0" width="9.37"/>
    <col collapsed="false" customWidth="true" hidden="false" outlineLevel="0" max="43" min="43" style="0" width="9.99"/>
    <col collapsed="false" customWidth="true" hidden="false" outlineLevel="0" max="44" min="44" style="0" width="9.37"/>
    <col collapsed="false" customWidth="true" hidden="false" outlineLevel="0" max="47" min="46" style="0" width="9.37"/>
    <col collapsed="false" customWidth="true" hidden="false" outlineLevel="0" max="48" min="48" style="0" width="9.99"/>
    <col collapsed="false" customWidth="true" hidden="false" outlineLevel="0" max="49" min="49" style="0" width="11.99"/>
    <col collapsed="false" customWidth="true" hidden="false" outlineLevel="0" max="50" min="50" style="0" width="11.12"/>
    <col collapsed="false" customWidth="true" hidden="false" outlineLevel="0" max="52" min="52" style="0" width="8.62"/>
    <col collapsed="false" customWidth="true" hidden="false" outlineLevel="0" max="53" min="53" style="0" width="9.99"/>
    <col collapsed="false" customWidth="true" hidden="false" outlineLevel="0" max="54" min="54" style="0" width="9.37"/>
    <col collapsed="false" customWidth="true" hidden="false" outlineLevel="0" max="55" min="55" style="0" width="8.62"/>
    <col collapsed="false" customWidth="true" hidden="false" outlineLevel="0" max="57" min="56" style="0" width="9.37"/>
    <col collapsed="false" customWidth="true" hidden="false" outlineLevel="0" max="58" min="58" style="0" width="9.99"/>
    <col collapsed="false" customWidth="true" hidden="false" outlineLevel="0" max="59" min="59" style="0" width="9.37"/>
    <col collapsed="false" customWidth="true" hidden="false" outlineLevel="0" max="60" min="60" style="0" width="8.62"/>
    <col collapsed="false" customWidth="true" hidden="false" outlineLevel="0" max="62" min="61" style="0" width="9.37"/>
    <col collapsed="false" customWidth="true" hidden="false" outlineLevel="0" max="63" min="63" style="0" width="9.99"/>
    <col collapsed="false" customWidth="true" hidden="false" outlineLevel="0" max="64" min="64" style="0" width="9.37"/>
    <col collapsed="false" customWidth="true" hidden="false" outlineLevel="0" max="65" min="65" style="0" width="7.49"/>
    <col collapsed="false" customWidth="true" hidden="false" outlineLevel="0" max="67" min="66" style="0" width="9.37"/>
    <col collapsed="false" customWidth="true" hidden="false" outlineLevel="0" max="68" min="68" style="0" width="9.99"/>
    <col collapsed="false" customWidth="true" hidden="false" outlineLevel="0" max="69" min="69" style="0" width="9.37"/>
    <col collapsed="false" customWidth="true" hidden="false" outlineLevel="0" max="72" min="71" style="0" width="9.37"/>
    <col collapsed="false" customWidth="true" hidden="false" outlineLevel="0" max="73" min="73" style="0" width="9.99"/>
    <col collapsed="false" customWidth="true" hidden="false" outlineLevel="0" max="74" min="74" style="0" width="9.37"/>
    <col collapsed="false" customWidth="true" hidden="false" outlineLevel="0" max="75" min="75" style="0" width="7.49"/>
    <col collapsed="false" customWidth="true" hidden="false" outlineLevel="0" max="77" min="76" style="0" width="9.37"/>
    <col collapsed="false" customWidth="true" hidden="false" outlineLevel="0" max="78" min="78" style="0" width="9.99"/>
    <col collapsed="false" customWidth="true" hidden="false" outlineLevel="0" max="79" min="79" style="0" width="9.37"/>
    <col collapsed="false" customWidth="true" hidden="false" outlineLevel="0" max="82" min="81" style="0" width="9.37"/>
    <col collapsed="false" customWidth="true" hidden="false" outlineLevel="0" max="83" min="83" style="0" width="9.99"/>
    <col collapsed="false" customWidth="true" hidden="false" outlineLevel="0" max="84" min="84" style="0" width="9.37"/>
    <col collapsed="false" customWidth="true" hidden="false" outlineLevel="0" max="87" min="86" style="0" width="9.37"/>
    <col collapsed="false" customWidth="true" hidden="false" outlineLevel="0" max="88" min="88" style="0" width="9.99"/>
    <col collapsed="false" customWidth="true" hidden="false" outlineLevel="0" max="92" min="92" style="0" width="8.62"/>
    <col collapsed="false" customWidth="true" hidden="false" outlineLevel="0" max="93" min="93" style="0" width="9.99"/>
    <col collapsed="false" customWidth="true" hidden="false" outlineLevel="0" max="94" min="94" style="0" width="9.37"/>
    <col collapsed="false" customWidth="true" hidden="false" outlineLevel="0" max="97" min="96" style="0" width="9.37"/>
    <col collapsed="false" customWidth="true" hidden="false" outlineLevel="0" max="98" min="98" style="0" width="9.99"/>
    <col collapsed="false" customWidth="true" hidden="false" outlineLevel="0" max="102" min="102" style="0" width="8.62"/>
    <col collapsed="false" customWidth="true" hidden="false" outlineLevel="0" max="103" min="103" style="0" width="9.99"/>
    <col collapsed="false" customWidth="true" hidden="false" outlineLevel="0" max="104" min="104" style="0" width="9.37"/>
    <col collapsed="false" customWidth="true" hidden="false" outlineLevel="0" max="106" min="106" style="0" width="9.37"/>
    <col collapsed="false" customWidth="true" hidden="false" outlineLevel="0" max="107" min="107" style="0" width="12.24"/>
    <col collapsed="false" customWidth="true" hidden="false" outlineLevel="0" max="108" min="108" style="0" width="11.24"/>
    <col collapsed="false" customWidth="true" hidden="false" outlineLevel="0" max="109" min="109" style="0" width="9.37"/>
    <col collapsed="false" customWidth="true" hidden="false" outlineLevel="0" max="111" min="110" style="0" width="10.11"/>
    <col collapsed="false" customWidth="true" hidden="false" outlineLevel="0" max="112" min="112" style="0" width="19.37"/>
    <col collapsed="false" customWidth="true" hidden="false" outlineLevel="0" max="113" min="113" style="0" width="10.11"/>
  </cols>
  <sheetData>
    <row r="1" customFormat="false" ht="15.75" hidden="false" customHeight="false" outlineLevel="0" collapsed="false">
      <c r="A1" s="47" t="str">
        <f aca="false">Data!A16</f>
        <v>Mortgage Collateral</v>
      </c>
      <c r="B1" s="48"/>
      <c r="C1" s="48"/>
      <c r="D1" s="49"/>
      <c r="E1" s="49"/>
      <c r="F1" s="50"/>
      <c r="G1" s="51"/>
      <c r="H1" s="20" t="s">
        <v>23</v>
      </c>
      <c r="I1" s="22"/>
      <c r="J1" s="22"/>
      <c r="K1" s="22"/>
      <c r="L1" s="51"/>
      <c r="M1" s="51"/>
      <c r="N1" s="51"/>
      <c r="O1" s="51"/>
      <c r="P1" s="51"/>
      <c r="Q1" s="51"/>
      <c r="R1" s="51"/>
      <c r="S1" s="52" t="n">
        <f aca="false">-SUM(O6:O13)-SUM(T6:T13)</f>
        <v>-0</v>
      </c>
      <c r="T1" s="51"/>
      <c r="U1" s="52"/>
      <c r="AC1" s="53"/>
    </row>
    <row r="2" customFormat="false" ht="15.75" hidden="false" customHeight="false" outlineLevel="0" collapsed="false">
      <c r="A2" s="48" t="str">
        <f aca="false">Data!A17</f>
        <v>Collateral Total Principal</v>
      </c>
      <c r="B2" s="48"/>
      <c r="C2" s="54" t="n">
        <f aca="false">Data!C17</f>
        <v>771922444</v>
      </c>
      <c r="G2" s="51"/>
      <c r="H2" s="22"/>
      <c r="I2" s="22"/>
      <c r="J2" s="22"/>
      <c r="K2" s="22"/>
      <c r="L2" s="51"/>
      <c r="M2" s="51"/>
      <c r="N2" s="51"/>
      <c r="O2" s="51"/>
      <c r="P2" s="51"/>
      <c r="Q2" s="55"/>
      <c r="R2" s="51"/>
      <c r="S2" s="20"/>
      <c r="T2" s="20"/>
      <c r="U2" s="52"/>
      <c r="W2" s="56" t="s">
        <v>24</v>
      </c>
      <c r="X2" s="51"/>
      <c r="Y2" s="51"/>
      <c r="Z2" s="51"/>
      <c r="AA2" s="51"/>
      <c r="AB2" s="51"/>
      <c r="AC2" s="51"/>
      <c r="AD2" s="51"/>
      <c r="AE2" s="51"/>
      <c r="AF2" s="51"/>
      <c r="AG2" s="51"/>
      <c r="AH2" s="51"/>
      <c r="AI2" s="51"/>
      <c r="AJ2" s="51"/>
      <c r="AK2" s="51"/>
      <c r="AL2" s="51"/>
      <c r="AM2" s="51"/>
      <c r="AN2" s="51"/>
      <c r="AO2" s="51"/>
      <c r="AP2" s="57"/>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row>
    <row r="3" customFormat="false" ht="15.75" hidden="false" customHeight="false" outlineLevel="0" collapsed="false">
      <c r="A3" s="48" t="str">
        <f aca="false">Data!A18</f>
        <v>Pool Maturity:  WAM</v>
      </c>
      <c r="B3" s="48"/>
      <c r="C3" s="58" t="n">
        <f aca="false">Data!C18</f>
        <v>8.5</v>
      </c>
      <c r="G3" s="59" t="s">
        <v>25</v>
      </c>
      <c r="H3" s="59" t="s">
        <v>26</v>
      </c>
      <c r="I3" s="59" t="s">
        <v>27</v>
      </c>
      <c r="J3" s="60" t="s">
        <v>28</v>
      </c>
      <c r="K3" s="60" t="s">
        <v>29</v>
      </c>
      <c r="L3" s="58"/>
      <c r="M3" s="58"/>
      <c r="N3" s="58"/>
      <c r="O3" s="58"/>
      <c r="P3" s="58"/>
      <c r="Q3" s="58"/>
      <c r="R3" s="58"/>
      <c r="S3" s="61" t="s">
        <v>30</v>
      </c>
      <c r="T3" s="62" t="s">
        <v>31</v>
      </c>
      <c r="U3" s="63"/>
      <c r="W3" s="64" t="s">
        <v>32</v>
      </c>
      <c r="X3" s="51"/>
      <c r="Y3" s="51"/>
      <c r="Z3" s="65"/>
      <c r="AA3" s="66"/>
      <c r="AB3" s="67" t="s">
        <v>33</v>
      </c>
      <c r="AC3" s="51"/>
      <c r="AD3" s="51"/>
      <c r="AE3" s="51"/>
      <c r="AF3" s="51"/>
      <c r="AG3" s="67" t="s">
        <v>34</v>
      </c>
      <c r="AH3" s="51"/>
      <c r="AI3" s="51"/>
      <c r="AJ3" s="51"/>
      <c r="AK3" s="51"/>
      <c r="AL3" s="67" t="s">
        <v>35</v>
      </c>
      <c r="AM3" s="51"/>
      <c r="AN3" s="51"/>
      <c r="AO3" s="51"/>
      <c r="AP3" s="51"/>
      <c r="AQ3" s="67" t="s">
        <v>36</v>
      </c>
      <c r="AR3" s="51"/>
      <c r="AS3" s="51"/>
      <c r="AT3" s="51"/>
      <c r="AU3" s="51"/>
      <c r="AV3" s="67" t="s">
        <v>37</v>
      </c>
      <c r="AW3" s="51"/>
      <c r="AX3" s="51"/>
      <c r="AY3" s="51"/>
      <c r="AZ3" s="51"/>
      <c r="BA3" s="67" t="s">
        <v>38</v>
      </c>
      <c r="BB3" s="51"/>
      <c r="BC3" s="51"/>
      <c r="BD3" s="51"/>
      <c r="BE3" s="51"/>
      <c r="BF3" s="67" t="s">
        <v>39</v>
      </c>
      <c r="BG3" s="51"/>
      <c r="BH3" s="51"/>
      <c r="BI3" s="51"/>
      <c r="BJ3" s="51"/>
      <c r="BK3" s="67" t="s">
        <v>40</v>
      </c>
      <c r="BL3" s="51"/>
      <c r="BM3" s="51"/>
      <c r="BN3" s="51"/>
      <c r="BO3" s="51"/>
      <c r="BP3" s="67" t="s">
        <v>41</v>
      </c>
      <c r="BQ3" s="51"/>
      <c r="BR3" s="51"/>
      <c r="BS3" s="51"/>
      <c r="BT3" s="51"/>
      <c r="BU3" s="67" t="s">
        <v>42</v>
      </c>
      <c r="BV3" s="51"/>
      <c r="BW3" s="51"/>
      <c r="BX3" s="51"/>
      <c r="BY3" s="51"/>
      <c r="BZ3" s="68" t="s">
        <v>43</v>
      </c>
      <c r="CA3" s="51"/>
      <c r="CB3" s="51"/>
      <c r="CC3" s="51"/>
      <c r="CD3" s="51"/>
      <c r="CE3" s="68" t="s">
        <v>44</v>
      </c>
      <c r="CF3" s="51"/>
      <c r="CG3" s="51"/>
      <c r="CH3" s="51"/>
      <c r="CI3" s="51"/>
      <c r="CJ3" s="68" t="s">
        <v>45</v>
      </c>
      <c r="CK3" s="51"/>
      <c r="CL3" s="51"/>
      <c r="CM3" s="51"/>
      <c r="CN3" s="51"/>
      <c r="CO3" s="68" t="s">
        <v>46</v>
      </c>
      <c r="CP3" s="51"/>
      <c r="CQ3" s="51"/>
      <c r="CR3" s="51"/>
      <c r="CS3" s="51"/>
      <c r="CT3" s="68" t="s">
        <v>47</v>
      </c>
      <c r="CU3" s="51"/>
      <c r="CV3" s="51"/>
      <c r="CW3" s="51"/>
      <c r="CX3" s="51"/>
      <c r="CY3" s="68" t="s">
        <v>48</v>
      </c>
      <c r="CZ3" s="51"/>
      <c r="DA3" s="51"/>
      <c r="DB3" s="51"/>
      <c r="DC3" s="69" t="s">
        <v>49</v>
      </c>
      <c r="DD3" s="70" t="s">
        <v>50</v>
      </c>
      <c r="DE3" s="70"/>
      <c r="DF3" s="70"/>
      <c r="DG3" s="51"/>
      <c r="DH3" s="51"/>
    </row>
    <row r="4" customFormat="false" ht="15.75" hidden="false" customHeight="false" outlineLevel="0" collapsed="false">
      <c r="A4" s="48" t="str">
        <f aca="false">Data!A19</f>
        <v>Pool Interest Rate:  WAC</v>
      </c>
      <c r="B4" s="48"/>
      <c r="C4" s="71" t="n">
        <f aca="false">Data!C19</f>
        <v>0.07892</v>
      </c>
      <c r="G4" s="22"/>
      <c r="H4" s="51"/>
      <c r="I4" s="51"/>
      <c r="J4" s="53" t="n">
        <v>0</v>
      </c>
      <c r="K4" s="53"/>
      <c r="L4" s="72" t="s">
        <v>51</v>
      </c>
      <c r="M4" s="72" t="s">
        <v>52</v>
      </c>
      <c r="N4" s="72" t="s">
        <v>53</v>
      </c>
      <c r="O4" s="72" t="s">
        <v>54</v>
      </c>
      <c r="P4" s="72" t="s">
        <v>55</v>
      </c>
      <c r="Q4" s="72" t="s">
        <v>56</v>
      </c>
      <c r="R4" s="72" t="s">
        <v>18</v>
      </c>
      <c r="S4" s="61" t="s">
        <v>57</v>
      </c>
      <c r="T4" s="72" t="s">
        <v>58</v>
      </c>
      <c r="U4" s="73" t="s">
        <v>59</v>
      </c>
      <c r="W4" s="74" t="s">
        <v>60</v>
      </c>
      <c r="X4" s="68" t="s">
        <v>61</v>
      </c>
      <c r="Y4" s="68" t="s">
        <v>62</v>
      </c>
      <c r="Z4" s="68" t="s">
        <v>31</v>
      </c>
      <c r="AA4" s="68" t="s">
        <v>63</v>
      </c>
      <c r="AB4" s="75" t="s">
        <v>60</v>
      </c>
      <c r="AC4" s="68" t="s">
        <v>61</v>
      </c>
      <c r="AD4" s="68" t="s">
        <v>62</v>
      </c>
      <c r="AE4" s="68" t="s">
        <v>31</v>
      </c>
      <c r="AF4" s="68" t="s">
        <v>63</v>
      </c>
      <c r="AG4" s="75" t="s">
        <v>60</v>
      </c>
      <c r="AH4" s="68" t="s">
        <v>61</v>
      </c>
      <c r="AI4" s="68" t="s">
        <v>62</v>
      </c>
      <c r="AJ4" s="68" t="s">
        <v>31</v>
      </c>
      <c r="AK4" s="68" t="s">
        <v>63</v>
      </c>
      <c r="AL4" s="75" t="s">
        <v>60</v>
      </c>
      <c r="AM4" s="68" t="s">
        <v>61</v>
      </c>
      <c r="AN4" s="68" t="s">
        <v>62</v>
      </c>
      <c r="AO4" s="68" t="s">
        <v>31</v>
      </c>
      <c r="AP4" s="68" t="s">
        <v>63</v>
      </c>
      <c r="AQ4" s="75" t="s">
        <v>60</v>
      </c>
      <c r="AR4" s="68" t="s">
        <v>61</v>
      </c>
      <c r="AS4" s="68" t="s">
        <v>62</v>
      </c>
      <c r="AT4" s="68" t="s">
        <v>31</v>
      </c>
      <c r="AU4" s="68" t="s">
        <v>63</v>
      </c>
      <c r="AV4" s="75" t="s">
        <v>60</v>
      </c>
      <c r="AW4" s="68" t="s">
        <v>61</v>
      </c>
      <c r="AX4" s="68" t="s">
        <v>62</v>
      </c>
      <c r="AY4" s="68" t="s">
        <v>31</v>
      </c>
      <c r="AZ4" s="68" t="s">
        <v>63</v>
      </c>
      <c r="BA4" s="75" t="s">
        <v>60</v>
      </c>
      <c r="BB4" s="68" t="s">
        <v>61</v>
      </c>
      <c r="BC4" s="68" t="s">
        <v>62</v>
      </c>
      <c r="BD4" s="68" t="s">
        <v>31</v>
      </c>
      <c r="BE4" s="68" t="s">
        <v>63</v>
      </c>
      <c r="BF4" s="75" t="s">
        <v>60</v>
      </c>
      <c r="BG4" s="68" t="s">
        <v>61</v>
      </c>
      <c r="BH4" s="68" t="s">
        <v>62</v>
      </c>
      <c r="BI4" s="68" t="s">
        <v>31</v>
      </c>
      <c r="BJ4" s="68" t="s">
        <v>63</v>
      </c>
      <c r="BK4" s="75" t="s">
        <v>60</v>
      </c>
      <c r="BL4" s="68" t="s">
        <v>61</v>
      </c>
      <c r="BM4" s="68" t="s">
        <v>62</v>
      </c>
      <c r="BN4" s="68" t="s">
        <v>31</v>
      </c>
      <c r="BO4" s="68" t="s">
        <v>63</v>
      </c>
      <c r="BP4" s="75" t="s">
        <v>60</v>
      </c>
      <c r="BQ4" s="68" t="s">
        <v>61</v>
      </c>
      <c r="BR4" s="68" t="s">
        <v>62</v>
      </c>
      <c r="BS4" s="68" t="s">
        <v>31</v>
      </c>
      <c r="BT4" s="68" t="s">
        <v>63</v>
      </c>
      <c r="BU4" s="75" t="s">
        <v>60</v>
      </c>
      <c r="BV4" s="68" t="s">
        <v>61</v>
      </c>
      <c r="BW4" s="68" t="s">
        <v>62</v>
      </c>
      <c r="BX4" s="68" t="s">
        <v>31</v>
      </c>
      <c r="BY4" s="68" t="s">
        <v>63</v>
      </c>
      <c r="BZ4" s="75" t="s">
        <v>60</v>
      </c>
      <c r="CA4" s="68" t="s">
        <v>61</v>
      </c>
      <c r="CB4" s="68" t="s">
        <v>62</v>
      </c>
      <c r="CC4" s="68" t="s">
        <v>31</v>
      </c>
      <c r="CD4" s="68" t="s">
        <v>63</v>
      </c>
      <c r="CE4" s="75" t="s">
        <v>60</v>
      </c>
      <c r="CF4" s="68" t="s">
        <v>61</v>
      </c>
      <c r="CG4" s="68" t="s">
        <v>62</v>
      </c>
      <c r="CH4" s="68" t="s">
        <v>31</v>
      </c>
      <c r="CI4" s="68" t="s">
        <v>63</v>
      </c>
      <c r="CJ4" s="75" t="s">
        <v>60</v>
      </c>
      <c r="CK4" s="68" t="s">
        <v>61</v>
      </c>
      <c r="CL4" s="68" t="s">
        <v>62</v>
      </c>
      <c r="CM4" s="68" t="s">
        <v>31</v>
      </c>
      <c r="CN4" s="68" t="s">
        <v>63</v>
      </c>
      <c r="CO4" s="75" t="s">
        <v>60</v>
      </c>
      <c r="CP4" s="68" t="s">
        <v>61</v>
      </c>
      <c r="CQ4" s="68" t="s">
        <v>62</v>
      </c>
      <c r="CR4" s="68" t="s">
        <v>31</v>
      </c>
      <c r="CS4" s="68" t="s">
        <v>63</v>
      </c>
      <c r="CT4" s="75" t="s">
        <v>60</v>
      </c>
      <c r="CU4" s="68" t="s">
        <v>61</v>
      </c>
      <c r="CV4" s="68" t="s">
        <v>62</v>
      </c>
      <c r="CW4" s="68" t="s">
        <v>31</v>
      </c>
      <c r="CX4" s="68" t="s">
        <v>63</v>
      </c>
      <c r="CY4" s="75" t="s">
        <v>60</v>
      </c>
      <c r="CZ4" s="68" t="s">
        <v>61</v>
      </c>
      <c r="DA4" s="68" t="s">
        <v>62</v>
      </c>
      <c r="DB4" s="68" t="s">
        <v>31</v>
      </c>
      <c r="DC4" s="68" t="s">
        <v>63</v>
      </c>
      <c r="DD4" s="68" t="s">
        <v>61</v>
      </c>
      <c r="DE4" s="68" t="s">
        <v>62</v>
      </c>
      <c r="DF4" s="68" t="s">
        <v>31</v>
      </c>
      <c r="DG4" s="68" t="s">
        <v>63</v>
      </c>
      <c r="DH4" s="68" t="s">
        <v>64</v>
      </c>
      <c r="DI4" s="68" t="s">
        <v>65</v>
      </c>
      <c r="DJ4" s="75" t="s">
        <v>60</v>
      </c>
    </row>
    <row r="5" customFormat="false" ht="15.75" hidden="false" customHeight="false" outlineLevel="0" collapsed="false">
      <c r="A5" s="48" t="str">
        <f aca="false">Data!A20</f>
        <v>Pool Scheduled P&amp;I Payment </v>
      </c>
      <c r="B5" s="48"/>
      <c r="C5" s="54" t="n">
        <f aca="false">Data!C20</f>
        <v>128067917.274257</v>
      </c>
      <c r="G5" s="76" t="n">
        <v>0</v>
      </c>
      <c r="H5" s="77" t="n">
        <f aca="false">1/(1+$C$4)*H6</f>
        <v>0.102405359991835</v>
      </c>
      <c r="I5" s="77" t="n">
        <f aca="false">1/$C$4*(1-H5)</f>
        <v>11.373474911406</v>
      </c>
      <c r="J5" s="51" t="n">
        <v>0</v>
      </c>
      <c r="K5" s="78" t="n">
        <f aca="false">0*$K$8</f>
        <v>0</v>
      </c>
      <c r="L5" s="79" t="n">
        <f aca="false">(C7+C8)*(1-$J$5-$K$5)</f>
        <v>771922444</v>
      </c>
      <c r="M5" s="80" t="n">
        <f aca="false">L5-P6+O6</f>
        <v>704774646.006223</v>
      </c>
      <c r="N5" s="80"/>
      <c r="O5" s="80"/>
      <c r="P5" s="80"/>
      <c r="Q5" s="80" t="n">
        <f aca="false">Y5+AD5+AI5+AN5+AS5+AX5</f>
        <v>0</v>
      </c>
      <c r="R5" s="80"/>
      <c r="S5" s="80" t="n">
        <f aca="false">MAXA(0,$L5-$C$8)</f>
        <v>771922444</v>
      </c>
      <c r="T5" s="80"/>
      <c r="U5" s="52"/>
      <c r="W5" s="53" t="n">
        <v>0</v>
      </c>
      <c r="X5" s="81" t="n">
        <f aca="false">C12</f>
        <v>153230577</v>
      </c>
      <c r="AB5" s="53" t="n">
        <v>0</v>
      </c>
      <c r="AC5" s="81" t="n">
        <f aca="false">C15</f>
        <v>299000640</v>
      </c>
      <c r="AF5" s="53"/>
      <c r="AG5" s="53" t="n">
        <v>0</v>
      </c>
      <c r="AH5" s="81" t="n">
        <f aca="false">C18</f>
        <v>55591451</v>
      </c>
      <c r="AK5" s="53"/>
      <c r="AL5" s="53" t="n">
        <v>0</v>
      </c>
      <c r="AM5" s="81" t="n">
        <f aca="false">C21</f>
        <v>38390866</v>
      </c>
      <c r="AP5" s="53"/>
      <c r="AQ5" s="53" t="n">
        <v>0</v>
      </c>
      <c r="AR5" s="81" t="n">
        <f aca="false">C24</f>
        <v>19967220</v>
      </c>
      <c r="AU5" s="53"/>
      <c r="AV5" s="53" t="n">
        <v>0</v>
      </c>
      <c r="AW5" s="82" t="n">
        <f aca="false">$C$27</f>
        <v>771179585</v>
      </c>
      <c r="AX5" s="81"/>
      <c r="AY5" s="81"/>
      <c r="AZ5" s="81"/>
      <c r="BA5" s="53" t="n">
        <v>0</v>
      </c>
      <c r="BB5" s="81" t="n">
        <f aca="false">C30</f>
        <v>40999766</v>
      </c>
      <c r="BE5" s="53"/>
      <c r="BF5" s="53" t="n">
        <v>0</v>
      </c>
      <c r="BG5" s="81" t="n">
        <f aca="false">C33</f>
        <v>35142657</v>
      </c>
      <c r="BJ5" s="53"/>
      <c r="BK5" s="53" t="n">
        <v>0</v>
      </c>
      <c r="BL5" s="81" t="n">
        <f aca="false">C36</f>
        <v>11714219</v>
      </c>
      <c r="BO5" s="53"/>
      <c r="BP5" s="53" t="n">
        <v>0</v>
      </c>
      <c r="BQ5" s="81" t="n">
        <f aca="false">C39</f>
        <v>27333177</v>
      </c>
      <c r="BT5" s="53"/>
      <c r="BU5" s="53" t="n">
        <v>0</v>
      </c>
      <c r="BV5" s="81" t="n">
        <f aca="false">C42</f>
        <v>11714219</v>
      </c>
      <c r="BX5" s="81"/>
      <c r="BY5" s="53"/>
      <c r="BZ5" s="0" t="n">
        <v>0</v>
      </c>
      <c r="CA5" s="81" t="n">
        <f aca="false">C45</f>
        <v>11714219</v>
      </c>
      <c r="CD5" s="53"/>
      <c r="CE5" s="53" t="n">
        <v>0</v>
      </c>
      <c r="CF5" s="81" t="n">
        <f aca="false">C48</f>
        <v>19523698</v>
      </c>
      <c r="CI5" s="53"/>
      <c r="CJ5" s="53" t="n">
        <v>0</v>
      </c>
      <c r="CK5" s="81" t="n">
        <f aca="false">C51</f>
        <v>3904740</v>
      </c>
      <c r="CN5" s="53"/>
      <c r="CO5" s="0" t="n">
        <v>0</v>
      </c>
      <c r="CP5" s="81" t="n">
        <f aca="false">C54</f>
        <v>15618958</v>
      </c>
      <c r="CS5" s="53"/>
      <c r="CT5" s="0" t="n">
        <v>0</v>
      </c>
      <c r="CU5" s="81" t="n">
        <f aca="false">C57</f>
        <v>7809479</v>
      </c>
      <c r="CX5" s="53"/>
      <c r="CY5" s="53" t="n">
        <v>0</v>
      </c>
      <c r="CZ5" s="81" t="n">
        <f aca="false">C60</f>
        <v>19523699</v>
      </c>
      <c r="DA5" s="81"/>
      <c r="DC5" s="53"/>
      <c r="DD5" s="81" t="n">
        <f aca="false">X5+AC5+AH5+AM5+AR5+BB5+BG5+BL5+BQ5+BV5+CA5+CF5+CK5+CP5+CU5+CZ5</f>
        <v>771179585</v>
      </c>
      <c r="DE5" s="83"/>
      <c r="DF5" s="83"/>
      <c r="DG5" s="53"/>
      <c r="DJ5" s="53" t="n">
        <v>0</v>
      </c>
    </row>
    <row r="6" customFormat="false" ht="15.75" hidden="false" customHeight="false" outlineLevel="0" collapsed="false">
      <c r="A6" s="48" t="str">
        <f aca="false">Data!A21</f>
        <v>% PSA Assumption</v>
      </c>
      <c r="B6" s="48"/>
      <c r="C6" s="84" t="n">
        <v>0</v>
      </c>
      <c r="G6" s="76" t="n">
        <f aca="false">G5+1</f>
        <v>1</v>
      </c>
      <c r="H6" s="77" t="n">
        <f aca="false">1/(1+$C$4)*H7</f>
        <v>0.110487191002391</v>
      </c>
      <c r="I6" s="77" t="n">
        <f aca="false">1/$C$4*(1-H6)</f>
        <v>11.2710695514142</v>
      </c>
      <c r="J6" s="85" t="n">
        <f aca="false">0.012*C6</f>
        <v>0</v>
      </c>
      <c r="K6" s="85" t="n">
        <f aca="false">$K$8/3</f>
        <v>0</v>
      </c>
      <c r="L6" s="79" t="n">
        <f aca="false">-PV($C$4,$C$3-$G6,$C$5)*(1-$J$5-$K$5)*(1-$J$6-$K$6)</f>
        <v>704774646.006224</v>
      </c>
      <c r="M6" s="80" t="n">
        <f aca="false">-PMT($C$4,$C$3,$C$2)*(1-$J$5-$K$5)</f>
        <v>128067917.274257</v>
      </c>
      <c r="N6" s="80" t="n">
        <f aca="false">-PV($C$4,$C$3-$G6,$C$5)*(1-$J$5-$K$5)*$J$6</f>
        <v>0</v>
      </c>
      <c r="O6" s="80" t="n">
        <f aca="false">PV($C$4,$C$3-$G6,$C$5)*(1-$J$5-$K$5)*$K$6</f>
        <v>-0</v>
      </c>
      <c r="P6" s="80" t="n">
        <f aca="false">-(PMT($C$4,$C$3,$C$2)-PV($C$4,$C$3-$G5,$C$5)*$C$4)*(1-$J$5-$K$5)</f>
        <v>67147797.9937768</v>
      </c>
      <c r="Q6" s="80" t="n">
        <f aca="false">(-PV($C$4,$C$3-$G5,$C$5)*$C$4)*(1-$J$5-$K$5)</f>
        <v>60920119.2804801</v>
      </c>
      <c r="R6" s="80" t="n">
        <f aca="false">(PV($C$4,$C$3-G5,$C$5)*$C$9)*(1-$J$5-$K$5)</f>
        <v>-1065098.5882312</v>
      </c>
      <c r="S6" s="80" t="n">
        <f aca="false">MAXA(0,$L6-$C$8)</f>
        <v>704774646.006224</v>
      </c>
      <c r="T6" s="80" t="n">
        <f aca="false">$C$11*O5</f>
        <v>0</v>
      </c>
      <c r="U6" s="52" t="n">
        <f aca="false">SUM(N6:R6)+T6</f>
        <v>127002818.686026</v>
      </c>
      <c r="W6" s="53" t="n">
        <f aca="false">W5+1</f>
        <v>1</v>
      </c>
      <c r="X6" s="83" t="n">
        <f aca="false">MAX(X5-Z6,0)</f>
        <v>86082779.0062232</v>
      </c>
      <c r="Y6" s="81" t="n">
        <f aca="false">X5*$C$13</f>
        <v>10893161.71893</v>
      </c>
      <c r="Z6" s="83" t="n">
        <f aca="false">MIN(IF(X5&gt;0,P6,0),X5)</f>
        <v>67147797.9937768</v>
      </c>
      <c r="AA6" s="83" t="n">
        <f aca="false">Y6+Z6</f>
        <v>78040959.7127068</v>
      </c>
      <c r="AB6" s="53" t="n">
        <f aca="false">AB5+1</f>
        <v>1</v>
      </c>
      <c r="AC6" s="83" t="n">
        <f aca="false">MAX(AC5-AE6,0)</f>
        <v>299000640</v>
      </c>
      <c r="AD6" s="81" t="n">
        <f aca="false">AC5*$C$16</f>
        <v>21925716.9312</v>
      </c>
      <c r="AE6" s="83" t="n">
        <f aca="false">IF(P6-Z6&gt;0,MIN(AC5,P6-Z6),0)</f>
        <v>0</v>
      </c>
      <c r="AF6" s="81" t="n">
        <f aca="false">AD6+AE6</f>
        <v>21925716.9312</v>
      </c>
      <c r="AG6" s="53" t="n">
        <f aca="false">AG5+1</f>
        <v>1</v>
      </c>
      <c r="AH6" s="83" t="n">
        <f aca="false">MAX(AH5-AJ6,0)</f>
        <v>55591451</v>
      </c>
      <c r="AI6" s="81" t="n">
        <f aca="false">AH5*$C$19</f>
        <v>3780774.58251</v>
      </c>
      <c r="AJ6" s="83" t="n">
        <f aca="false">IF(P6-Z6-AE6&gt;0,MIN(AH5,P6-Z6-AE6),0)</f>
        <v>0</v>
      </c>
      <c r="AK6" s="81" t="n">
        <f aca="false">AI6+AJ6</f>
        <v>3780774.58251</v>
      </c>
      <c r="AL6" s="53" t="n">
        <f aca="false">AL5+1</f>
        <v>1</v>
      </c>
      <c r="AM6" s="83" t="n">
        <f aca="false">MAX(AM5-AO6,0)</f>
        <v>38390866</v>
      </c>
      <c r="AN6" s="81" t="n">
        <f aca="false">AM5*$C$22</f>
        <v>2786025.14562</v>
      </c>
      <c r="AO6" s="83" t="n">
        <f aca="false">IF(P6-Z6-AE6-AJ6&gt;0,MIN(AM5,P6-Z6-AE6-AJ6),0)</f>
        <v>0</v>
      </c>
      <c r="AP6" s="81" t="n">
        <f aca="false">AN6+AO6</f>
        <v>2786025.14562</v>
      </c>
      <c r="AQ6" s="53" t="n">
        <f aca="false">AQ5+1</f>
        <v>1</v>
      </c>
      <c r="AR6" s="83" t="n">
        <f aca="false">MAX(AR5-AT6,0)</f>
        <v>19967220</v>
      </c>
      <c r="AS6" s="81" t="n">
        <f aca="false">AR5*$C$25</f>
        <v>1427256.8856</v>
      </c>
      <c r="AT6" s="83" t="n">
        <f aca="false">IF(P6-Z6-AE6-AJ6-AO6&gt;0,MIN(AR5,P6-Z6-AE6-AJ6-AO6),0)</f>
        <v>0</v>
      </c>
      <c r="AU6" s="81" t="n">
        <f aca="false">AS6+AT6</f>
        <v>1427256.8856</v>
      </c>
      <c r="AV6" s="53" t="n">
        <f aca="false">AV5+1</f>
        <v>1</v>
      </c>
      <c r="AW6" s="82" t="n">
        <f aca="false">$C$27</f>
        <v>771179585</v>
      </c>
      <c r="AX6" s="81" t="n">
        <f aca="false">AW5*$C$28</f>
        <v>4215267.61161</v>
      </c>
      <c r="AY6" s="81" t="n">
        <v>0</v>
      </c>
      <c r="AZ6" s="81" t="n">
        <f aca="false">AX6+AY6</f>
        <v>4215267.61161</v>
      </c>
      <c r="BA6" s="53" t="n">
        <f aca="false">BA5+1</f>
        <v>1</v>
      </c>
      <c r="BB6" s="83" t="n">
        <f aca="false">MAX(BB5-BD6,0)</f>
        <v>40999766</v>
      </c>
      <c r="BC6" s="82" t="n">
        <f aca="false">IF(AR6=0,BB5*$C$31,0)</f>
        <v>0</v>
      </c>
      <c r="BD6" s="83" t="n">
        <f aca="false">IF(P6-Z6-AE6-AJ6-AO6-AT6&gt;0,MIN(BB5,P6-Z6-AE6-AJ6-AO6-AT6),0)</f>
        <v>0</v>
      </c>
      <c r="BE6" s="81" t="n">
        <f aca="false">BC6+BD6</f>
        <v>0</v>
      </c>
      <c r="BF6" s="53" t="n">
        <f aca="false">BF5+1</f>
        <v>1</v>
      </c>
      <c r="BG6" s="83" t="n">
        <f aca="false">MAX(BG5-BI6,0)</f>
        <v>35142657</v>
      </c>
      <c r="BH6" s="82" t="n">
        <f aca="false">IF(BB6&gt;0,0,BG5*$C$34)</f>
        <v>0</v>
      </c>
      <c r="BI6" s="83" t="n">
        <f aca="false">IF(P6-Z6-AE6-AJ6-AO6-AT6-BD6&gt;0,MIN(BG5,P6-Z6-AE6-AJ6-AO6-AT6-BD6),0)</f>
        <v>0</v>
      </c>
      <c r="BJ6" s="81" t="n">
        <f aca="false">BH6+BI6</f>
        <v>0</v>
      </c>
      <c r="BK6" s="53" t="n">
        <f aca="false">BK5+1</f>
        <v>1</v>
      </c>
      <c r="BL6" s="83" t="n">
        <f aca="false">MAX(BL5-BN6,0)</f>
        <v>11714219</v>
      </c>
      <c r="BM6" s="81" t="n">
        <f aca="false">IF(BG6=0,BL5*$C$37,0)</f>
        <v>0</v>
      </c>
      <c r="BN6" s="83" t="n">
        <f aca="false">IF(P6-Z6-AE6-AJ6-AO6-AT6-BD6-BI6&gt;0,MIN(BL5,P6-Z6-AE6-AJ6-AO6-AT6-BD6-BI6),0)</f>
        <v>0</v>
      </c>
      <c r="BO6" s="81" t="n">
        <f aca="false">BM6+BN6</f>
        <v>0</v>
      </c>
      <c r="BP6" s="53" t="n">
        <f aca="false">BP5+1</f>
        <v>1</v>
      </c>
      <c r="BQ6" s="83" t="n">
        <f aca="false">MAX(BQ5-BS6,0)</f>
        <v>27333177</v>
      </c>
      <c r="BR6" s="81" t="n">
        <f aca="false">IF(BL6=0,BQ5*$C$40,0)</f>
        <v>0</v>
      </c>
      <c r="BS6" s="83" t="n">
        <f aca="false">IF(P6-Z6-AE6-AJ6-AO6-AT6-BD6-BI6-BN6&gt;0,MIN(BQ5,P6-Z6-AE6-AJ6-AO6-AT6-BD6-BI6-BN6),0)</f>
        <v>0</v>
      </c>
      <c r="BT6" s="81" t="n">
        <f aca="false">BR6+BS6</f>
        <v>0</v>
      </c>
      <c r="BU6" s="53" t="n">
        <f aca="false">BU5+1</f>
        <v>1</v>
      </c>
      <c r="BV6" s="83" t="n">
        <f aca="false">MAX(BV5-BX6,0)</f>
        <v>11714219</v>
      </c>
      <c r="BW6" s="81" t="n">
        <f aca="false">IF(BQ6=0,BV5*$C$43,0)</f>
        <v>0</v>
      </c>
      <c r="BX6" s="83" t="n">
        <f aca="false">IF(P6-Z6-AE6-AJ6-AO6-AT6-BD6-BI6-BN6-BS6&gt;0,MIN(BV5,P6-Z6-AE6-AJ6-AO6-AT6-BD6-BI6-BN6-BS6),0)</f>
        <v>0</v>
      </c>
      <c r="BY6" s="81" t="n">
        <f aca="false">BW6+BX6</f>
        <v>0</v>
      </c>
      <c r="BZ6" s="0" t="n">
        <f aca="false">BZ5+1</f>
        <v>1</v>
      </c>
      <c r="CA6" s="83" t="n">
        <f aca="false">MAX(CA5-CC6,0)</f>
        <v>11714219</v>
      </c>
      <c r="CB6" s="81" t="n">
        <f aca="false">IF(BV6=0,CA5*$C$46,0)</f>
        <v>0</v>
      </c>
      <c r="CC6" s="83" t="n">
        <f aca="false">IF(P6-Z6-AE6-AJ6-AO6-AT6-BD6-BI6-BN6-BS6-BX6&gt;0,MIN(CA5,P6-Z6-AE6-AJ6-AO6-AT6-BD6-BI6-BN6-BS6-BX6),0)</f>
        <v>0</v>
      </c>
      <c r="CD6" s="81" t="n">
        <f aca="false">CB6+CC6</f>
        <v>0</v>
      </c>
      <c r="CE6" s="53" t="n">
        <f aca="false">CE5+1</f>
        <v>1</v>
      </c>
      <c r="CF6" s="83" t="n">
        <f aca="false">MAX(CF5-CH6,0)</f>
        <v>19523698</v>
      </c>
      <c r="CG6" s="81" t="n">
        <f aca="false">IF(CA6=0,CF5*$C$49,0)</f>
        <v>0</v>
      </c>
      <c r="CH6" s="83" t="n">
        <f aca="false">IF(P6-Z6-AE6-AJ6-AO6-AT6-BD6-BI6-BN6-BS6-BX6-CC6&gt;0,MIN(CF5,P6-Z6-AE6-AJ6-AO6-AT6-BD6-BI6-BN6-BS6-BX6-CC6),0)</f>
        <v>0</v>
      </c>
      <c r="CI6" s="81" t="n">
        <f aca="false">CG6+CH6</f>
        <v>0</v>
      </c>
      <c r="CJ6" s="53" t="n">
        <f aca="false">CJ5+1</f>
        <v>1</v>
      </c>
      <c r="CK6" s="83" t="n">
        <f aca="false">MAX(CK5-CM6,0)</f>
        <v>3904740</v>
      </c>
      <c r="CL6" s="81" t="n">
        <f aca="false">IF(CF6=0,CK5*$C$52,0)</f>
        <v>0</v>
      </c>
      <c r="CM6" s="83" t="n">
        <f aca="false">IF(P6-Z6-AE6-AJ6-AO6-AT6-BD6-BI6-BN6-BS6-BX6-CC6-CH6&gt;0,MIN(CK5,P6-Z6-AE6-AJ6-AO6-AT6-BD6-BI6-BN6-BS6-BX6-CC6-CH6),0)</f>
        <v>0</v>
      </c>
      <c r="CN6" s="81" t="n">
        <f aca="false">CL6+CM6</f>
        <v>0</v>
      </c>
      <c r="CO6" s="0" t="n">
        <f aca="false">CO5+1</f>
        <v>1</v>
      </c>
      <c r="CP6" s="83" t="n">
        <f aca="false">MAX(CP5-CR6,0)</f>
        <v>15618958</v>
      </c>
      <c r="CQ6" s="81" t="n">
        <f aca="false">IF(CK6=0,CP5*$C$55,0)</f>
        <v>0</v>
      </c>
      <c r="CR6" s="83" t="n">
        <f aca="false">IF(P6-Z6-AE6-AJ6-AO6-AT6-BD6-BI6-BN6-BS6-BX6-CC6-CH6-CM6&gt;0,MIN(CP5,P6-Z6-AE6-AJ6-AO6-AT6-BD6-BI6-BN6-BS6-BX6-CC6-CH6-CM6),0)</f>
        <v>0</v>
      </c>
      <c r="CS6" s="81" t="n">
        <f aca="false">CQ6+CR6</f>
        <v>0</v>
      </c>
      <c r="CT6" s="0" t="n">
        <f aca="false">CT5+1</f>
        <v>1</v>
      </c>
      <c r="CU6" s="83" t="n">
        <f aca="false">MAX(CU5-CW6,0)</f>
        <v>7809479</v>
      </c>
      <c r="CV6" s="81" t="n">
        <f aca="false">IF(CP6=0,CU5*$C$58,0)</f>
        <v>0</v>
      </c>
      <c r="CW6" s="83" t="n">
        <f aca="false">IF(P6-Z6-AE6-AJ6-AO6-AT6-BD6-BI6-BN6-BS6-BX6-CC6-CH6-CM6-CR6&gt;0,MIN(CU5,P6-Z6-AE6-AJ6-AO6-AT6-BD6-BI6-BN6-BS6-BX6-CC6-CH6-CM6-CR6),0)</f>
        <v>0</v>
      </c>
      <c r="CX6" s="81" t="n">
        <f aca="false">CV6+CW6</f>
        <v>0</v>
      </c>
      <c r="CY6" s="53" t="n">
        <f aca="false">CY5+1</f>
        <v>1</v>
      </c>
      <c r="CZ6" s="83" t="n">
        <f aca="false">MAX(CZ5-DB6,0)</f>
        <v>19523699</v>
      </c>
      <c r="DA6" s="81" t="n">
        <f aca="false">IF(CU6=0,CZ5*$C$61,0)</f>
        <v>0</v>
      </c>
      <c r="DB6" s="83" t="n">
        <f aca="false">IF(P6-Z6-AE6-AJ6-AO6-AT6-BD6-BI6-BN6-BS6-BX6-CC6-CH6-CM6-CR6-CW6&gt;0,MIN(CZ5,P6-Z6-AE6-AJ6-AO6-AT6-BD6-BI6-BN6-BS6-BX6-CC6-CH6-CM6-CR6-CW6),0)</f>
        <v>0</v>
      </c>
      <c r="DC6" s="81" t="n">
        <f aca="false">DA6+DB6</f>
        <v>0</v>
      </c>
      <c r="DD6" s="81" t="n">
        <f aca="false">X6+AC6+AH6+AM6+AR6+BB6+BG6+BL6+BQ6+BV6+CA6+CF6+CK6+CP6+CU6+CZ6</f>
        <v>704031787.006223</v>
      </c>
      <c r="DE6" s="81" t="n">
        <f aca="false">Y6+AD6+AI6+AN6+AS6+AX6+BC6+BH6+BM6+BR6+BW6+CB6+CG6+CQ6+CV6+DA6</f>
        <v>45028202.87547</v>
      </c>
      <c r="DF6" s="81" t="n">
        <f aca="false">Z6+AE6+AJ6+AO6+AT6+BD6+BI6+BN6+BS6+BX6+CC6+CH6+CM6+CR6+CW6+DB6</f>
        <v>67147797.9937768</v>
      </c>
      <c r="DG6" s="81" t="n">
        <f aca="false">DE6+DF6</f>
        <v>112176000.869247</v>
      </c>
      <c r="DH6" s="83" t="n">
        <f aca="false">U6-DG6+(AW6*$C$28)</f>
        <v>19042085.4283888</v>
      </c>
      <c r="DI6" s="81" t="n">
        <f aca="false">U6-DG6</f>
        <v>14826817.8167788</v>
      </c>
      <c r="DJ6" s="53" t="n">
        <f aca="false">DJ5+1</f>
        <v>1</v>
      </c>
    </row>
    <row r="7" customFormat="false" ht="15.75" hidden="false" customHeight="false" outlineLevel="0" collapsed="false">
      <c r="A7" s="48" t="str">
        <f aca="false">Data!A22</f>
        <v>Pool Balance</v>
      </c>
      <c r="B7" s="48"/>
      <c r="C7" s="86" t="n">
        <f aca="false">Data!C22</f>
        <v>771922444</v>
      </c>
      <c r="G7" s="76" t="n">
        <f aca="false">G6+1</f>
        <v>2</v>
      </c>
      <c r="H7" s="77" t="n">
        <f aca="false">1/(1+$C$4)*H8</f>
        <v>0.119206840116299</v>
      </c>
      <c r="I7" s="77" t="n">
        <f aca="false">1/$C$4*(1-H7)</f>
        <v>11.1605823604118</v>
      </c>
      <c r="J7" s="85" t="n">
        <f aca="false">0.036*C6</f>
        <v>0</v>
      </c>
      <c r="K7" s="85" t="n">
        <f aca="false">2*$K$6</f>
        <v>0</v>
      </c>
      <c r="L7" s="79" t="n">
        <f aca="false">-PV($C$4,$C$3-$G7,$C$5)*(1-$J$5-$K$5)*(1-$J$6-$K$6)*(1-$J$7-$K$7)</f>
        <v>632327543.794778</v>
      </c>
      <c r="M7" s="80" t="n">
        <f aca="false">-PMT($C$4,$C$3,$C$2)*(1-$J$5-$K$5)*(1-$J$6-$K$6)</f>
        <v>128067917.274257</v>
      </c>
      <c r="N7" s="80" t="n">
        <f aca="false">-PV($C$4,$C$3-$G7,$C$5)*(1-$J$5-$K$5)*(1-$J$6-$K$6)*$J$7</f>
        <v>0</v>
      </c>
      <c r="O7" s="80" t="n">
        <f aca="false">PV($C$4,$C$3-$G7,$C$5)*(1-$J$5-$K$5)*(1-$J$6-$K$6)*$K$7</f>
        <v>-0</v>
      </c>
      <c r="P7" s="80" t="n">
        <f aca="false">-(PMT($C$4,$C$3,$C$2)-PV($C$4,$C$3-$G6,$C$5)*$C$4)*(1-$J$5-$K$5)*(1-$J$6-$K$6)</f>
        <v>72447102.2114457</v>
      </c>
      <c r="Q7" s="80" t="n">
        <f aca="false">(-PV($C$4,$C$3-$G6,$C$5)*$C$4)*(1-$J$5-$K$5)*(1-$J$6-$K$6)</f>
        <v>55620815.0628112</v>
      </c>
      <c r="R7" s="80" t="n">
        <f aca="false">(PV($C$4,$C$3-G6,$C$5)*$C$9)*(1-$J$5-$K$5)*(1-$J$6-$K$6)</f>
        <v>-972448.056559387</v>
      </c>
      <c r="S7" s="80" t="n">
        <f aca="false">MAXA(0,$L7-$C$8)</f>
        <v>632327543.794778</v>
      </c>
      <c r="T7" s="80" t="n">
        <f aca="false">-$C$11*O6</f>
        <v>0</v>
      </c>
      <c r="U7" s="52" t="n">
        <f aca="false">SUM(N7:R7)+T7</f>
        <v>127095469.217698</v>
      </c>
      <c r="W7" s="53" t="n">
        <f aca="false">W6+1</f>
        <v>2</v>
      </c>
      <c r="X7" s="83" t="n">
        <f aca="false">MAX(X6-Z7,0)</f>
        <v>13635676.7947775</v>
      </c>
      <c r="Y7" s="81" t="n">
        <f aca="false">X6*$C$13</f>
        <v>6119624.75955241</v>
      </c>
      <c r="Z7" s="83" t="n">
        <f aca="false">MIN(IF(X6&gt;0,P7,0),X6)</f>
        <v>72447102.2114457</v>
      </c>
      <c r="AA7" s="83" t="n">
        <f aca="false">Y7+Z7</f>
        <v>78566726.9709981</v>
      </c>
      <c r="AB7" s="53" t="n">
        <f aca="false">AB6+1</f>
        <v>2</v>
      </c>
      <c r="AC7" s="83" t="n">
        <f aca="false">MAX(AC6-AE7,0)</f>
        <v>299000640</v>
      </c>
      <c r="AD7" s="81" t="n">
        <f aca="false">AC6*$C$16</f>
        <v>21925716.9312</v>
      </c>
      <c r="AE7" s="83" t="n">
        <f aca="false">IF(P7-Z7&gt;0,MIN(AC6,P7-Z7),0)</f>
        <v>0</v>
      </c>
      <c r="AF7" s="81" t="n">
        <f aca="false">AD7+AE7</f>
        <v>21925716.9312</v>
      </c>
      <c r="AG7" s="53" t="n">
        <f aca="false">AG6+1</f>
        <v>2</v>
      </c>
      <c r="AH7" s="83" t="n">
        <f aca="false">MAX(AH6-AJ7,0)</f>
        <v>55591451</v>
      </c>
      <c r="AI7" s="81" t="n">
        <f aca="false">AH6*$C$19</f>
        <v>3780774.58251</v>
      </c>
      <c r="AJ7" s="83" t="n">
        <f aca="false">IF(P7-Z7-AE7&gt;0,MIN(AH6,P7-Z7-AE7),0)</f>
        <v>0</v>
      </c>
      <c r="AK7" s="81" t="n">
        <f aca="false">AI7+AJ7</f>
        <v>3780774.58251</v>
      </c>
      <c r="AL7" s="53" t="n">
        <f aca="false">AL6+1</f>
        <v>2</v>
      </c>
      <c r="AM7" s="83" t="n">
        <f aca="false">MAX(AM6-AO7,0)</f>
        <v>38390866</v>
      </c>
      <c r="AN7" s="81" t="n">
        <f aca="false">AM6*$C$22</f>
        <v>2786025.14562</v>
      </c>
      <c r="AO7" s="83" t="n">
        <f aca="false">IF(P7-Z7-AE7-AJ7&gt;0,MIN(AM6,P7-Z7-AE7-AJ7),0)</f>
        <v>0</v>
      </c>
      <c r="AP7" s="81" t="n">
        <f aca="false">AN7+AO7</f>
        <v>2786025.14562</v>
      </c>
      <c r="AQ7" s="53" t="n">
        <f aca="false">AQ6+1</f>
        <v>2</v>
      </c>
      <c r="AR7" s="83" t="n">
        <f aca="false">MAX(AR6-AT7,0)</f>
        <v>19967220</v>
      </c>
      <c r="AS7" s="81" t="n">
        <f aca="false">AR6*$C$25</f>
        <v>1427256.8856</v>
      </c>
      <c r="AT7" s="83" t="n">
        <f aca="false">IF(P7-Z7-AE7-AJ7-AO7&gt;0,MIN(AR6,P7-Z7-AE7-AJ7-AO7),0)</f>
        <v>0</v>
      </c>
      <c r="AU7" s="81" t="n">
        <f aca="false">AS7+AT7</f>
        <v>1427256.8856</v>
      </c>
      <c r="AV7" s="53" t="n">
        <f aca="false">AV6+1</f>
        <v>2</v>
      </c>
      <c r="AW7" s="82" t="n">
        <f aca="false">S6</f>
        <v>704774646.006224</v>
      </c>
      <c r="AX7" s="81" t="n">
        <f aca="false">AW6*$C$28</f>
        <v>4215267.61161</v>
      </c>
      <c r="AY7" s="81" t="n">
        <v>0</v>
      </c>
      <c r="AZ7" s="81" t="n">
        <f aca="false">AX7+AY7</f>
        <v>4215267.61161</v>
      </c>
      <c r="BA7" s="53" t="n">
        <f aca="false">BA6+1</f>
        <v>2</v>
      </c>
      <c r="BB7" s="83" t="n">
        <f aca="false">MAX(BB6-BD7,0)</f>
        <v>40999766</v>
      </c>
      <c r="BC7" s="81" t="n">
        <f aca="false">IF(AR7=0,BB6*$C$31,0)</f>
        <v>0</v>
      </c>
      <c r="BD7" s="83" t="n">
        <f aca="false">IF(P7-Z7-AE7-AJ7-AO7-AT7&gt;0,MIN(BB6,P7-Z7-AE7-AJ7-AO7-AT7),0)</f>
        <v>0</v>
      </c>
      <c r="BE7" s="81" t="n">
        <f aca="false">BC7+BD7</f>
        <v>0</v>
      </c>
      <c r="BF7" s="53" t="n">
        <f aca="false">BF6+1</f>
        <v>2</v>
      </c>
      <c r="BG7" s="83" t="n">
        <f aca="false">MAX(BG6-BI7,0)</f>
        <v>35142657</v>
      </c>
      <c r="BH7" s="81" t="n">
        <f aca="false">IF(BB7&gt;0,0,BG6*$C$34)</f>
        <v>0</v>
      </c>
      <c r="BI7" s="83" t="n">
        <f aca="false">IF(P7-Z7-AE7-AJ7-AO7-AT7-BD7&gt;0,MIN(BG6,P7-Z7-AE7-AJ7-AO7-AT7-BD7),0)</f>
        <v>0</v>
      </c>
      <c r="BJ7" s="81" t="n">
        <f aca="false">BH7+BI7</f>
        <v>0</v>
      </c>
      <c r="BK7" s="53" t="n">
        <f aca="false">BK6+1</f>
        <v>2</v>
      </c>
      <c r="BL7" s="83" t="n">
        <f aca="false">MAX(BL6-BN7,0)</f>
        <v>11714219</v>
      </c>
      <c r="BM7" s="81" t="n">
        <f aca="false">IF(BG7=0,BL6*$C$37,0)</f>
        <v>0</v>
      </c>
      <c r="BN7" s="83" t="n">
        <f aca="false">IF(P7-Z7-AE7-AJ7-AO7-AT7-BD7-BI7&gt;0,MIN(BL6,P7-Z7-AE7-AJ7-AO7-AT7-BD7-BI7),0)</f>
        <v>0</v>
      </c>
      <c r="BO7" s="81" t="n">
        <f aca="false">BM7+BN7</f>
        <v>0</v>
      </c>
      <c r="BP7" s="53" t="n">
        <f aca="false">BP6+1</f>
        <v>2</v>
      </c>
      <c r="BQ7" s="83" t="n">
        <f aca="false">MAX(BQ6-BS7,0)</f>
        <v>27333177</v>
      </c>
      <c r="BR7" s="81" t="n">
        <f aca="false">IF(BL7=0,BQ6*$C$40,0)</f>
        <v>0</v>
      </c>
      <c r="BS7" s="83" t="n">
        <f aca="false">IF(P7-Z7-AE7-AJ7-AO7-AT7-BD7-BI7-BN7&gt;0,MIN(BQ6,P7-Z7-AE7-AJ7-AO7-AT7-BD7-BI7-BN7),0)</f>
        <v>0</v>
      </c>
      <c r="BT7" s="81" t="n">
        <f aca="false">BR7+BS7</f>
        <v>0</v>
      </c>
      <c r="BU7" s="53" t="n">
        <f aca="false">BU6+1</f>
        <v>2</v>
      </c>
      <c r="BV7" s="83" t="n">
        <f aca="false">MAX(BV6-BX7,0)</f>
        <v>11714219</v>
      </c>
      <c r="BW7" s="81" t="n">
        <f aca="false">IF(BQ7=0,BV6*$C$43,0)</f>
        <v>0</v>
      </c>
      <c r="BX7" s="83" t="n">
        <f aca="false">IF(P7-Z7-AE7-AJ7-AO7-AT7-BD7-BI7-BN7-BS7&gt;0,MIN(BV6,P7-Z7-AE7-AJ7-AO7-AT7-BD7-BI7-BN7-BS7),0)</f>
        <v>0</v>
      </c>
      <c r="BY7" s="81" t="n">
        <f aca="false">BW7+BX7</f>
        <v>0</v>
      </c>
      <c r="BZ7" s="0" t="n">
        <f aca="false">BZ6+1</f>
        <v>2</v>
      </c>
      <c r="CA7" s="83" t="n">
        <f aca="false">MAX(CA6-CC7,0)</f>
        <v>11714219</v>
      </c>
      <c r="CB7" s="81" t="n">
        <f aca="false">IF(BV7=0,CA6*$C$46,0)</f>
        <v>0</v>
      </c>
      <c r="CC7" s="83" t="n">
        <f aca="false">IF(P7-Z7-AE7-AJ7-AO7-AT7-BD7-BI7-BN7-BS7-BX7&gt;0,MIN(CA6,P7-Z7-AE7-AJ7-AO7-AT7-BD7-BI7-BN7-BS7-BX7),0)</f>
        <v>0</v>
      </c>
      <c r="CD7" s="81" t="n">
        <f aca="false">CB7+CC7</f>
        <v>0</v>
      </c>
      <c r="CE7" s="53" t="n">
        <f aca="false">CE6+1</f>
        <v>2</v>
      </c>
      <c r="CF7" s="83" t="n">
        <f aca="false">MAX(CF6-CH7,0)</f>
        <v>19523698</v>
      </c>
      <c r="CG7" s="81" t="n">
        <f aca="false">IF(CA7=0,CF6*$C$49,0)</f>
        <v>0</v>
      </c>
      <c r="CH7" s="83" t="n">
        <f aca="false">IF(P7-Z7-AE7-AJ7-AO7-AT7-BD7-BI7-BN7-BS7-BX7-CC7&gt;0,MIN(CF6,P7-Z7-AE7-AJ7-AO7-AT7-BD7-BI7-BN7-BS7-BX7-CC7),0)</f>
        <v>0</v>
      </c>
      <c r="CI7" s="81" t="n">
        <f aca="false">CG7+CH7</f>
        <v>0</v>
      </c>
      <c r="CJ7" s="53" t="n">
        <f aca="false">CJ6+1</f>
        <v>2</v>
      </c>
      <c r="CK7" s="83" t="n">
        <f aca="false">MAX(CK6-CM7,0)</f>
        <v>3904740</v>
      </c>
      <c r="CL7" s="81" t="n">
        <f aca="false">IF(CF7=0,CK6*$C$52,0)</f>
        <v>0</v>
      </c>
      <c r="CM7" s="83" t="n">
        <f aca="false">IF(P7-Z7-AE7-AJ7-AO7-AT7-BD7-BI7-BN7-BS7-BX7-CC7-CH7&gt;0,MIN(CK6,P7-Z7-AE7-AJ7-AO7-AT7-BD7-BI7-BN7-BS7-BX7-CC7-CH7),0)</f>
        <v>0</v>
      </c>
      <c r="CN7" s="81" t="n">
        <f aca="false">CL7+CM7</f>
        <v>0</v>
      </c>
      <c r="CO7" s="0" t="n">
        <f aca="false">CO6+1</f>
        <v>2</v>
      </c>
      <c r="CP7" s="83" t="n">
        <f aca="false">MAX(CP6-CR7,0)</f>
        <v>15618958</v>
      </c>
      <c r="CQ7" s="81" t="n">
        <f aca="false">IF(CK7=0,CP6*$C$55,0)</f>
        <v>0</v>
      </c>
      <c r="CR7" s="83" t="n">
        <f aca="false">IF(P7-Z7-AE7-AJ7-AO7-AT7-BD7-BI7-BN7-BS7-BX7-CC7-CH7-CM7&gt;0,MIN(CP6,P7-Z7-AE7-AJ7-AO7-AT7-BD7-BI7-BN7-BS7-BX7-CC7-CH7-CM7),0)</f>
        <v>0</v>
      </c>
      <c r="CS7" s="81" t="n">
        <f aca="false">CQ7+CR7</f>
        <v>0</v>
      </c>
      <c r="CT7" s="0" t="n">
        <f aca="false">CT6+1</f>
        <v>2</v>
      </c>
      <c r="CU7" s="83" t="n">
        <f aca="false">MAX(CU6-CW7,0)</f>
        <v>7809479</v>
      </c>
      <c r="CV7" s="81" t="n">
        <f aca="false">IF(CP7=0,CU6*$C$58,0)</f>
        <v>0</v>
      </c>
      <c r="CW7" s="83" t="n">
        <f aca="false">IF(P7-Z7-AE7-AJ7-AO7-AT7-BD7-BI7-BN7-BS7-BX7-CC7-CH7-CM7-CR7&gt;0,MIN(CU6,P7-Z7-AE7-AJ7-AO7-AT7-BD7-BI7-BN7-BS7-BX7-CC7-CH7-CM7-CR7),0)</f>
        <v>0</v>
      </c>
      <c r="CX7" s="81" t="n">
        <f aca="false">CV7+CW7</f>
        <v>0</v>
      </c>
      <c r="CY7" s="53" t="n">
        <f aca="false">CY6+1</f>
        <v>2</v>
      </c>
      <c r="CZ7" s="83" t="n">
        <f aca="false">MAX(CZ6-DB7,0)</f>
        <v>19523699</v>
      </c>
      <c r="DA7" s="81" t="n">
        <f aca="false">IF(CU7=0,CZ6*$C$61,0)</f>
        <v>0</v>
      </c>
      <c r="DB7" s="83" t="n">
        <f aca="false">IF(P7-Z7-AE7-AJ7-AO7-AT7-BD7-BI7-BN7-BS7-BX7-CC7-CH7-CM7-CR7-CW7&gt;0,MIN(CZ6,P7-Z7-AE7-AJ7-AO7-AT7-BD7-BI7-BN7-BS7-BX7-CC7-CH7-CM7-CR7-CW7),0)</f>
        <v>0</v>
      </c>
      <c r="DC7" s="81" t="n">
        <f aca="false">DA7+DB7</f>
        <v>0</v>
      </c>
      <c r="DD7" s="81" t="n">
        <f aca="false">X7+AC7+AH7+AM7+AR7+BB7+BG7+BL7+BQ7+BV7+CA7+CF7+CK7+CP7+CU7+CZ7</f>
        <v>631584684.794777</v>
      </c>
      <c r="DE7" s="81" t="n">
        <f aca="false">Y7+AD7+AI7+AN7+AS7+AX7+BC7+BH7+BM7+BR7+BW7+CB7+CG7+CQ7+CV7+DA7</f>
        <v>40254665.9160924</v>
      </c>
      <c r="DF7" s="81" t="n">
        <f aca="false">Z7+AE7+AJ7+AO7+AT7+AY7+BD7+BI7+BN7+BS7+BX7+CC7+CH7+CR7+CW7+DB7</f>
        <v>72447102.2114457</v>
      </c>
      <c r="DG7" s="81" t="n">
        <f aca="false">DE7+DF7</f>
        <v>112701768.127538</v>
      </c>
      <c r="DH7" s="83" t="n">
        <f aca="false">U7-DG7+(AW7*$C$28)</f>
        <v>18245999.3052294</v>
      </c>
      <c r="DI7" s="81" t="n">
        <f aca="false">U7-DG7</f>
        <v>14393701.0901594</v>
      </c>
      <c r="DJ7" s="53" t="n">
        <f aca="false">DJ6+1</f>
        <v>2</v>
      </c>
    </row>
    <row r="8" customFormat="false" ht="15.75" hidden="false" customHeight="false" outlineLevel="0" collapsed="false">
      <c r="A8" s="48" t="str">
        <f aca="false">Data!A23</f>
        <v>Residual payment</v>
      </c>
      <c r="B8" s="48"/>
      <c r="C8" s="86" t="n">
        <f aca="false">Data!C23</f>
        <v>0</v>
      </c>
      <c r="G8" s="76" t="n">
        <f aca="false">G7+1</f>
        <v>3</v>
      </c>
      <c r="H8" s="77" t="n">
        <f aca="false">1/(1+$C$4)*H9</f>
        <v>0.128614643938278</v>
      </c>
      <c r="I8" s="77" t="n">
        <f aca="false">1/$C$4*(1-H8)</f>
        <v>11.0413755202955</v>
      </c>
      <c r="J8" s="85" t="n">
        <f aca="false">0.0575*C6</f>
        <v>0</v>
      </c>
      <c r="K8" s="85" t="n">
        <f aca="false">$C$10</f>
        <v>0</v>
      </c>
      <c r="L8" s="79" t="n">
        <f aca="false">-PV($C$4,$C$3-$G8,$C$5)*(1-$J$5-$K$5)*(1-$J$6-$K$6)*(1-$J$7-$K$7)*(1-$J$8-$K$8)</f>
        <v>554162916.276805</v>
      </c>
      <c r="M8" s="80" t="n">
        <f aca="false">-PMT($C$4,$C$3,$C$2)*(1-$J$5-$K$5)*(1-$J$6-$K$6)*(1-$J$7-$K$7)</f>
        <v>128067917.274257</v>
      </c>
      <c r="N8" s="80" t="n">
        <f aca="false">-PV($C$4,$C$3-$G8,$C$5)*(1-$J$5-$K$5)*(1-$J$6-$K$6)*(1-$J$7-$K$7)*$J$8</f>
        <v>0</v>
      </c>
      <c r="O8" s="80" t="n">
        <f aca="false">PV($C$4,$C$3-$G8,$C$5)*(1-$J$5-$K$5)*(1-$J$6-$K$6)*(1-$J$7-$K$7)*$K$8</f>
        <v>-0</v>
      </c>
      <c r="P8" s="80" t="n">
        <f aca="false">-(PMT($C$4,$C$3,$C$2)-PV($C$4,$C$3-$G7,$C$5)*$C$4)*(1-$J$5-$K$5)*(1-$J$6-$K$6)*(1-$J$7-$K$7)</f>
        <v>78164627.517973</v>
      </c>
      <c r="Q8" s="80" t="n">
        <f aca="false">(-PV($C$4,$C$3-$G7,$C$5)*$C$4)*(1-$J$5-$K$5)*(1-$J$6-$K$6)*(1-$J$7-$K$7)</f>
        <v>49903289.7562839</v>
      </c>
      <c r="R8" s="80" t="n">
        <f aca="false">(PV($C$4,$C$3-G7,$C$5)*$C$9)*(1-$J$5-$K$5)*(1-$J$6-$K$6)*(1-$J$7-$K$7)</f>
        <v>-872485.544928034</v>
      </c>
      <c r="S8" s="80" t="n">
        <f aca="false">MAXA(0,$L8-$C$8)</f>
        <v>554162916.276805</v>
      </c>
      <c r="T8" s="80" t="n">
        <f aca="false">-$C$11*O7</f>
        <v>0</v>
      </c>
      <c r="U8" s="52" t="n">
        <f aca="false">SUM(N8:R8)+T8</f>
        <v>127195431.729329</v>
      </c>
      <c r="W8" s="53" t="n">
        <f aca="false">W7+1</f>
        <v>3</v>
      </c>
      <c r="X8" s="83" t="n">
        <f aca="false">MAX(X7-Z8,0)</f>
        <v>0</v>
      </c>
      <c r="Y8" s="81" t="n">
        <f aca="false">X7*$C$13</f>
        <v>969360.263340729</v>
      </c>
      <c r="Z8" s="83" t="n">
        <f aca="false">MIN(IF(X7&gt;0,P8,0),X7)</f>
        <v>13635676.7947775</v>
      </c>
      <c r="AA8" s="83" t="n">
        <f aca="false">Y8+Z8</f>
        <v>14605037.0581182</v>
      </c>
      <c r="AB8" s="53" t="n">
        <f aca="false">AB7+1</f>
        <v>3</v>
      </c>
      <c r="AC8" s="83" t="n">
        <f aca="false">MAX(AC7-AE8,0)</f>
        <v>234471689.276804</v>
      </c>
      <c r="AD8" s="81" t="n">
        <f aca="false">AC7*$C$16</f>
        <v>21925716.9312</v>
      </c>
      <c r="AE8" s="83" t="n">
        <f aca="false">IF(P8-Z8&gt;0,MIN(AC7,P8-Z8),0)</f>
        <v>64528950.7231956</v>
      </c>
      <c r="AF8" s="81" t="n">
        <f aca="false">AD8+AE8</f>
        <v>86454667.6543956</v>
      </c>
      <c r="AG8" s="53" t="n">
        <f aca="false">AG7+1</f>
        <v>3</v>
      </c>
      <c r="AH8" s="83" t="n">
        <f aca="false">MAX(AH7-AJ8,0)</f>
        <v>55591451</v>
      </c>
      <c r="AI8" s="81" t="n">
        <f aca="false">AH7*$C$19</f>
        <v>3780774.58251</v>
      </c>
      <c r="AJ8" s="83" t="n">
        <f aca="false">IF(P8-Z8-AE8&gt;0,MIN(AH7,P8-Z8-AE8),0)</f>
        <v>0</v>
      </c>
      <c r="AK8" s="81" t="n">
        <f aca="false">AI8+AJ8</f>
        <v>3780774.58251</v>
      </c>
      <c r="AL8" s="53" t="n">
        <f aca="false">AL7+1</f>
        <v>3</v>
      </c>
      <c r="AM8" s="83" t="n">
        <f aca="false">MAX(AM7-AO8,0)</f>
        <v>38390866</v>
      </c>
      <c r="AN8" s="81" t="n">
        <f aca="false">AM7*$C$22</f>
        <v>2786025.14562</v>
      </c>
      <c r="AO8" s="83" t="n">
        <f aca="false">IF(P8-Z8-AE8-AJ8&gt;0,MIN(AM7,P8-Z8-AE8-AJ8),0)</f>
        <v>0</v>
      </c>
      <c r="AP8" s="81" t="n">
        <f aca="false">AN8+AO8</f>
        <v>2786025.14562</v>
      </c>
      <c r="AQ8" s="53" t="n">
        <f aca="false">AQ7+1</f>
        <v>3</v>
      </c>
      <c r="AR8" s="83" t="n">
        <f aca="false">MAX(AR7-AT8,0)</f>
        <v>19967220</v>
      </c>
      <c r="AS8" s="81" t="n">
        <f aca="false">AR7*$C$25</f>
        <v>1427256.8856</v>
      </c>
      <c r="AT8" s="83" t="n">
        <f aca="false">IF(P8-Z8-AE8-AJ8-AO8&gt;0,MIN(AR7,P8-Z8-AE8-AJ8-AO8),0)</f>
        <v>0</v>
      </c>
      <c r="AU8" s="81" t="n">
        <f aca="false">AS8+AT8</f>
        <v>1427256.8856</v>
      </c>
      <c r="AV8" s="53" t="n">
        <f aca="false">AV7+1</f>
        <v>3</v>
      </c>
      <c r="AW8" s="82" t="n">
        <f aca="false">S7</f>
        <v>632327543.794778</v>
      </c>
      <c r="AX8" s="81" t="n">
        <f aca="false">AW7*$C$28</f>
        <v>3852298.21507002</v>
      </c>
      <c r="AY8" s="81" t="n">
        <v>0</v>
      </c>
      <c r="AZ8" s="81" t="n">
        <f aca="false">AX8+AY8</f>
        <v>3852298.21507002</v>
      </c>
      <c r="BA8" s="53" t="n">
        <f aca="false">BA7+1</f>
        <v>3</v>
      </c>
      <c r="BB8" s="83" t="n">
        <f aca="false">MAX(BB7-BD8,0)</f>
        <v>40999766</v>
      </c>
      <c r="BC8" s="81" t="n">
        <f aca="false">IF(AR8=0,BB7*$C$31,0)</f>
        <v>0</v>
      </c>
      <c r="BD8" s="83" t="n">
        <f aca="false">IF(P8-Z8-AE8-AJ8-AO8-AT8&gt;0,MIN(BB7,P8-Z8-AE8-AJ8-AO8-AT8),0)</f>
        <v>0</v>
      </c>
      <c r="BE8" s="81" t="n">
        <f aca="false">BC8+BD8</f>
        <v>0</v>
      </c>
      <c r="BF8" s="53" t="n">
        <f aca="false">BF7+1</f>
        <v>3</v>
      </c>
      <c r="BG8" s="83" t="n">
        <f aca="false">MAX(BG7-BI8,0)</f>
        <v>35142657</v>
      </c>
      <c r="BH8" s="81" t="n">
        <f aca="false">IF(BB8&gt;0,0,BG7*$C$34)</f>
        <v>0</v>
      </c>
      <c r="BI8" s="83" t="n">
        <f aca="false">IF(P8-Z8-AE8-AJ8-AO8-AT8-BD8&gt;0,MIN(BG7,P8-Z8-AE8-AJ8-AO8-AT8-BD8),0)</f>
        <v>0</v>
      </c>
      <c r="BJ8" s="81" t="n">
        <f aca="false">BH8+BI8</f>
        <v>0</v>
      </c>
      <c r="BK8" s="53" t="n">
        <f aca="false">BK7+1</f>
        <v>3</v>
      </c>
      <c r="BL8" s="83" t="n">
        <f aca="false">MAX(BL7-BN8,0)</f>
        <v>11714219</v>
      </c>
      <c r="BM8" s="81" t="n">
        <f aca="false">IF(BG8=0,BL7*$C$37,0)</f>
        <v>0</v>
      </c>
      <c r="BN8" s="83" t="n">
        <f aca="false">IF(P8-Z8-AE8-AJ8-AO8-AT8-BD8-BI8&gt;0,MIN(BL7,P8-Z8-AE8-AJ8-AO8-AT8-BD8-BI8),0)</f>
        <v>0</v>
      </c>
      <c r="BO8" s="81" t="n">
        <f aca="false">BM8+BN8</f>
        <v>0</v>
      </c>
      <c r="BP8" s="53" t="n">
        <f aca="false">BP7+1</f>
        <v>3</v>
      </c>
      <c r="BQ8" s="83" t="n">
        <f aca="false">MAX(BQ7-BS8,0)</f>
        <v>27333177</v>
      </c>
      <c r="BR8" s="81" t="n">
        <f aca="false">IF(BL8=0,BQ7*$C$40,0)</f>
        <v>0</v>
      </c>
      <c r="BS8" s="83" t="n">
        <f aca="false">IF(P8-Z8-AE8-AJ8-AO8-AT8-BD8-BI8-BN8&gt;0,MIN(BQ7,P8-Z8-AE8-AJ8-AO8-AT8-BD8-BI8-BN8),0)</f>
        <v>0</v>
      </c>
      <c r="BT8" s="81" t="n">
        <f aca="false">BR8+BS8</f>
        <v>0</v>
      </c>
      <c r="BU8" s="53" t="n">
        <f aca="false">BU7+1</f>
        <v>3</v>
      </c>
      <c r="BV8" s="83" t="n">
        <f aca="false">MAX(BV7-BX8,0)</f>
        <v>11714219</v>
      </c>
      <c r="BW8" s="81" t="n">
        <f aca="false">IF(BQ8=0,BV7*$C$43,0)</f>
        <v>0</v>
      </c>
      <c r="BX8" s="83" t="n">
        <f aca="false">IF(P8-Z8-AE8-AJ8-AO8-AT8-BD8-BI8-BN8-BS8&gt;0,MIN(BV7,P8-Z8-AE8-AJ8-AO8-AT8-BD8-BI8-BN8-BS8),0)</f>
        <v>0</v>
      </c>
      <c r="BY8" s="81" t="n">
        <f aca="false">BW8+BX8</f>
        <v>0</v>
      </c>
      <c r="BZ8" s="0" t="n">
        <f aca="false">BZ7+1</f>
        <v>3</v>
      </c>
      <c r="CA8" s="83" t="n">
        <f aca="false">MAX(CA7-CC8,0)</f>
        <v>11714219</v>
      </c>
      <c r="CB8" s="81" t="n">
        <f aca="false">IF(BV8=0,CA7*$C$46,0)</f>
        <v>0</v>
      </c>
      <c r="CC8" s="83" t="n">
        <f aca="false">IF(P8-Z8-AE8-AJ8-AO8-AT8-BD8-BI8-BN8-BS8-BX8&gt;0,MIN(CA7,P8-Z8-AE8-AJ8-AO8-AT8-BD8-BI8-BN8-BS8-BX8),0)</f>
        <v>0</v>
      </c>
      <c r="CD8" s="81" t="n">
        <f aca="false">CB8+CC8</f>
        <v>0</v>
      </c>
      <c r="CE8" s="53" t="n">
        <f aca="false">CE7+1</f>
        <v>3</v>
      </c>
      <c r="CF8" s="83" t="n">
        <f aca="false">MAX(CF7-CH8,0)</f>
        <v>19523698</v>
      </c>
      <c r="CG8" s="81" t="n">
        <f aca="false">IF(CA8=0,CF7*$C$49,0)</f>
        <v>0</v>
      </c>
      <c r="CH8" s="83" t="n">
        <f aca="false">IF(P8-Z8-AE8-AJ8-AO8-AT8-BD8-BI8-BN8-BS8-BX8-CC8&gt;0,MIN(CF7,P8-Z8-AE8-AJ8-AO8-AT8-BD8-BI8-BN8-BS8-BX8-CC8),0)</f>
        <v>0</v>
      </c>
      <c r="CI8" s="81" t="n">
        <f aca="false">CG8+CH8</f>
        <v>0</v>
      </c>
      <c r="CJ8" s="53" t="n">
        <f aca="false">CJ7+1</f>
        <v>3</v>
      </c>
      <c r="CK8" s="83" t="n">
        <f aca="false">MAX(CK7-CM8,0)</f>
        <v>3904740</v>
      </c>
      <c r="CL8" s="81" t="n">
        <f aca="false">IF(CF8=0,CK7*$C$52,0)</f>
        <v>0</v>
      </c>
      <c r="CM8" s="83" t="n">
        <f aca="false">IF(P8-Z8-AE8-AJ8-AO8-AT8-BD8-BI8-BN8-BS8-BX8-CC8-CH8&gt;0,MIN(CK7,P8-Z8-AE8-AJ8-AO8-AT8-BD8-BI8-BN8-BS8-BX8-CC8-CH8),0)</f>
        <v>0</v>
      </c>
      <c r="CN8" s="81" t="n">
        <f aca="false">CL8+CM8</f>
        <v>0</v>
      </c>
      <c r="CO8" s="0" t="n">
        <f aca="false">CO7+1</f>
        <v>3</v>
      </c>
      <c r="CP8" s="83" t="n">
        <f aca="false">MAX(CP7-CR8,0)</f>
        <v>15618958</v>
      </c>
      <c r="CQ8" s="81" t="n">
        <f aca="false">IF(CK8=0,CP7*$C$55,0)</f>
        <v>0</v>
      </c>
      <c r="CR8" s="83" t="n">
        <f aca="false">IF(P8-Z8-AE8-AJ8-AO8-AT8-BD8-BI8-BN8-BS8-BX8-CC8-CH8-CM8&gt;0,MIN(CP7,P8-Z8-AE8-AJ8-AO8-AT8-BD8-BI8-BN8-BS8-BX8-CC8-CH8-CM8),0)</f>
        <v>0</v>
      </c>
      <c r="CS8" s="81" t="n">
        <f aca="false">CQ8+CR8</f>
        <v>0</v>
      </c>
      <c r="CT8" s="0" t="n">
        <f aca="false">CT7+1</f>
        <v>3</v>
      </c>
      <c r="CU8" s="83" t="n">
        <f aca="false">MAX(CU7-CW8,0)</f>
        <v>7809479</v>
      </c>
      <c r="CV8" s="81" t="n">
        <f aca="false">IF(CP8=0,CU7*$C$58,0)</f>
        <v>0</v>
      </c>
      <c r="CW8" s="83" t="n">
        <f aca="false">IF(P8-Z8-AE8-AJ8-AO8-AT8-BD8-BI8-BN8-BS8-BX8-CC8-CH8-CM8-CR8&gt;0,MIN(CU7,P8-Z8-AE8-AJ8-AO8-AT8-BD8-BI8-BN8-BS8-BX8-CC8-CH8-CM8-CR8),0)</f>
        <v>0</v>
      </c>
      <c r="CX8" s="81" t="n">
        <f aca="false">CV8+CW8</f>
        <v>0</v>
      </c>
      <c r="CY8" s="53" t="n">
        <f aca="false">CY7+1</f>
        <v>3</v>
      </c>
      <c r="CZ8" s="83" t="n">
        <f aca="false">MAX(CZ7-DB8,0)</f>
        <v>19523699</v>
      </c>
      <c r="DA8" s="81" t="n">
        <f aca="false">IF(CU8=0,CZ7*$C$61,0)</f>
        <v>0</v>
      </c>
      <c r="DB8" s="83" t="n">
        <f aca="false">IF(P8-Z8-AE8-AJ8-AO8-AT8-BD8-BI8-BN8-BS8-BX8-CC8-CH8-CM8-CR8-CW8&gt;0,MIN(CZ7,P8-Z8-AE8-AJ8-AO8-AT8-BD8-BI8-BN8-BS8-BX8-CC8-CH8-CM8-CR8-CW8),0)</f>
        <v>0</v>
      </c>
      <c r="DC8" s="81" t="n">
        <f aca="false">DA8+DB8</f>
        <v>0</v>
      </c>
      <c r="DD8" s="81" t="n">
        <f aca="false">X8+AC8+AH8+AM8+AR8+BB8+BG8+BL8+BQ8+BV8+CA8+CF8+CK8+CP8+CU8+CZ8</f>
        <v>553420057.276804</v>
      </c>
      <c r="DE8" s="81" t="n">
        <f aca="false">Y8+AD8+AI8+AN8+AS8+AX8+BC8+BH8+BM8+BR8+BW8+CB8+CG8+CQ8+CV8+DA8</f>
        <v>34741432.0233408</v>
      </c>
      <c r="DF8" s="81" t="n">
        <f aca="false">Z8+AE8+AJ8+AO8+AT8+AY8+BD8+BI8+BN8+BS8+BX8+CC8+CH8+CR8+CW8+DB8</f>
        <v>78164627.517973</v>
      </c>
      <c r="DG8" s="81" t="n">
        <f aca="false">DE8+DF8</f>
        <v>112906059.541314</v>
      </c>
      <c r="DH8" s="83" t="n">
        <f aca="false">U8-DG8+(AW8*$C$28)</f>
        <v>17745674.5423973</v>
      </c>
      <c r="DI8" s="81" t="n">
        <f aca="false">U8-DG8</f>
        <v>14289372.1880151</v>
      </c>
      <c r="DJ8" s="53" t="n">
        <f aca="false">DJ7+1</f>
        <v>3</v>
      </c>
    </row>
    <row r="9" customFormat="false" ht="15.75" hidden="false" customHeight="false" outlineLevel="0" collapsed="false">
      <c r="A9" s="48" t="str">
        <f aca="false">Data!A24</f>
        <v>Servicing</v>
      </c>
      <c r="B9" s="48"/>
      <c r="C9" s="71" t="n">
        <f aca="false">Data!C24</f>
        <v>0.0013798</v>
      </c>
      <c r="G9" s="76" t="n">
        <f aca="false">G8+1</f>
        <v>4</v>
      </c>
      <c r="H9" s="77" t="n">
        <f aca="false">1/(1+$C$4)*H10</f>
        <v>0.138764911637887</v>
      </c>
      <c r="I9" s="77" t="n">
        <f aca="false">1/$C$4*(1-H9)</f>
        <v>10.9127608763572</v>
      </c>
      <c r="J9" s="85" t="n">
        <f aca="false">0.06*$C$6</f>
        <v>0</v>
      </c>
      <c r="K9" s="85" t="n">
        <f aca="false">$C$10</f>
        <v>0</v>
      </c>
      <c r="L9" s="79" t="n">
        <f aca="false">-PV($C$4,$C$3-$G9,$C$5)*(1-$J$5-$K$5)*(1-$J$6-$K$6)*(1-$J$7-$K$7)*(1-$J$8-$K$8)*(1-$J$9-$K$9)^($G9-3)</f>
        <v>469829536.355113</v>
      </c>
      <c r="M9" s="80" t="n">
        <f aca="false">-PMT($C$4,$C$3,$C$2)*(1-$J$5-$K$5)*(1-$J$6-$K$6)*(1-$J$7-$K$7)*(1-$J$8-$K$8)</f>
        <v>128067917.274257</v>
      </c>
      <c r="N9" s="80" t="n">
        <f aca="false">-PV($C$4,$C$3-$G9,$C$5)*(1-$J$5-$K$5)*(1-$J$6-$K$6)*(1-$J$7-$K$7)*(1-$J$8-$K$8)*$J$9</f>
        <v>0</v>
      </c>
      <c r="O9" s="80" t="n">
        <f aca="false">PV($C$4,$C$3-$G9,$C$5)*(1-$J$5-$K$5)*(1-$J$6-$K$6)*(1-$J$7-$K$7)*(1-$J$8-$K$8)*$K$9</f>
        <v>-0</v>
      </c>
      <c r="P9" s="80" t="n">
        <f aca="false">-(PMT($C$4,$C$3,$C$2)-PV($C$4,$C$3-$G8,$C$5)*$C$4)*(1-$J$5-$K$5)*(1-$J$6-$K$6)*(1-$J$7-$K$7)*(1-$J$8-$K$8)</f>
        <v>84333379.9216915</v>
      </c>
      <c r="Q9" s="80" t="n">
        <f aca="false">(-PV($C$4,$C$3-$G8,$C$5)*$C$4)*(1-$J$5-$K$5)*(1-$J$6-$K$6)*(1-$J$7-$K$7)*(1-$J$8-$K$8)</f>
        <v>43734537.3525654</v>
      </c>
      <c r="R9" s="80" t="n">
        <f aca="false">(PV($C$4,$C$3-G8,$C$5)*$C$9)*(1-$J$5-$K$5)*(1-$J$6-$K$6)*(1-$J$7-$K$7)*(1-$J$8-$K$8)</f>
        <v>-764633.991878735</v>
      </c>
      <c r="S9" s="80" t="n">
        <f aca="false">MAXA(0,$L9-$C$8)</f>
        <v>469829536.355113</v>
      </c>
      <c r="T9" s="80" t="n">
        <f aca="false">-$C$11*O8</f>
        <v>0</v>
      </c>
      <c r="U9" s="52" t="n">
        <f aca="false">SUM(N9:R9)+T9</f>
        <v>127303283.282378</v>
      </c>
      <c r="W9" s="53" t="n">
        <f aca="false">W8+1</f>
        <v>4</v>
      </c>
      <c r="X9" s="83" t="n">
        <f aca="false">MAX(X8-Z9,0)</f>
        <v>0</v>
      </c>
      <c r="Y9" s="81" t="n">
        <f aca="false">X8*$C$13</f>
        <v>0</v>
      </c>
      <c r="Z9" s="83" t="n">
        <f aca="false">MIN(IF(X8&gt;0,$P$6,0),X8)</f>
        <v>0</v>
      </c>
      <c r="AA9" s="83" t="n">
        <f aca="false">Y9+Z9</f>
        <v>0</v>
      </c>
      <c r="AB9" s="53" t="n">
        <f aca="false">AB8+1</f>
        <v>4</v>
      </c>
      <c r="AC9" s="83" t="n">
        <f aca="false">MAX(AC8-AE9,0)</f>
        <v>150138309.355113</v>
      </c>
      <c r="AD9" s="81" t="n">
        <f aca="false">AC8*$C$16</f>
        <v>17193808.9746681</v>
      </c>
      <c r="AE9" s="83" t="n">
        <f aca="false">IF(P9-Z9&gt;0,MIN(AC8,P9-Z9),0)</f>
        <v>84333379.9216915</v>
      </c>
      <c r="AF9" s="81" t="n">
        <f aca="false">AD9+AE9</f>
        <v>101527188.89636</v>
      </c>
      <c r="AG9" s="53" t="n">
        <f aca="false">AG8+1</f>
        <v>4</v>
      </c>
      <c r="AH9" s="83" t="n">
        <f aca="false">MAX(AH8-AJ9,0)</f>
        <v>55591451</v>
      </c>
      <c r="AI9" s="81" t="n">
        <f aca="false">AH8*$C$19</f>
        <v>3780774.58251</v>
      </c>
      <c r="AJ9" s="83" t="n">
        <f aca="false">IF(P9-Z9-AE9&gt;0,MIN(AH8,P9-Z9-AE9),0)</f>
        <v>0</v>
      </c>
      <c r="AK9" s="81" t="n">
        <f aca="false">AI9+AJ9</f>
        <v>3780774.58251</v>
      </c>
      <c r="AL9" s="53" t="n">
        <f aca="false">AL8+1</f>
        <v>4</v>
      </c>
      <c r="AM9" s="83" t="n">
        <f aca="false">MAX(AM8-AO9,0)</f>
        <v>38390866</v>
      </c>
      <c r="AN9" s="81" t="n">
        <f aca="false">AM8*$C$22</f>
        <v>2786025.14562</v>
      </c>
      <c r="AO9" s="83" t="n">
        <f aca="false">IF(P9-Z9-AE9-AJ9&gt;0,MIN(AM8,P9-Z9-AE9-AJ9),0)</f>
        <v>0</v>
      </c>
      <c r="AP9" s="81" t="n">
        <f aca="false">AN9+AO9</f>
        <v>2786025.14562</v>
      </c>
      <c r="AQ9" s="53" t="n">
        <f aca="false">AQ8+1</f>
        <v>4</v>
      </c>
      <c r="AR9" s="83" t="n">
        <f aca="false">MAX(AR8-AT9,0)</f>
        <v>19967220</v>
      </c>
      <c r="AS9" s="81" t="n">
        <f aca="false">AR8*$C$25</f>
        <v>1427256.8856</v>
      </c>
      <c r="AT9" s="83" t="n">
        <f aca="false">IF(P9-Z9-AE9-AJ9-AO9&gt;0,MIN(AR8,P9-Z9-AE9-AJ9-AO9),0)</f>
        <v>0</v>
      </c>
      <c r="AU9" s="81" t="n">
        <f aca="false">AS9+AT9</f>
        <v>1427256.8856</v>
      </c>
      <c r="AV9" s="53" t="n">
        <f aca="false">AV8+1</f>
        <v>4</v>
      </c>
      <c r="AW9" s="82" t="n">
        <f aca="false">S8</f>
        <v>554162916.276805</v>
      </c>
      <c r="AX9" s="81" t="n">
        <f aca="false">AW8*$C$28</f>
        <v>3456302.35438226</v>
      </c>
      <c r="AY9" s="81" t="n">
        <v>0</v>
      </c>
      <c r="AZ9" s="81" t="n">
        <f aca="false">AX9+AY9</f>
        <v>3456302.35438226</v>
      </c>
      <c r="BA9" s="53" t="n">
        <f aca="false">BA8+1</f>
        <v>4</v>
      </c>
      <c r="BB9" s="83" t="n">
        <f aca="false">MAX(BB8-BD9,0)</f>
        <v>40999766</v>
      </c>
      <c r="BC9" s="81" t="n">
        <f aca="false">IF(AR9=0,BB8*$C$31,0)</f>
        <v>0</v>
      </c>
      <c r="BD9" s="83" t="n">
        <f aca="false">IF(P9-Z9-AE9-AJ9-AO9-AT9&gt;0,MIN(BB8,P9-Z9-AE9-AJ9-AO9-AT9),0)</f>
        <v>0</v>
      </c>
      <c r="BE9" s="81" t="n">
        <f aca="false">BC9+BD9</f>
        <v>0</v>
      </c>
      <c r="BF9" s="53" t="n">
        <f aca="false">BF8+1</f>
        <v>4</v>
      </c>
      <c r="BG9" s="83" t="n">
        <f aca="false">MAX(BG8-BI9,0)</f>
        <v>35142657</v>
      </c>
      <c r="BH9" s="81" t="n">
        <f aca="false">IF(BB9&gt;0,0,BG8*$C$34)</f>
        <v>0</v>
      </c>
      <c r="BI9" s="83" t="n">
        <f aca="false">IF(P9-Z9-AE9-AJ9-AO9-AT9-BD9&gt;0,MIN(BG8,P9-Z9-AE9-AJ9-AO9-AT9-BD9),0)</f>
        <v>0</v>
      </c>
      <c r="BJ9" s="81" t="n">
        <f aca="false">BH9+BI9</f>
        <v>0</v>
      </c>
      <c r="BK9" s="53" t="n">
        <f aca="false">BK8+1</f>
        <v>4</v>
      </c>
      <c r="BL9" s="83" t="n">
        <f aca="false">MAX(BL8-BN9,0)</f>
        <v>11714219</v>
      </c>
      <c r="BM9" s="81" t="n">
        <f aca="false">IF(BG9=0,BL8*$C$37,0)</f>
        <v>0</v>
      </c>
      <c r="BN9" s="83" t="n">
        <f aca="false">IF(P9-Z9-AE9-AJ9-AO9-AT9-BD9-BI9&gt;0,MIN(BL8,P9-Z9-AE9-AJ9-AO9-AT9-BD9-BI9),0)</f>
        <v>0</v>
      </c>
      <c r="BO9" s="81" t="n">
        <f aca="false">BM9+BN9</f>
        <v>0</v>
      </c>
      <c r="BP9" s="53" t="n">
        <f aca="false">BP8+1</f>
        <v>4</v>
      </c>
      <c r="BQ9" s="83" t="n">
        <f aca="false">MAX(BQ8-BS9,0)</f>
        <v>27333177</v>
      </c>
      <c r="BR9" s="81" t="n">
        <f aca="false">IF(BL9=0,BQ8*$C$40,0)</f>
        <v>0</v>
      </c>
      <c r="BS9" s="83" t="n">
        <f aca="false">IF(P9-Z9-AE9-AJ9-AO9-AT9-BD9-BI9-BN9&gt;0,MIN(BQ8,P9-Z9-AE9-AJ9-AO9-AT9-BD9-BI9-BN9),0)</f>
        <v>0</v>
      </c>
      <c r="BT9" s="81" t="n">
        <f aca="false">BR9+BS9</f>
        <v>0</v>
      </c>
      <c r="BU9" s="53" t="n">
        <f aca="false">BU8+1</f>
        <v>4</v>
      </c>
      <c r="BV9" s="83" t="n">
        <f aca="false">MAX(BV8-BX9,0)</f>
        <v>11714219</v>
      </c>
      <c r="BW9" s="81" t="n">
        <f aca="false">IF(BQ9=0,BV8*$C$43,0)</f>
        <v>0</v>
      </c>
      <c r="BX9" s="83" t="n">
        <f aca="false">IF(P9-Z9-AE9-AJ9-AO9-AT9-BD9-BI9-BN9-BS9&gt;0,MIN(BV8,P9-Z9-AE9-AJ9-AO9-AT9-BD9-BI9-BN9-BS9),0)</f>
        <v>0</v>
      </c>
      <c r="BY9" s="81" t="n">
        <f aca="false">BW9+BX9</f>
        <v>0</v>
      </c>
      <c r="BZ9" s="0" t="n">
        <f aca="false">BZ8+1</f>
        <v>4</v>
      </c>
      <c r="CA9" s="83" t="n">
        <f aca="false">MAX(CA8-CC9,0)</f>
        <v>11714219</v>
      </c>
      <c r="CB9" s="81" t="n">
        <f aca="false">IF(BV9=0,CA8*$C$46,0)</f>
        <v>0</v>
      </c>
      <c r="CC9" s="83" t="n">
        <f aca="false">IF(P9-Z9-AE9-AJ9-AO9-AT9-BD9-BI9-BN9-BS9-BX9&gt;0,MIN(CA8,P9-Z9-AE9-AJ9-AO9-AT9-BD9-BI9-BN9-BS9-BX9),0)</f>
        <v>0</v>
      </c>
      <c r="CD9" s="81" t="n">
        <f aca="false">CB9+CC9</f>
        <v>0</v>
      </c>
      <c r="CE9" s="53" t="n">
        <f aca="false">CE8+1</f>
        <v>4</v>
      </c>
      <c r="CF9" s="83" t="n">
        <f aca="false">MAX(CF8-CH9,0)</f>
        <v>19523698</v>
      </c>
      <c r="CG9" s="81" t="n">
        <f aca="false">IF(CA9=0,CF8*$C$49,0)</f>
        <v>0</v>
      </c>
      <c r="CH9" s="83" t="n">
        <f aca="false">IF(P9-Z9-AE9-AJ9-AO9-AT9-BD9-BI9-BN9-BS9-BX9-CC9&gt;0,MIN(CF8,P9-Z9-AE9-AJ9-AO9-AT9-BD9-BI9-BN9-BS9-BX9-CC9),0)</f>
        <v>0</v>
      </c>
      <c r="CI9" s="81" t="n">
        <f aca="false">CG9+CH9</f>
        <v>0</v>
      </c>
      <c r="CJ9" s="53" t="n">
        <f aca="false">CJ8+1</f>
        <v>4</v>
      </c>
      <c r="CK9" s="83" t="n">
        <f aca="false">MAX(CK8-CM9,0)</f>
        <v>3904740</v>
      </c>
      <c r="CL9" s="81" t="n">
        <f aca="false">IF(CF9=0,CK8*$C$52,0)</f>
        <v>0</v>
      </c>
      <c r="CM9" s="83" t="n">
        <f aca="false">IF(P9-Z9-AE9-AJ9-AO9-AT9-BD9-BI9-BN9-BS9-BX9-CC9-CH9&gt;0,MIN(CK8,P9-Z9-AE9-AJ9-AO9-AT9-BD9-BI9-BN9-BS9-BX9-CC9-CH9),0)</f>
        <v>0</v>
      </c>
      <c r="CN9" s="81" t="n">
        <f aca="false">CL9+CM9</f>
        <v>0</v>
      </c>
      <c r="CO9" s="0" t="n">
        <f aca="false">CO8+1</f>
        <v>4</v>
      </c>
      <c r="CP9" s="83" t="n">
        <f aca="false">MAX(CP8-CR9,0)</f>
        <v>15618958</v>
      </c>
      <c r="CQ9" s="81" t="n">
        <f aca="false">IF(CK9=0,CP8*$C$55,0)</f>
        <v>0</v>
      </c>
      <c r="CR9" s="83" t="n">
        <f aca="false">IF(P9-Z9-AE9-AJ9-AO9-AT9-BD9-BI9-BN9-BS9-BX9-CC9-CH9-CM9&gt;0,MIN(CP8,P9-Z9-AE9-AJ9-AO9-AT9-BD9-BI9-BN9-BS9-BX9-CC9-CH9-CM9),0)</f>
        <v>0</v>
      </c>
      <c r="CS9" s="81" t="n">
        <f aca="false">CQ9+CR9</f>
        <v>0</v>
      </c>
      <c r="CT9" s="0" t="n">
        <f aca="false">CT8+1</f>
        <v>4</v>
      </c>
      <c r="CU9" s="83" t="n">
        <f aca="false">MAX(CU8-CW9,0)</f>
        <v>7809479</v>
      </c>
      <c r="CV9" s="81" t="n">
        <f aca="false">IF(CP9=0,CU8*$C$58,0)</f>
        <v>0</v>
      </c>
      <c r="CW9" s="83" t="n">
        <f aca="false">IF(P9-Z9-AE9-AJ9-AO9-AT9-BD9-BI9-BN9-BS9-BX9-CC9-CH9-CM9-CR9&gt;0,MIN(CU8,P9-Z9-AE9-AJ9-AO9-AT9-BD9-BI9-BN9-BS9-BX9-CC9-CH9-CM9-CR9),0)</f>
        <v>0</v>
      </c>
      <c r="CX9" s="81" t="n">
        <f aca="false">CV9+CW9</f>
        <v>0</v>
      </c>
      <c r="CY9" s="53" t="n">
        <f aca="false">CY8+1</f>
        <v>4</v>
      </c>
      <c r="CZ9" s="83" t="n">
        <f aca="false">MAX(CZ8-DB9,0)</f>
        <v>19523699</v>
      </c>
      <c r="DA9" s="81" t="n">
        <f aca="false">IF(CU9=0,CZ8*$C$61,0)</f>
        <v>0</v>
      </c>
      <c r="DB9" s="83" t="n">
        <f aca="false">IF(P9-Z9-AE9-AJ9-AO9-AT9-BD9-BI9-BN9-BS9-BX9-CC9-CH9-CM9-CR9-CW9&gt;0,MIN(CZ8,P9-Z9-AE9-AJ9-AO9-AT9-BD9-BI9-BN9-BS9-BX9-CC9-CH9-CM9-CR9-CW9),0)</f>
        <v>0</v>
      </c>
      <c r="DC9" s="81" t="n">
        <f aca="false">DA9+DB9</f>
        <v>0</v>
      </c>
      <c r="DD9" s="81" t="n">
        <f aca="false">X9+AC9+AH9+AM9+AR9+BB9+BG9+BL9+BQ9+BV9+CA9+CF9+CK9+CP9+CU9+CZ9</f>
        <v>469086677.355113</v>
      </c>
      <c r="DE9" s="81" t="n">
        <f aca="false">Y9+AD9+AI9+AN9+AS9+AX9+BC9+BH9+BM9+BR9+BW9+CB9+CG9+CQ9+CV9+DA9</f>
        <v>28644167.9427803</v>
      </c>
      <c r="DF9" s="81" t="n">
        <f aca="false">Z9+AE9+AJ9+AO9+AT9+AY9+BD9+BI9+BN9+BS9+BX9+CC9+CH9+CR9+CW9+DB9</f>
        <v>84333379.9216915</v>
      </c>
      <c r="DG9" s="81" t="n">
        <f aca="false">DE9+DF9</f>
        <v>112977547.864472</v>
      </c>
      <c r="DH9" s="83" t="n">
        <f aca="false">U9-DG9+(AW9*$C$28)</f>
        <v>17354789.9182754</v>
      </c>
      <c r="DI9" s="81" t="n">
        <f aca="false">U9-DG9</f>
        <v>14325735.4179064</v>
      </c>
      <c r="DJ9" s="53" t="n">
        <f aca="false">DJ8+1</f>
        <v>4</v>
      </c>
    </row>
    <row r="10" customFormat="false" ht="15.75" hidden="false" customHeight="false" outlineLevel="0" collapsed="false">
      <c r="A10" s="48" t="s">
        <v>19</v>
      </c>
      <c r="B10" s="48"/>
      <c r="C10" s="84" t="n">
        <v>0</v>
      </c>
      <c r="G10" s="76" t="n">
        <f aca="false">G9+1</f>
        <v>5</v>
      </c>
      <c r="H10" s="77" t="n">
        <f aca="false">1/(1+$C$4)*H11</f>
        <v>0.149716238464349</v>
      </c>
      <c r="I10" s="77" t="n">
        <f aca="false">1/$C$4*(1-H10)</f>
        <v>10.7739959647194</v>
      </c>
      <c r="J10" s="85" t="n">
        <f aca="false">0.06*$C$6</f>
        <v>0</v>
      </c>
      <c r="K10" s="85" t="n">
        <f aca="false">$C$10</f>
        <v>0</v>
      </c>
      <c r="L10" s="79" t="n">
        <f aca="false">-PV($C$4,$C$3-$G10,$C$5)*(1-$J$5-$K$5)*(1-$J$6-$K$6)*(1-$J$7-$K$7)*(1-$J$8-$K$8)*(1-$J10-$K10)^($G10-3)</f>
        <v>378840566.090002</v>
      </c>
      <c r="M10" s="80" t="n">
        <f aca="false">-PMT($C$4,$C$3,$C$2)*(1-$J$5-$K$5)*(1-$J$6-$K$6)*(1-$J$7-$K$7)*(1-$J$8-$K$8)*(1-$J9-$K9)^($G10-4)</f>
        <v>128067917.274257</v>
      </c>
      <c r="N10" s="80" t="n">
        <f aca="false">-PV($C$4,$C$3-$G10,$C$5)*(1-$J$5-$K$5)*(1-$J$6-$K$6)*(1-$J$7-$K$7)*(1-$J$8-$K$8)*(1-$J9-$K9)^($G10-4)*$J$10</f>
        <v>0</v>
      </c>
      <c r="O10" s="80" t="n">
        <f aca="false">PV($C$4,$C$3-$G10,$C$5)*(1-$J$5-$K$5)*(1-$J$6-$K$6)*(1-$J$7-$K$7)*(1-$J$8-$K$8)*(1-$J9-$K9)^($G10-4)*$K$10</f>
        <v>-0</v>
      </c>
      <c r="P10" s="80" t="n">
        <f aca="false">-(PMT($C$4,$C$3,$C$2)-PV($C$4,$C$3-$G9,$C$5)*$C$4)*(1-$J$5-$K$5)*(1-$J$6-$K$6)*(1-$J$7-$K$7)*(1-$J$8-$K$8)*(1-$J9-$K9)^($G10-4)</f>
        <v>90988970.2651114</v>
      </c>
      <c r="Q10" s="80" t="n">
        <f aca="false">(-PV($C$4,$C$3-$G9,$C$5)*$C$4)*(1-$J$5-$K$5)*(1-$J$6-$K$6)*(1-$J$7-$K$7)*(1-$J$8-$K$8)*(1-$J9-$K9)^($G10-4)</f>
        <v>37078947.0091455</v>
      </c>
      <c r="R10" s="80" t="n">
        <f aca="false">(PV($C$4,$C$3-G9,$C$5)*$C$9)*(1-$J$5-$K$5)*(1-$J$6-$K$6)*(1-$J$7-$K$7)*(1-$J$8-$K$8)*(1-$J$9-$K$9)^($G10-4)</f>
        <v>-648270.794262785</v>
      </c>
      <c r="S10" s="80" t="n">
        <f aca="false">MAXA(0,$L10-$C$8)</f>
        <v>378840566.090002</v>
      </c>
      <c r="T10" s="80" t="n">
        <f aca="false">-$C$11*O9</f>
        <v>0</v>
      </c>
      <c r="U10" s="52" t="n">
        <f aca="false">SUM(N10:R10)+T10</f>
        <v>127419646.479994</v>
      </c>
      <c r="W10" s="53" t="n">
        <f aca="false">W9+1</f>
        <v>5</v>
      </c>
      <c r="X10" s="83" t="n">
        <f aca="false">MAX(X9-Z10,0)</f>
        <v>0</v>
      </c>
      <c r="Y10" s="81" t="n">
        <f aca="false">X9*$C$13</f>
        <v>0</v>
      </c>
      <c r="Z10" s="83" t="n">
        <f aca="false">MIN(IF(X9&gt;0,$P$6,0),X9)</f>
        <v>0</v>
      </c>
      <c r="AA10" s="83" t="n">
        <f aca="false">Y10+Z10</f>
        <v>0</v>
      </c>
      <c r="AB10" s="53" t="n">
        <f aca="false">AB9+1</f>
        <v>5</v>
      </c>
      <c r="AC10" s="83" t="n">
        <f aca="false">MAX(AC9-AE10,0)</f>
        <v>59149339.0900016</v>
      </c>
      <c r="AD10" s="81" t="n">
        <f aca="false">AC9*$C$16</f>
        <v>11009642.2250104</v>
      </c>
      <c r="AE10" s="83" t="n">
        <f aca="false">IF(P10-Z10&gt;0,MIN(AC9,P10-Z10),0)</f>
        <v>90988970.2651114</v>
      </c>
      <c r="AF10" s="81" t="n">
        <f aca="false">AD10+AE10</f>
        <v>101998612.490122</v>
      </c>
      <c r="AG10" s="53" t="n">
        <f aca="false">AG9+1</f>
        <v>5</v>
      </c>
      <c r="AH10" s="83" t="n">
        <f aca="false">MAX(AH9-AJ10,0)</f>
        <v>55591451</v>
      </c>
      <c r="AI10" s="81" t="n">
        <f aca="false">AH9*$C$19</f>
        <v>3780774.58251</v>
      </c>
      <c r="AJ10" s="83" t="n">
        <f aca="false">IF(P10-Z10-AE10&gt;0,MIN(AH9,P10-Z10-AE10),0)</f>
        <v>0</v>
      </c>
      <c r="AK10" s="81" t="n">
        <f aca="false">AI10+AJ10</f>
        <v>3780774.58251</v>
      </c>
      <c r="AL10" s="53" t="n">
        <f aca="false">AL9+1</f>
        <v>5</v>
      </c>
      <c r="AM10" s="83" t="n">
        <f aca="false">MAX(AM9-AO10,0)</f>
        <v>38390866</v>
      </c>
      <c r="AN10" s="81" t="n">
        <f aca="false">AM9*$C$22</f>
        <v>2786025.14562</v>
      </c>
      <c r="AO10" s="83" t="n">
        <f aca="false">IF(P10-Z10-AE10-AJ10&gt;0,MIN(AM9,P10-Z10-AE10-AJ10),0)</f>
        <v>0</v>
      </c>
      <c r="AP10" s="81" t="n">
        <f aca="false">AN10+AO10</f>
        <v>2786025.14562</v>
      </c>
      <c r="AQ10" s="53" t="n">
        <f aca="false">AQ9+1</f>
        <v>5</v>
      </c>
      <c r="AR10" s="83" t="n">
        <f aca="false">MAX(AR9-AT10,0)</f>
        <v>19967220</v>
      </c>
      <c r="AS10" s="81" t="n">
        <f aca="false">AR9*$C$25</f>
        <v>1427256.8856</v>
      </c>
      <c r="AT10" s="83" t="n">
        <f aca="false">IF(P10-Z10-AE10-AJ10-AO10&gt;0,MIN(AR9,P10-Z10-AE10-AJ10-AO10),0)</f>
        <v>0</v>
      </c>
      <c r="AU10" s="81" t="n">
        <f aca="false">AS10+AT10</f>
        <v>1427256.8856</v>
      </c>
      <c r="AV10" s="53" t="n">
        <f aca="false">AV9+1</f>
        <v>5</v>
      </c>
      <c r="AW10" s="82" t="n">
        <f aca="false">S9</f>
        <v>469829536.355113</v>
      </c>
      <c r="AX10" s="81" t="n">
        <f aca="false">AW9*$C$28</f>
        <v>3029054.50036901</v>
      </c>
      <c r="AY10" s="81" t="n">
        <v>0</v>
      </c>
      <c r="AZ10" s="81" t="n">
        <f aca="false">AX10+AY10</f>
        <v>3029054.50036901</v>
      </c>
      <c r="BA10" s="53" t="n">
        <f aca="false">BA9+1</f>
        <v>5</v>
      </c>
      <c r="BB10" s="83" t="n">
        <f aca="false">MAX(BB9-BD10,0)</f>
        <v>40999766</v>
      </c>
      <c r="BC10" s="81" t="n">
        <f aca="false">IF(AR10=0,BB9*$C$31,0)</f>
        <v>0</v>
      </c>
      <c r="BD10" s="83" t="n">
        <f aca="false">IF(P10-Z10-AE10-AJ10-AO10-AT10&gt;0,MIN(BB9,P10-Z10-AE10-AJ10-AO10-AT10),0)</f>
        <v>0</v>
      </c>
      <c r="BE10" s="81" t="n">
        <f aca="false">BC10+BD10</f>
        <v>0</v>
      </c>
      <c r="BF10" s="53" t="n">
        <f aca="false">BF9+1</f>
        <v>5</v>
      </c>
      <c r="BG10" s="83" t="n">
        <f aca="false">MAX(BG9-BI10,0)</f>
        <v>35142657</v>
      </c>
      <c r="BH10" s="81" t="n">
        <f aca="false">IF(BB10&gt;0,0,BG9*$C$34)</f>
        <v>0</v>
      </c>
      <c r="BI10" s="83" t="n">
        <f aca="false">IF(P10-Z10-AE10-AJ10-AO10-AT10-BD10&gt;0,MIN(BG9,P10-Z10-AE10-AJ10-AO10-AT10-BD10),0)</f>
        <v>0</v>
      </c>
      <c r="BJ10" s="81" t="n">
        <f aca="false">BH10+BI10</f>
        <v>0</v>
      </c>
      <c r="BK10" s="53" t="n">
        <f aca="false">BK9+1</f>
        <v>5</v>
      </c>
      <c r="BL10" s="83" t="n">
        <f aca="false">MAX(BL9-BN10,0)</f>
        <v>11714219</v>
      </c>
      <c r="BM10" s="81" t="n">
        <f aca="false">IF(BG10=0,BL9*$C$37,0)</f>
        <v>0</v>
      </c>
      <c r="BN10" s="83" t="n">
        <f aca="false">IF(P10-Z10-AE10-AJ10-AO10-AT10-BD10-BI10&gt;0,MIN(BL9,P10-Z10-AE10-AJ10-AO10-AT10-BD10-BI10),0)</f>
        <v>0</v>
      </c>
      <c r="BO10" s="81" t="n">
        <f aca="false">BM10+BN10</f>
        <v>0</v>
      </c>
      <c r="BP10" s="53" t="n">
        <f aca="false">BP9+1</f>
        <v>5</v>
      </c>
      <c r="BQ10" s="83" t="n">
        <f aca="false">MAX(BQ9-BS10,0)</f>
        <v>27333177</v>
      </c>
      <c r="BR10" s="81" t="n">
        <f aca="false">IF(BL10=0,BQ9*$C$40,0)</f>
        <v>0</v>
      </c>
      <c r="BS10" s="83" t="n">
        <f aca="false">IF(P10-Z10-AE10-AJ10-AO10-AT10-BD10-BI10-BN10&gt;0,MIN(BQ9,P10-Z10-AE10-AJ10-AO10-AT10-BD10-BI10-BN10),0)</f>
        <v>0</v>
      </c>
      <c r="BT10" s="81" t="n">
        <f aca="false">BR10+BS10</f>
        <v>0</v>
      </c>
      <c r="BU10" s="53" t="n">
        <f aca="false">BU9+1</f>
        <v>5</v>
      </c>
      <c r="BV10" s="83" t="n">
        <f aca="false">MAX(BV9-BX10,0)</f>
        <v>11714219</v>
      </c>
      <c r="BW10" s="81" t="n">
        <f aca="false">IF(BQ10=0,BV9*$C$43,0)</f>
        <v>0</v>
      </c>
      <c r="BX10" s="83" t="n">
        <f aca="false">IF(P10-Z10-AE10-AJ10-AO10-AT10-BD10-BI10-BN10-BS10&gt;0,MIN(BV9,P10-Z10-AE10-AJ10-AO10-AT10-BD10-BI10-BN10-BS10),0)</f>
        <v>0</v>
      </c>
      <c r="BY10" s="81" t="n">
        <f aca="false">BW10+BX10</f>
        <v>0</v>
      </c>
      <c r="BZ10" s="0" t="n">
        <f aca="false">BZ9+1</f>
        <v>5</v>
      </c>
      <c r="CA10" s="83" t="n">
        <f aca="false">MAX(CA9-CC10,0)</f>
        <v>11714219</v>
      </c>
      <c r="CB10" s="81" t="n">
        <f aca="false">IF(BV10=0,CA9*$C$46,0)</f>
        <v>0</v>
      </c>
      <c r="CC10" s="83" t="n">
        <f aca="false">IF(P10-Z10-AE10-AJ10-AO10-AT10-BD10-BI10-BN10-BS10-BX10&gt;0,MIN(CA9,P10-Z10-AE10-AJ10-AO10-AT10-BD10-BI10-BN10-BS10-BX10),0)</f>
        <v>0</v>
      </c>
      <c r="CD10" s="81" t="n">
        <f aca="false">CB10+CC10</f>
        <v>0</v>
      </c>
      <c r="CE10" s="53" t="n">
        <f aca="false">CE9+1</f>
        <v>5</v>
      </c>
      <c r="CF10" s="83" t="n">
        <f aca="false">MAX(CF9-CH10,0)</f>
        <v>19523698</v>
      </c>
      <c r="CG10" s="81" t="n">
        <f aca="false">IF(CA10=0,CF9*$C$49,0)</f>
        <v>0</v>
      </c>
      <c r="CH10" s="83" t="n">
        <f aca="false">IF(P10-Z10-AE10-AJ10-AO10-AT10-BD10-BI10-BN10-BS10-BX10-CC10&gt;0,MIN(CF9,P10-Z10-AE10-AJ10-AO10-AT10-BD10-BI10-BN10-BS10-BX10-CC10),0)</f>
        <v>0</v>
      </c>
      <c r="CI10" s="81" t="n">
        <f aca="false">CG10+CH10</f>
        <v>0</v>
      </c>
      <c r="CJ10" s="53" t="n">
        <f aca="false">CJ9+1</f>
        <v>5</v>
      </c>
      <c r="CK10" s="83" t="n">
        <f aca="false">MAX(CK9-CM10,0)</f>
        <v>3904740</v>
      </c>
      <c r="CL10" s="81" t="n">
        <f aca="false">IF(CF10=0,CK9*$C$52,0)</f>
        <v>0</v>
      </c>
      <c r="CM10" s="83" t="n">
        <f aca="false">IF(P10-Z10-AE10-AJ10-AO10-AT10-BD10-BI10-BN10-BS10-BX10-CC10-CH10&gt;0,MIN(CK9,P10-Z10-AE10-AJ10-AO10-AT10-BD10-BI10-BN10-BS10-BX10-CC10-CH10),0)</f>
        <v>0</v>
      </c>
      <c r="CN10" s="81" t="n">
        <f aca="false">CL10+CM10</f>
        <v>0</v>
      </c>
      <c r="CO10" s="0" t="n">
        <f aca="false">CO9+1</f>
        <v>5</v>
      </c>
      <c r="CP10" s="83" t="n">
        <f aca="false">MAX(CP9-CR10,0)</f>
        <v>15618958</v>
      </c>
      <c r="CQ10" s="81" t="n">
        <f aca="false">IF(CK10=0,CP9*$C$55,0)</f>
        <v>0</v>
      </c>
      <c r="CR10" s="83" t="n">
        <f aca="false">IF(P10-Z10-AE10-AJ10-AO10-AT10-BD10-BI10-BN10-BS10-BX10-CC10-CH10-CM10&gt;0,MIN(CP9,P10-Z10-AE10-AJ10-AO10-AT10-BD10-BI10-BN10-BS10-BX10-CC10-CH10-CM10),0)</f>
        <v>0</v>
      </c>
      <c r="CS10" s="81" t="n">
        <f aca="false">CQ10+CR10</f>
        <v>0</v>
      </c>
      <c r="CT10" s="0" t="n">
        <f aca="false">CT9+1</f>
        <v>5</v>
      </c>
      <c r="CU10" s="83" t="n">
        <f aca="false">MAX(CU9-CW10,0)</f>
        <v>7809479</v>
      </c>
      <c r="CV10" s="81" t="n">
        <f aca="false">IF(CP10=0,CU9*$C$58,0)</f>
        <v>0</v>
      </c>
      <c r="CW10" s="83" t="n">
        <f aca="false">IF(P10-Z10-AE10-AJ10-AO10-AT10-BD10-BI10-BN10-BS10-BX10-CC10-CH10-CM10-CR10&gt;0,MIN(CU9,P10-Z10-AE10-AJ10-AO10-AT10-BD10-BI10-BN10-BS10-BX10-CC10-CH10-CM10-CR10),0)</f>
        <v>0</v>
      </c>
      <c r="CX10" s="81" t="n">
        <f aca="false">CV10+CW10</f>
        <v>0</v>
      </c>
      <c r="CY10" s="53" t="n">
        <f aca="false">CY9+1</f>
        <v>5</v>
      </c>
      <c r="CZ10" s="83" t="n">
        <f aca="false">MAX(CZ9-DB10,0)</f>
        <v>19523699</v>
      </c>
      <c r="DA10" s="81" t="n">
        <f aca="false">IF(CU10=0,CZ9*$C$61,0)</f>
        <v>0</v>
      </c>
      <c r="DB10" s="83" t="n">
        <f aca="false">IF(P10-Z10-AE10-AJ10-AO10-AT10-BD10-BI10-BN10-BS10-BX10-CC10-CH10-CM10-CR10-CW10&gt;0,MIN(CZ9,P10-Z10-AE10-AJ10-AO10-AT10-BD10-BI10-BN10-BS10-BX10-CC10-CH10-CM10-CR10-CW10),0)</f>
        <v>0</v>
      </c>
      <c r="DC10" s="81" t="n">
        <f aca="false">DA10+DB10</f>
        <v>0</v>
      </c>
      <c r="DD10" s="81" t="n">
        <f aca="false">X10+AC10+AH10+AM10+AR10+BB10+BG10+BL10+BQ10+BV10+CA10+CF10+CK10+CP10+CU10+CZ10</f>
        <v>378097707.090002</v>
      </c>
      <c r="DE10" s="81" t="n">
        <f aca="false">Y10+AD10+AI10+AN10+AS10+AX10+BC10+BH10+BM10+BR10+BW10+CB10+CG10+CQ10+CV10+DA10</f>
        <v>22032753.3391095</v>
      </c>
      <c r="DF10" s="81" t="n">
        <f aca="false">Z10+AE10+AJ10+AO10+AT10+AY10+BD10+BI10+BN10+BS10+BX10+CC10+CH10+CR10+CW10+DB10</f>
        <v>90988970.2651114</v>
      </c>
      <c r="DG10" s="81" t="n">
        <f aca="false">DE10+DF10</f>
        <v>113021723.604221</v>
      </c>
      <c r="DH10" s="83" t="n">
        <f aca="false">U10-DG10+(AW10*$C$28)</f>
        <v>16966011.1214903</v>
      </c>
      <c r="DI10" s="81" t="n">
        <f aca="false">U10-DG10</f>
        <v>14397922.8757733</v>
      </c>
      <c r="DJ10" s="53" t="n">
        <f aca="false">DJ9+1</f>
        <v>5</v>
      </c>
    </row>
    <row r="11" customFormat="false" ht="15.75" hidden="false" customHeight="false" outlineLevel="0" collapsed="false">
      <c r="A11" s="48" t="str">
        <f aca="false">Data!A26</f>
        <v>Periodic Recovery Assumption (%)</v>
      </c>
      <c r="B11" s="48"/>
      <c r="C11" s="84" t="n">
        <f aca="false">Data!C26</f>
        <v>0.6</v>
      </c>
      <c r="G11" s="76" t="n">
        <f aca="false">G10+1</f>
        <v>6</v>
      </c>
      <c r="H11" s="77" t="n">
        <f aca="false">1/(1+$C$4)*H12</f>
        <v>0.161531844003955</v>
      </c>
      <c r="I11" s="77" t="n">
        <f aca="false">1/$C$4*(1-H11)</f>
        <v>10.624279726255</v>
      </c>
      <c r="J11" s="85" t="n">
        <f aca="false">0.06*$C$6</f>
        <v>0</v>
      </c>
      <c r="K11" s="85" t="n">
        <f aca="false">$C$10</f>
        <v>0</v>
      </c>
      <c r="L11" s="79" t="n">
        <f aca="false">-PV($C$4,$C$3-$G11,$C$5)*(1-$J$5-$K$5)*(1-$J$6-$K$6)*(1-$J$7-$K$7)*(1-$J$8-$K$8)*(1-$J11-$K11)^($G11-3)</f>
        <v>280670746.291568</v>
      </c>
      <c r="M11" s="80" t="n">
        <f aca="false">-PMT($C$4,$C$3,$C$2)*(1-$J$5-$K$5)*(1-$J$6-$K$6)*(1-$J$7-$K$7)*(1-$J$8-$K$8)*(1-J10-K10)^($G11-4)</f>
        <v>128067917.274257</v>
      </c>
      <c r="N11" s="80" t="n">
        <f aca="false">-PV($C$4,$C$3-$G11,$C$5)*(1-$J$5-$K$5)*(1-$J$6-$K$6)*(1-$J$7-$K$7)*(1-$J$8-$K$8)*(1-$J10-$K10)^($G11-4)*$J$10</f>
        <v>0</v>
      </c>
      <c r="O11" s="80" t="n">
        <f aca="false">PV($C$4,$C$3-$G11,$C$5)*(1-$J$5-$K$5)*(1-$J$6-$K$6)*(1-$J$7-$K$7)*(1-$J$8-$K$8)*(1-$J10-$K10)^($G11-4)*$K$10</f>
        <v>-0</v>
      </c>
      <c r="P11" s="80" t="n">
        <f aca="false">-(PMT($C$4,$C$3,$C$2)-PV($C$4,$C$3-$G10,$C$5)*$C$4)*(1-$J$5-$K$5)*(1-$J$6-$K$6)*(1-$J$7-$K$7)*(1-$J$8-$K$8)*(1-$J10-$K10)^($G11-4)</f>
        <v>98169819.798434</v>
      </c>
      <c r="Q11" s="80" t="n">
        <f aca="false">(-PV($C$4,$C$3-$G10,$C$5)*$C$4)*(1-$J$5-$K$5)*(1-$J$6-$K$6)*(1-$J$7-$K$7)*(1-$J$8-$K$8)*(1-$J10-$K10)^($G11-4)</f>
        <v>29898097.4758229</v>
      </c>
      <c r="R11" s="80" t="n">
        <f aca="false">(PV($C$4,$C$3-G10,$C$5)*$C$9)*(1-$J$5-$K$5)*(1-$J$6-$K$6)*(1-$J$7-$K$7)*(1-$J$8-$K$8)*(1-$J$9-$K$9)^($G11-4)</f>
        <v>-522724.213090984</v>
      </c>
      <c r="S11" s="80" t="n">
        <f aca="false">MAXA(0,$L11-$C$8)</f>
        <v>280670746.291568</v>
      </c>
      <c r="T11" s="80" t="n">
        <f aca="false">-$C$11*O10</f>
        <v>0</v>
      </c>
      <c r="U11" s="52" t="n">
        <f aca="false">SUM(N11:R11)+T11</f>
        <v>127545193.061166</v>
      </c>
      <c r="W11" s="53" t="n">
        <f aca="false">W10+1</f>
        <v>6</v>
      </c>
      <c r="X11" s="83" t="n">
        <f aca="false">MAX(X10-Z11,0)</f>
        <v>0</v>
      </c>
      <c r="Y11" s="81" t="n">
        <f aca="false">X10*$C$13</f>
        <v>0</v>
      </c>
      <c r="Z11" s="83" t="n">
        <f aca="false">MIN(IF(X10&gt;0,$P$6,0),X10)</f>
        <v>0</v>
      </c>
      <c r="AA11" s="83" t="n">
        <f aca="false">Y11+Z11</f>
        <v>0</v>
      </c>
      <c r="AB11" s="53" t="n">
        <f aca="false">AB10+1</f>
        <v>6</v>
      </c>
      <c r="AC11" s="83" t="n">
        <f aca="false">MAX(AC10-AE11,0)</f>
        <v>0</v>
      </c>
      <c r="AD11" s="81" t="n">
        <f aca="false">AC10*$C$16</f>
        <v>4337421.03546982</v>
      </c>
      <c r="AE11" s="83" t="n">
        <f aca="false">IF(P11-Z11&gt;0,MIN(AC10,P11-Z11),0)</f>
        <v>59149339.0900016</v>
      </c>
      <c r="AF11" s="81" t="n">
        <f aca="false">AD11+AE11</f>
        <v>63486760.1254715</v>
      </c>
      <c r="AG11" s="53" t="n">
        <f aca="false">AG10+1</f>
        <v>6</v>
      </c>
      <c r="AH11" s="83" t="n">
        <f aca="false">MAX(AH10-AJ11,0)</f>
        <v>16570970.2915677</v>
      </c>
      <c r="AI11" s="81" t="n">
        <f aca="false">AH10*$C$19</f>
        <v>3780774.58251</v>
      </c>
      <c r="AJ11" s="83" t="n">
        <f aca="false">IF(P11-Z11-AE11&gt;0,MIN(AH10,P11-Z11-AE11),0)</f>
        <v>39020480.7084323</v>
      </c>
      <c r="AK11" s="81" t="n">
        <f aca="false">AI11+AJ11</f>
        <v>42801255.2909423</v>
      </c>
      <c r="AL11" s="53" t="n">
        <f aca="false">AL10+1</f>
        <v>6</v>
      </c>
      <c r="AM11" s="83" t="n">
        <f aca="false">MAX(AM10-AO11,0)</f>
        <v>38390866</v>
      </c>
      <c r="AN11" s="81" t="n">
        <f aca="false">AM10*$C$22</f>
        <v>2786025.14562</v>
      </c>
      <c r="AO11" s="83" t="n">
        <f aca="false">IF(P11-Z11-AE11-AJ11&gt;0,MIN(AM10,P11-Z11-AE11-AJ11),0)</f>
        <v>0</v>
      </c>
      <c r="AP11" s="81" t="n">
        <f aca="false">AN11+AO11</f>
        <v>2786025.14562</v>
      </c>
      <c r="AQ11" s="53" t="n">
        <f aca="false">AQ10+1</f>
        <v>6</v>
      </c>
      <c r="AR11" s="83" t="n">
        <f aca="false">MAX(AR10-AT11,0)</f>
        <v>19967220</v>
      </c>
      <c r="AS11" s="81" t="n">
        <f aca="false">AR10*$C$25</f>
        <v>1427256.8856</v>
      </c>
      <c r="AT11" s="83" t="n">
        <f aca="false">IF(P11-Z11-AE11-AJ11-AO11&gt;0,MIN(AR10,P11-Z11-AE11-AJ11-AO11),0)</f>
        <v>0</v>
      </c>
      <c r="AU11" s="81" t="n">
        <f aca="false">AS11+AT11</f>
        <v>1427256.8856</v>
      </c>
      <c r="AV11" s="53" t="n">
        <f aca="false">AV10+1</f>
        <v>6</v>
      </c>
      <c r="AW11" s="82" t="n">
        <f aca="false">S10</f>
        <v>378840566.090002</v>
      </c>
      <c r="AX11" s="81" t="n">
        <f aca="false">AW10*$C$28</f>
        <v>2568088.24571705</v>
      </c>
      <c r="AY11" s="81" t="n">
        <v>0</v>
      </c>
      <c r="AZ11" s="81" t="n">
        <f aca="false">AX11+AY11</f>
        <v>2568088.24571705</v>
      </c>
      <c r="BA11" s="53" t="n">
        <f aca="false">BA10+1</f>
        <v>6</v>
      </c>
      <c r="BB11" s="83" t="n">
        <f aca="false">MAX(BB10-BD11,0)</f>
        <v>40999766</v>
      </c>
      <c r="BC11" s="81" t="n">
        <f aca="false">IF(AR11=0,BB10*$C$31,0)</f>
        <v>0</v>
      </c>
      <c r="BD11" s="83" t="n">
        <f aca="false">IF(P11-Z11-AE11-AJ11-AO11-AT11&gt;0,MIN(BB10,P11-Z11-AE11-AJ11-AO11-AT11),0)</f>
        <v>0</v>
      </c>
      <c r="BE11" s="81" t="n">
        <f aca="false">BC11+BD11</f>
        <v>0</v>
      </c>
      <c r="BF11" s="53" t="n">
        <f aca="false">BF10+1</f>
        <v>6</v>
      </c>
      <c r="BG11" s="83" t="n">
        <f aca="false">MAX(BG10-BI11,0)</f>
        <v>35142657</v>
      </c>
      <c r="BH11" s="81" t="n">
        <f aca="false">IF(BB11&gt;0,0,BG10*$C$34)</f>
        <v>0</v>
      </c>
      <c r="BI11" s="83" t="n">
        <f aca="false">IF(P11-Z11-AE11-AJ11-AO11-AT11-BD11&gt;0,MIN(BG10,P11-Z11-AE11-AJ11-AO11-AT11-BD11),0)</f>
        <v>0</v>
      </c>
      <c r="BJ11" s="81" t="n">
        <f aca="false">BH11+BI11</f>
        <v>0</v>
      </c>
      <c r="BK11" s="53" t="n">
        <f aca="false">BK10+1</f>
        <v>6</v>
      </c>
      <c r="BL11" s="83" t="n">
        <f aca="false">MAX(BL10-BN11,0)</f>
        <v>11714219</v>
      </c>
      <c r="BM11" s="81" t="n">
        <f aca="false">IF(BG11=0,BL10*$C$37,0)</f>
        <v>0</v>
      </c>
      <c r="BN11" s="83" t="n">
        <f aca="false">IF(P11-Z11-AE11-AJ11-AO11-AT11-BD11-BI11&gt;0,MIN(BL10,P11-Z11-AE11-AJ11-AO11-AT11-BD11-BI11),0)</f>
        <v>0</v>
      </c>
      <c r="BO11" s="81" t="n">
        <f aca="false">BM11+BN11</f>
        <v>0</v>
      </c>
      <c r="BP11" s="53" t="n">
        <f aca="false">BP10+1</f>
        <v>6</v>
      </c>
      <c r="BQ11" s="83" t="n">
        <f aca="false">MAX(BQ10-BS11,0)</f>
        <v>27333177</v>
      </c>
      <c r="BR11" s="81" t="n">
        <f aca="false">IF(BL11=0,BQ10*$C$40,0)</f>
        <v>0</v>
      </c>
      <c r="BS11" s="83" t="n">
        <f aca="false">IF(P11-Z11-AE11-AJ11-AO11-AT11-BD11-BI11-BN11&gt;0,MIN(BQ10,P11-Z11-AE11-AJ11-AO11-AT11-BD11-BI11-BN11),0)</f>
        <v>0</v>
      </c>
      <c r="BT11" s="81" t="n">
        <f aca="false">BR11+BS11</f>
        <v>0</v>
      </c>
      <c r="BU11" s="53" t="n">
        <f aca="false">BU10+1</f>
        <v>6</v>
      </c>
      <c r="BV11" s="83" t="n">
        <f aca="false">MAX(BV10-BX11,0)</f>
        <v>11714219</v>
      </c>
      <c r="BW11" s="81" t="n">
        <f aca="false">IF(BQ11=0,BV10*$C$43,0)</f>
        <v>0</v>
      </c>
      <c r="BX11" s="83" t="n">
        <f aca="false">IF(P11-Z11-AE11-AJ11-AO11-AT11-BD11-BI11-BN11-BS11&gt;0,MIN(BV10,P11-Z11-AE11-AJ11-AO11-AT11-BD11-BI11-BN11-BS11),0)</f>
        <v>0</v>
      </c>
      <c r="BY11" s="81" t="n">
        <f aca="false">BW11+BX11</f>
        <v>0</v>
      </c>
      <c r="BZ11" s="0" t="n">
        <f aca="false">BZ10+1</f>
        <v>6</v>
      </c>
      <c r="CA11" s="83" t="n">
        <f aca="false">MAX(CA10-CC11,0)</f>
        <v>11714219</v>
      </c>
      <c r="CB11" s="81" t="n">
        <f aca="false">IF(BV11=0,CA10*$C$46,0)</f>
        <v>0</v>
      </c>
      <c r="CC11" s="83" t="n">
        <f aca="false">IF(P11-Z11-AE11-AJ11-AO11-AT11-BD11-BI11-BN11-BS11-BX11&gt;0,MIN(CA10,P11-Z11-AE11-AJ11-AO11-AT11-BD11-BI11-BN11-BS11-BX11),0)</f>
        <v>0</v>
      </c>
      <c r="CD11" s="81" t="n">
        <f aca="false">CB11+CC11</f>
        <v>0</v>
      </c>
      <c r="CE11" s="53" t="n">
        <f aca="false">CE10+1</f>
        <v>6</v>
      </c>
      <c r="CF11" s="83" t="n">
        <f aca="false">MAX(CF10-CH11,0)</f>
        <v>19523698</v>
      </c>
      <c r="CG11" s="81" t="n">
        <f aca="false">IF(CA11=0,CF10*$C$49,0)</f>
        <v>0</v>
      </c>
      <c r="CH11" s="83" t="n">
        <f aca="false">IF(P11-Z11-AE11-AJ11-AO11-AT11-BD11-BI11-BN11-BS11-BX11-CC11&gt;0,MIN(CF10,P11-Z11-AE11-AJ11-AO11-AT11-BD11-BI11-BN11-BS11-BX11-CC11),0)</f>
        <v>0</v>
      </c>
      <c r="CI11" s="81" t="n">
        <f aca="false">CG11+CH11</f>
        <v>0</v>
      </c>
      <c r="CJ11" s="53" t="n">
        <f aca="false">CJ10+1</f>
        <v>6</v>
      </c>
      <c r="CK11" s="83" t="n">
        <f aca="false">MAX(CK10-CM11,0)</f>
        <v>3904740</v>
      </c>
      <c r="CL11" s="81" t="n">
        <f aca="false">IF(CF11=0,CK10*$C$52,0)</f>
        <v>0</v>
      </c>
      <c r="CM11" s="83" t="n">
        <f aca="false">IF(P11-Z11-AE11-AJ11-AO11-AT11-BD11-BI11-BN11-BS11-BX11-CC11-CH11&gt;0,MIN(CK10,P11-Z11-AE11-AJ11-AO11-AT11-BD11-BI11-BN11-BS11-BX11-CC11-CH11),0)</f>
        <v>0</v>
      </c>
      <c r="CN11" s="81" t="n">
        <f aca="false">CL11+CM11</f>
        <v>0</v>
      </c>
      <c r="CO11" s="0" t="n">
        <f aca="false">CO10+1</f>
        <v>6</v>
      </c>
      <c r="CP11" s="83" t="n">
        <f aca="false">MAX(CP10-CR11,0)</f>
        <v>15618958</v>
      </c>
      <c r="CQ11" s="81" t="n">
        <f aca="false">IF(CK11=0,CP10*$C$55,0)</f>
        <v>0</v>
      </c>
      <c r="CR11" s="83" t="n">
        <f aca="false">IF(P11-Z11-AE11-AJ11-AO11-AT11-BD11-BI11-BN11-BS11-BX11-CC11-CH11-CM11&gt;0,MIN(CP10,P11-Z11-AE11-AJ11-AO11-AT11-BD11-BI11-BN11-BS11-BX11-CC11-CH11-CM11),0)</f>
        <v>0</v>
      </c>
      <c r="CS11" s="81" t="n">
        <f aca="false">CQ11+CR11</f>
        <v>0</v>
      </c>
      <c r="CT11" s="0" t="n">
        <f aca="false">CT10+1</f>
        <v>6</v>
      </c>
      <c r="CU11" s="83" t="n">
        <f aca="false">MAX(CU10-CW11,0)</f>
        <v>7809479</v>
      </c>
      <c r="CV11" s="81" t="n">
        <f aca="false">IF(CP11=0,CU10*$C$58,0)</f>
        <v>0</v>
      </c>
      <c r="CW11" s="83" t="n">
        <f aca="false">IF(P11-Z11-AE11-AJ11-AO11-AT11-BD11-BI11-BN11-BS11-BX11-CC11-CH11-CM11-CR11&gt;0,MIN(CU10,P11-Z11-AE11-AJ11-AO11-AT11-BD11-BI11-BN11-BS11-BX11-CC11-CH11-CM11-CR11),0)</f>
        <v>0</v>
      </c>
      <c r="CX11" s="81" t="n">
        <f aca="false">CV11+CW11</f>
        <v>0</v>
      </c>
      <c r="CY11" s="53" t="n">
        <f aca="false">CY10+1</f>
        <v>6</v>
      </c>
      <c r="CZ11" s="83" t="n">
        <f aca="false">MAX(CZ10-DB11,0)</f>
        <v>19523699</v>
      </c>
      <c r="DA11" s="81" t="n">
        <f aca="false">IF(CU11=0,CZ10*$C$61,0)</f>
        <v>0</v>
      </c>
      <c r="DB11" s="83" t="n">
        <f aca="false">IF(P11-Z11-AE11-AJ11-AO11-AT11-BD11-BI11-BN11-BS11-BX11-CC11-CH11-CM11-CR11-CW11&gt;0,MIN(CZ10,P11-Z11-AE11-AJ11-AO11-AT11-BD11-BI11-BN11-BS11-BX11-CC11-CH11-CM11-CR11-CW11),0)</f>
        <v>0</v>
      </c>
      <c r="DC11" s="81" t="n">
        <f aca="false">DA11+DB11</f>
        <v>0</v>
      </c>
      <c r="DD11" s="81" t="n">
        <f aca="false">X11+AC11+AH11+AM11+AR11+BB11+BG11+BL11+BQ11+BV11+CA11+CF11+CK11+CP11+CU11+CZ11</f>
        <v>279927887.291568</v>
      </c>
      <c r="DE11" s="81" t="n">
        <f aca="false">Y11+AD11+AI11+AN11+AS11+AX11+BC11+BH11+BM11+BR11+BW11+CB11+CG11+CQ11+CV11+DA11</f>
        <v>14899565.8949169</v>
      </c>
      <c r="DF11" s="81" t="n">
        <f aca="false">Z11+AE11+AJ11+AO11+AT11+AY11+BD11+BI11+BN11+BS11+BX11+CC11+CH11+CR11+CW11+DB11</f>
        <v>98169819.798434</v>
      </c>
      <c r="DG11" s="81" t="n">
        <f aca="false">DE11+DF11</f>
        <v>113069385.693351</v>
      </c>
      <c r="DH11" s="83" t="n">
        <f aca="false">U11-DG11+(AW11*$C$28)</f>
        <v>16546549.902063</v>
      </c>
      <c r="DI11" s="81" t="n">
        <f aca="false">U11-DG11</f>
        <v>14475807.3678151</v>
      </c>
      <c r="DJ11" s="53" t="n">
        <f aca="false">DJ10+1</f>
        <v>6</v>
      </c>
    </row>
    <row r="12" customFormat="false" ht="15.75" hidden="false" customHeight="false" outlineLevel="0" collapsed="false">
      <c r="A12" s="87" t="s">
        <v>66</v>
      </c>
      <c r="B12" s="48"/>
      <c r="C12" s="81" t="n">
        <v>153230577</v>
      </c>
      <c r="G12" s="76" t="n">
        <f aca="false">G11+1</f>
        <v>7</v>
      </c>
      <c r="H12" s="77" t="n">
        <f aca="false">1/(1+$C$4)*H13</f>
        <v>0.174279937132747</v>
      </c>
      <c r="I12" s="77" t="n">
        <f aca="false">1/$C$4*(1-H12)</f>
        <v>10.462747882251</v>
      </c>
      <c r="J12" s="85" t="n">
        <f aca="false">0.06*$C$6</f>
        <v>0</v>
      </c>
      <c r="K12" s="85" t="n">
        <f aca="false">$C$10</f>
        <v>0</v>
      </c>
      <c r="L12" s="79" t="n">
        <f aca="false">-PV($C$4,$C$3-$G12,$C$5)*(1-$J$5-$K$5)*(1-$J$6-$K$6)*(1-$J$7-$K$7)*(1-$J$8-$K$8)*(1-$J12-$K12)^($G12-3)</f>
        <v>174753364.314641</v>
      </c>
      <c r="M12" s="80" t="n">
        <f aca="false">-PMT($C$4,$C$3,$C$2)*(1-$J$5-$K$5)*(1-$J$6-$K$6)*(1-$J$7-$K$7)*(1-$J$8-$K$8)*(1-J11-K11)^($G12-4)</f>
        <v>128067917.274257</v>
      </c>
      <c r="N12" s="80" t="n">
        <f aca="false">-PV($C$4,$C$3-$G12,$C$5)*(1-$J$5-$K$5)*(1-$J$6-$K$6)*(1-$J$7-$K$7)*(1-$J$8-$K$8)*(1-$J11-$K11)^($G12-4)*$J$10</f>
        <v>0</v>
      </c>
      <c r="O12" s="80" t="n">
        <f aca="false">PV($C$4,$C$3-$G12,$C$5)*(1-$J$5-$K$5)*(1-$J$6-$K$6)*(1-$J$7-$K$7)*(1-$J$8-$K$8)*(1-$J11-$K11)^($G12-4)*$K$10</f>
        <v>-0</v>
      </c>
      <c r="P12" s="80" t="n">
        <f aca="false">-(PMT($C$4,$C$3,$C$2)-PV($C$4,$C$3-$G11,$C$5)*$C$4)*(1-$J$5-$K$5)*(1-$J$6-$K$6)*(1-$J$7-$K$7)*(1-$J$8-$K$8)*(1-$J11-$K11)^($G12-4)</f>
        <v>105917381.976926</v>
      </c>
      <c r="Q12" s="80" t="n">
        <f aca="false">(-PV($C$4,$C$3-$G11,$C$5)*$C$4)*(1-$J$5-$K$5)*(1-$J$6-$K$6)*(1-$J$7-$K$7)*(1-$J$8-$K$8)*(1-$J11-$K11)^($G12-4)</f>
        <v>22150535.2973305</v>
      </c>
      <c r="R12" s="80" t="n">
        <f aca="false">(PV($C$4,$C$3-G11,$C$5)*$C$9)*(1-$J$5-$K$5)*(1-$J$6-$K$6)*(1-$J$7-$K$7)*(1-$J$8-$K$8)*(1-$J$9-$K$9)^($G12-4)</f>
        <v>-387269.495733105</v>
      </c>
      <c r="S12" s="80" t="n">
        <f aca="false">MAXA(0,$L12-$C$8)</f>
        <v>174753364.314641</v>
      </c>
      <c r="T12" s="80" t="n">
        <f aca="false">-$C$11*O11</f>
        <v>0</v>
      </c>
      <c r="U12" s="52" t="n">
        <f aca="false">SUM(N12:R12)+T12</f>
        <v>127680647.778524</v>
      </c>
      <c r="W12" s="53" t="n">
        <f aca="false">W11+1</f>
        <v>7</v>
      </c>
      <c r="X12" s="83" t="n">
        <f aca="false">MAX(X11-Z12,0)</f>
        <v>0</v>
      </c>
      <c r="Y12" s="81" t="n">
        <f aca="false">X11*$C$13</f>
        <v>0</v>
      </c>
      <c r="Z12" s="83" t="n">
        <f aca="false">MIN(IF(X11&gt;0,$P$6,0),X11)</f>
        <v>0</v>
      </c>
      <c r="AA12" s="83" t="n">
        <f aca="false">Y12+Z12</f>
        <v>0</v>
      </c>
      <c r="AB12" s="53" t="n">
        <f aca="false">AB11+1</f>
        <v>7</v>
      </c>
      <c r="AC12" s="83" t="n">
        <f aca="false">MAX(AC11-AE12,0)</f>
        <v>0</v>
      </c>
      <c r="AD12" s="81" t="n">
        <f aca="false">AC11*$C$16</f>
        <v>0</v>
      </c>
      <c r="AE12" s="83" t="n">
        <f aca="false">IF(P12-Z12&gt;0,MIN(AC11,P12-Z12),0)</f>
        <v>0</v>
      </c>
      <c r="AF12" s="81" t="n">
        <f aca="false">AD12+AE12</f>
        <v>0</v>
      </c>
      <c r="AG12" s="53" t="n">
        <f aca="false">AG11+1</f>
        <v>7</v>
      </c>
      <c r="AH12" s="83" t="n">
        <f aca="false">MAX(AH11-AJ12,0)</f>
        <v>0</v>
      </c>
      <c r="AI12" s="81" t="n">
        <f aca="false">AH11*$C$19</f>
        <v>1126991.68952952</v>
      </c>
      <c r="AJ12" s="83" t="n">
        <f aca="false">IF(P12-Z12-AE12&gt;0,MIN(AH11,P12-Z12-AE12),0)</f>
        <v>16570970.2915677</v>
      </c>
      <c r="AK12" s="81" t="n">
        <f aca="false">AI12+AJ12</f>
        <v>17697961.9810972</v>
      </c>
      <c r="AL12" s="53" t="n">
        <f aca="false">AL11+1</f>
        <v>7</v>
      </c>
      <c r="AM12" s="83" t="n">
        <f aca="false">MAX(AM11-AO12,0)</f>
        <v>0</v>
      </c>
      <c r="AN12" s="81" t="n">
        <f aca="false">AM11*$C$22</f>
        <v>2786025.14562</v>
      </c>
      <c r="AO12" s="83" t="n">
        <f aca="false">IF(P12-Z12-AE12-AJ12&gt;0,MIN(AM11,P12-Z12-AE12-AJ12),0)</f>
        <v>38390866</v>
      </c>
      <c r="AP12" s="81" t="n">
        <f aca="false">AN12+AO12</f>
        <v>41176891.14562</v>
      </c>
      <c r="AQ12" s="53" t="n">
        <f aca="false">AQ11+1</f>
        <v>7</v>
      </c>
      <c r="AR12" s="83" t="n">
        <f aca="false">MAX(AR11-AT12,0)</f>
        <v>0</v>
      </c>
      <c r="AS12" s="81" t="n">
        <f aca="false">AR11*$C$25</f>
        <v>1427256.8856</v>
      </c>
      <c r="AT12" s="83" t="n">
        <f aca="false">IF(P12-Z12-AE12-AJ12-AO12&gt;0,MIN(AR11,P12-Z12-AE12-AJ12-AO12),0)</f>
        <v>19967220</v>
      </c>
      <c r="AU12" s="81" t="n">
        <f aca="false">AS12+AT12</f>
        <v>21394476.8856</v>
      </c>
      <c r="AV12" s="53" t="n">
        <f aca="false">AV11+1</f>
        <v>7</v>
      </c>
      <c r="AW12" s="82" t="n">
        <f aca="false">S11</f>
        <v>280670746.291568</v>
      </c>
      <c r="AX12" s="81" t="n">
        <f aca="false">AW11*$C$28</f>
        <v>2070742.53424795</v>
      </c>
      <c r="AY12" s="81" t="n">
        <v>0</v>
      </c>
      <c r="AZ12" s="81" t="n">
        <f aca="false">AX12+AY12</f>
        <v>2070742.53424795</v>
      </c>
      <c r="BA12" s="53" t="n">
        <f aca="false">BA11+1</f>
        <v>7</v>
      </c>
      <c r="BB12" s="83" t="n">
        <f aca="false">MAX(BB11-BD12,0)</f>
        <v>10011440.3146413</v>
      </c>
      <c r="BC12" s="81" t="n">
        <f aca="false">IF(AR12=0,BB11*$C$31,0)</f>
        <v>3079902.42192</v>
      </c>
      <c r="BD12" s="83" t="n">
        <f aca="false">IF(P12-Z12-AE12-AJ12-AO12-AT12&gt;0,MIN(BB11,P12-Z12-AE12-AJ12-AO12-AT12),0)</f>
        <v>30988325.6853587</v>
      </c>
      <c r="BE12" s="81" t="n">
        <f aca="false">BC12+BD12</f>
        <v>34068228.1072787</v>
      </c>
      <c r="BF12" s="53" t="n">
        <f aca="false">BF11+1</f>
        <v>7</v>
      </c>
      <c r="BG12" s="83" t="n">
        <f aca="false">MAX(BG11-BI12,0)</f>
        <v>35142657</v>
      </c>
      <c r="BH12" s="81" t="n">
        <f aca="false">IF(BB12&gt;0,0,BG11*$C$34)</f>
        <v>0</v>
      </c>
      <c r="BI12" s="83" t="n">
        <f aca="false">IF(P12-Z12-AE12-AJ12-AO12-AT12-BD12&gt;0,MIN(BG11,P12-Z12-AE12-AJ12-AO12-AT12-BD12),0)</f>
        <v>0</v>
      </c>
      <c r="BJ12" s="81" t="n">
        <f aca="false">BH12+BI12</f>
        <v>0</v>
      </c>
      <c r="BK12" s="53" t="n">
        <f aca="false">BK11+1</f>
        <v>7</v>
      </c>
      <c r="BL12" s="83" t="n">
        <f aca="false">MAX(BL11-BN12,0)</f>
        <v>11714219</v>
      </c>
      <c r="BM12" s="81" t="n">
        <f aca="false">IF(BG12=0,BL11*$C$37,0)</f>
        <v>0</v>
      </c>
      <c r="BN12" s="83" t="n">
        <f aca="false">IF(P12-Z12-AE12-AJ12-AO12-AT12-BD12-BI12&gt;0,MIN(BL11,P12-Z12-AE12-AJ12-AO12-AT12-BD12-BI12),0)</f>
        <v>0</v>
      </c>
      <c r="BO12" s="81" t="n">
        <f aca="false">BM12+BN12</f>
        <v>0</v>
      </c>
      <c r="BP12" s="53" t="n">
        <f aca="false">BP11+1</f>
        <v>7</v>
      </c>
      <c r="BQ12" s="83" t="n">
        <f aca="false">MAX(BQ11-BS12,0)</f>
        <v>27333177</v>
      </c>
      <c r="BR12" s="81" t="n">
        <f aca="false">IF(BL12=0,BQ11*$C$40,0)</f>
        <v>0</v>
      </c>
      <c r="BS12" s="83" t="n">
        <f aca="false">IF(P12-Z12-AE12-AJ12-AO12-AT12-BD12-BI12-BN12&gt;0,MIN(BQ11,P12-Z12-AE12-AJ12-AO12-AT12-BD12-BI12-BN12),0)</f>
        <v>0</v>
      </c>
      <c r="BT12" s="81" t="n">
        <f aca="false">BR12+BS12</f>
        <v>0</v>
      </c>
      <c r="BU12" s="53" t="n">
        <f aca="false">BU11+1</f>
        <v>7</v>
      </c>
      <c r="BV12" s="83" t="n">
        <f aca="false">MAX(BV11-BX12,0)</f>
        <v>11714219</v>
      </c>
      <c r="BW12" s="81" t="n">
        <f aca="false">IF(BQ12=0,BV11*$C$43,0)</f>
        <v>0</v>
      </c>
      <c r="BX12" s="83" t="n">
        <f aca="false">IF(P12-Z12-AE12-AJ12-AO12-AT12-BD12-BI12-BN12-BS12&gt;0,MIN(BV11,P12-Z12-AE12-AJ12-AO12-AT12-BD12-BI12-BN12-BS12),0)</f>
        <v>0</v>
      </c>
      <c r="BY12" s="81" t="n">
        <f aca="false">BW12+BX12</f>
        <v>0</v>
      </c>
      <c r="BZ12" s="0" t="n">
        <f aca="false">BZ11+1</f>
        <v>7</v>
      </c>
      <c r="CA12" s="83" t="n">
        <f aca="false">MAX(CA11-CC12,0)</f>
        <v>11714219</v>
      </c>
      <c r="CB12" s="81" t="n">
        <f aca="false">IF(BV12=0,CA11*$C$46,0)</f>
        <v>0</v>
      </c>
      <c r="CC12" s="83" t="n">
        <f aca="false">IF(P12-Z12-AE12-AJ12-AO12-AT12-BD12-BI12-BN12-BS12-BX12&gt;0,MIN(CA11,P12-Z12-AE12-AJ12-AO12-AT12-BD12-BI12-BN12-BS12-BX12),0)</f>
        <v>0</v>
      </c>
      <c r="CD12" s="81" t="n">
        <f aca="false">CB12+CC12</f>
        <v>0</v>
      </c>
      <c r="CE12" s="53" t="n">
        <f aca="false">CE11+1</f>
        <v>7</v>
      </c>
      <c r="CF12" s="83" t="n">
        <f aca="false">MAX(CF11-CH12,0)</f>
        <v>19523698</v>
      </c>
      <c r="CG12" s="81" t="n">
        <f aca="false">IF(CA12=0,CF11*$C$49,0)</f>
        <v>0</v>
      </c>
      <c r="CH12" s="83" t="n">
        <f aca="false">IF(P12-Z12-AE12-AJ12-AO12-AT12-BD12-BI12-BN12-BS12-BX12-CC12&gt;0,MIN(CF11,P12-Z12-AE12-AJ12-AO12-AT12-BD12-BI12-BN12-BS12-BX12-CC12),0)</f>
        <v>0</v>
      </c>
      <c r="CI12" s="81" t="n">
        <f aca="false">CG12+CH12</f>
        <v>0</v>
      </c>
      <c r="CJ12" s="53" t="n">
        <f aca="false">CJ11+1</f>
        <v>7</v>
      </c>
      <c r="CK12" s="83" t="n">
        <f aca="false">MAX(CK11-CM12,0)</f>
        <v>3904740</v>
      </c>
      <c r="CL12" s="81" t="n">
        <f aca="false">IF(CF12=0,CK11*$C$52,0)</f>
        <v>0</v>
      </c>
      <c r="CM12" s="83" t="n">
        <f aca="false">IF(P12-Z12-AE12-AJ12-AO12-AT12-BD12-BI12-BN12-BS12-BX12-CC12-CH12&gt;0,MIN(CK11,P12-Z12-AE12-AJ12-AO12-AT12-BD12-BI12-BN12-BS12-BX12-CC12-CH12),0)</f>
        <v>0</v>
      </c>
      <c r="CN12" s="81" t="n">
        <f aca="false">CL12+CM12</f>
        <v>0</v>
      </c>
      <c r="CO12" s="0" t="n">
        <f aca="false">CO11+1</f>
        <v>7</v>
      </c>
      <c r="CP12" s="83" t="n">
        <f aca="false">MAX(CP11-CR12,0)</f>
        <v>15618958</v>
      </c>
      <c r="CQ12" s="81" t="n">
        <f aca="false">IF(CK12=0,CP11*$C$55,0)</f>
        <v>0</v>
      </c>
      <c r="CR12" s="83" t="n">
        <f aca="false">IF(P12-Z12-AE12-AJ12-AO12-AT12-BD12-BI12-BN12-BS12-BX12-CC12-CH12-CM12&gt;0,MIN(CP11,P12-Z12-AE12-AJ12-AO12-AT12-BD12-BI12-BN12-BS12-BX12-CC12-CH12-CM12),0)</f>
        <v>0</v>
      </c>
      <c r="CS12" s="81" t="n">
        <f aca="false">CQ12+CR12</f>
        <v>0</v>
      </c>
      <c r="CT12" s="0" t="n">
        <f aca="false">CT11+1</f>
        <v>7</v>
      </c>
      <c r="CU12" s="83" t="n">
        <f aca="false">MAX(CU11-CW12,0)</f>
        <v>7809479</v>
      </c>
      <c r="CV12" s="81" t="n">
        <f aca="false">IF(CP12=0,CU11*$C$58,0)</f>
        <v>0</v>
      </c>
      <c r="CW12" s="83" t="n">
        <f aca="false">IF(P12-Z12-AE12-AJ12-AO12-AT12-BD12-BI12-BN12-BS12-BX12-CC12-CH12-CM12-CR12&gt;0,MIN(CU11,P12-Z12-AE12-AJ12-AO12-AT12-BD12-BI12-BN12-BS12-BX12-CC12-CH12-CM12-CR12),0)</f>
        <v>0</v>
      </c>
      <c r="CX12" s="81" t="n">
        <f aca="false">CV12+CW12</f>
        <v>0</v>
      </c>
      <c r="CY12" s="53" t="n">
        <f aca="false">CY11+1</f>
        <v>7</v>
      </c>
      <c r="CZ12" s="83" t="n">
        <f aca="false">MAX(CZ11-DB12,0)</f>
        <v>19523699</v>
      </c>
      <c r="DA12" s="81" t="n">
        <f aca="false">IF(CU12=0,CZ11*$C$61,0)</f>
        <v>0</v>
      </c>
      <c r="DB12" s="83" t="n">
        <f aca="false">IF(P12-Z12-AE12-AJ12-AO12-AT12-BD12-BI12-BN12-BS12-BX12-CC12-CH12-CM12-CR12-CW12&gt;0,MIN(CZ11,P12-Z12-AE12-AJ12-AO12-AT12-BD12-BI12-BN12-BS12-BX12-CC12-CH12-CM12-CR12-CW12),0)</f>
        <v>0</v>
      </c>
      <c r="DC12" s="81" t="n">
        <f aca="false">DA12+DB12</f>
        <v>0</v>
      </c>
      <c r="DD12" s="81" t="n">
        <f aca="false">X12+AC12+AH12+AM12+AR12+BB12+BG12+BL12+BQ12+BV12+CA12+CF12+CK12+CP12+CU12+CZ12</f>
        <v>174010505.314641</v>
      </c>
      <c r="DE12" s="81" t="n">
        <f aca="false">Y12+AD12+AI12+AN12+AS12+AX12+BC12+BH12+BM12+BR12+BW12+CB12+CG12+CQ12+CV12+DA12</f>
        <v>10490918.6769175</v>
      </c>
      <c r="DF12" s="81" t="n">
        <f aca="false">Z12+AE12+AJ12+AO12+AT12+AY12+BD12+BI12+BN12+BS12+BX12+CC12+CH12+CR12+CW12+DB12</f>
        <v>105917381.976926</v>
      </c>
      <c r="DG12" s="81" t="n">
        <f aca="false">DE12+DF12</f>
        <v>116408300.653844</v>
      </c>
      <c r="DH12" s="83" t="n">
        <f aca="false">U12-DG12+(AW12*$C$28)</f>
        <v>12806493.4239097</v>
      </c>
      <c r="DI12" s="81" t="n">
        <f aca="false">U12-DG12</f>
        <v>11272347.12468</v>
      </c>
      <c r="DJ12" s="53" t="n">
        <f aca="false">DJ11+1</f>
        <v>7</v>
      </c>
    </row>
    <row r="13" customFormat="false" ht="15.75" hidden="false" customHeight="false" outlineLevel="0" collapsed="false">
      <c r="A13" s="87" t="s">
        <v>67</v>
      </c>
      <c r="B13" s="48"/>
      <c r="C13" s="88" t="n">
        <v>0.07109</v>
      </c>
      <c r="G13" s="76" t="n">
        <f aca="false">G12+1</f>
        <v>8</v>
      </c>
      <c r="H13" s="77" t="n">
        <f aca="false">1/(1+$C$4)*H14</f>
        <v>0.188034109771264</v>
      </c>
      <c r="I13" s="77" t="n">
        <f aca="false">1/$C$4*(1-H13)</f>
        <v>10.2884679451183</v>
      </c>
      <c r="J13" s="85" t="n">
        <f aca="false">0.06*$C$6</f>
        <v>0</v>
      </c>
      <c r="K13" s="85" t="n">
        <f aca="false">$C$10</f>
        <v>0</v>
      </c>
      <c r="L13" s="79" t="n">
        <f aca="false">-PV($C$4,$C$3-$G13,$C$5)*(1-$J$5-$K$5)*(1-$J$6-$K$6)*(1-$J$7-$K$7)*(1-$J$8-$K$8)*(1-$J13-$K13)^($G13-3)</f>
        <v>60476982.5520956</v>
      </c>
      <c r="M13" s="80" t="n">
        <f aca="false">-PMT($C$4,$C$3,$C$2)*(1-$J$5-$K$5)*(1-$J$6-$K$6)*(1-$J$7-$K$7)*(1-$J$8-$K$8)*(1-J12-K12)^($G13-4)</f>
        <v>128067917.274257</v>
      </c>
      <c r="N13" s="80" t="n">
        <f aca="false">-PV($C$4,$C$3-$G13,$C$5)*(1-$J$5-$K$5)*(1-$J$6-$K$6)*(1-$J$7-$K$7)*(1-$J$8-$K$8)*(1-$J12-$K12)^($G13-4)*$J$10</f>
        <v>0</v>
      </c>
      <c r="O13" s="80" t="n">
        <f aca="false">PV($C$4,$C$3-$G13,$C$5)*(1-$J$5-$K$5)*(1-$J$6-$K$6)*(1-$J$7-$K$7)*(1-$J$8-$K$8)*(1-$J12-$K12)^($G13-4)*$K$10</f>
        <v>-0</v>
      </c>
      <c r="P13" s="80" t="n">
        <f aca="false">-(PMT($C$4,$C$3,$C$2)-PV($C$4,$C$3-$G12,$C$5)*$C$4)*(1-$J$5-$K$5)*(1-$J$6-$K$6)*(1-$J$7-$K$7)*(1-$J$8-$K$8)*(1-$J12-$K12)^($G13-4)</f>
        <v>114276381.762545</v>
      </c>
      <c r="Q13" s="80" t="n">
        <f aca="false">(-PV($C$4,$C$3-$G12,$C$5)*$C$4)*(1-$J$5-$K$5)*(1-$J$6-$K$6)*(1-$J$7-$K$7)*(1-$J$8-$K$8)*(1-$J12-$K12)^($G13-4)</f>
        <v>13791535.5117115</v>
      </c>
      <c r="R13" s="80" t="n">
        <f aca="false">(PV($C$4,$C$3-G12,$C$5)*$C$9)*(1-$J$5-$K$5)*(1-$J$6-$K$6)*(1-$J$7-$K$7)*(1-$J$8-$K$8)*(1-$J$9-$K$9)^($G13-4)</f>
        <v>-241124.692081342</v>
      </c>
      <c r="S13" s="80" t="n">
        <f aca="false">MAXA(0,$L13-$C$8)</f>
        <v>60476982.5520956</v>
      </c>
      <c r="T13" s="80" t="n">
        <f aca="false">-$C$11*O12</f>
        <v>0</v>
      </c>
      <c r="U13" s="52" t="n">
        <f aca="false">SUM(N13:R13)+T13</f>
        <v>127826792.582176</v>
      </c>
      <c r="W13" s="53" t="n">
        <f aca="false">W12+1</f>
        <v>8</v>
      </c>
      <c r="X13" s="83" t="n">
        <f aca="false">MAX(X12-Z13,0)</f>
        <v>0</v>
      </c>
      <c r="Y13" s="81" t="n">
        <f aca="false">X12*$C$13</f>
        <v>0</v>
      </c>
      <c r="Z13" s="83" t="n">
        <f aca="false">MIN(IF(X12&gt;0,$P$6,0),X12)</f>
        <v>0</v>
      </c>
      <c r="AA13" s="83" t="n">
        <f aca="false">Y13+Z13</f>
        <v>0</v>
      </c>
      <c r="AB13" s="53" t="n">
        <f aca="false">AB12+1</f>
        <v>8</v>
      </c>
      <c r="AC13" s="83" t="n">
        <f aca="false">MAX(AC12-AE13,0)</f>
        <v>0</v>
      </c>
      <c r="AD13" s="81" t="n">
        <f aca="false">AC12*$C$16</f>
        <v>0</v>
      </c>
      <c r="AE13" s="83" t="n">
        <f aca="false">IF(P13-Z13&gt;0,MIN(AC12,P13-Z13),0)</f>
        <v>0</v>
      </c>
      <c r="AF13" s="81" t="n">
        <f aca="false">AD13+AE13</f>
        <v>0</v>
      </c>
      <c r="AG13" s="53" t="n">
        <f aca="false">AG12+1</f>
        <v>8</v>
      </c>
      <c r="AH13" s="83" t="n">
        <f aca="false">MAX(AH12-AJ13,0)</f>
        <v>0</v>
      </c>
      <c r="AI13" s="81" t="n">
        <f aca="false">AH12*$C$19</f>
        <v>0</v>
      </c>
      <c r="AJ13" s="83" t="n">
        <f aca="false">IF(P13-Z13-AE13&gt;0,MIN(AH12,P13-Z13-AE13),0)</f>
        <v>0</v>
      </c>
      <c r="AK13" s="81" t="n">
        <f aca="false">AI13+AJ13</f>
        <v>0</v>
      </c>
      <c r="AL13" s="53" t="n">
        <f aca="false">AL12+1</f>
        <v>8</v>
      </c>
      <c r="AM13" s="83" t="n">
        <f aca="false">MAX(AM12-AO13,0)</f>
        <v>0</v>
      </c>
      <c r="AN13" s="81" t="n">
        <f aca="false">AM12*$C$22</f>
        <v>0</v>
      </c>
      <c r="AO13" s="83" t="n">
        <f aca="false">IF(P13-Z13-AE13-AJ13&gt;0,MIN(AM12,P13-Z13-AE13-AJ13),0)</f>
        <v>0</v>
      </c>
      <c r="AP13" s="81" t="n">
        <f aca="false">AN13+AO13</f>
        <v>0</v>
      </c>
      <c r="AQ13" s="53" t="n">
        <f aca="false">AQ12+1</f>
        <v>8</v>
      </c>
      <c r="AR13" s="83" t="n">
        <f aca="false">MAX(AR12-AT13,0)</f>
        <v>0</v>
      </c>
      <c r="AS13" s="81" t="n">
        <f aca="false">AR12*$C$25</f>
        <v>0</v>
      </c>
      <c r="AT13" s="83" t="n">
        <f aca="false">IF(P13-Z13-AE13-AJ13-AO13&gt;0,MIN(AR12,P13-Z13-AE13-AJ13-AO13),0)</f>
        <v>0</v>
      </c>
      <c r="AU13" s="81" t="n">
        <f aca="false">AS13+AT13</f>
        <v>0</v>
      </c>
      <c r="AV13" s="53" t="n">
        <f aca="false">AV12+1</f>
        <v>8</v>
      </c>
      <c r="AW13" s="82" t="n">
        <f aca="false">S12</f>
        <v>174753364.314641</v>
      </c>
      <c r="AX13" s="81" t="n">
        <f aca="false">AW12*$C$28</f>
        <v>1534146.29922971</v>
      </c>
      <c r="AY13" s="81" t="n">
        <v>0</v>
      </c>
      <c r="AZ13" s="81" t="n">
        <f aca="false">AX13+AY13</f>
        <v>1534146.29922971</v>
      </c>
      <c r="BA13" s="53" t="n">
        <f aca="false">BA12+1</f>
        <v>8</v>
      </c>
      <c r="BB13" s="83" t="n">
        <f aca="false">MAX(BB12-BD13,0)</f>
        <v>0</v>
      </c>
      <c r="BC13" s="81" t="n">
        <f aca="false">IF(AR13=0,BB12*$C$31,0)</f>
        <v>752059.396435857</v>
      </c>
      <c r="BD13" s="83" t="n">
        <f aca="false">IF(P13-Z13-AE13-AJ13-AO13-AT13&gt;0,MIN(BB12,P13-Z13-AE13-AJ13-AO13-AT13),0)</f>
        <v>10011440.3146413</v>
      </c>
      <c r="BE13" s="81" t="n">
        <f aca="false">BC13+BD13</f>
        <v>10763499.7110772</v>
      </c>
      <c r="BF13" s="53" t="n">
        <f aca="false">BF12+1</f>
        <v>8</v>
      </c>
      <c r="BG13" s="83" t="n">
        <f aca="false">MAX(BG12-BI13,0)</f>
        <v>0</v>
      </c>
      <c r="BH13" s="81" t="n">
        <f aca="false">IF(BB13&gt;0,0,BG12*$C$34)</f>
        <v>2688764.68707</v>
      </c>
      <c r="BI13" s="83" t="n">
        <f aca="false">IF(P13-Z13-AE13-AJ13-AO13-AT13-BD13&gt;0,MIN(BG12,P13-Z13-AE13-AJ13-AO13-AT13-BD13),0)</f>
        <v>35142657</v>
      </c>
      <c r="BJ13" s="81" t="n">
        <f aca="false">BH13+BI13</f>
        <v>37831421.68707</v>
      </c>
      <c r="BK13" s="53" t="n">
        <f aca="false">BK12+1</f>
        <v>8</v>
      </c>
      <c r="BL13" s="83" t="n">
        <f aca="false">MAX(BL12-BN13,0)</f>
        <v>0</v>
      </c>
      <c r="BM13" s="81" t="n">
        <f aca="false">IF(BG13=0,BL12*$C$37,0)</f>
        <v>895704.327397</v>
      </c>
      <c r="BN13" s="83" t="n">
        <f aca="false">IF(P13-Z13-AE13-AJ13-AO13-AT13-BD13-BI13&gt;0,MIN(BL12,P13-Z13-AE13-AJ13-AO13-AT13-BD13-BI13),0)</f>
        <v>11714219</v>
      </c>
      <c r="BO13" s="81" t="n">
        <f aca="false">BM13+BN13</f>
        <v>12609923.327397</v>
      </c>
      <c r="BP13" s="53" t="n">
        <f aca="false">BP12+1</f>
        <v>8</v>
      </c>
      <c r="BQ13" s="83" t="n">
        <f aca="false">MAX(BQ12-BS13,0)</f>
        <v>0</v>
      </c>
      <c r="BR13" s="81" t="n">
        <f aca="false">IF(BL13=0,BQ12*$C$40,0)</f>
        <v>2046708.29376</v>
      </c>
      <c r="BS13" s="83" t="n">
        <f aca="false">IF(P13-Z13-AE13-AJ13-AO13-AT13-BD13-BI13-BN13&gt;0,MIN(BQ12,P13-Z13-AE13-AJ13-AO13-AT13-BD13-BI13-BN13),0)</f>
        <v>27333177</v>
      </c>
      <c r="BT13" s="81" t="n">
        <f aca="false">BR13+BS13</f>
        <v>29379885.29376</v>
      </c>
      <c r="BU13" s="53" t="n">
        <f aca="false">BU12+1</f>
        <v>8</v>
      </c>
      <c r="BV13" s="83" t="n">
        <f aca="false">MAX(BV12-BX13,0)</f>
        <v>0</v>
      </c>
      <c r="BW13" s="81" t="n">
        <f aca="false">IF(BQ13=0,BV12*$C$43,0)</f>
        <v>877160.71872</v>
      </c>
      <c r="BX13" s="83" t="n">
        <f aca="false">IF(P13-Z13-AE13-AJ13-AO13-AT13-BD13-BI13-BN13-BS13&gt;0,MIN(BV12,P13-Z13-AE13-AJ13-AO13-AT13-BD13-BI13-BN13-BS13),0)</f>
        <v>11714219</v>
      </c>
      <c r="BY13" s="81" t="n">
        <f aca="false">BW13+BX13</f>
        <v>12591379.71872</v>
      </c>
      <c r="BZ13" s="0" t="n">
        <f aca="false">BZ12+1</f>
        <v>8</v>
      </c>
      <c r="CA13" s="83" t="n">
        <f aca="false">MAX(CA12-CC13,0)</f>
        <v>0</v>
      </c>
      <c r="CB13" s="81" t="n">
        <f aca="false">IF(BV13=0,CA12*$C$46,0)</f>
        <v>802424.0015</v>
      </c>
      <c r="CC13" s="83" t="n">
        <f aca="false">IF(P13-Z13-AE13-AJ13-AO13-AT13-BD13-BI13-BN13-BS13-BX13&gt;0,MIN(CA12,P13-Z13-AE13-AJ13-AO13-AT13-BD13-BI13-BN13-BS13-BX13),0)</f>
        <v>11714219</v>
      </c>
      <c r="CD13" s="81" t="n">
        <f aca="false">CB13+CC13</f>
        <v>12516643.0015</v>
      </c>
      <c r="CE13" s="53" t="n">
        <f aca="false">CE12+1</f>
        <v>8</v>
      </c>
      <c r="CF13" s="83" t="n">
        <f aca="false">MAX(CF12-CH13,0)</f>
        <v>12877247.5520959</v>
      </c>
      <c r="CG13" s="81" t="n">
        <f aca="false">IF(CA13=0,CF12*$C$49,0)</f>
        <v>1337373.313</v>
      </c>
      <c r="CH13" s="83" t="n">
        <f aca="false">IF(P13-Z13-AE13-AJ13-AO13-AT13-BD13-BI13-BN13-BS13-BX13-CC13&gt;0,MIN(CF12,P13-Z13-AE13-AJ13-AO13-AT13-BD13-BI13-BN13-BS13-BX13-CC13),0)</f>
        <v>6646450.44790408</v>
      </c>
      <c r="CI13" s="81" t="n">
        <f aca="false">CG13+CH13</f>
        <v>7983823.76090408</v>
      </c>
      <c r="CJ13" s="53" t="n">
        <f aca="false">CJ12+1</f>
        <v>8</v>
      </c>
      <c r="CK13" s="83" t="n">
        <f aca="false">MAX(CK12-CM13,0)</f>
        <v>3904740</v>
      </c>
      <c r="CL13" s="81" t="n">
        <f aca="false">IF(CF13=0,CK12*$C$52,0)</f>
        <v>0</v>
      </c>
      <c r="CM13" s="83" t="n">
        <f aca="false">IF(P13-Z13-AE13-AJ13-AO13-AT13-BD13-BI13-BN13-BS13-BX13-CC13-CH13&gt;0,MIN(CK12,P13-Z13-AE13-AJ13-AO13-AT13-BD13-BI13-BN13-BS13-BX13-CC13-CH13),0)</f>
        <v>0</v>
      </c>
      <c r="CN13" s="81" t="n">
        <f aca="false">CL13+CM13</f>
        <v>0</v>
      </c>
      <c r="CO13" s="0" t="n">
        <f aca="false">CO12+1</f>
        <v>8</v>
      </c>
      <c r="CP13" s="83" t="n">
        <f aca="false">MAX(CP12-CR13,0)</f>
        <v>15618958</v>
      </c>
      <c r="CQ13" s="81" t="n">
        <f aca="false">IF(CK13=0,CP12*$C$55,0)</f>
        <v>0</v>
      </c>
      <c r="CR13" s="83" t="n">
        <f aca="false">IF(P13-Z13-AE13-AJ13-AO13-AT13-BD13-BI13-BN13-BS13-BX13-CC13-CH13-CM13&gt;0,MIN(CP12,P13-Z13-AE13-AJ13-AO13-AT13-BD13-BI13-BN13-BS13-BX13-CC13-CH13-CM13),0)</f>
        <v>0</v>
      </c>
      <c r="CS13" s="81" t="n">
        <f aca="false">CQ13+CR13</f>
        <v>0</v>
      </c>
      <c r="CT13" s="0" t="n">
        <f aca="false">CT12+1</f>
        <v>8</v>
      </c>
      <c r="CU13" s="83" t="n">
        <f aca="false">MAX(CU12-CW13,0)</f>
        <v>7809479</v>
      </c>
      <c r="CV13" s="81" t="n">
        <f aca="false">IF(CP13=0,CU12*$C$58,0)</f>
        <v>0</v>
      </c>
      <c r="CW13" s="83" t="n">
        <f aca="false">IF(P13-Z13-AE13-AJ13-AO13-AT13-BD13-BI13-BN13-BS13-BX13-CC13-CH13-CM13-CR13&gt;0,MIN(CU12,P13-Z13-AE13-AJ13-AO13-AT13-BD13-BI13-BN13-BS13-BX13-CC13-CH13-CM13-CR13),0)</f>
        <v>0</v>
      </c>
      <c r="CX13" s="81" t="n">
        <f aca="false">CV13+CW13</f>
        <v>0</v>
      </c>
      <c r="CY13" s="53" t="n">
        <f aca="false">CY12+1</f>
        <v>8</v>
      </c>
      <c r="CZ13" s="83" t="n">
        <f aca="false">MAX(CZ12-DB13,0)</f>
        <v>19523699</v>
      </c>
      <c r="DA13" s="81" t="n">
        <f aca="false">IF(CU13=0,CZ12*$C$61,0)</f>
        <v>0</v>
      </c>
      <c r="DB13" s="83" t="n">
        <f aca="false">IF(P13-Z13-AE13-AJ13-AO13-AT13-BD13-BI13-BN13-BS13-BX13-CC13-CH13-CM13-CR13-CW13&gt;0,MIN(CZ12,P13-Z13-AE13-AJ13-AO13-AT13-BD13-BI13-BN13-BS13-BX13-CC13-CH13-CM13-CR13-CW13),0)</f>
        <v>0</v>
      </c>
      <c r="DC13" s="81" t="n">
        <f aca="false">DA13+DB13</f>
        <v>0</v>
      </c>
      <c r="DD13" s="81" t="n">
        <f aca="false">X13+AC13+AH13+AM13+AR13+BB13+BG13+BL13+BQ13+BV13+CA13+CF13+CK13+CP13+CU13+CZ13</f>
        <v>59734123.5520959</v>
      </c>
      <c r="DE13" s="81" t="n">
        <f aca="false">Y13+AD13+AI13+AN13+AS13+AX13+BC13+BH13+BM13+BR13+BW13+CB13+CG13+CQ13+CV13+DA13</f>
        <v>10934341.0371126</v>
      </c>
      <c r="DF13" s="81" t="n">
        <f aca="false">Z13+AE13+AJ13+AO13+AT13+AY13+BD13+BI13+BN13+BS13+BX13+CC13+CH13+CR13+CW13+DB13</f>
        <v>114276381.762545</v>
      </c>
      <c r="DG13" s="81" t="n">
        <f aca="false">DE13+DF13</f>
        <v>125210722.799658</v>
      </c>
      <c r="DH13" s="83" t="n">
        <f aca="false">U13-DG13+(AW13*$C$28)</f>
        <v>3571271.6718614</v>
      </c>
      <c r="DI13" s="81" t="n">
        <f aca="false">U13-DG13</f>
        <v>2616069.78251757</v>
      </c>
      <c r="DJ13" s="53" t="n">
        <f aca="false">DJ12+1</f>
        <v>8</v>
      </c>
    </row>
    <row r="14" customFormat="false" ht="15.75" hidden="false" customHeight="false" outlineLevel="0" collapsed="false">
      <c r="A14" s="48"/>
      <c r="B14" s="48"/>
      <c r="C14" s="48"/>
      <c r="G14" s="76" t="n">
        <f aca="false">G13+1</f>
        <v>9</v>
      </c>
      <c r="H14" s="77" t="n">
        <f aca="false">1/(1+$C$4)*H15</f>
        <v>0.202873761714412</v>
      </c>
      <c r="I14" s="77" t="n">
        <f aca="false">1/$C$4*(1-H14)</f>
        <v>10.100433835347</v>
      </c>
      <c r="J14" s="85" t="n">
        <f aca="false">0.06*$C$6</f>
        <v>0</v>
      </c>
      <c r="K14" s="85" t="n">
        <f aca="false">$C$10</f>
        <v>0</v>
      </c>
      <c r="L14" s="79" t="n">
        <f aca="false">-PV($C$4,$C$3-$G14,$C$5)*(1-$J$5-$K$5)*(1-$J$6-$K$6)*(1-$J$7-$K$7)*(1-$J$8-$K$8)*(1-$J14-$K14)^($G14-3)</f>
        <v>-62818091.2591499</v>
      </c>
      <c r="M14" s="80" t="n">
        <f aca="false">-PMT($C$4,$C$3,$C$2)*(1-$J$5-$K$5)*(1-$J$6-$K$6)*(1-$J$7-$K$7)*(1-$J$8-$K$8)*(1-J13-K13)^($G14-4)</f>
        <v>128067917.274257</v>
      </c>
      <c r="N14" s="80" t="n">
        <f aca="false">-PV($C$4,$C$3-$G14,$C$5)*(1-$J$5-$K$5)*(1-$J$6-$K$6)*(1-$J$7-$K$7)*(1-$J$8-$K$8)*(1-$J13-$K13)^($G14-4)*$J$10</f>
        <v>-0</v>
      </c>
      <c r="O14" s="80" t="n">
        <f aca="false">PV($C$4,$C$3-$G14,$C$5)*(1-$J$5-$K$5)*(1-$J$6-$K$6)*(1-$J$7-$K$7)*(1-$J$8-$K$8)*(1-$J13-$K13)^($G14-4)*$K$10</f>
        <v>0</v>
      </c>
      <c r="P14" s="80" t="n">
        <f aca="false">-(PMT($C$4,$C$3,$C$2)-PV($C$4,$C$3-$G13,$C$5)*$C$4)*(1-$J$5-$K$5)*(1-$J$6-$K$6)*(1-$J$7-$K$7)*(1-$J$8-$K$8)*(1-$J13-$K13)^($G14-4)</f>
        <v>123295073.811246</v>
      </c>
      <c r="Q14" s="80" t="n">
        <f aca="false">(-PV($C$4,$C$3-$G13,$C$5)*$C$4)*(1-$J$5-$K$5)*(1-$J$6-$K$6)*(1-$J$7-$K$7)*(1-$J$8-$K$8)*(1-$J13-$K13)^($G14-4)</f>
        <v>4772843.46301139</v>
      </c>
      <c r="R14" s="80" t="n">
        <f aca="false">(PV($C$4,$C$3-G13,$C$5)*$C$9)*(1-$J$5-$K$5)*(1-$J$6-$K$6)*(1-$J$7-$K$7)*(1-$J$8-$K$8)*(1-$J$9-$K$9)^($G14-4)</f>
        <v>-83446.1405253815</v>
      </c>
      <c r="S14" s="80" t="n">
        <f aca="false">MAXA(0,$L14-$C$8)</f>
        <v>0</v>
      </c>
      <c r="T14" s="80" t="n">
        <f aca="false">-$C$11*O13</f>
        <v>0</v>
      </c>
      <c r="U14" s="52" t="n">
        <f aca="false">SUM(N14:R14)+T14</f>
        <v>127984471.133732</v>
      </c>
      <c r="W14" s="53" t="n">
        <f aca="false">W13+1</f>
        <v>9</v>
      </c>
      <c r="X14" s="83" t="n">
        <f aca="false">MAX(X13-Z14,0)</f>
        <v>0</v>
      </c>
      <c r="Y14" s="81" t="n">
        <f aca="false">X13*$C$13</f>
        <v>0</v>
      </c>
      <c r="Z14" s="83" t="n">
        <f aca="false">MIN(IF(X13&gt;0,$P$6,0),X13)</f>
        <v>0</v>
      </c>
      <c r="AA14" s="83" t="n">
        <f aca="false">Y14+Z14</f>
        <v>0</v>
      </c>
      <c r="AB14" s="53" t="n">
        <f aca="false">AB13+1</f>
        <v>9</v>
      </c>
      <c r="AC14" s="83" t="n">
        <f aca="false">MAX(AC13-AE14,0)</f>
        <v>0</v>
      </c>
      <c r="AD14" s="81" t="n">
        <f aca="false">AC13*$C$16</f>
        <v>0</v>
      </c>
      <c r="AE14" s="83" t="n">
        <f aca="false">IF(P14-Z14&gt;0,MIN(AC13,P14-Z14),0)</f>
        <v>0</v>
      </c>
      <c r="AF14" s="81" t="n">
        <f aca="false">AD14+AE14</f>
        <v>0</v>
      </c>
      <c r="AG14" s="53" t="n">
        <f aca="false">AG13+1</f>
        <v>9</v>
      </c>
      <c r="AH14" s="83" t="n">
        <f aca="false">MAX(AH13-AJ14,0)</f>
        <v>0</v>
      </c>
      <c r="AI14" s="81" t="n">
        <f aca="false">AH13*$C$19</f>
        <v>0</v>
      </c>
      <c r="AJ14" s="83" t="n">
        <f aca="false">IF(P14-Z14-AE14&gt;0,MIN(AH13,P14-Z14-AE14),0)</f>
        <v>0</v>
      </c>
      <c r="AK14" s="81" t="n">
        <f aca="false">AI14+AJ14</f>
        <v>0</v>
      </c>
      <c r="AL14" s="53" t="n">
        <f aca="false">AL13+1</f>
        <v>9</v>
      </c>
      <c r="AM14" s="83" t="n">
        <f aca="false">MAX(AM13-AO14,0)</f>
        <v>0</v>
      </c>
      <c r="AN14" s="81" t="n">
        <f aca="false">AM13*$C$22</f>
        <v>0</v>
      </c>
      <c r="AO14" s="83" t="n">
        <f aca="false">IF(P14-Z14-AE14-AJ14&gt;0,MIN(AM13,P14-Z14-AE14-AJ14),0)</f>
        <v>0</v>
      </c>
      <c r="AP14" s="81" t="n">
        <f aca="false">AN14+AO14</f>
        <v>0</v>
      </c>
      <c r="AQ14" s="53" t="n">
        <f aca="false">AQ13+1</f>
        <v>9</v>
      </c>
      <c r="AR14" s="83" t="n">
        <f aca="false">MAX(AR13-AT14,0)</f>
        <v>0</v>
      </c>
      <c r="AS14" s="81" t="n">
        <f aca="false">AR13*$C$25</f>
        <v>0</v>
      </c>
      <c r="AT14" s="83" t="n">
        <f aca="false">IF(P14-Z14-AE14-AJ14-AO14&gt;0,MIN(AR13,P14-Z14-AE14-AJ14-AO14),0)</f>
        <v>0</v>
      </c>
      <c r="AU14" s="81" t="n">
        <f aca="false">AS14+AT14</f>
        <v>0</v>
      </c>
      <c r="AV14" s="53" t="n">
        <f aca="false">AV13+1</f>
        <v>9</v>
      </c>
      <c r="AW14" s="82" t="n">
        <f aca="false">S13</f>
        <v>60476982.5520956</v>
      </c>
      <c r="AX14" s="81" t="n">
        <f aca="false">AW13*$C$28</f>
        <v>955201.889343828</v>
      </c>
      <c r="AY14" s="81" t="n">
        <v>0</v>
      </c>
      <c r="AZ14" s="81" t="n">
        <f aca="false">AX14+AY14</f>
        <v>955201.889343828</v>
      </c>
      <c r="BA14" s="53" t="n">
        <f aca="false">BA13+1</f>
        <v>9</v>
      </c>
      <c r="BB14" s="83" t="n">
        <f aca="false">MAX(BB13-BD14,0)</f>
        <v>0</v>
      </c>
      <c r="BC14" s="81" t="n">
        <f aca="false">IF(AR14=0,BB13*$C$31,0)</f>
        <v>0</v>
      </c>
      <c r="BD14" s="83" t="n">
        <f aca="false">IF(P14-Z14-AE14-AJ14-AO14-AT14&gt;0,MIN(BB13,P14-Z14-AE14-AJ14-AO14-AT14),0)</f>
        <v>0</v>
      </c>
      <c r="BE14" s="81" t="n">
        <f aca="false">BC14+BD14</f>
        <v>0</v>
      </c>
      <c r="BF14" s="53" t="n">
        <f aca="false">BF13+1</f>
        <v>9</v>
      </c>
      <c r="BG14" s="83" t="n">
        <f aca="false">MAX(BG13-BI14,0)</f>
        <v>0</v>
      </c>
      <c r="BH14" s="81" t="n">
        <f aca="false">IF(BB14&gt;0,0,BG13*$C$34)</f>
        <v>0</v>
      </c>
      <c r="BI14" s="83" t="n">
        <f aca="false">IF(P14-Z14-AE14-AJ14-AO14-AT14-BD14&gt;0,MIN(BG13,P14-Z14-AE14-AJ14-AO14-AT14-BD14),0)</f>
        <v>0</v>
      </c>
      <c r="BJ14" s="81" t="n">
        <f aca="false">BH14+BI14</f>
        <v>0</v>
      </c>
      <c r="BK14" s="53" t="n">
        <f aca="false">BK13+1</f>
        <v>9</v>
      </c>
      <c r="BL14" s="83" t="n">
        <f aca="false">MAX(BL13-BN14,0)</f>
        <v>0</v>
      </c>
      <c r="BM14" s="81" t="n">
        <f aca="false">IF(BG14=0,BL13*$C$37,0)</f>
        <v>0</v>
      </c>
      <c r="BN14" s="83" t="n">
        <f aca="false">IF(P14-Z14-AE14-AJ14-AO14-AT14-BD14-BI14&gt;0,MIN(BL13,P14-Z14-AE14-AJ14-AO14-AT14-BD14-BI14),0)</f>
        <v>0</v>
      </c>
      <c r="BO14" s="81" t="n">
        <f aca="false">BM14+BN14</f>
        <v>0</v>
      </c>
      <c r="BP14" s="53" t="n">
        <f aca="false">BP13+1</f>
        <v>9</v>
      </c>
      <c r="BQ14" s="83" t="n">
        <f aca="false">MAX(BQ13-BS14,0)</f>
        <v>0</v>
      </c>
      <c r="BR14" s="81" t="n">
        <f aca="false">IF(BL14=0,BQ13*$C$40,0)</f>
        <v>0</v>
      </c>
      <c r="BS14" s="83" t="n">
        <f aca="false">IF(P14-Z14-AE14-AJ14-AO14-AT14-BD14-BI14-BN14&gt;0,MIN(BQ13,P14-Z14-AE14-AJ14-AO14-AT14-BD14-BI14-BN14),0)</f>
        <v>0</v>
      </c>
      <c r="BT14" s="81" t="n">
        <f aca="false">BR14+BS14</f>
        <v>0</v>
      </c>
      <c r="BU14" s="53" t="n">
        <f aca="false">BU13+1</f>
        <v>9</v>
      </c>
      <c r="BV14" s="83" t="n">
        <f aca="false">MAX(BV13-BX14,0)</f>
        <v>0</v>
      </c>
      <c r="BW14" s="81" t="n">
        <f aca="false">IF(BQ14=0,BV13*$C$43,0)</f>
        <v>0</v>
      </c>
      <c r="BX14" s="83" t="n">
        <f aca="false">IF(P14-Z14-AE14-AJ14-AO14-AT14-BD14-BI14-BN14-BS14&gt;0,MIN(BV13,P14-Z14-AE14-AJ14-AO14-AT14-BD14-BI14-BN14-BS14),0)</f>
        <v>0</v>
      </c>
      <c r="BY14" s="81" t="n">
        <f aca="false">BW14+BX14</f>
        <v>0</v>
      </c>
      <c r="BZ14" s="0" t="n">
        <f aca="false">BZ13+1</f>
        <v>9</v>
      </c>
      <c r="CA14" s="83" t="n">
        <f aca="false">MAX(CA13-CC14,0)</f>
        <v>0</v>
      </c>
      <c r="CB14" s="81" t="n">
        <f aca="false">IF(BV14=0,CA13*$C$46,0)</f>
        <v>0</v>
      </c>
      <c r="CC14" s="83" t="n">
        <f aca="false">IF(P14-Z14-AE14-AJ14-AO14-AT14-BD14-BI14-BN14-BS14-BX14&gt;0,MIN(CA13,P14-Z14-AE14-AJ14-AO14-AT14-BD14-BI14-BN14-BS14-BX14),0)</f>
        <v>0</v>
      </c>
      <c r="CD14" s="81" t="n">
        <f aca="false">CB14+CC14</f>
        <v>0</v>
      </c>
      <c r="CE14" s="53" t="n">
        <f aca="false">CE13+1</f>
        <v>9</v>
      </c>
      <c r="CF14" s="83" t="n">
        <f aca="false">MAX(CF13-CH14,0)</f>
        <v>0</v>
      </c>
      <c r="CG14" s="81" t="n">
        <f aca="false">IF(CA14=0,CF13*$C$49,0)</f>
        <v>882091.457318571</v>
      </c>
      <c r="CH14" s="83" t="n">
        <f aca="false">IF(P14-Z14-AE14-AJ14-AO14-AT14-BD14-BI14-BN14-BS14-BX14-CC14&gt;0,MIN(CF13,P14-Z14-AE14-AJ14-AO14-AT14-BD14-BI14-BN14-BS14-BX14-CC14),0)</f>
        <v>12877247.5520959</v>
      </c>
      <c r="CI14" s="81" t="n">
        <f aca="false">CG14+CH14</f>
        <v>13759339.0094145</v>
      </c>
      <c r="CJ14" s="53" t="n">
        <f aca="false">CJ13+1</f>
        <v>9</v>
      </c>
      <c r="CK14" s="83" t="n">
        <f aca="false">MAX(CK13-CM14,0)</f>
        <v>0</v>
      </c>
      <c r="CL14" s="81" t="n">
        <f aca="false">IF(CF14=0,CK13*$C$52,0)</f>
        <v>267474.69</v>
      </c>
      <c r="CM14" s="83" t="n">
        <f aca="false">IF(P14-Z14-AE14-AJ14-AO14-AT14-BD14-BI14-BN14-BS14-BX14-CC14-CH14&gt;0,MIN(CK13,P14-Z14-AE14-AJ14-AO14-AT14-BD14-BI14-BN14-BS14-BX14-CC14-CH14),0)</f>
        <v>3904740</v>
      </c>
      <c r="CN14" s="81" t="n">
        <f aca="false">CL14+CM14</f>
        <v>4172214.69</v>
      </c>
      <c r="CO14" s="0" t="n">
        <f aca="false">CO13+1</f>
        <v>9</v>
      </c>
      <c r="CP14" s="83" t="n">
        <f aca="false">MAX(CP13-CR14,0)</f>
        <v>0</v>
      </c>
      <c r="CQ14" s="81" t="n">
        <f aca="false">IF(CK14=0,CP13*$C$55,0)</f>
        <v>937137.48</v>
      </c>
      <c r="CR14" s="83" t="n">
        <f aca="false">IF(P14-Z14-AE14-AJ14-AO14-AT14-BD14-BI14-BN14-BS14-BX14-CC14-CH14-CM14&gt;0,MIN(CP13,P14-Z14-AE14-AJ14-AO14-AT14-BD14-BI14-BN14-BS14-BX14-CC14-CH14-CM14),0)</f>
        <v>15618958</v>
      </c>
      <c r="CS14" s="81" t="n">
        <f aca="false">CQ14+CR14</f>
        <v>16556095.48</v>
      </c>
      <c r="CT14" s="0" t="n">
        <f aca="false">CT13+1</f>
        <v>9</v>
      </c>
      <c r="CU14" s="83" t="n">
        <f aca="false">MAX(CU13-CW14,0)</f>
        <v>0</v>
      </c>
      <c r="CV14" s="81" t="n">
        <f aca="false">IF(CP14=0,CU13*$C$58,0)</f>
        <v>468568.74</v>
      </c>
      <c r="CW14" s="83" t="n">
        <f aca="false">IF(P14-Z14-AE14-AJ14-AO14-AT14-BD14-BI14-BN14-BS14-BX14-CC14-CH14-CM14-CR14&gt;0,MIN(CU13,P14-Z14-AE14-AJ14-AO14-AT14-BD14-BI14-BN14-BS14-BX14-CC14-CH14-CM14-CR14),0)</f>
        <v>7809479</v>
      </c>
      <c r="CX14" s="81" t="n">
        <f aca="false">CV14+CW14</f>
        <v>8278047.74</v>
      </c>
      <c r="CY14" s="53" t="n">
        <f aca="false">CY13+1</f>
        <v>9</v>
      </c>
      <c r="CZ14" s="83" t="n">
        <f aca="false">MAX(CZ13-DB14,0)</f>
        <v>0</v>
      </c>
      <c r="DA14" s="81" t="n">
        <f aca="false">IF(CU14=0,CZ13*$C$61,0)</f>
        <v>1171421.94</v>
      </c>
      <c r="DB14" s="83" t="n">
        <f aca="false">IF(P14-Z14-AE14-AJ14-AO14-AT14-BD14-BI14-BN14-BS14-BX14-CC14-CH14-CM14-CR14-CW14&gt;0,MIN(CZ13,P14-Z14-AE14-AJ14-AO14-AT14-BD14-BI14-BN14-BS14-BX14-CC14-CH14-CM14-CR14-CW14),0)</f>
        <v>19523699</v>
      </c>
      <c r="DC14" s="81" t="n">
        <f aca="false">DA14+DB14</f>
        <v>20695120.94</v>
      </c>
      <c r="DD14" s="81" t="n">
        <f aca="false">X14+AC14+AH14+AM14+AR14+BB14+BG14+BL14+BQ14+BV14+CA14+CF14+CK14+CP14+CU14+CZ14</f>
        <v>0</v>
      </c>
      <c r="DE14" s="81" t="n">
        <f aca="false">Y14+AD14+AI14+AN14+AS14+AX14+BC14+BH14+BM14+BR14+BW14+CB14+CG14+CQ14+CV14+DA14</f>
        <v>4414421.5066624</v>
      </c>
      <c r="DF14" s="81" t="n">
        <f aca="false">Z14+AE14+AJ14+AO14+AT14+AY14+BD14+BI14+BN14+BS14+BX14+CC14+CH14+CR14+CW14+DB14</f>
        <v>55829383.5520959</v>
      </c>
      <c r="DG14" s="81" t="n">
        <f aca="false">DE14+DF14</f>
        <v>60243805.0587583</v>
      </c>
      <c r="DH14" s="83" t="n">
        <f aca="false">U14-DG14+(AW14*$C$28)</f>
        <v>68071233.2616029</v>
      </c>
      <c r="DI14" s="81" t="n">
        <f aca="false">U14-DG14</f>
        <v>67740666.0749732</v>
      </c>
      <c r="DJ14" s="53" t="n">
        <f aca="false">DJ13+1</f>
        <v>9</v>
      </c>
    </row>
    <row r="15" customFormat="false" ht="15.75" hidden="false" customHeight="false" outlineLevel="0" collapsed="false">
      <c r="A15" s="87" t="s">
        <v>68</v>
      </c>
      <c r="B15" s="48"/>
      <c r="C15" s="89" t="n">
        <v>299000640</v>
      </c>
      <c r="G15" s="76" t="n">
        <f aca="false">G14+1</f>
        <v>10</v>
      </c>
      <c r="H15" s="77" t="n">
        <f aca="false">1/(1+$C$4)*H16</f>
        <v>0.218884558988913</v>
      </c>
      <c r="I15" s="77" t="n">
        <f aca="false">1/$C$4*(1-H15)</f>
        <v>9.89756007363262</v>
      </c>
      <c r="J15" s="85" t="n">
        <f aca="false">0.06*$C$6</f>
        <v>0</v>
      </c>
      <c r="K15" s="85" t="n">
        <f aca="false">$C$10</f>
        <v>0</v>
      </c>
      <c r="L15" s="79" t="n">
        <f aca="false">-PV($C$4,$C$3-$G15,$C$5)*(1-$J$5-$K$5)*(1-$J$6-$K$6)*(1-$J$7-$K$7)*(1-$J$8-$K$8)*(1-$J15-$K15)^($G15-3)</f>
        <v>-195843612.295579</v>
      </c>
      <c r="M15" s="80" t="n">
        <f aca="false">-PMT($C$4,$C$3,$C$2)*(1-$J$5-$K$5)*(1-$J$6-$K$6)*(1-$J$7-$K$7)*(1-$J$8-$K$8)*(1-J14-K14)^($G15-4)</f>
        <v>128067917.274257</v>
      </c>
      <c r="N15" s="80" t="n">
        <f aca="false">-PV($C$4,$C$3-$G15,$C$5)*(1-$J$5-$K$5)*(1-$J$6-$K$6)*(1-$J$7-$K$7)*(1-$J$8-$K$8)*(1-$J14-$K14)^($G15-4)*$J$10</f>
        <v>-0</v>
      </c>
      <c r="O15" s="80" t="n">
        <f aca="false">PV($C$4,$C$3-$G15,$C$5)*(1-$J$5-$K$5)*(1-$J$6-$K$6)*(1-$J$7-$K$7)*(1-$J$8-$K$8)*(1-$J14-$K14)^($G15-4)*$K$10</f>
        <v>0</v>
      </c>
      <c r="P15" s="80" t="n">
        <f aca="false">-(PMT($C$4,$C$3,$C$2)-PV($C$4,$C$3-$G14,$C$5)*$C$4)*(1-$J$5-$K$5)*(1-$J$6-$K$6)*(1-$J$7-$K$7)*(1-$J$8-$K$8)*(1-$J14-$K14)^($G15-4)</f>
        <v>133025521.036429</v>
      </c>
      <c r="Q15" s="80" t="n">
        <f aca="false">(-PV($C$4,$C$3-$G14,$C$5)*$C$4)*(1-$J$5-$K$5)*(1-$J$6-$K$6)*(1-$J$7-$K$7)*(1-$J$8-$K$8)*(1-$J14-$K14)^($G15-4)</f>
        <v>-4957603.76217211</v>
      </c>
      <c r="R15" s="80" t="n">
        <f aca="false">(PV($C$4,$C$3-G14,$C$5)*$C$9)*(1-$J$5-$K$5)*(1-$J$6-$K$6)*(1-$J$7-$K$7)*(1-$J$8-$K$8)*(1-$J$9-$K$9)^($G15-4)</f>
        <v>86676.4023193751</v>
      </c>
      <c r="S15" s="80" t="n">
        <f aca="false">MAXA(0,$L15-$C$8)</f>
        <v>0</v>
      </c>
      <c r="T15" s="80" t="n">
        <f aca="false">-$C$11*O14</f>
        <v>-0</v>
      </c>
      <c r="U15" s="52" t="n">
        <f aca="false">SUM(N15:R15)+T15</f>
        <v>128154593.676576</v>
      </c>
      <c r="W15" s="53" t="n">
        <f aca="false">W14+1</f>
        <v>10</v>
      </c>
      <c r="X15" s="83" t="n">
        <f aca="false">MAX(X14-Z15,0)</f>
        <v>0</v>
      </c>
      <c r="Y15" s="81" t="n">
        <f aca="false">X14*$C$13</f>
        <v>0</v>
      </c>
      <c r="Z15" s="83" t="n">
        <f aca="false">MIN(IF(X14&gt;0,$P$6,0),X14)</f>
        <v>0</v>
      </c>
      <c r="AA15" s="83" t="n">
        <f aca="false">Y15+Z15</f>
        <v>0</v>
      </c>
      <c r="AB15" s="53" t="n">
        <f aca="false">AB14+1</f>
        <v>10</v>
      </c>
      <c r="AC15" s="83" t="n">
        <f aca="false">MAX(AC14-AE15,0)</f>
        <v>0</v>
      </c>
      <c r="AD15" s="81" t="n">
        <f aca="false">AC14*$C$16</f>
        <v>0</v>
      </c>
      <c r="AE15" s="83" t="n">
        <f aca="false">IF(P15-Z15&gt;0,MIN(AC14,P15-Z15),0)</f>
        <v>0</v>
      </c>
      <c r="AF15" s="81" t="n">
        <f aca="false">AD15+AE15</f>
        <v>0</v>
      </c>
      <c r="AG15" s="53" t="n">
        <f aca="false">AG14+1</f>
        <v>10</v>
      </c>
      <c r="AH15" s="83" t="n">
        <f aca="false">MAX(AH14-AJ15,0)</f>
        <v>0</v>
      </c>
      <c r="AI15" s="81" t="n">
        <f aca="false">AH14*$C$19</f>
        <v>0</v>
      </c>
      <c r="AJ15" s="83" t="n">
        <f aca="false">IF(P15-Z15-AE15&gt;0,MIN(AH14,P15-Z15-AE15),0)</f>
        <v>0</v>
      </c>
      <c r="AK15" s="81" t="n">
        <f aca="false">AI15+AJ15</f>
        <v>0</v>
      </c>
      <c r="AL15" s="53" t="n">
        <f aca="false">AL14+1</f>
        <v>10</v>
      </c>
      <c r="AM15" s="83" t="n">
        <f aca="false">MAX(AM14-AO15,0)</f>
        <v>0</v>
      </c>
      <c r="AN15" s="81" t="n">
        <f aca="false">AM14*$C$22</f>
        <v>0</v>
      </c>
      <c r="AO15" s="83" t="n">
        <f aca="false">IF(P15-Z15-AE15-AJ15&gt;0,MIN(AM14,P15-Z15-AE15-AJ15),0)</f>
        <v>0</v>
      </c>
      <c r="AP15" s="81" t="n">
        <f aca="false">AN15+AO15</f>
        <v>0</v>
      </c>
      <c r="AQ15" s="53" t="n">
        <f aca="false">AQ14+1</f>
        <v>10</v>
      </c>
      <c r="AR15" s="83" t="n">
        <f aca="false">MAX(AR14-AT15,0)</f>
        <v>0</v>
      </c>
      <c r="AS15" s="81" t="n">
        <f aca="false">AR14*$C$25</f>
        <v>0</v>
      </c>
      <c r="AT15" s="83" t="n">
        <f aca="false">IF(P15-Z15-AE15-AJ15-AO15&gt;0,MIN(AR14,P15-Z15-AE15-AJ15-AO15),0)</f>
        <v>0</v>
      </c>
      <c r="AU15" s="81" t="n">
        <f aca="false">AS15+AT15</f>
        <v>0</v>
      </c>
      <c r="AV15" s="53" t="n">
        <f aca="false">AV14+1</f>
        <v>10</v>
      </c>
      <c r="AW15" s="82" t="n">
        <f aca="false">S14</f>
        <v>0</v>
      </c>
      <c r="AX15" s="81" t="n">
        <f aca="false">AW14*$C$28</f>
        <v>330567.186629755</v>
      </c>
      <c r="AY15" s="81" t="n">
        <v>0</v>
      </c>
      <c r="AZ15" s="81" t="n">
        <f aca="false">AX15+AY15</f>
        <v>330567.186629755</v>
      </c>
      <c r="BA15" s="53" t="n">
        <f aca="false">BA14+1</f>
        <v>10</v>
      </c>
      <c r="BB15" s="83" t="n">
        <f aca="false">MAX(BB14-BD15,0)</f>
        <v>0</v>
      </c>
      <c r="BC15" s="81" t="n">
        <f aca="false">IF(AR15=0,BB14*$C$31,0)</f>
        <v>0</v>
      </c>
      <c r="BD15" s="83" t="n">
        <f aca="false">IF(P15-Z15-AE15-AJ15-AO15-AT15&gt;0,MIN(BB14,P15-Z15-AE15-AJ15-AO15-AT15),0)</f>
        <v>0</v>
      </c>
      <c r="BE15" s="81" t="n">
        <f aca="false">BC15+BD15</f>
        <v>0</v>
      </c>
      <c r="BF15" s="53" t="n">
        <f aca="false">BF14+1</f>
        <v>10</v>
      </c>
      <c r="BG15" s="83" t="n">
        <f aca="false">MAX(BG14-BI15,0)</f>
        <v>0</v>
      </c>
      <c r="BH15" s="81" t="n">
        <f aca="false">IF(BB15&gt;0,0,BG14*$C$34)</f>
        <v>0</v>
      </c>
      <c r="BI15" s="83" t="n">
        <f aca="false">IF(P15-Z15-AE15-AJ15-AO15-AT15-BD15&gt;0,MIN(BG14,P15-Z15-AE15-AJ15-AO15-AT15-BD15),0)</f>
        <v>0</v>
      </c>
      <c r="BJ15" s="81" t="n">
        <f aca="false">BH15+BI15</f>
        <v>0</v>
      </c>
      <c r="BK15" s="53" t="n">
        <f aca="false">BK14+1</f>
        <v>10</v>
      </c>
      <c r="BL15" s="83" t="n">
        <f aca="false">MAX(BL14-BN15,0)</f>
        <v>0</v>
      </c>
      <c r="BM15" s="81" t="n">
        <f aca="false">IF(BG15=0,BL14*$C$37,0)</f>
        <v>0</v>
      </c>
      <c r="BN15" s="83" t="n">
        <f aca="false">IF(P15-Z15-AE15-AJ15-AO15-AT15-BD15-BI15&gt;0,MIN(BL14,P15-Z15-AE15-AJ15-AO15-AT15-BD15-BI15),0)</f>
        <v>0</v>
      </c>
      <c r="BO15" s="81" t="n">
        <f aca="false">BM15+BN15</f>
        <v>0</v>
      </c>
      <c r="BP15" s="53" t="n">
        <f aca="false">BP14+1</f>
        <v>10</v>
      </c>
      <c r="BQ15" s="83" t="n">
        <f aca="false">MAX(BQ14-BS15,0)</f>
        <v>0</v>
      </c>
      <c r="BR15" s="81" t="n">
        <f aca="false">IF(BL15=0,BQ14*$C$40,0)</f>
        <v>0</v>
      </c>
      <c r="BS15" s="83" t="n">
        <f aca="false">IF(P15-Z15-AE15-AJ15-AO15-AT15-BD15-BI15-BN15&gt;0,MIN(BQ14,P15-Z15-AE15-AJ15-AO15-AT15-BD15-BI15-BN15),0)</f>
        <v>0</v>
      </c>
      <c r="BT15" s="81" t="n">
        <f aca="false">BR15+BS15</f>
        <v>0</v>
      </c>
      <c r="BU15" s="53" t="n">
        <f aca="false">BU14+1</f>
        <v>10</v>
      </c>
      <c r="BV15" s="83" t="n">
        <f aca="false">MAX(BV14-BX15,0)</f>
        <v>0</v>
      </c>
      <c r="BW15" s="81" t="n">
        <f aca="false">IF(BQ15=0,BV14*$C$43,0)</f>
        <v>0</v>
      </c>
      <c r="BX15" s="83" t="n">
        <f aca="false">IF(P15-Z15-AE15-AJ15-AO15-AT15-BD15-BI15-BN15-BS15&gt;0,MIN(BV14,P15-Z15-AE15-AJ15-AO15-AT15-BD15-BI15-BN15-BS15),0)</f>
        <v>0</v>
      </c>
      <c r="BY15" s="81" t="n">
        <f aca="false">BW15+BX15</f>
        <v>0</v>
      </c>
      <c r="BZ15" s="0" t="n">
        <f aca="false">BZ14+1</f>
        <v>10</v>
      </c>
      <c r="CA15" s="83" t="n">
        <f aca="false">MAX(CA14-CC15,0)</f>
        <v>0</v>
      </c>
      <c r="CB15" s="81" t="n">
        <f aca="false">IF(BV15=0,CA14*$C$46,0)</f>
        <v>0</v>
      </c>
      <c r="CC15" s="83" t="n">
        <f aca="false">IF(P15-Z15-AE15-AJ15-AO15-AT15-BD15-BI15-BN15-BS15-BX15&gt;0,MIN(CA14,P15-Z15-AE15-AJ15-AO15-AT15-BD15-BI15-BN15-BS15-BX15),0)</f>
        <v>0</v>
      </c>
      <c r="CD15" s="81" t="n">
        <f aca="false">CB15+CC15</f>
        <v>0</v>
      </c>
      <c r="CE15" s="53" t="n">
        <f aca="false">CE14+1</f>
        <v>10</v>
      </c>
      <c r="CF15" s="83" t="n">
        <f aca="false">MAX(CF14-CH15,0)</f>
        <v>0</v>
      </c>
      <c r="CG15" s="81" t="n">
        <f aca="false">IF(CA15=0,CF14*$C$49,0)</f>
        <v>0</v>
      </c>
      <c r="CH15" s="83" t="n">
        <f aca="false">IF(P15-Z15-AE15-AJ15-AO15-AT15-BD15-BI15-BN15-BS15-BX15-CC15&gt;0,MIN(CF14,P15-Z15-AE15-AJ15-AO15-AT15-BD15-BI15-BN15-BS15-BX15-CC15),0)</f>
        <v>0</v>
      </c>
      <c r="CI15" s="81" t="n">
        <f aca="false">CG15+CH15</f>
        <v>0</v>
      </c>
      <c r="CJ15" s="53" t="n">
        <f aca="false">CJ14+1</f>
        <v>10</v>
      </c>
      <c r="CK15" s="83" t="n">
        <f aca="false">MAX(CK14-CM15,0)</f>
        <v>0</v>
      </c>
      <c r="CL15" s="81" t="n">
        <f aca="false">IF(CF15=0,CK14*$C$52,0)</f>
        <v>0</v>
      </c>
      <c r="CM15" s="83" t="n">
        <f aca="false">IF(P15-Z15-AE15-AJ15-AO15-AT15-BD15-BI15-BN15-BS15-BX15-CC15-CH15&gt;0,MIN(CK14,P15-Z15-AE15-AJ15-AO15-AT15-BD15-BI15-BN15-BS15-BX15-CC15-CH15),0)</f>
        <v>0</v>
      </c>
      <c r="CN15" s="81" t="n">
        <f aca="false">CL15+CM15</f>
        <v>0</v>
      </c>
      <c r="CO15" s="0" t="n">
        <f aca="false">CO14+1</f>
        <v>10</v>
      </c>
      <c r="CP15" s="83" t="n">
        <f aca="false">MAX(CP14-CR15,0)</f>
        <v>0</v>
      </c>
      <c r="CQ15" s="81" t="n">
        <f aca="false">IF(CK15=0,CP14*$C$55,0)</f>
        <v>0</v>
      </c>
      <c r="CR15" s="83" t="n">
        <f aca="false">IF(P15-Z15-AE15-AJ15-AO15-AT15-BD15-BI15-BN15-BS15-BX15-CC15-CH15-CM15&gt;0,MIN(CP14,P15-Z15-AE15-AJ15-AO15-AT15-BD15-BI15-BN15-BS15-BX15-CC15-CH15-CM15),0)</f>
        <v>0</v>
      </c>
      <c r="CS15" s="81" t="n">
        <f aca="false">CQ15+CR15</f>
        <v>0</v>
      </c>
      <c r="CT15" s="0" t="n">
        <f aca="false">CT14+1</f>
        <v>10</v>
      </c>
      <c r="CU15" s="83" t="n">
        <f aca="false">MAX(CU14-CW15,0)</f>
        <v>0</v>
      </c>
      <c r="CV15" s="81" t="n">
        <f aca="false">IF(CP15=0,CU14*$C$58,0)</f>
        <v>0</v>
      </c>
      <c r="CW15" s="83" t="n">
        <f aca="false">IF(P15-Z15-AE15-AJ15-AO15-AT15-BD15-BI15-BN15-BS15-BX15-CC15-CH15-CM15-CR15&gt;0,MIN(CU14,P15-Z15-AE15-AJ15-AO15-AT15-BD15-BI15-BN15-BS15-BX15-CC15-CH15-CM15-CR15),0)</f>
        <v>0</v>
      </c>
      <c r="CX15" s="81" t="n">
        <f aca="false">CV15+CW15</f>
        <v>0</v>
      </c>
      <c r="CY15" s="53" t="n">
        <f aca="false">CY14+1</f>
        <v>10</v>
      </c>
      <c r="CZ15" s="83" t="n">
        <f aca="false">MAX(CZ14-DB15,0)</f>
        <v>0</v>
      </c>
      <c r="DA15" s="81" t="n">
        <f aca="false">IF(CU15=0,CZ14*$C$61,0)</f>
        <v>0</v>
      </c>
      <c r="DB15" s="83" t="n">
        <f aca="false">IF(P15-Z15-AE15-AJ15-AO15-AT15-BD15-BI15-BN15-BS15-BX15-CC15-CH15-CM15-CR15-CW15&gt;0,MIN(CZ14,P15-Z15-AE15-AJ15-AO15-AT15-BD15-BI15-BN15-BS15-BX15-CC15-CH15-CM15-CR15-CW15),0)</f>
        <v>0</v>
      </c>
      <c r="DC15" s="81" t="n">
        <f aca="false">DA15+DB15</f>
        <v>0</v>
      </c>
      <c r="DD15" s="81" t="n">
        <f aca="false">X15+AC15+AH15+AM15+AR15+BB15+BG15+BL15+BQ15+BV15+CA15+CF15+CK15+CP15+CU15+CZ15</f>
        <v>0</v>
      </c>
      <c r="DE15" s="81" t="n">
        <f aca="false">Y15+AD15+AI15+AN15+AS15+AX15+BC15+BH15+BM15+BR15+BW15+CB15+CG15+CQ15+CV15+DA15</f>
        <v>330567.186629755</v>
      </c>
      <c r="DF15" s="81" t="n">
        <f aca="false">Z15+AE15+AJ15+AO15+AT15+AY15+BD15+BI15+BN15+BS15+BX15+CC15+CH15+CR15+CW15+DB15</f>
        <v>0</v>
      </c>
      <c r="DG15" s="81" t="n">
        <f aca="false">DE15+DF15</f>
        <v>330567.186629755</v>
      </c>
      <c r="DH15" s="83" t="n">
        <f aca="false">U15-DG15+(AW15*$C$28)</f>
        <v>127824026.489947</v>
      </c>
      <c r="DI15" s="81" t="n">
        <f aca="false">U15-DG15</f>
        <v>127824026.489947</v>
      </c>
      <c r="DJ15" s="53" t="n">
        <f aca="false">DJ14+1</f>
        <v>10</v>
      </c>
    </row>
    <row r="16" customFormat="false" ht="15.75" hidden="false" customHeight="false" outlineLevel="0" collapsed="false">
      <c r="A16" s="87" t="s">
        <v>69</v>
      </c>
      <c r="B16" s="48"/>
      <c r="C16" s="88" t="n">
        <v>0.07333</v>
      </c>
      <c r="G16" s="76" t="n">
        <f aca="false">G15+1</f>
        <v>11</v>
      </c>
      <c r="H16" s="77" t="n">
        <f aca="false">1/(1+$C$4)*H17</f>
        <v>0.236158928384318</v>
      </c>
      <c r="I16" s="77" t="n">
        <f aca="false">1/$C$4*(1-H16)</f>
        <v>9.67867551464371</v>
      </c>
      <c r="J16" s="85" t="n">
        <f aca="false">0.06*$C$6</f>
        <v>0</v>
      </c>
      <c r="K16" s="85" t="n">
        <f aca="false">$C$10</f>
        <v>0</v>
      </c>
      <c r="L16" s="79" t="n">
        <f aca="false">-PV($C$4,$C$3-$G16,$C$5)*(1-$J$5-$K$5)*(1-$J$6-$K$6)*(1-$J$7-$K$7)*(1-$J$8-$K$8)*(1-$J16-$K16)^($G16-3)</f>
        <v>-339367507.452203</v>
      </c>
      <c r="M16" s="80" t="n">
        <f aca="false">-PMT($C$4,$C$3,$C$2)*(1-$J$5-$K$5)*(1-$J$6-$K$6)*(1-$J$7-$K$7)*(1-$J$8-$K$8)*(1-J15-K15)^($G16-4)</f>
        <v>128067917.274257</v>
      </c>
      <c r="N16" s="80" t="n">
        <f aca="false">-PV($C$4,$C$3-$G16,$C$5)*(1-$J$5-$K$5)*(1-$J$6-$K$6)*(1-$J$7-$K$7)*(1-$J$8-$K$8)*(1-$J15-$K15)^($G16-4)*$J$10</f>
        <v>-0</v>
      </c>
      <c r="O16" s="80" t="n">
        <f aca="false">PV($C$4,$C$3-$G16,$C$5)*(1-$J$5-$K$5)*(1-$J$6-$K$6)*(1-$J$7-$K$7)*(1-$J$8-$K$8)*(1-$J15-$K15)^($G16-4)*$K$10</f>
        <v>0</v>
      </c>
      <c r="P16" s="80" t="n">
        <f aca="false">-(PMT($C$4,$C$3,$C$2)-PV($C$4,$C$3-$G15,$C$5)*$C$4)*(1-$J$5-$K$5)*(1-$J$6-$K$6)*(1-$J$7-$K$7)*(1-$J$8-$K$8)*(1-$J15-$K15)^($G16-4)</f>
        <v>143523895.156624</v>
      </c>
      <c r="Q16" s="80" t="n">
        <f aca="false">(-PV($C$4,$C$3-$G15,$C$5)*$C$4)*(1-$J$5-$K$5)*(1-$J$6-$K$6)*(1-$J$7-$K$7)*(1-$J$8-$K$8)*(1-$J15-$K15)^($G16-4)</f>
        <v>-15455977.8823671</v>
      </c>
      <c r="R16" s="80" t="n">
        <f aca="false">(PV($C$4,$C$3-G15,$C$5)*$C$9)*(1-$J$5-$K$5)*(1-$J$6-$K$6)*(1-$J$7-$K$7)*(1-$J$8-$K$8)*(1-$J$9-$K$9)^($G16-4)</f>
        <v>270225.01624544</v>
      </c>
      <c r="S16" s="80" t="n">
        <f aca="false">MAXA(0,$L16-$C$8)</f>
        <v>0</v>
      </c>
      <c r="T16" s="80" t="n">
        <f aca="false">-$C$11*O15</f>
        <v>-0</v>
      </c>
      <c r="U16" s="52" t="n">
        <f aca="false">SUM(N16:R16)+T16</f>
        <v>128338142.290502</v>
      </c>
      <c r="W16" s="53" t="n">
        <f aca="false">W15+1</f>
        <v>11</v>
      </c>
      <c r="X16" s="83" t="n">
        <f aca="false">MAX(X15-Z16,0)</f>
        <v>0</v>
      </c>
      <c r="Y16" s="81" t="n">
        <f aca="false">X15*$C$13</f>
        <v>0</v>
      </c>
      <c r="Z16" s="83" t="n">
        <f aca="false">MIN(IF(X15&gt;0,$P$6,0),X15)</f>
        <v>0</v>
      </c>
      <c r="AA16" s="83" t="n">
        <f aca="false">Y16+Z16</f>
        <v>0</v>
      </c>
      <c r="AB16" s="53" t="n">
        <f aca="false">AB15+1</f>
        <v>11</v>
      </c>
      <c r="AC16" s="83" t="n">
        <f aca="false">MAX(AC15-AE16,0)</f>
        <v>0</v>
      </c>
      <c r="AD16" s="81" t="n">
        <f aca="false">AC15*$C$16</f>
        <v>0</v>
      </c>
      <c r="AE16" s="83" t="n">
        <f aca="false">IF(P16-Z16&gt;0,MIN(AC15,P16-Z16),0)</f>
        <v>0</v>
      </c>
      <c r="AF16" s="81" t="n">
        <f aca="false">AD16+AE16</f>
        <v>0</v>
      </c>
      <c r="AG16" s="53" t="n">
        <f aca="false">AG15+1</f>
        <v>11</v>
      </c>
      <c r="AH16" s="83" t="n">
        <f aca="false">MAX(AH15-AJ16,0)</f>
        <v>0</v>
      </c>
      <c r="AI16" s="81" t="n">
        <f aca="false">AH15*$C$19</f>
        <v>0</v>
      </c>
      <c r="AJ16" s="83" t="n">
        <f aca="false">IF(P16-Z16-AE16&gt;0,MIN(AH15,P16-Z16-AE16),0)</f>
        <v>0</v>
      </c>
      <c r="AK16" s="81" t="n">
        <f aca="false">AI16+AJ16</f>
        <v>0</v>
      </c>
      <c r="AL16" s="53" t="n">
        <f aca="false">AL15+1</f>
        <v>11</v>
      </c>
      <c r="AM16" s="83" t="n">
        <f aca="false">MAX(AM15-AO16,0)</f>
        <v>0</v>
      </c>
      <c r="AN16" s="81" t="n">
        <f aca="false">AM15*$C$22</f>
        <v>0</v>
      </c>
      <c r="AO16" s="83" t="n">
        <f aca="false">IF(P16-Z16-AE16-AJ16&gt;0,MIN(AM15,P16-Z16-AE16-AJ16),0)</f>
        <v>0</v>
      </c>
      <c r="AP16" s="81" t="n">
        <f aca="false">AN16+AO16</f>
        <v>0</v>
      </c>
      <c r="AQ16" s="53" t="n">
        <f aca="false">AQ15+1</f>
        <v>11</v>
      </c>
      <c r="AR16" s="83" t="n">
        <f aca="false">MAX(AR15-AT16,0)</f>
        <v>0</v>
      </c>
      <c r="AS16" s="81" t="n">
        <f aca="false">AR15*$C$25</f>
        <v>0</v>
      </c>
      <c r="AT16" s="83" t="n">
        <f aca="false">IF(P16-Z16-AE16-AJ16-AO16&gt;0,MIN(AR15,P16-Z16-AE16-AJ16-AO16),0)</f>
        <v>0</v>
      </c>
      <c r="AU16" s="81" t="n">
        <f aca="false">AS16+AT16</f>
        <v>0</v>
      </c>
      <c r="AV16" s="53" t="n">
        <f aca="false">AV15+1</f>
        <v>11</v>
      </c>
      <c r="AW16" s="82" t="n">
        <f aca="false">S15</f>
        <v>0</v>
      </c>
      <c r="AX16" s="81" t="n">
        <f aca="false">AW15*$C$28</f>
        <v>0</v>
      </c>
      <c r="AY16" s="81" t="n">
        <v>0</v>
      </c>
      <c r="AZ16" s="81" t="n">
        <f aca="false">AX16+AY16</f>
        <v>0</v>
      </c>
      <c r="BA16" s="53" t="n">
        <f aca="false">BA15+1</f>
        <v>11</v>
      </c>
      <c r="BB16" s="83" t="n">
        <f aca="false">MAX(BB15-BD16,0)</f>
        <v>0</v>
      </c>
      <c r="BC16" s="81" t="n">
        <f aca="false">IF(AR16=0,BB15*$C$31,0)</f>
        <v>0</v>
      </c>
      <c r="BD16" s="83" t="n">
        <f aca="false">IF(P16-Z16-AE16-AJ16-AO16-AT16&gt;0,MIN(BB15,P16-Z16-AE16-AJ16-AO16-AT16),0)</f>
        <v>0</v>
      </c>
      <c r="BE16" s="81" t="n">
        <f aca="false">BC16+BD16</f>
        <v>0</v>
      </c>
      <c r="BF16" s="53" t="n">
        <f aca="false">BF15+1</f>
        <v>11</v>
      </c>
      <c r="BG16" s="83" t="n">
        <f aca="false">MAX(BG15-BI16,0)</f>
        <v>0</v>
      </c>
      <c r="BH16" s="81" t="n">
        <f aca="false">IF(BB16&gt;0,0,BG15*$C$34)</f>
        <v>0</v>
      </c>
      <c r="BI16" s="83" t="n">
        <f aca="false">IF(P16-Z16-AE16-AJ16-AO16-AT16-BD16&gt;0,MIN(BG15,P16-Z16-AE16-AJ16-AO16-AT16-BD16),0)</f>
        <v>0</v>
      </c>
      <c r="BJ16" s="81" t="n">
        <f aca="false">BH16+BI16</f>
        <v>0</v>
      </c>
      <c r="BK16" s="53" t="n">
        <f aca="false">BK15+1</f>
        <v>11</v>
      </c>
      <c r="BL16" s="83" t="n">
        <f aca="false">MAX(BL15-BN16,0)</f>
        <v>0</v>
      </c>
      <c r="BM16" s="81" t="n">
        <f aca="false">IF(BG16=0,BL15*$C$37,0)</f>
        <v>0</v>
      </c>
      <c r="BN16" s="83" t="n">
        <f aca="false">IF(P16-Z16-AE16-AJ16-AO16-AT16-BD16-BI16&gt;0,MIN(BL15,P16-Z16-AE16-AJ16-AO16-AT16-BD16-BI16),0)</f>
        <v>0</v>
      </c>
      <c r="BO16" s="81" t="n">
        <f aca="false">BM16+BN16</f>
        <v>0</v>
      </c>
      <c r="BP16" s="53" t="n">
        <f aca="false">BP15+1</f>
        <v>11</v>
      </c>
      <c r="BQ16" s="83" t="n">
        <f aca="false">MAX(BQ15-BS16,0)</f>
        <v>0</v>
      </c>
      <c r="BR16" s="81" t="n">
        <f aca="false">IF(BL16=0,BQ15*$C$40,0)</f>
        <v>0</v>
      </c>
      <c r="BS16" s="83" t="n">
        <f aca="false">IF(P16-Z16-AE16-AJ16-AO16-AT16-BD16-BI16-BN16&gt;0,MIN(BQ15,P16-Z16-AE16-AJ16-AO16-AT16-BD16-BI16-BN16),0)</f>
        <v>0</v>
      </c>
      <c r="BT16" s="81" t="n">
        <f aca="false">BR16+BS16</f>
        <v>0</v>
      </c>
      <c r="BU16" s="53" t="n">
        <f aca="false">BU15+1</f>
        <v>11</v>
      </c>
      <c r="BV16" s="83" t="n">
        <f aca="false">MAX(BV15-BX16,0)</f>
        <v>0</v>
      </c>
      <c r="BW16" s="81" t="n">
        <f aca="false">IF(BQ16=0,BV15*$C$43,0)</f>
        <v>0</v>
      </c>
      <c r="BX16" s="83" t="n">
        <f aca="false">IF(P16-Z16-AE16-AJ16-AO16-AT16-BD16-BI16-BN16-BS16&gt;0,MIN(BV15,P16-Z16-AE16-AJ16-AO16-AT16-BD16-BI16-BN16-BS16),0)</f>
        <v>0</v>
      </c>
      <c r="BY16" s="81" t="n">
        <f aca="false">BW16+BX16</f>
        <v>0</v>
      </c>
      <c r="BZ16" s="0" t="n">
        <f aca="false">BZ15+1</f>
        <v>11</v>
      </c>
      <c r="CA16" s="83" t="n">
        <f aca="false">MAX(CA15-CC16,0)</f>
        <v>0</v>
      </c>
      <c r="CB16" s="81" t="n">
        <f aca="false">IF(BV16=0,CA15*$C$46,0)</f>
        <v>0</v>
      </c>
      <c r="CC16" s="83" t="n">
        <f aca="false">IF(P16-Z16-AE16-AJ16-AO16-AT16-BD16-BI16-BN16-BS16-BX16&gt;0,MIN(CA15,P16-Z16-AE16-AJ16-AO16-AT16-BD16-BI16-BN16-BS16-BX16),0)</f>
        <v>0</v>
      </c>
      <c r="CD16" s="81" t="n">
        <f aca="false">CB16+CC16</f>
        <v>0</v>
      </c>
      <c r="CE16" s="53" t="n">
        <f aca="false">CE15+1</f>
        <v>11</v>
      </c>
      <c r="CF16" s="83" t="n">
        <f aca="false">MAX(CF15-CH16,0)</f>
        <v>0</v>
      </c>
      <c r="CG16" s="81" t="n">
        <f aca="false">IF(CA16=0,CF15*$C$49,0)</f>
        <v>0</v>
      </c>
      <c r="CH16" s="83" t="n">
        <f aca="false">IF(P16-Z16-AE16-AJ16-AO16-AT16-BD16-BI16-BN16-BS16-BX16-CC16&gt;0,MIN(CF15,P16-Z16-AE16-AJ16-AO16-AT16-BD16-BI16-BN16-BS16-BX16-CC16),0)</f>
        <v>0</v>
      </c>
      <c r="CI16" s="81" t="n">
        <f aca="false">CG16+CH16</f>
        <v>0</v>
      </c>
      <c r="CJ16" s="53" t="n">
        <f aca="false">CJ15+1</f>
        <v>11</v>
      </c>
      <c r="CK16" s="83" t="n">
        <f aca="false">MAX(CK15-CM16,0)</f>
        <v>0</v>
      </c>
      <c r="CL16" s="81" t="n">
        <f aca="false">IF(CF16=0,CK15*$C$52,0)</f>
        <v>0</v>
      </c>
      <c r="CM16" s="83" t="n">
        <f aca="false">IF(P16-Z16-AE16-AJ16-AO16-AT16-BD16-BI16-BN16-BS16-BX16-CC16-CH16&gt;0,MIN(CK15,P16-Z16-AE16-AJ16-AO16-AT16-BD16-BI16-BN16-BS16-BX16-CC16-CH16),0)</f>
        <v>0</v>
      </c>
      <c r="CN16" s="81" t="n">
        <f aca="false">CL16+CM16</f>
        <v>0</v>
      </c>
      <c r="CO16" s="0" t="n">
        <f aca="false">CO15+1</f>
        <v>11</v>
      </c>
      <c r="CP16" s="83" t="n">
        <f aca="false">MAX(CP15-CR16,0)</f>
        <v>0</v>
      </c>
      <c r="CQ16" s="81" t="n">
        <f aca="false">IF(CK16=0,CP15*$C$55,0)</f>
        <v>0</v>
      </c>
      <c r="CR16" s="83" t="n">
        <f aca="false">IF(P16-Z16-AE16-AJ16-AO16-AT16-BD16-BI16-BN16-BS16-BX16-CC16-CH16-CM16&gt;0,MIN(CP15,P16-Z16-AE16-AJ16-AO16-AT16-BD16-BI16-BN16-BS16-BX16-CC16-CH16-CM16),0)</f>
        <v>0</v>
      </c>
      <c r="CS16" s="81" t="n">
        <f aca="false">CQ16+CR16</f>
        <v>0</v>
      </c>
      <c r="CT16" s="0" t="n">
        <f aca="false">CT15+1</f>
        <v>11</v>
      </c>
      <c r="CU16" s="83" t="n">
        <f aca="false">MAX(CU15-CW16,0)</f>
        <v>0</v>
      </c>
      <c r="CV16" s="81" t="n">
        <f aca="false">IF(CP16=0,CU15*$C$58,0)</f>
        <v>0</v>
      </c>
      <c r="CW16" s="83" t="n">
        <f aca="false">IF(P16-Z16-AE16-AJ16-AO16-AT16-BD16-BI16-BN16-BS16-BX16-CC16-CH16-CM16-CR16&gt;0,MIN(CU15,P16-Z16-AE16-AJ16-AO16-AT16-BD16-BI16-BN16-BS16-BX16-CC16-CH16-CM16-CR16),0)</f>
        <v>0</v>
      </c>
      <c r="CX16" s="81" t="n">
        <f aca="false">CV16+CW16</f>
        <v>0</v>
      </c>
      <c r="CY16" s="53" t="n">
        <f aca="false">CY15+1</f>
        <v>11</v>
      </c>
      <c r="CZ16" s="83" t="n">
        <f aca="false">MAX(CZ15-DB16,0)</f>
        <v>0</v>
      </c>
      <c r="DA16" s="81" t="n">
        <f aca="false">IF(CU16=0,CZ15*$C$61,0)</f>
        <v>0</v>
      </c>
      <c r="DB16" s="83" t="n">
        <f aca="false">IF(P16-Z16-AE16-AJ16-AO16-AT16-BD16-BI16-BN16-BS16-BX16-CC16-CH16-CM16-CR16-CW16&gt;0,MIN(CZ15,P16-Z16-AE16-AJ16-AO16-AT16-BD16-BI16-BN16-BS16-BX16-CC16-CH16-CM16-CR16-CW16),0)</f>
        <v>0</v>
      </c>
      <c r="DC16" s="81" t="n">
        <f aca="false">DA16+DB16</f>
        <v>0</v>
      </c>
      <c r="DD16" s="81" t="n">
        <f aca="false">X16+AC16+AH16+AM16+AR16+BB16+BG16+BL16+BQ16+BV16+CA16+CF16+CK16+CP16+CU16+CZ16</f>
        <v>0</v>
      </c>
      <c r="DE16" s="81" t="n">
        <f aca="false">Y16+AD16+AI16+AN16+AS16+AX16+BC16+BH16+BM16+BR16+BW16+CB16+CG16+CQ16+CV16+DA16</f>
        <v>0</v>
      </c>
      <c r="DF16" s="81" t="n">
        <f aca="false">Z16+AE16+AJ16+AO16+AT16+AY16+BD16+BI16+BN16+BS16+BX16+CC16+CH16+CR16+CW16+DB16</f>
        <v>0</v>
      </c>
      <c r="DG16" s="81" t="n">
        <f aca="false">DE16+DF16</f>
        <v>0</v>
      </c>
      <c r="DH16" s="83" t="n">
        <f aca="false">U16-DG16+(AW16*$C$28)</f>
        <v>128338142.290502</v>
      </c>
      <c r="DI16" s="81" t="n">
        <f aca="false">U16-DG16</f>
        <v>128338142.290502</v>
      </c>
      <c r="DJ16" s="53" t="n">
        <f aca="false">DJ15+1</f>
        <v>11</v>
      </c>
    </row>
    <row r="17" customFormat="false" ht="15.75" hidden="false" customHeight="false" outlineLevel="0" collapsed="false">
      <c r="A17" s="48"/>
      <c r="B17" s="48"/>
      <c r="C17" s="48"/>
      <c r="G17" s="76" t="n">
        <f aca="false">G16+1</f>
        <v>12</v>
      </c>
      <c r="H17" s="77" t="n">
        <f aca="false">1/(1+$C$4)*H18</f>
        <v>0.254796591012409</v>
      </c>
      <c r="I17" s="77" t="n">
        <f aca="false">1/$C$4*(1-H17)</f>
        <v>9.44251658625939</v>
      </c>
      <c r="J17" s="85" t="n">
        <f aca="false">0.06*$C$6</f>
        <v>0</v>
      </c>
      <c r="K17" s="85" t="n">
        <f aca="false">$C$10</f>
        <v>0</v>
      </c>
      <c r="L17" s="79" t="n">
        <f aca="false">-PV($C$4,$C$3-$G17,$C$5)*(1-$J$5-$K$5)*(1-$J$6-$K$6)*(1-$J$7-$K$7)*(1-$J$8-$K$8)*(1-$J17-$K17)^($G17-3)</f>
        <v>-494218308.414588</v>
      </c>
      <c r="M17" s="80" t="n">
        <f aca="false">-PMT($C$4,$C$3,$C$2)*(1-$J$5-$K$5)*(1-$J$6-$K$6)*(1-$J$7-$K$7)*(1-$J$8-$K$8)*(1-J16-K16)^($G17-4)</f>
        <v>128067917.274257</v>
      </c>
      <c r="N17" s="80" t="n">
        <f aca="false">-PV($C$4,$C$3-$G17,$C$5)*(1-$J$5-$K$5)*(1-$J$6-$K$6)*(1-$J$7-$K$7)*(1-$J$8-$K$8)*(1-$J16-$K16)^($G17-4)*$J$10</f>
        <v>-0</v>
      </c>
      <c r="O17" s="80" t="n">
        <f aca="false">PV($C$4,$C$3-$G17,$C$5)*(1-$J$5-$K$5)*(1-$J$6-$K$6)*(1-$J$7-$K$7)*(1-$J$8-$K$8)*(1-$J16-$K16)^($G17-4)*$K$10</f>
        <v>0</v>
      </c>
      <c r="P17" s="80" t="n">
        <f aca="false">-(PMT($C$4,$C$3,$C$2)-PV($C$4,$C$3-$G16,$C$5)*$C$4)*(1-$J$5-$K$5)*(1-$J$6-$K$6)*(1-$J$7-$K$7)*(1-$J$8-$K$8)*(1-$J16-$K16)^($G17-4)</f>
        <v>154850800.962385</v>
      </c>
      <c r="Q17" s="80" t="n">
        <f aca="false">(-PV($C$4,$C$3-$G16,$C$5)*$C$4)*(1-$J$5-$K$5)*(1-$J$6-$K$6)*(1-$J$7-$K$7)*(1-$J$8-$K$8)*(1-$J16-$K16)^($G17-4)</f>
        <v>-26782883.6881279</v>
      </c>
      <c r="R17" s="80" t="n">
        <f aca="false">(PV($C$4,$C$3-G16,$C$5)*$C$9)*(1-$J$5-$K$5)*(1-$J$6-$K$6)*(1-$J$7-$K$7)*(1-$J$8-$K$8)*(1-$J$9-$K$9)^($G17-4)</f>
        <v>468259.28678255</v>
      </c>
      <c r="S17" s="80" t="n">
        <f aca="false">MAXA(0,$L17-$C$8)</f>
        <v>0</v>
      </c>
      <c r="T17" s="80" t="n">
        <f aca="false">-$C$11*O16</f>
        <v>-0</v>
      </c>
      <c r="U17" s="52" t="n">
        <f aca="false">SUM(N17:R17)+T17</f>
        <v>128536176.561039</v>
      </c>
      <c r="W17" s="53" t="n">
        <f aca="false">W16+1</f>
        <v>12</v>
      </c>
      <c r="X17" s="83" t="n">
        <f aca="false">MAX(X16-Z17,0)</f>
        <v>0</v>
      </c>
      <c r="Y17" s="81" t="n">
        <f aca="false">X16*$C$13</f>
        <v>0</v>
      </c>
      <c r="Z17" s="83" t="n">
        <f aca="false">MIN(IF(X16&gt;0,$P$6,0),X16)</f>
        <v>0</v>
      </c>
      <c r="AA17" s="83" t="n">
        <f aca="false">Y17+Z17</f>
        <v>0</v>
      </c>
      <c r="AB17" s="53" t="n">
        <f aca="false">AB16+1</f>
        <v>12</v>
      </c>
      <c r="AC17" s="83" t="n">
        <f aca="false">MAX(AC16-AE17,0)</f>
        <v>0</v>
      </c>
      <c r="AD17" s="81" t="n">
        <f aca="false">AC16*$C$16</f>
        <v>0</v>
      </c>
      <c r="AE17" s="83" t="n">
        <f aca="false">IF(P17-Z17&gt;0,MIN(AC16,P17-Z17),0)</f>
        <v>0</v>
      </c>
      <c r="AF17" s="81" t="n">
        <f aca="false">AD17+AE17</f>
        <v>0</v>
      </c>
      <c r="AG17" s="53" t="n">
        <f aca="false">AG16+1</f>
        <v>12</v>
      </c>
      <c r="AH17" s="83" t="n">
        <f aca="false">MAX(AH16-AJ17,0)</f>
        <v>0</v>
      </c>
      <c r="AI17" s="81" t="n">
        <f aca="false">AH16*$C$19</f>
        <v>0</v>
      </c>
      <c r="AJ17" s="83" t="n">
        <f aca="false">IF(P17-Z17-AE17&gt;0,MIN(AH16,P17-Z17-AE17),0)</f>
        <v>0</v>
      </c>
      <c r="AK17" s="81" t="n">
        <f aca="false">AI17+AJ17</f>
        <v>0</v>
      </c>
      <c r="AL17" s="53" t="n">
        <f aca="false">AL16+1</f>
        <v>12</v>
      </c>
      <c r="AM17" s="83" t="n">
        <f aca="false">MAX(AM16-AO17,0)</f>
        <v>0</v>
      </c>
      <c r="AN17" s="81" t="n">
        <f aca="false">AM16*$C$22</f>
        <v>0</v>
      </c>
      <c r="AO17" s="83" t="n">
        <f aca="false">IF(P17-Z17-AE17-AJ17&gt;0,MIN(AM16,P17-Z17-AE17-AJ17),0)</f>
        <v>0</v>
      </c>
      <c r="AP17" s="81" t="n">
        <f aca="false">AN17+AO17</f>
        <v>0</v>
      </c>
      <c r="AQ17" s="53" t="n">
        <f aca="false">AQ16+1</f>
        <v>12</v>
      </c>
      <c r="AR17" s="83" t="n">
        <f aca="false">MAX(AR16-AT17,0)</f>
        <v>0</v>
      </c>
      <c r="AS17" s="81" t="n">
        <f aca="false">AR16*$C$25</f>
        <v>0</v>
      </c>
      <c r="AT17" s="83" t="n">
        <f aca="false">IF(P17-Z17-AE17-AJ17-AO17&gt;0,MIN(AR16,P17-Z17-AE17-AJ17-AO17),0)</f>
        <v>0</v>
      </c>
      <c r="AU17" s="81" t="n">
        <f aca="false">AS17+AT17</f>
        <v>0</v>
      </c>
      <c r="AV17" s="53" t="n">
        <f aca="false">AV16+1</f>
        <v>12</v>
      </c>
      <c r="AW17" s="82" t="n">
        <f aca="false">S16</f>
        <v>0</v>
      </c>
      <c r="AX17" s="81" t="n">
        <f aca="false">AW16*$C$28</f>
        <v>0</v>
      </c>
      <c r="AY17" s="81" t="n">
        <v>0</v>
      </c>
      <c r="AZ17" s="81" t="n">
        <f aca="false">AX17+AY17</f>
        <v>0</v>
      </c>
      <c r="BA17" s="53" t="n">
        <f aca="false">BA16+1</f>
        <v>12</v>
      </c>
      <c r="BB17" s="83" t="n">
        <f aca="false">MAX(BB16-BD17,0)</f>
        <v>0</v>
      </c>
      <c r="BC17" s="81" t="n">
        <f aca="false">IF(AR17=0,BB16*$C$31,0)</f>
        <v>0</v>
      </c>
      <c r="BD17" s="83" t="n">
        <f aca="false">IF(P17-Z17-AE17-AJ17-AO17-AT17&gt;0,MIN(BB16,P17-Z17-AE17-AJ17-AO17-AT17),0)</f>
        <v>0</v>
      </c>
      <c r="BE17" s="81" t="n">
        <f aca="false">BC17+BD17</f>
        <v>0</v>
      </c>
      <c r="BF17" s="53" t="n">
        <f aca="false">BF16+1</f>
        <v>12</v>
      </c>
      <c r="BG17" s="83" t="n">
        <f aca="false">MAX(BG16-BI17,0)</f>
        <v>0</v>
      </c>
      <c r="BH17" s="81" t="n">
        <f aca="false">IF(BB17&gt;0,0,BG16*$C$34)</f>
        <v>0</v>
      </c>
      <c r="BI17" s="83" t="n">
        <f aca="false">IF(P17-Z17-AE17-AJ17-AO17-AT17-BD17&gt;0,MIN(BG16,P17-Z17-AE17-AJ17-AO17-AT17-BD17),0)</f>
        <v>0</v>
      </c>
      <c r="BJ17" s="81" t="n">
        <f aca="false">BH17+BI17</f>
        <v>0</v>
      </c>
      <c r="BK17" s="53" t="n">
        <f aca="false">BK16+1</f>
        <v>12</v>
      </c>
      <c r="BL17" s="83" t="n">
        <f aca="false">MAX(BL16-BN17,0)</f>
        <v>0</v>
      </c>
      <c r="BM17" s="81" t="n">
        <f aca="false">IF(BG17=0,BL16*$C$37,0)</f>
        <v>0</v>
      </c>
      <c r="BN17" s="83" t="n">
        <f aca="false">IF(P17-Z17-AE17-AJ17-AO17-AT17-BD17-BI17&gt;0,MIN(BL16,P17-Z17-AE17-AJ17-AO17-AT17-BD17-BI17),0)</f>
        <v>0</v>
      </c>
      <c r="BO17" s="81" t="n">
        <f aca="false">BM17+BN17</f>
        <v>0</v>
      </c>
      <c r="BP17" s="53" t="n">
        <f aca="false">BP16+1</f>
        <v>12</v>
      </c>
      <c r="BQ17" s="83" t="n">
        <f aca="false">MAX(BQ16-BS17,0)</f>
        <v>0</v>
      </c>
      <c r="BR17" s="81" t="n">
        <f aca="false">IF(BL17=0,BQ16*$C$40,0)</f>
        <v>0</v>
      </c>
      <c r="BS17" s="83" t="n">
        <f aca="false">IF(P17-Z17-AE17-AJ17-AO17-AT17-BD17-BI17-BN17&gt;0,MIN(BQ16,P17-Z17-AE17-AJ17-AO17-AT17-BD17-BI17-BN17),0)</f>
        <v>0</v>
      </c>
      <c r="BT17" s="81" t="n">
        <f aca="false">BR17+BS17</f>
        <v>0</v>
      </c>
      <c r="BU17" s="53" t="n">
        <f aca="false">BU16+1</f>
        <v>12</v>
      </c>
      <c r="BV17" s="83" t="n">
        <f aca="false">MAX(BV16-BX17,0)</f>
        <v>0</v>
      </c>
      <c r="BW17" s="81" t="n">
        <f aca="false">IF(BQ17=0,BV16*$C$43,0)</f>
        <v>0</v>
      </c>
      <c r="BX17" s="83" t="n">
        <f aca="false">IF(P17-Z17-AE17-AJ17-AO17-AT17-BD17-BI17-BN17-BS17&gt;0,MIN(BV16,P17-Z17-AE17-AJ17-AO17-AT17-BD17-BI17-BN17-BS17),0)</f>
        <v>0</v>
      </c>
      <c r="BY17" s="81" t="n">
        <f aca="false">BW17+BX17</f>
        <v>0</v>
      </c>
      <c r="BZ17" s="0" t="n">
        <f aca="false">BZ16+1</f>
        <v>12</v>
      </c>
      <c r="CA17" s="83" t="n">
        <f aca="false">MAX(CA16-CC17,0)</f>
        <v>0</v>
      </c>
      <c r="CB17" s="81" t="n">
        <f aca="false">IF(BV17=0,CA16*$C$46,0)</f>
        <v>0</v>
      </c>
      <c r="CC17" s="83" t="n">
        <f aca="false">IF(P17-Z17-AE17-AJ17-AO17-AT17-BD17-BI17-BN17-BS17-BX17&gt;0,MIN(CA16,P17-Z17-AE17-AJ17-AO17-AT17-BD17-BI17-BN17-BS17-BX17),0)</f>
        <v>0</v>
      </c>
      <c r="CD17" s="81" t="n">
        <f aca="false">CB17+CC17</f>
        <v>0</v>
      </c>
      <c r="CE17" s="53" t="n">
        <f aca="false">CE16+1</f>
        <v>12</v>
      </c>
      <c r="CF17" s="83" t="n">
        <f aca="false">MAX(CF16-CH17,0)</f>
        <v>0</v>
      </c>
      <c r="CG17" s="81" t="n">
        <f aca="false">IF(CA17=0,CF16*$C$49,0)</f>
        <v>0</v>
      </c>
      <c r="CH17" s="83" t="n">
        <f aca="false">IF(P17-Z17-AE17-AJ17-AO17-AT17-BD17-BI17-BN17-BS17-BX17-CC17&gt;0,MIN(CF16,P17-Z17-AE17-AJ17-AO17-AT17-BD17-BI17-BN17-BS17-BX17-CC17),0)</f>
        <v>0</v>
      </c>
      <c r="CI17" s="81" t="n">
        <f aca="false">CG17+CH17</f>
        <v>0</v>
      </c>
      <c r="CJ17" s="53" t="n">
        <f aca="false">CJ16+1</f>
        <v>12</v>
      </c>
      <c r="CK17" s="83" t="n">
        <f aca="false">MAX(CK16-CM17,0)</f>
        <v>0</v>
      </c>
      <c r="CL17" s="81" t="n">
        <f aca="false">IF(CF17=0,CK16*$C$52,0)</f>
        <v>0</v>
      </c>
      <c r="CM17" s="83" t="n">
        <f aca="false">IF(P17-Z17-AE17-AJ17-AO17-AT17-BD17-BI17-BN17-BS17-BX17-CC17-CH17&gt;0,MIN(CK16,P17-Z17-AE17-AJ17-AO17-AT17-BD17-BI17-BN17-BS17-BX17-CC17-CH17),0)</f>
        <v>0</v>
      </c>
      <c r="CN17" s="81" t="n">
        <f aca="false">CL17+CM17</f>
        <v>0</v>
      </c>
      <c r="CO17" s="0" t="n">
        <f aca="false">CO16+1</f>
        <v>12</v>
      </c>
      <c r="CP17" s="83" t="n">
        <f aca="false">MAX(CP16-CR17,0)</f>
        <v>0</v>
      </c>
      <c r="CQ17" s="81" t="n">
        <f aca="false">IF(CK17=0,CP16*$C$55,0)</f>
        <v>0</v>
      </c>
      <c r="CR17" s="83" t="n">
        <f aca="false">IF(P17-Z17-AE17-AJ17-AO17-AT17-BD17-BI17-BN17-BS17-BX17-CC17-CH17-CM17&gt;0,MIN(CP16,P17-Z17-AE17-AJ17-AO17-AT17-BD17-BI17-BN17-BS17-BX17-CC17-CH17-CM17),0)</f>
        <v>0</v>
      </c>
      <c r="CS17" s="81" t="n">
        <f aca="false">CQ17+CR17</f>
        <v>0</v>
      </c>
      <c r="CT17" s="0" t="n">
        <f aca="false">CT16+1</f>
        <v>12</v>
      </c>
      <c r="CU17" s="83" t="n">
        <f aca="false">MAX(CU16-CW17,0)</f>
        <v>0</v>
      </c>
      <c r="CV17" s="81" t="n">
        <f aca="false">IF(CP17=0,CU16*$C$58,0)</f>
        <v>0</v>
      </c>
      <c r="CW17" s="83" t="n">
        <f aca="false">IF(P17-Z17-AE17-AJ17-AO17-AT17-BD17-BI17-BN17-BS17-BX17-CC17-CH17-CM17-CR17&gt;0,MIN(CU16,P17-Z17-AE17-AJ17-AO17-AT17-BD17-BI17-BN17-BS17-BX17-CC17-CH17-CM17-CR17),0)</f>
        <v>0</v>
      </c>
      <c r="CX17" s="81" t="n">
        <f aca="false">CV17+CW17</f>
        <v>0</v>
      </c>
      <c r="CY17" s="53" t="n">
        <f aca="false">CY16+1</f>
        <v>12</v>
      </c>
      <c r="CZ17" s="83" t="n">
        <f aca="false">MAX(CZ16-DB17,0)</f>
        <v>0</v>
      </c>
      <c r="DA17" s="81" t="n">
        <f aca="false">IF(CU17=0,CZ16*$C$61,0)</f>
        <v>0</v>
      </c>
      <c r="DB17" s="83" t="n">
        <f aca="false">IF(P17-Z17-AE17-AJ17-AO17-AT17-BD17-BI17-BN17-BS17-BX17-CC17-CH17-CM17-CR17-CW17&gt;0,MIN(CZ16,P17-Z17-AE17-AJ17-AO17-AT17-BD17-BI17-BN17-BS17-BX17-CC17-CH17-CM17-CR17-CW17),0)</f>
        <v>0</v>
      </c>
      <c r="DC17" s="81" t="n">
        <f aca="false">DA17+DB17</f>
        <v>0</v>
      </c>
      <c r="DD17" s="81" t="n">
        <f aca="false">X17+AC17+AH17+AM17+AR17+BB17+BG17+BL17+BQ17+BV17+CA17+CF17+CK17+CP17+CU17+CZ17</f>
        <v>0</v>
      </c>
      <c r="DE17" s="81" t="n">
        <f aca="false">Y17+AD17+AI17+AN17+AS17+AX17+BC17+BH17+BM17+BR17+BW17+CB17+CG17+CQ17+CV17+DA17</f>
        <v>0</v>
      </c>
      <c r="DF17" s="81" t="n">
        <f aca="false">Z17+AE17+AJ17+AO17+AT17+AY17+BD17+BI17+BN17+BS17+BX17+CC17+CH17+CR17+CW17+DB17</f>
        <v>0</v>
      </c>
      <c r="DG17" s="81" t="n">
        <f aca="false">DE17+DF17</f>
        <v>0</v>
      </c>
      <c r="DH17" s="83" t="n">
        <f aca="false">U17-DG17+(AW17*$C$28)</f>
        <v>128536176.561039</v>
      </c>
      <c r="DI17" s="81" t="n">
        <f aca="false">U17-DG17</f>
        <v>128536176.561039</v>
      </c>
      <c r="DJ17" s="53" t="n">
        <f aca="false">DJ16+1</f>
        <v>12</v>
      </c>
    </row>
    <row r="18" customFormat="false" ht="15.75" hidden="false" customHeight="false" outlineLevel="0" collapsed="false">
      <c r="A18" s="87" t="s">
        <v>70</v>
      </c>
      <c r="B18" s="48"/>
      <c r="C18" s="89" t="n">
        <v>55591451</v>
      </c>
      <c r="G18" s="76" t="n">
        <f aca="false">G17+1</f>
        <v>13</v>
      </c>
      <c r="H18" s="77" t="n">
        <f aca="false">1/(1+$C$4)*H19</f>
        <v>0.274905137975108</v>
      </c>
      <c r="I18" s="77" t="n">
        <f aca="false">1/$C$4*(1-H18)</f>
        <v>9.18771999524698</v>
      </c>
      <c r="J18" s="85" t="n">
        <f aca="false">0.06*$C$6</f>
        <v>0</v>
      </c>
      <c r="K18" s="85" t="n">
        <f aca="false">$C$10</f>
        <v>0</v>
      </c>
      <c r="L18" s="79" t="n">
        <f aca="false">-PV($C$4,$C$3-$G18,$C$5)*(1-$J$5-$K$5)*(1-$J$6-$K$6)*(1-$J$7-$K$7)*(1-$J$8-$K$8)*(1-$J18-$K18)^($G18-3)</f>
        <v>-661289934.588925</v>
      </c>
      <c r="M18" s="80" t="n">
        <f aca="false">-PMT($C$4,$C$3,$C$2)*(1-$J$5-$K$5)*(1-$J$6-$K$6)*(1-$J$7-$K$7)*(1-$J$8-$K$8)*(1-J17-K17)^($G18-4)</f>
        <v>128067917.274257</v>
      </c>
      <c r="N18" s="80" t="n">
        <f aca="false">-PV($C$4,$C$3-$G18,$C$5)*(1-$J$5-$K$5)*(1-$J$6-$K$6)*(1-$J$7-$K$7)*(1-$J$8-$K$8)*(1-$J17-$K17)^($G18-4)*$J$10</f>
        <v>-0</v>
      </c>
      <c r="O18" s="80" t="n">
        <f aca="false">PV($C$4,$C$3-$G18,$C$5)*(1-$J$5-$K$5)*(1-$J$6-$K$6)*(1-$J$7-$K$7)*(1-$J$8-$K$8)*(1-$J17-$K17)^($G18-4)*$K$10</f>
        <v>0</v>
      </c>
      <c r="P18" s="80" t="n">
        <f aca="false">-(PMT($C$4,$C$3,$C$2)-PV($C$4,$C$3-$G17,$C$5)*$C$4)*(1-$J$5-$K$5)*(1-$J$6-$K$6)*(1-$J$7-$K$7)*(1-$J$8-$K$8)*(1-$J17-$K17)^($G18-4)</f>
        <v>167071626.174336</v>
      </c>
      <c r="Q18" s="80" t="n">
        <f aca="false">(-PV($C$4,$C$3-$G17,$C$5)*$C$4)*(1-$J$5-$K$5)*(1-$J$6-$K$6)*(1-$J$7-$K$7)*(1-$J$8-$K$8)*(1-$J17-$K17)^($G18-4)</f>
        <v>-39003708.9000793</v>
      </c>
      <c r="R18" s="80" t="n">
        <f aca="false">(PV($C$4,$C$3-G17,$C$5)*$C$9)*(1-$J$5-$K$5)*(1-$J$6-$K$6)*(1-$J$7-$K$7)*(1-$J$8-$K$8)*(1-$J$9-$K$9)^($G18-4)</f>
        <v>681922.421950449</v>
      </c>
      <c r="S18" s="80" t="n">
        <f aca="false">MAXA(0,$L18-$C$8)</f>
        <v>0</v>
      </c>
      <c r="T18" s="80" t="n">
        <f aca="false">-$C$11*O17</f>
        <v>-0</v>
      </c>
      <c r="U18" s="52" t="n">
        <f aca="false">SUM(N18:R18)+T18</f>
        <v>128749839.696207</v>
      </c>
      <c r="W18" s="53" t="n">
        <f aca="false">W17+1</f>
        <v>13</v>
      </c>
      <c r="X18" s="83" t="n">
        <f aca="false">MAX(X17-Z18,0)</f>
        <v>0</v>
      </c>
      <c r="Y18" s="81" t="n">
        <f aca="false">X17*$C$13</f>
        <v>0</v>
      </c>
      <c r="Z18" s="83" t="n">
        <f aca="false">MIN(IF(X17&gt;0,$P$6,0),X17)</f>
        <v>0</v>
      </c>
      <c r="AA18" s="83" t="n">
        <f aca="false">Y18+Z18</f>
        <v>0</v>
      </c>
      <c r="AB18" s="53" t="n">
        <f aca="false">AB17+1</f>
        <v>13</v>
      </c>
      <c r="AC18" s="83" t="n">
        <f aca="false">MAX(AC17-AE18,0)</f>
        <v>0</v>
      </c>
      <c r="AD18" s="81" t="n">
        <f aca="false">AC17*$C$16</f>
        <v>0</v>
      </c>
      <c r="AE18" s="83" t="n">
        <f aca="false">IF(P18-Z18&gt;0,MIN(AC17,P18-Z18),0)</f>
        <v>0</v>
      </c>
      <c r="AF18" s="81" t="n">
        <f aca="false">AD18+AE18</f>
        <v>0</v>
      </c>
      <c r="AG18" s="53" t="n">
        <f aca="false">AG17+1</f>
        <v>13</v>
      </c>
      <c r="AH18" s="83" t="n">
        <f aca="false">MAX(AH17-AJ18,0)</f>
        <v>0</v>
      </c>
      <c r="AI18" s="81" t="n">
        <f aca="false">AH17*$C$19</f>
        <v>0</v>
      </c>
      <c r="AJ18" s="83" t="n">
        <f aca="false">IF(P18-Z18-AE18&gt;0,MIN(AH17,P18-Z18-AE18),0)</f>
        <v>0</v>
      </c>
      <c r="AK18" s="81" t="n">
        <f aca="false">AI18+AJ18</f>
        <v>0</v>
      </c>
      <c r="AL18" s="53" t="n">
        <f aca="false">AL17+1</f>
        <v>13</v>
      </c>
      <c r="AM18" s="83" t="n">
        <f aca="false">MAX(AM17-AO18,0)</f>
        <v>0</v>
      </c>
      <c r="AN18" s="81" t="n">
        <f aca="false">AM17*$C$22</f>
        <v>0</v>
      </c>
      <c r="AO18" s="83" t="n">
        <f aca="false">IF(P18-Z18-AE18-AJ18&gt;0,MIN(AM17,P18-Z18-AE18-AJ18),0)</f>
        <v>0</v>
      </c>
      <c r="AP18" s="81" t="n">
        <f aca="false">AN18+AO18</f>
        <v>0</v>
      </c>
      <c r="AQ18" s="53" t="n">
        <f aca="false">AQ17+1</f>
        <v>13</v>
      </c>
      <c r="AR18" s="83" t="n">
        <f aca="false">MAX(AR17-AT18,0)</f>
        <v>0</v>
      </c>
      <c r="AS18" s="81" t="n">
        <f aca="false">AR17*$C$25</f>
        <v>0</v>
      </c>
      <c r="AT18" s="83" t="n">
        <f aca="false">IF(P18-Z18-AE18-AJ18-AO18&gt;0,MIN(AR17,P18-Z18-AE18-AJ18-AO18),0)</f>
        <v>0</v>
      </c>
      <c r="AU18" s="81" t="n">
        <f aca="false">AS18+AT18</f>
        <v>0</v>
      </c>
      <c r="AV18" s="53" t="n">
        <f aca="false">AV17+1</f>
        <v>13</v>
      </c>
      <c r="AW18" s="82" t="n">
        <f aca="false">S17</f>
        <v>0</v>
      </c>
      <c r="AX18" s="81" t="n">
        <f aca="false">AW17*$C$28</f>
        <v>0</v>
      </c>
      <c r="AY18" s="81" t="n">
        <v>0</v>
      </c>
      <c r="AZ18" s="81" t="n">
        <f aca="false">AX18+AY18</f>
        <v>0</v>
      </c>
      <c r="BA18" s="53" t="n">
        <f aca="false">BA17+1</f>
        <v>13</v>
      </c>
      <c r="BB18" s="83" t="n">
        <f aca="false">MAX(BB17-BD18,0)</f>
        <v>0</v>
      </c>
      <c r="BC18" s="81" t="n">
        <f aca="false">IF(AR18=0,BB17*$C$31,0)</f>
        <v>0</v>
      </c>
      <c r="BD18" s="83" t="n">
        <f aca="false">IF(P18-Z18-AE18-AJ18-AO18-AT18&gt;0,MIN(BB17,P18-Z18-AE18-AJ18-AO18-AT18),0)</f>
        <v>0</v>
      </c>
      <c r="BE18" s="81" t="n">
        <f aca="false">BC18+BD18</f>
        <v>0</v>
      </c>
      <c r="BF18" s="53" t="n">
        <f aca="false">BF17+1</f>
        <v>13</v>
      </c>
      <c r="BG18" s="83" t="n">
        <f aca="false">MAX(BG17-BI18,0)</f>
        <v>0</v>
      </c>
      <c r="BH18" s="81" t="n">
        <f aca="false">IF(BB18&gt;0,0,BG17*$C$34)</f>
        <v>0</v>
      </c>
      <c r="BI18" s="83" t="n">
        <f aca="false">IF(P18-Z18-AE18-AJ18-AO18-AT18-BD18&gt;0,MIN(BG17,P18-Z18-AE18-AJ18-AO18-AT18-BD18),0)</f>
        <v>0</v>
      </c>
      <c r="BJ18" s="81" t="n">
        <f aca="false">BH18+BI18</f>
        <v>0</v>
      </c>
      <c r="BK18" s="53" t="n">
        <f aca="false">BK17+1</f>
        <v>13</v>
      </c>
      <c r="BL18" s="83" t="n">
        <f aca="false">MAX(BL17-BN18,0)</f>
        <v>0</v>
      </c>
      <c r="BM18" s="81" t="n">
        <f aca="false">IF(BG18=0,BL17*$C$37,0)</f>
        <v>0</v>
      </c>
      <c r="BN18" s="83" t="n">
        <f aca="false">IF(P18-Z18-AE18-AJ18-AO18-AT18-BD18-BI18&gt;0,MIN(BL17,P18-Z18-AE18-AJ18-AO18-AT18-BD18-BI18),0)</f>
        <v>0</v>
      </c>
      <c r="BO18" s="81" t="n">
        <f aca="false">BM18+BN18</f>
        <v>0</v>
      </c>
      <c r="BP18" s="53" t="n">
        <f aca="false">BP17+1</f>
        <v>13</v>
      </c>
      <c r="BQ18" s="83" t="n">
        <f aca="false">MAX(BQ17-BS18,0)</f>
        <v>0</v>
      </c>
      <c r="BR18" s="81" t="n">
        <f aca="false">IF(BL18=0,BQ17*$C$40,0)</f>
        <v>0</v>
      </c>
      <c r="BS18" s="83" t="n">
        <f aca="false">IF(P18-Z18-AE18-AJ18-AO18-AT18-BD18-BI18-BN18&gt;0,MIN(BQ17,P18-Z18-AE18-AJ18-AO18-AT18-BD18-BI18-BN18),0)</f>
        <v>0</v>
      </c>
      <c r="BT18" s="81" t="n">
        <f aca="false">BR18+BS18</f>
        <v>0</v>
      </c>
      <c r="BU18" s="53" t="n">
        <f aca="false">BU17+1</f>
        <v>13</v>
      </c>
      <c r="BV18" s="83" t="n">
        <f aca="false">MAX(BV17-BX18,0)</f>
        <v>0</v>
      </c>
      <c r="BW18" s="81" t="n">
        <f aca="false">IF(BQ18=0,BV17*$C$43,0)</f>
        <v>0</v>
      </c>
      <c r="BX18" s="83" t="n">
        <f aca="false">IF(P18-Z18-AE18-AJ18-AO18-AT18-BD18-BI18-BN18-BS18&gt;0,MIN(BV17,P18-Z18-AE18-AJ18-AO18-AT18-BD18-BI18-BN18-BS18),0)</f>
        <v>0</v>
      </c>
      <c r="BY18" s="81" t="n">
        <f aca="false">BW18+BX18</f>
        <v>0</v>
      </c>
      <c r="BZ18" s="0" t="n">
        <f aca="false">BZ17+1</f>
        <v>13</v>
      </c>
      <c r="CA18" s="83" t="n">
        <f aca="false">MAX(CA17-CC18,0)</f>
        <v>0</v>
      </c>
      <c r="CB18" s="81" t="n">
        <f aca="false">IF(BV18=0,CA17*$C$46,0)</f>
        <v>0</v>
      </c>
      <c r="CC18" s="83" t="n">
        <f aca="false">IF(P18-Z18-AE18-AJ18-AO18-AT18-BD18-BI18-BN18-BS18-BX18&gt;0,MIN(CA17,P18-Z18-AE18-AJ18-AO18-AT18-BD18-BI18-BN18-BS18-BX18),0)</f>
        <v>0</v>
      </c>
      <c r="CD18" s="81" t="n">
        <f aca="false">CB18+CC18</f>
        <v>0</v>
      </c>
      <c r="CE18" s="53" t="n">
        <f aca="false">CE17+1</f>
        <v>13</v>
      </c>
      <c r="CF18" s="83" t="n">
        <f aca="false">MAX(CF17-CH18,0)</f>
        <v>0</v>
      </c>
      <c r="CG18" s="81" t="n">
        <f aca="false">IF(CA18=0,CF17*$C$49,0)</f>
        <v>0</v>
      </c>
      <c r="CH18" s="83" t="n">
        <f aca="false">IF(P18-Z18-AE18-AJ18-AO18-AT18-BD18-BI18-BN18-BS18-BX18-CC18&gt;0,MIN(CF17,P18-Z18-AE18-AJ18-AO18-AT18-BD18-BI18-BN18-BS18-BX18-CC18),0)</f>
        <v>0</v>
      </c>
      <c r="CI18" s="81" t="n">
        <f aca="false">CG18+CH18</f>
        <v>0</v>
      </c>
      <c r="CJ18" s="53" t="n">
        <f aca="false">CJ17+1</f>
        <v>13</v>
      </c>
      <c r="CK18" s="83" t="n">
        <f aca="false">MAX(CK17-CM18,0)</f>
        <v>0</v>
      </c>
      <c r="CL18" s="81" t="n">
        <f aca="false">IF(CF18=0,CK17*$C$52,0)</f>
        <v>0</v>
      </c>
      <c r="CM18" s="83" t="n">
        <f aca="false">IF(P18-Z18-AE18-AJ18-AO18-AT18-BD18-BI18-BN18-BS18-BX18-CC18-CH18&gt;0,MIN(CK17,P18-Z18-AE18-AJ18-AO18-AT18-BD18-BI18-BN18-BS18-BX18-CC18-CH18),0)</f>
        <v>0</v>
      </c>
      <c r="CN18" s="81" t="n">
        <f aca="false">CL18+CM18</f>
        <v>0</v>
      </c>
      <c r="CO18" s="0" t="n">
        <f aca="false">CO17+1</f>
        <v>13</v>
      </c>
      <c r="CP18" s="83" t="n">
        <f aca="false">MAX(CP17-CR18,0)</f>
        <v>0</v>
      </c>
      <c r="CQ18" s="81" t="n">
        <f aca="false">IF(CK18=0,CP17*$C$55,0)</f>
        <v>0</v>
      </c>
      <c r="CR18" s="83" t="n">
        <f aca="false">IF(P18-Z18-AE18-AJ18-AO18-AT18-BD18-BI18-BN18-BS18-BX18-CC18-CH18-CM18&gt;0,MIN(CP17,P18-Z18-AE18-AJ18-AO18-AT18-BD18-BI18-BN18-BS18-BX18-CC18-CH18-CM18),0)</f>
        <v>0</v>
      </c>
      <c r="CS18" s="81" t="n">
        <f aca="false">CQ18+CR18</f>
        <v>0</v>
      </c>
      <c r="CT18" s="0" t="n">
        <f aca="false">CT17+1</f>
        <v>13</v>
      </c>
      <c r="CU18" s="83" t="n">
        <f aca="false">MAX(CU17-CW18,0)</f>
        <v>0</v>
      </c>
      <c r="CV18" s="81" t="n">
        <f aca="false">IF(CP18=0,CU17*$C$58,0)</f>
        <v>0</v>
      </c>
      <c r="CW18" s="83" t="n">
        <f aca="false">IF(P18-Z18-AE18-AJ18-AO18-AT18-BD18-BI18-BN18-BS18-BX18-CC18-CH18-CM18-CR18&gt;0,MIN(CU17,P18-Z18-AE18-AJ18-AO18-AT18-BD18-BI18-BN18-BS18-BX18-CC18-CH18-CM18-CR18),0)</f>
        <v>0</v>
      </c>
      <c r="CX18" s="81" t="n">
        <f aca="false">CV18+CW18</f>
        <v>0</v>
      </c>
      <c r="CY18" s="53" t="n">
        <f aca="false">CY17+1</f>
        <v>13</v>
      </c>
      <c r="CZ18" s="83" t="n">
        <f aca="false">MAX(CZ17-DB18,0)</f>
        <v>0</v>
      </c>
      <c r="DA18" s="81" t="n">
        <f aca="false">IF(CU18=0,CZ17*$C$61,0)</f>
        <v>0</v>
      </c>
      <c r="DB18" s="83" t="n">
        <f aca="false">IF(P18-Z18-AE18-AJ18-AO18-AT18-BD18-BI18-BN18-BS18-BX18-CC18-CH18-CM18-CR18-CW18&gt;0,MIN(CZ17,P18-Z18-AE18-AJ18-AO18-AT18-BD18-BI18-BN18-BS18-BX18-CC18-CH18-CM18-CR18-CW18),0)</f>
        <v>0</v>
      </c>
      <c r="DC18" s="81" t="n">
        <f aca="false">DA18+DB18</f>
        <v>0</v>
      </c>
      <c r="DD18" s="81" t="n">
        <f aca="false">X18+AC18+AH18+AM18+AR18+BB18+BG18+BL18+BQ18+BV18+CA18+CF18+CK18+CP18+CU18+CZ18</f>
        <v>0</v>
      </c>
      <c r="DE18" s="81" t="n">
        <f aca="false">Y18+AD18+AI18+AN18+AS18+AX18+BC18+BH18+BM18+BR18+BW18+CB18+CG18+CQ18+CV18+DA18</f>
        <v>0</v>
      </c>
      <c r="DF18" s="81" t="n">
        <f aca="false">Z18+AE18+AJ18+AO18+AT18+AY18+BD18+BI18+BN18+BS18+BX18+CC18+CH18+CR18+CW18+DB18</f>
        <v>0</v>
      </c>
      <c r="DG18" s="81" t="n">
        <f aca="false">DE18+DF18</f>
        <v>0</v>
      </c>
      <c r="DH18" s="83" t="n">
        <f aca="false">U18-DG18+(AW18*$C$28)</f>
        <v>128749839.696207</v>
      </c>
      <c r="DI18" s="81" t="n">
        <f aca="false">U18-DG18</f>
        <v>128749839.696207</v>
      </c>
      <c r="DJ18" s="53" t="n">
        <f aca="false">DJ17+1</f>
        <v>13</v>
      </c>
    </row>
    <row r="19" customFormat="false" ht="15.75" hidden="false" customHeight="false" outlineLevel="0" collapsed="false">
      <c r="A19" s="87" t="s">
        <v>71</v>
      </c>
      <c r="B19" s="48"/>
      <c r="C19" s="88" t="n">
        <v>0.06801</v>
      </c>
      <c r="G19" s="76" t="n">
        <f aca="false">G18+1</f>
        <v>14</v>
      </c>
      <c r="H19" s="77" t="n">
        <f aca="false">1/(1+$C$4)*H20</f>
        <v>0.296600651464104</v>
      </c>
      <c r="I19" s="77" t="n">
        <f aca="false">1/$C$4*(1-H19)</f>
        <v>8.91281485727187</v>
      </c>
      <c r="J19" s="85" t="n">
        <f aca="false">0.06*$C$6</f>
        <v>0</v>
      </c>
      <c r="K19" s="85" t="n">
        <f aca="false">$C$10</f>
        <v>0</v>
      </c>
      <c r="L19" s="79" t="n">
        <f aca="false">-PV($C$4,$C$3-$G19,$C$5)*(1-$J$5-$K$5)*(1-$J$6-$K$6)*(1-$J$7-$K$7)*(1-$J$8-$K$8)*(1-$J19-$K19)^($G19-3)</f>
        <v>-841546853.50094</v>
      </c>
      <c r="M19" s="80" t="n">
        <f aca="false">-PMT($C$4,$C$3,$C$2)*(1-$J$5-$K$5)*(1-$J$6-$K$6)*(1-$J$7-$K$7)*(1-$J$8-$K$8)*(1-J18-K18)^($G19-4)</f>
        <v>128067917.274257</v>
      </c>
      <c r="N19" s="80" t="n">
        <f aca="false">-PV($C$4,$C$3-$G19,$C$5)*(1-$J$5-$K$5)*(1-$J$6-$K$6)*(1-$J$7-$K$7)*(1-$J$8-$K$8)*(1-$J18-$K18)^($G19-4)*$J$10</f>
        <v>-0</v>
      </c>
      <c r="O19" s="80" t="n">
        <f aca="false">PV($C$4,$C$3-$G19,$C$5)*(1-$J$5-$K$5)*(1-$J$6-$K$6)*(1-$J$7-$K$7)*(1-$J$8-$K$8)*(1-$J18-$K18)^($G19-4)*$K$10</f>
        <v>0</v>
      </c>
      <c r="P19" s="80" t="n">
        <f aca="false">-(PMT($C$4,$C$3,$C$2)-PV($C$4,$C$3-$G18,$C$5)*$C$4)*(1-$J$5-$K$5)*(1-$J$6-$K$6)*(1-$J$7-$K$7)*(1-$J$8-$K$8)*(1-$J18-$K18)^($G19-4)</f>
        <v>180256918.912015</v>
      </c>
      <c r="Q19" s="80" t="n">
        <f aca="false">(-PV($C$4,$C$3-$G18,$C$5)*$C$4)*(1-$J$5-$K$5)*(1-$J$6-$K$6)*(1-$J$7-$K$7)*(1-$J$8-$K$8)*(1-$J18-$K18)^($G19-4)</f>
        <v>-52189001.6377579</v>
      </c>
      <c r="R19" s="80" t="n">
        <f aca="false">(PV($C$4,$C$3-G18,$C$5)*$C$9)*(1-$J$5-$K$5)*(1-$J$6-$K$6)*(1-$J$7-$K$7)*(1-$J$8-$K$8)*(1-$J$9-$K$9)^($G19-4)</f>
        <v>912447.851745798</v>
      </c>
      <c r="S19" s="80" t="n">
        <f aca="false">MAXA(0,$L19-$C$8)</f>
        <v>0</v>
      </c>
      <c r="T19" s="80" t="n">
        <f aca="false">-$C$11*O18</f>
        <v>-0</v>
      </c>
      <c r="U19" s="52" t="n">
        <f aca="false">SUM(N19:R19)+T19</f>
        <v>128980365.126003</v>
      </c>
      <c r="W19" s="53" t="n">
        <f aca="false">W18+1</f>
        <v>14</v>
      </c>
      <c r="X19" s="83" t="n">
        <f aca="false">MAX(X18-Z19,0)</f>
        <v>0</v>
      </c>
      <c r="Y19" s="81" t="n">
        <f aca="false">X18*$C$13</f>
        <v>0</v>
      </c>
      <c r="Z19" s="83" t="n">
        <f aca="false">MIN(IF(X18&gt;0,$P$6,0),X18)</f>
        <v>0</v>
      </c>
      <c r="AA19" s="83" t="n">
        <f aca="false">Y19+Z19</f>
        <v>0</v>
      </c>
      <c r="AB19" s="53" t="n">
        <f aca="false">AB18+1</f>
        <v>14</v>
      </c>
      <c r="AC19" s="83" t="n">
        <f aca="false">MAX(AC18-AE19,0)</f>
        <v>0</v>
      </c>
      <c r="AD19" s="81" t="n">
        <f aca="false">AC18*$C$16</f>
        <v>0</v>
      </c>
      <c r="AE19" s="83" t="n">
        <f aca="false">IF(P19-Z19&gt;0,MIN(AC18,P19-Z19),0)</f>
        <v>0</v>
      </c>
      <c r="AF19" s="81" t="n">
        <f aca="false">AD19+AE19</f>
        <v>0</v>
      </c>
      <c r="AG19" s="53" t="n">
        <f aca="false">AG18+1</f>
        <v>14</v>
      </c>
      <c r="AH19" s="83" t="n">
        <f aca="false">MAX(AH18-AJ19,0)</f>
        <v>0</v>
      </c>
      <c r="AI19" s="81" t="n">
        <f aca="false">AH18*$C$19</f>
        <v>0</v>
      </c>
      <c r="AJ19" s="83" t="n">
        <f aca="false">IF(P19-Z19-AE19&gt;0,MIN(AH18,P19-Z19-AE19),0)</f>
        <v>0</v>
      </c>
      <c r="AK19" s="81" t="n">
        <f aca="false">AI19+AJ19</f>
        <v>0</v>
      </c>
      <c r="AL19" s="53" t="n">
        <f aca="false">AL18+1</f>
        <v>14</v>
      </c>
      <c r="AM19" s="83" t="n">
        <f aca="false">MAX(AM18-AO19,0)</f>
        <v>0</v>
      </c>
      <c r="AN19" s="81" t="n">
        <f aca="false">AM18*$C$22</f>
        <v>0</v>
      </c>
      <c r="AO19" s="83" t="n">
        <f aca="false">IF(P19-Z19-AE19-AJ19&gt;0,MIN(AM18,P19-Z19-AE19-AJ19),0)</f>
        <v>0</v>
      </c>
      <c r="AP19" s="81" t="n">
        <f aca="false">AN19+AO19</f>
        <v>0</v>
      </c>
      <c r="AQ19" s="53" t="n">
        <f aca="false">AQ18+1</f>
        <v>14</v>
      </c>
      <c r="AR19" s="83" t="n">
        <f aca="false">MAX(AR18-AT19,0)</f>
        <v>0</v>
      </c>
      <c r="AS19" s="81" t="n">
        <f aca="false">AR18*$C$25</f>
        <v>0</v>
      </c>
      <c r="AT19" s="83" t="n">
        <f aca="false">IF(P19-Z19-AE19-AJ19-AO19&gt;0,MIN(AR18,P19-Z19-AE19-AJ19-AO19),0)</f>
        <v>0</v>
      </c>
      <c r="AU19" s="81" t="n">
        <f aca="false">AS19+AT19</f>
        <v>0</v>
      </c>
      <c r="AV19" s="53" t="n">
        <f aca="false">AV18+1</f>
        <v>14</v>
      </c>
      <c r="AW19" s="82" t="n">
        <f aca="false">S18</f>
        <v>0</v>
      </c>
      <c r="AX19" s="81" t="n">
        <f aca="false">AW18*$C$28</f>
        <v>0</v>
      </c>
      <c r="AY19" s="81" t="n">
        <v>0</v>
      </c>
      <c r="AZ19" s="81" t="n">
        <f aca="false">AX19+AY19</f>
        <v>0</v>
      </c>
      <c r="BA19" s="53" t="n">
        <f aca="false">BA18+1</f>
        <v>14</v>
      </c>
      <c r="BB19" s="83" t="n">
        <f aca="false">MAX(BB18-BD19,0)</f>
        <v>0</v>
      </c>
      <c r="BC19" s="81" t="n">
        <f aca="false">IF(AR19=0,BB18*$C$31,0)</f>
        <v>0</v>
      </c>
      <c r="BD19" s="83" t="n">
        <f aca="false">IF(P19-Z19-AE19-AJ19-AO19-AT19&gt;0,MIN(BB18,P19-Z19-AE19-AJ19-AO19-AT19),0)</f>
        <v>0</v>
      </c>
      <c r="BE19" s="81" t="n">
        <f aca="false">BC19+BD19</f>
        <v>0</v>
      </c>
      <c r="BF19" s="53" t="n">
        <f aca="false">BF18+1</f>
        <v>14</v>
      </c>
      <c r="BG19" s="83" t="n">
        <f aca="false">MAX(BG18-BI19,0)</f>
        <v>0</v>
      </c>
      <c r="BH19" s="81" t="n">
        <f aca="false">IF(BB19&gt;0,0,BG18*$C$34)</f>
        <v>0</v>
      </c>
      <c r="BI19" s="83" t="n">
        <f aca="false">IF(P19-Z19-AE19-AJ19-AO19-AT19-BD19&gt;0,MIN(BG18,P19-Z19-AE19-AJ19-AO19-AT19-BD19),0)</f>
        <v>0</v>
      </c>
      <c r="BJ19" s="81" t="n">
        <f aca="false">BH19+BI19</f>
        <v>0</v>
      </c>
      <c r="BK19" s="53" t="n">
        <f aca="false">BK18+1</f>
        <v>14</v>
      </c>
      <c r="BL19" s="83" t="n">
        <f aca="false">MAX(BL18-BN19,0)</f>
        <v>0</v>
      </c>
      <c r="BM19" s="81" t="n">
        <f aca="false">IF(BG19=0,BL18*$C$37,0)</f>
        <v>0</v>
      </c>
      <c r="BN19" s="83" t="n">
        <f aca="false">IF(P19-Z19-AE19-AJ19-AO19-AT19-BD19-BI19&gt;0,MIN(BL18,P19-Z19-AE19-AJ19-AO19-AT19-BD19-BI19),0)</f>
        <v>0</v>
      </c>
      <c r="BO19" s="81" t="n">
        <f aca="false">BM19+BN19</f>
        <v>0</v>
      </c>
      <c r="BP19" s="53" t="n">
        <f aca="false">BP18+1</f>
        <v>14</v>
      </c>
      <c r="BQ19" s="83" t="n">
        <f aca="false">MAX(BQ18-BS19,0)</f>
        <v>0</v>
      </c>
      <c r="BR19" s="81" t="n">
        <f aca="false">IF(BL19=0,BQ18*$C$40,0)</f>
        <v>0</v>
      </c>
      <c r="BS19" s="83" t="n">
        <f aca="false">IF(P19-Z19-AE19-AJ19-AO19-AT19-BD19-BI19-BN19&gt;0,MIN(BQ18,P19-Z19-AE19-AJ19-AO19-AT19-BD19-BI19-BN19),0)</f>
        <v>0</v>
      </c>
      <c r="BT19" s="81" t="n">
        <f aca="false">BR19+BS19</f>
        <v>0</v>
      </c>
      <c r="BU19" s="53" t="n">
        <f aca="false">BU18+1</f>
        <v>14</v>
      </c>
      <c r="BV19" s="83" t="n">
        <f aca="false">MAX(BV18-BX19,0)</f>
        <v>0</v>
      </c>
      <c r="BW19" s="81" t="n">
        <f aca="false">IF(BQ19=0,BV18*$C$43,0)</f>
        <v>0</v>
      </c>
      <c r="BX19" s="83" t="n">
        <f aca="false">IF(P19-Z19-AE19-AJ19-AO19-AT19-BD19-BI19-BN19-BS19&gt;0,MIN(BV18,P19-Z19-AE19-AJ19-AO19-AT19-BD19-BI19-BN19-BS19),0)</f>
        <v>0</v>
      </c>
      <c r="BY19" s="81" t="n">
        <f aca="false">BW19+BX19</f>
        <v>0</v>
      </c>
      <c r="BZ19" s="0" t="n">
        <f aca="false">BZ18+1</f>
        <v>14</v>
      </c>
      <c r="CA19" s="83" t="n">
        <f aca="false">MAX(CA18-CC19,0)</f>
        <v>0</v>
      </c>
      <c r="CB19" s="81" t="n">
        <f aca="false">IF(BV19=0,CA18*$C$46,0)</f>
        <v>0</v>
      </c>
      <c r="CC19" s="83" t="n">
        <f aca="false">IF(P19-Z19-AE19-AJ19-AO19-AT19-BD19-BI19-BN19-BS19-BX19&gt;0,MIN(CA18,P19-Z19-AE19-AJ19-AO19-AT19-BD19-BI19-BN19-BS19-BX19),0)</f>
        <v>0</v>
      </c>
      <c r="CD19" s="81" t="n">
        <f aca="false">CB19+CC19</f>
        <v>0</v>
      </c>
      <c r="CE19" s="53" t="n">
        <f aca="false">CE18+1</f>
        <v>14</v>
      </c>
      <c r="CF19" s="83" t="n">
        <f aca="false">MAX(CF18-CH19,0)</f>
        <v>0</v>
      </c>
      <c r="CG19" s="81" t="n">
        <f aca="false">IF(CA19=0,CF18*$C$49,0)</f>
        <v>0</v>
      </c>
      <c r="CH19" s="83" t="n">
        <f aca="false">IF(P19-Z19-AE19-AJ19-AO19-AT19-BD19-BI19-BN19-BS19-BX19-CC19&gt;0,MIN(CF18,P19-Z19-AE19-AJ19-AO19-AT19-BD19-BI19-BN19-BS19-BX19-CC19),0)</f>
        <v>0</v>
      </c>
      <c r="CI19" s="81" t="n">
        <f aca="false">CG19+CH19</f>
        <v>0</v>
      </c>
      <c r="CJ19" s="53" t="n">
        <f aca="false">CJ18+1</f>
        <v>14</v>
      </c>
      <c r="CK19" s="83" t="n">
        <f aca="false">MAX(CK18-CM19,0)</f>
        <v>0</v>
      </c>
      <c r="CL19" s="81" t="n">
        <f aca="false">IF(CF19=0,CK18*$C$52,0)</f>
        <v>0</v>
      </c>
      <c r="CM19" s="83" t="n">
        <f aca="false">IF(P19-Z19-AE19-AJ19-AO19-AT19-BD19-BI19-BN19-BS19-BX19-CC19-CH19&gt;0,MIN(CK18,P19-Z19-AE19-AJ19-AO19-AT19-BD19-BI19-BN19-BS19-BX19-CC19-CH19),0)</f>
        <v>0</v>
      </c>
      <c r="CN19" s="81" t="n">
        <f aca="false">CL19+CM19</f>
        <v>0</v>
      </c>
      <c r="CO19" s="0" t="n">
        <f aca="false">CO18+1</f>
        <v>14</v>
      </c>
      <c r="CP19" s="83" t="n">
        <f aca="false">MAX(CP18-CR19,0)</f>
        <v>0</v>
      </c>
      <c r="CQ19" s="81" t="n">
        <f aca="false">IF(CK19=0,CP18*$C$55,0)</f>
        <v>0</v>
      </c>
      <c r="CR19" s="83" t="n">
        <f aca="false">IF(P19-Z19-AE19-AJ19-AO19-AT19-BD19-BI19-BN19-BS19-BX19-CC19-CH19-CM19&gt;0,MIN(CP18,P19-Z19-AE19-AJ19-AO19-AT19-BD19-BI19-BN19-BS19-BX19-CC19-CH19-CM19),0)</f>
        <v>0</v>
      </c>
      <c r="CS19" s="81" t="n">
        <f aca="false">CQ19+CR19</f>
        <v>0</v>
      </c>
      <c r="CT19" s="0" t="n">
        <f aca="false">CT18+1</f>
        <v>14</v>
      </c>
      <c r="CU19" s="83" t="n">
        <f aca="false">MAX(CU18-CW19,0)</f>
        <v>0</v>
      </c>
      <c r="CV19" s="81" t="n">
        <f aca="false">IF(CP19=0,CU18*$C$58,0)</f>
        <v>0</v>
      </c>
      <c r="CW19" s="83" t="n">
        <f aca="false">IF(P19-Z19-AE19-AJ19-AO19-AT19-BD19-BI19-BN19-BS19-BX19-CC19-CH19-CM19-CR19&gt;0,MIN(CU18,P19-Z19-AE19-AJ19-AO19-AT19-BD19-BI19-BN19-BS19-BX19-CC19-CH19-CM19-CR19),0)</f>
        <v>0</v>
      </c>
      <c r="CX19" s="81" t="n">
        <f aca="false">CV19+CW19</f>
        <v>0</v>
      </c>
      <c r="CY19" s="53" t="n">
        <f aca="false">CY18+1</f>
        <v>14</v>
      </c>
      <c r="CZ19" s="83" t="n">
        <f aca="false">MAX(CZ18-DB19,0)</f>
        <v>0</v>
      </c>
      <c r="DA19" s="81" t="n">
        <f aca="false">IF(CU19=0,CZ18*$C$61,0)</f>
        <v>0</v>
      </c>
      <c r="DB19" s="83" t="n">
        <f aca="false">IF(P19-Z19-AE19-AJ19-AO19-AT19-BD19-BI19-BN19-BS19-BX19-CC19-CH19-CM19-CR19-CW19&gt;0,MIN(CZ18,P19-Z19-AE19-AJ19-AO19-AT19-BD19-BI19-BN19-BS19-BX19-CC19-CH19-CM19-CR19-CW19),0)</f>
        <v>0</v>
      </c>
      <c r="DC19" s="81" t="n">
        <f aca="false">DA19+DB19</f>
        <v>0</v>
      </c>
      <c r="DD19" s="81" t="n">
        <f aca="false">X19+AC19+AH19+AM19+AR19+BB19+BG19+BL19+BQ19+BV19+CA19+CF19+CK19+CP19+CU19+CZ19</f>
        <v>0</v>
      </c>
      <c r="DE19" s="81" t="n">
        <f aca="false">Y19+AD19+AI19+AN19+AS19+AX19+BC19+BH19+BM19+BR19+BW19+CB19+CG19+CQ19+CV19+DA19</f>
        <v>0</v>
      </c>
      <c r="DF19" s="81" t="n">
        <f aca="false">Z19+AE19+AJ19+AO19+AT19+AY19+BD19+BI19+BN19+BS19+BX19+CC19+CH19+CR19+CW19+DB19</f>
        <v>0</v>
      </c>
      <c r="DG19" s="81" t="n">
        <f aca="false">DE19+DF19</f>
        <v>0</v>
      </c>
      <c r="DH19" s="83" t="n">
        <f aca="false">U19-DG19+(AW19*$C$28)</f>
        <v>128980365.126003</v>
      </c>
      <c r="DI19" s="81" t="n">
        <f aca="false">U19-DG19</f>
        <v>128980365.126003</v>
      </c>
      <c r="DJ19" s="53" t="n">
        <f aca="false">DJ18+1</f>
        <v>14</v>
      </c>
    </row>
    <row r="20" customFormat="false" ht="15.75" hidden="false" customHeight="false" outlineLevel="0" collapsed="false">
      <c r="A20" s="48"/>
      <c r="B20" s="48"/>
      <c r="C20" s="48"/>
      <c r="G20" s="76" t="n">
        <f aca="false">G19+1</f>
        <v>15</v>
      </c>
      <c r="H20" s="77" t="n">
        <f aca="false">1/(1+$C$4)*H21</f>
        <v>0.320008374877651</v>
      </c>
      <c r="I20" s="77" t="n">
        <f aca="false">1/$C$4*(1-H20)</f>
        <v>8.61621420580777</v>
      </c>
      <c r="J20" s="85" t="n">
        <f aca="false">0.06*$C$6</f>
        <v>0</v>
      </c>
      <c r="K20" s="85" t="n">
        <f aca="false">$C$10</f>
        <v>0</v>
      </c>
      <c r="L20" s="79" t="n">
        <f aca="false">-PV($C$4,$C$3-$G20,$C$5)*(1-$J$5-$K$5)*(1-$J$6-$K$6)*(1-$J$7-$K$7)*(1-$J$8-$K$8)*(1-$J20-$K20)^($G20-3)</f>
        <v>-1036029648.45349</v>
      </c>
      <c r="M20" s="80" t="n">
        <f aca="false">-PMT($C$4,$C$3,$C$2)*(1-$J$5-$K$5)*(1-$J$6-$K$6)*(1-$J$7-$K$7)*(1-$J$8-$K$8)*(1-J19-K19)^($G20-4)</f>
        <v>128067917.274257</v>
      </c>
      <c r="N20" s="80" t="n">
        <f aca="false">-PV($C$4,$C$3-$G20,$C$5)*(1-$J$5-$K$5)*(1-$J$6-$K$6)*(1-$J$7-$K$7)*(1-$J$8-$K$8)*(1-$J19-$K19)^($G20-4)*$J$10</f>
        <v>-0</v>
      </c>
      <c r="O20" s="80" t="n">
        <f aca="false">PV($C$4,$C$3-$G20,$C$5)*(1-$J$5-$K$5)*(1-$J$6-$K$6)*(1-$J$7-$K$7)*(1-$J$8-$K$8)*(1-$J19-$K19)^($G20-4)*$K$10</f>
        <v>0</v>
      </c>
      <c r="P20" s="80" t="n">
        <f aca="false">-(PMT($C$4,$C$3,$C$2)-PV($C$4,$C$3-$G19,$C$5)*$C$4)*(1-$J$5-$K$5)*(1-$J$6-$K$6)*(1-$J$7-$K$7)*(1-$J$8-$K$8)*(1-$J19-$K19)^($G20-4)</f>
        <v>194482794.952551</v>
      </c>
      <c r="Q20" s="80" t="n">
        <f aca="false">(-PV($C$4,$C$3-$G19,$C$5)*$C$4)*(1-$J$5-$K$5)*(1-$J$6-$K$6)*(1-$J$7-$K$7)*(1-$J$8-$K$8)*(1-$J19-$K19)^($G20-4)</f>
        <v>-66414877.6782942</v>
      </c>
      <c r="R20" s="80" t="n">
        <f aca="false">(PV($C$4,$C$3-G19,$C$5)*$C$9)*(1-$J$5-$K$5)*(1-$J$6-$K$6)*(1-$J$7-$K$7)*(1-$J$8-$K$8)*(1-$J$9-$K$9)^($G20-4)</f>
        <v>1161166.3484606</v>
      </c>
      <c r="S20" s="80" t="n">
        <f aca="false">MAXA(0,$L20-$C$8)</f>
        <v>0</v>
      </c>
      <c r="T20" s="80" t="n">
        <f aca="false">-$C$11*O19</f>
        <v>-0</v>
      </c>
      <c r="U20" s="52" t="n">
        <f aca="false">SUM(N20:R20)+T20</f>
        <v>129229083.622717</v>
      </c>
      <c r="W20" s="53" t="n">
        <f aca="false">W19+1</f>
        <v>15</v>
      </c>
      <c r="X20" s="83" t="n">
        <f aca="false">MAX(X19-Z20,0)</f>
        <v>0</v>
      </c>
      <c r="Y20" s="81" t="n">
        <f aca="false">X19*$C$13</f>
        <v>0</v>
      </c>
      <c r="Z20" s="83" t="n">
        <f aca="false">MIN(IF(X19&gt;0,$P$6,0),X19)</f>
        <v>0</v>
      </c>
      <c r="AA20" s="83" t="n">
        <f aca="false">Y20+Z20</f>
        <v>0</v>
      </c>
      <c r="AB20" s="53" t="n">
        <f aca="false">AB19+1</f>
        <v>15</v>
      </c>
      <c r="AC20" s="83" t="n">
        <f aca="false">MAX(AC19-AE20,0)</f>
        <v>0</v>
      </c>
      <c r="AD20" s="81" t="n">
        <f aca="false">AC19*$C$16</f>
        <v>0</v>
      </c>
      <c r="AE20" s="83" t="n">
        <f aca="false">IF(P20-Z20&gt;0,MIN(AC19,P20-Z20),0)</f>
        <v>0</v>
      </c>
      <c r="AF20" s="81" t="n">
        <f aca="false">AD20+AE20</f>
        <v>0</v>
      </c>
      <c r="AG20" s="53" t="n">
        <f aca="false">AG19+1</f>
        <v>15</v>
      </c>
      <c r="AH20" s="83" t="n">
        <f aca="false">MAX(AH19-AJ20,0)</f>
        <v>0</v>
      </c>
      <c r="AI20" s="81" t="n">
        <f aca="false">AH19*$C$19</f>
        <v>0</v>
      </c>
      <c r="AJ20" s="83" t="n">
        <f aca="false">IF(P20-Z20-AE20&gt;0,MIN(AH19,P20-Z20-AE20),0)</f>
        <v>0</v>
      </c>
      <c r="AK20" s="81" t="n">
        <f aca="false">AI20+AJ20</f>
        <v>0</v>
      </c>
      <c r="AL20" s="53" t="n">
        <f aca="false">AL19+1</f>
        <v>15</v>
      </c>
      <c r="AM20" s="83" t="n">
        <f aca="false">MAX(AM19-AO20,0)</f>
        <v>0</v>
      </c>
      <c r="AN20" s="81" t="n">
        <f aca="false">AM19*$C$22</f>
        <v>0</v>
      </c>
      <c r="AO20" s="83" t="n">
        <f aca="false">IF(P20-Z20-AE20-AJ20&gt;0,MIN(AM19,P20-Z20-AE20-AJ20),0)</f>
        <v>0</v>
      </c>
      <c r="AP20" s="81" t="n">
        <f aca="false">AN20+AO20</f>
        <v>0</v>
      </c>
      <c r="AQ20" s="53" t="n">
        <f aca="false">AQ19+1</f>
        <v>15</v>
      </c>
      <c r="AR20" s="83" t="n">
        <f aca="false">MAX(AR19-AT20,0)</f>
        <v>0</v>
      </c>
      <c r="AS20" s="81" t="n">
        <f aca="false">AR19*$C$25</f>
        <v>0</v>
      </c>
      <c r="AT20" s="83" t="n">
        <f aca="false">IF(P20-Z20-AE20-AJ20-AO20&gt;0,MIN(AR19,P20-Z20-AE20-AJ20-AO20),0)</f>
        <v>0</v>
      </c>
      <c r="AU20" s="81" t="n">
        <f aca="false">AS20+AT20</f>
        <v>0</v>
      </c>
      <c r="AV20" s="53" t="n">
        <f aca="false">AV19+1</f>
        <v>15</v>
      </c>
      <c r="AW20" s="82" t="n">
        <f aca="false">S19</f>
        <v>0</v>
      </c>
      <c r="AX20" s="81" t="n">
        <f aca="false">AW19*$C$28</f>
        <v>0</v>
      </c>
      <c r="AY20" s="81" t="n">
        <v>0</v>
      </c>
      <c r="AZ20" s="81" t="n">
        <f aca="false">AX20+AY20</f>
        <v>0</v>
      </c>
      <c r="BA20" s="53" t="n">
        <f aca="false">BA19+1</f>
        <v>15</v>
      </c>
      <c r="BB20" s="83" t="n">
        <f aca="false">MAX(BB19-BD20,0)</f>
        <v>0</v>
      </c>
      <c r="BC20" s="81" t="n">
        <f aca="false">IF(AR20=0,BB19*$C$31,0)</f>
        <v>0</v>
      </c>
      <c r="BD20" s="83" t="n">
        <f aca="false">IF(P20-Z20-AE20-AJ20-AO20-AT20&gt;0,MIN(BB19,P20-Z20-AE20-AJ20-AO20-AT20),0)</f>
        <v>0</v>
      </c>
      <c r="BE20" s="81" t="n">
        <f aca="false">BC20+BD20</f>
        <v>0</v>
      </c>
      <c r="BF20" s="53" t="n">
        <f aca="false">BF19+1</f>
        <v>15</v>
      </c>
      <c r="BG20" s="83" t="n">
        <f aca="false">MAX(BG19-BI20,0)</f>
        <v>0</v>
      </c>
      <c r="BH20" s="81" t="n">
        <f aca="false">IF(BB20&gt;0,0,BG19*$C$34)</f>
        <v>0</v>
      </c>
      <c r="BI20" s="83" t="n">
        <f aca="false">IF(P20-Z20-AE20-AJ20-AO20-AT20-BD20&gt;0,MIN(BG19,P20-Z20-AE20-AJ20-AO20-AT20-BD20),0)</f>
        <v>0</v>
      </c>
      <c r="BJ20" s="81" t="n">
        <f aca="false">BH20+BI20</f>
        <v>0</v>
      </c>
      <c r="BK20" s="53" t="n">
        <f aca="false">BK19+1</f>
        <v>15</v>
      </c>
      <c r="BL20" s="83" t="n">
        <f aca="false">MAX(BL19-BN20,0)</f>
        <v>0</v>
      </c>
      <c r="BM20" s="81" t="n">
        <f aca="false">IF(BG20=0,BL19*$C$37,0)</f>
        <v>0</v>
      </c>
      <c r="BN20" s="83" t="n">
        <f aca="false">IF(P20-Z20-AE20-AJ20-AO20-AT20-BD20-BI20&gt;0,MIN(BL19,P20-Z20-AE20-AJ20-AO20-AT20-BD20-BI20),0)</f>
        <v>0</v>
      </c>
      <c r="BO20" s="81" t="n">
        <f aca="false">BM20+BN20</f>
        <v>0</v>
      </c>
      <c r="BP20" s="53" t="n">
        <f aca="false">BP19+1</f>
        <v>15</v>
      </c>
      <c r="BQ20" s="83" t="n">
        <f aca="false">MAX(BQ19-BS20,0)</f>
        <v>0</v>
      </c>
      <c r="BR20" s="81" t="n">
        <f aca="false">IF(BL20=0,BQ19*$C$40,0)</f>
        <v>0</v>
      </c>
      <c r="BS20" s="83" t="n">
        <f aca="false">IF(P20-Z20-AE20-AJ20-AO20-AT20-BD20-BI20-BN20&gt;0,MIN(BQ19,P20-Z20-AE20-AJ20-AO20-AT20-BD20-BI20-BN20),0)</f>
        <v>0</v>
      </c>
      <c r="BT20" s="81" t="n">
        <f aca="false">BR20+BS20</f>
        <v>0</v>
      </c>
      <c r="BU20" s="53" t="n">
        <f aca="false">BU19+1</f>
        <v>15</v>
      </c>
      <c r="BV20" s="83" t="n">
        <f aca="false">MAX(BV19-BX20,0)</f>
        <v>0</v>
      </c>
      <c r="BW20" s="81" t="n">
        <f aca="false">IF(BQ20=0,BV19*$C$43,0)</f>
        <v>0</v>
      </c>
      <c r="BX20" s="83" t="n">
        <f aca="false">IF(P20-Z20-AE20-AJ20-AO20-AT20-BD20-BI20-BN20-BS20&gt;0,MIN(BV19,P20-Z20-AE20-AJ20-AO20-AT20-BD20-BI20-BN20-BS20),0)</f>
        <v>0</v>
      </c>
      <c r="BY20" s="81" t="n">
        <f aca="false">BW20+BX20</f>
        <v>0</v>
      </c>
      <c r="BZ20" s="0" t="n">
        <f aca="false">BZ19+1</f>
        <v>15</v>
      </c>
      <c r="CA20" s="83" t="n">
        <f aca="false">MAX(CA19-CC20,0)</f>
        <v>0</v>
      </c>
      <c r="CB20" s="81" t="n">
        <f aca="false">IF(BV20=0,CA19*$C$46,0)</f>
        <v>0</v>
      </c>
      <c r="CC20" s="83" t="n">
        <f aca="false">IF(P20-Z20-AE20-AJ20-AO20-AT20-BD20-BI20-BN20-BS20-BX20&gt;0,MIN(CA19,P20-Z20-AE20-AJ20-AO20-AT20-BD20-BI20-BN20-BS20-BX20),0)</f>
        <v>0</v>
      </c>
      <c r="CD20" s="81" t="n">
        <f aca="false">CB20+CC20</f>
        <v>0</v>
      </c>
      <c r="CE20" s="53" t="n">
        <f aca="false">CE19+1</f>
        <v>15</v>
      </c>
      <c r="CF20" s="83" t="n">
        <f aca="false">MAX(CF19-CH20,0)</f>
        <v>0</v>
      </c>
      <c r="CG20" s="81" t="n">
        <f aca="false">IF(CA20=0,CF19*$C$49,0)</f>
        <v>0</v>
      </c>
      <c r="CH20" s="83" t="n">
        <f aca="false">IF(P20-Z20-AE20-AJ20-AO20-AT20-BD20-BI20-BN20-BS20-BX20-CC20&gt;0,MIN(CF19,P20-Z20-AE20-AJ20-AO20-AT20-BD20-BI20-BN20-BS20-BX20-CC20),0)</f>
        <v>0</v>
      </c>
      <c r="CI20" s="81" t="n">
        <f aca="false">CG20+CH20</f>
        <v>0</v>
      </c>
      <c r="CJ20" s="53" t="n">
        <f aca="false">CJ19+1</f>
        <v>15</v>
      </c>
      <c r="CK20" s="83" t="n">
        <f aca="false">MAX(CK19-CM20,0)</f>
        <v>0</v>
      </c>
      <c r="CL20" s="81" t="n">
        <f aca="false">IF(CF20=0,CK19*$C$52,0)</f>
        <v>0</v>
      </c>
      <c r="CM20" s="83" t="n">
        <f aca="false">IF(P20-Z20-AE20-AJ20-AO20-AT20-BD20-BI20-BN20-BS20-BX20-CC20-CH20&gt;0,MIN(CK19,P20-Z20-AE20-AJ20-AO20-AT20-BD20-BI20-BN20-BS20-BX20-CC20-CH20),0)</f>
        <v>0</v>
      </c>
      <c r="CN20" s="81" t="n">
        <f aca="false">CL20+CM20</f>
        <v>0</v>
      </c>
      <c r="CO20" s="0" t="n">
        <f aca="false">CO19+1</f>
        <v>15</v>
      </c>
      <c r="CP20" s="83" t="n">
        <f aca="false">MAX(CP19-CR20,0)</f>
        <v>0</v>
      </c>
      <c r="CQ20" s="81" t="n">
        <f aca="false">IF(CK20=0,CP19*$C$55,0)</f>
        <v>0</v>
      </c>
      <c r="CR20" s="83" t="n">
        <f aca="false">IF(P20-Z20-AE20-AJ20-AO20-AT20-BD20-BI20-BN20-BS20-BX20-CC20-CH20-CM20&gt;0,MIN(CP19,P20-Z20-AE20-AJ20-AO20-AT20-BD20-BI20-BN20-BS20-BX20-CC20-CH20-CM20),0)</f>
        <v>0</v>
      </c>
      <c r="CS20" s="81" t="n">
        <f aca="false">CQ20+CR20</f>
        <v>0</v>
      </c>
      <c r="CT20" s="0" t="n">
        <f aca="false">CT19+1</f>
        <v>15</v>
      </c>
      <c r="CU20" s="83" t="n">
        <f aca="false">MAX(CU19-CW20,0)</f>
        <v>0</v>
      </c>
      <c r="CV20" s="81" t="n">
        <f aca="false">IF(CP20=0,CU19*$C$58,0)</f>
        <v>0</v>
      </c>
      <c r="CW20" s="83" t="n">
        <f aca="false">IF(P20-Z20-AE20-AJ20-AO20-AT20-BD20-BI20-BN20-BS20-BX20-CC20-CH20-CM20-CR20&gt;0,MIN(CU19,P20-Z20-AE20-AJ20-AO20-AT20-BD20-BI20-BN20-BS20-BX20-CC20-CH20-CM20-CR20),0)</f>
        <v>0</v>
      </c>
      <c r="CX20" s="81" t="n">
        <f aca="false">CV20+CW20</f>
        <v>0</v>
      </c>
      <c r="CY20" s="53" t="n">
        <f aca="false">CY19+1</f>
        <v>15</v>
      </c>
      <c r="CZ20" s="83" t="n">
        <f aca="false">MAX(CZ19-DB20,0)</f>
        <v>0</v>
      </c>
      <c r="DA20" s="81" t="n">
        <f aca="false">IF(CU20=0,CZ19*$C$61,0)</f>
        <v>0</v>
      </c>
      <c r="DB20" s="83" t="n">
        <f aca="false">IF(P20-Z20-AE20-AJ20-AO20-AT20-BD20-BI20-BN20-BS20-BX20-CC20-CH20-CM20-CR20-CW20&gt;0,MIN(CZ19,P20-Z20-AE20-AJ20-AO20-AT20-BD20-BI20-BN20-BS20-BX20-CC20-CH20-CM20-CR20-CW20),0)</f>
        <v>0</v>
      </c>
      <c r="DC20" s="81" t="n">
        <f aca="false">DA20+DB20</f>
        <v>0</v>
      </c>
      <c r="DD20" s="81" t="n">
        <f aca="false">X20+AC20+AH20+AM20+AR20+BB20+BG20+BL20+BQ20+BV20+CA20+CF20+CK20+CP20+CU20+CZ20</f>
        <v>0</v>
      </c>
      <c r="DE20" s="81" t="n">
        <f aca="false">Y20+AD20+AI20+AN20+AS20+AX20+BC20+BH20+BM20+BR20+BW20+CB20+CG20+CQ20+CV20+DA20</f>
        <v>0</v>
      </c>
      <c r="DF20" s="81" t="n">
        <f aca="false">Z20+AE20+AJ20+AO20+AT20+AY20+BD20+BI20+BN20+BS20+BX20+CC20+CH20+CR20+CW20+DB20</f>
        <v>0</v>
      </c>
      <c r="DG20" s="81" t="n">
        <f aca="false">DE20+DF20</f>
        <v>0</v>
      </c>
      <c r="DH20" s="83" t="n">
        <f aca="false">U20-DG20+(AW20*$C$28)</f>
        <v>129229083.622717</v>
      </c>
      <c r="DI20" s="81" t="n">
        <f aca="false">U20-DG20</f>
        <v>129229083.622717</v>
      </c>
      <c r="DJ20" s="53" t="n">
        <f aca="false">DJ19+1</f>
        <v>15</v>
      </c>
    </row>
    <row r="21" customFormat="false" ht="15.75" hidden="false" customHeight="false" outlineLevel="0" collapsed="false">
      <c r="A21" s="87" t="s">
        <v>72</v>
      </c>
      <c r="B21" s="48"/>
      <c r="C21" s="89" t="n">
        <v>38390866</v>
      </c>
      <c r="G21" s="76" t="n">
        <f aca="false">G20+1</f>
        <v>16</v>
      </c>
      <c r="H21" s="77" t="n">
        <f aca="false">1/(1+$C$4)*H22</f>
        <v>0.345263435822995</v>
      </c>
      <c r="I21" s="77" t="n">
        <f aca="false">1/$C$4*(1-H21)</f>
        <v>8.29620583093012</v>
      </c>
      <c r="J21" s="85" t="n">
        <f aca="false">0.06*$C$6</f>
        <v>0</v>
      </c>
      <c r="K21" s="85" t="n">
        <f aca="false">$C$10</f>
        <v>0</v>
      </c>
      <c r="L21" s="79" t="n">
        <f aca="false">-PV($C$4,$C$3-$G21,$C$5)*(1-$J$5-$K$5)*(1-$J$6-$K$6)*(1-$J$7-$K$7)*(1-$J$8-$K$8)*(1-$J21-$K21)^($G21-3)</f>
        <v>-1245861025.5837</v>
      </c>
      <c r="M21" s="80" t="n">
        <f aca="false">-PMT($C$4,$C$3,$C$2)*(1-$J$5-$K$5)*(1-$J$6-$K$6)*(1-$J$7-$K$7)*(1-$J$8-$K$8)*(1-J20-K20)^($G21-4)</f>
        <v>128067917.274257</v>
      </c>
      <c r="N21" s="80" t="n">
        <f aca="false">-PV($C$4,$C$3-$G21,$C$5)*(1-$J$5-$K$5)*(1-$J$6-$K$6)*(1-$J$7-$K$7)*(1-$J$8-$K$8)*(1-$J20-$K20)^($G21-4)*$J$10</f>
        <v>-0</v>
      </c>
      <c r="O21" s="80" t="n">
        <f aca="false">PV($C$4,$C$3-$G21,$C$5)*(1-$J$5-$K$5)*(1-$J$6-$K$6)*(1-$J$7-$K$7)*(1-$J$8-$K$8)*(1-$J20-$K20)^($G21-4)*$K$10</f>
        <v>0</v>
      </c>
      <c r="P21" s="80" t="n">
        <f aca="false">-(PMT($C$4,$C$3,$C$2)-PV($C$4,$C$3-$G20,$C$5)*$C$4)*(1-$J$5-$K$5)*(1-$J$6-$K$6)*(1-$J$7-$K$7)*(1-$J$8-$K$8)*(1-$J20-$K20)^($G21-4)</f>
        <v>209831377.130206</v>
      </c>
      <c r="Q21" s="80" t="n">
        <f aca="false">(-PV($C$4,$C$3-$G20,$C$5)*$C$4)*(1-$J$5-$K$5)*(1-$J$6-$K$6)*(1-$J$7-$K$7)*(1-$J$8-$K$8)*(1-$J20-$K20)^($G21-4)</f>
        <v>-81763459.8559495</v>
      </c>
      <c r="R21" s="80" t="n">
        <f aca="false">(PV($C$4,$C$3-G20,$C$5)*$C$9)*(1-$J$5-$K$5)*(1-$J$6-$K$6)*(1-$J$7-$K$7)*(1-$J$8-$K$8)*(1-$J$9-$K$9)^($G21-4)</f>
        <v>1429513.70893613</v>
      </c>
      <c r="S21" s="80" t="n">
        <f aca="false">MAXA(0,$L21-$C$8)</f>
        <v>0</v>
      </c>
      <c r="T21" s="80" t="n">
        <f aca="false">-$C$11*O20</f>
        <v>-0</v>
      </c>
      <c r="U21" s="52" t="n">
        <f aca="false">SUM(N21:R21)+T21</f>
        <v>129497430.983193</v>
      </c>
      <c r="W21" s="53" t="n">
        <f aca="false">W20+1</f>
        <v>16</v>
      </c>
      <c r="X21" s="83" t="n">
        <f aca="false">MAX(X20-Z21,0)</f>
        <v>0</v>
      </c>
      <c r="Y21" s="81" t="n">
        <f aca="false">X20*$C$13</f>
        <v>0</v>
      </c>
      <c r="Z21" s="83" t="n">
        <f aca="false">MIN(IF(X20&gt;0,$P$6,0),X20)</f>
        <v>0</v>
      </c>
      <c r="AA21" s="83" t="n">
        <f aca="false">Y21+Z21</f>
        <v>0</v>
      </c>
      <c r="AB21" s="53" t="n">
        <f aca="false">AB20+1</f>
        <v>16</v>
      </c>
      <c r="AC21" s="83" t="n">
        <f aca="false">MAX(AC20-AE21,0)</f>
        <v>0</v>
      </c>
      <c r="AD21" s="81" t="n">
        <f aca="false">AC20*$C$16</f>
        <v>0</v>
      </c>
      <c r="AE21" s="83" t="n">
        <f aca="false">IF(P21-Z21&gt;0,MIN(AC20,P21-Z21),0)</f>
        <v>0</v>
      </c>
      <c r="AF21" s="81" t="n">
        <f aca="false">AD21+AE21</f>
        <v>0</v>
      </c>
      <c r="AG21" s="53" t="n">
        <f aca="false">AG20+1</f>
        <v>16</v>
      </c>
      <c r="AH21" s="83" t="n">
        <f aca="false">MAX(AH20-AJ21,0)</f>
        <v>0</v>
      </c>
      <c r="AI21" s="81" t="n">
        <f aca="false">AH20*$C$19</f>
        <v>0</v>
      </c>
      <c r="AJ21" s="83" t="n">
        <f aca="false">IF(P21-Z21-AE21&gt;0,MIN(AH20,P21-Z21-AE21),0)</f>
        <v>0</v>
      </c>
      <c r="AK21" s="81" t="n">
        <f aca="false">AI21+AJ21</f>
        <v>0</v>
      </c>
      <c r="AL21" s="53" t="n">
        <f aca="false">AL20+1</f>
        <v>16</v>
      </c>
      <c r="AM21" s="83" t="n">
        <f aca="false">MAX(AM20-AO21,0)</f>
        <v>0</v>
      </c>
      <c r="AN21" s="81" t="n">
        <f aca="false">AM20*$C$22</f>
        <v>0</v>
      </c>
      <c r="AO21" s="83" t="n">
        <f aca="false">IF(P21-Z21-AE21-AJ21&gt;0,MIN(AM20,P21-Z21-AE21-AJ21),0)</f>
        <v>0</v>
      </c>
      <c r="AP21" s="81" t="n">
        <f aca="false">AN21+AO21</f>
        <v>0</v>
      </c>
      <c r="AQ21" s="53" t="n">
        <f aca="false">AQ20+1</f>
        <v>16</v>
      </c>
      <c r="AR21" s="83" t="n">
        <f aca="false">MAX(AR20-AT21,0)</f>
        <v>0</v>
      </c>
      <c r="AS21" s="81" t="n">
        <f aca="false">AR20*$C$25</f>
        <v>0</v>
      </c>
      <c r="AT21" s="83" t="n">
        <f aca="false">IF(P21-Z21-AE21-AJ21-AO21&gt;0,MIN(AR20,P21-Z21-AE21-AJ21-AO21),0)</f>
        <v>0</v>
      </c>
      <c r="AU21" s="81" t="n">
        <f aca="false">AS21+AT21</f>
        <v>0</v>
      </c>
      <c r="AV21" s="53" t="n">
        <f aca="false">AV20+1</f>
        <v>16</v>
      </c>
      <c r="AW21" s="82" t="n">
        <f aca="false">S20</f>
        <v>0</v>
      </c>
      <c r="AX21" s="81" t="n">
        <f aca="false">AW20*$C$28</f>
        <v>0</v>
      </c>
      <c r="AY21" s="81" t="n">
        <v>0</v>
      </c>
      <c r="AZ21" s="81" t="n">
        <f aca="false">AX21+AY21</f>
        <v>0</v>
      </c>
      <c r="BA21" s="53" t="n">
        <f aca="false">BA20+1</f>
        <v>16</v>
      </c>
      <c r="BB21" s="83" t="n">
        <f aca="false">MAX(BB20-BD21,0)</f>
        <v>0</v>
      </c>
      <c r="BC21" s="81" t="n">
        <f aca="false">IF(AR21=0,BB20*$C$31,0)</f>
        <v>0</v>
      </c>
      <c r="BD21" s="83" t="n">
        <f aca="false">IF(P21-Z21-AE21-AJ21-AO21-AT21&gt;0,MIN(BB20,P21-Z21-AE21-AJ21-AO21-AT21),0)</f>
        <v>0</v>
      </c>
      <c r="BE21" s="81" t="n">
        <f aca="false">BC21+BD21</f>
        <v>0</v>
      </c>
      <c r="BF21" s="53" t="n">
        <f aca="false">BF20+1</f>
        <v>16</v>
      </c>
      <c r="BG21" s="83" t="n">
        <f aca="false">MAX(BG20-BI21,0)</f>
        <v>0</v>
      </c>
      <c r="BH21" s="81" t="n">
        <f aca="false">IF(BB21&gt;0,0,BG20*$C$34)</f>
        <v>0</v>
      </c>
      <c r="BI21" s="83" t="n">
        <f aca="false">IF(P21-Z21-AE21-AJ21-AO21-AT21-BD21&gt;0,MIN(BG20,P21-Z21-AE21-AJ21-AO21-AT21-BD21),0)</f>
        <v>0</v>
      </c>
      <c r="BJ21" s="81" t="n">
        <f aca="false">BH21+BI21</f>
        <v>0</v>
      </c>
      <c r="BK21" s="53" t="n">
        <f aca="false">BK20+1</f>
        <v>16</v>
      </c>
      <c r="BL21" s="83" t="n">
        <f aca="false">MAX(BL20-BN21,0)</f>
        <v>0</v>
      </c>
      <c r="BM21" s="81" t="n">
        <f aca="false">IF(BG21=0,BL20*$C$37,0)</f>
        <v>0</v>
      </c>
      <c r="BN21" s="83" t="n">
        <f aca="false">IF(P21-Z21-AE21-AJ21-AO21-AT21-BD21-BI21&gt;0,MIN(BL20,P21-Z21-AE21-AJ21-AO21-AT21-BD21-BI21),0)</f>
        <v>0</v>
      </c>
      <c r="BO21" s="81" t="n">
        <f aca="false">BM21+BN21</f>
        <v>0</v>
      </c>
      <c r="BP21" s="53" t="n">
        <f aca="false">BP20+1</f>
        <v>16</v>
      </c>
      <c r="BQ21" s="83" t="n">
        <f aca="false">MAX(BQ20-BS21,0)</f>
        <v>0</v>
      </c>
      <c r="BR21" s="81" t="n">
        <f aca="false">IF(BL21=0,BQ20*$C$40,0)</f>
        <v>0</v>
      </c>
      <c r="BS21" s="83" t="n">
        <f aca="false">IF(P21-Z21-AE21-AJ21-AO21-AT21-BD21-BI21-BN21&gt;0,MIN(BQ20,P21-Z21-AE21-AJ21-AO21-AT21-BD21-BI21-BN21),0)</f>
        <v>0</v>
      </c>
      <c r="BT21" s="81" t="n">
        <f aca="false">BR21+BS21</f>
        <v>0</v>
      </c>
      <c r="BU21" s="53" t="n">
        <f aca="false">BU20+1</f>
        <v>16</v>
      </c>
      <c r="BV21" s="83" t="n">
        <f aca="false">MAX(BV20-BX21,0)</f>
        <v>0</v>
      </c>
      <c r="BW21" s="81" t="n">
        <f aca="false">IF(BQ21=0,BV20*$C$43,0)</f>
        <v>0</v>
      </c>
      <c r="BX21" s="83" t="n">
        <f aca="false">IF(P21-Z21-AE21-AJ21-AO21-AT21-BD21-BI21-BN21-BS21&gt;0,MIN(BV20,P21-Z21-AE21-AJ21-AO21-AT21-BD21-BI21-BN21-BS21),0)</f>
        <v>0</v>
      </c>
      <c r="BY21" s="81" t="n">
        <f aca="false">BW21+BX21</f>
        <v>0</v>
      </c>
      <c r="BZ21" s="0" t="n">
        <f aca="false">BZ20+1</f>
        <v>16</v>
      </c>
      <c r="CA21" s="83" t="n">
        <f aca="false">MAX(CA20-CC21,0)</f>
        <v>0</v>
      </c>
      <c r="CB21" s="81" t="n">
        <f aca="false">IF(BV21=0,CA20*$C$46,0)</f>
        <v>0</v>
      </c>
      <c r="CC21" s="83" t="n">
        <f aca="false">IF(P21-Z21-AE21-AJ21-AO21-AT21-BD21-BI21-BN21-BS21-BX21&gt;0,MIN(CA20,P21-Z21-AE21-AJ21-AO21-AT21-BD21-BI21-BN21-BS21-BX21),0)</f>
        <v>0</v>
      </c>
      <c r="CD21" s="81" t="n">
        <f aca="false">CB21+CC21</f>
        <v>0</v>
      </c>
      <c r="CE21" s="53" t="n">
        <f aca="false">CE20+1</f>
        <v>16</v>
      </c>
      <c r="CF21" s="83" t="n">
        <f aca="false">MAX(CF20-CH21,0)</f>
        <v>0</v>
      </c>
      <c r="CG21" s="81" t="n">
        <f aca="false">IF(CA21=0,CF20*$C$49,0)</f>
        <v>0</v>
      </c>
      <c r="CH21" s="83" t="n">
        <f aca="false">IF(P21-Z21-AE21-AJ21-AO21-AT21-BD21-BI21-BN21-BS21-BX21-CC21&gt;0,MIN(CF20,P21-Z21-AE21-AJ21-AO21-AT21-BD21-BI21-BN21-BS21-BX21-CC21),0)</f>
        <v>0</v>
      </c>
      <c r="CI21" s="81" t="n">
        <f aca="false">CG21+CH21</f>
        <v>0</v>
      </c>
      <c r="CJ21" s="53" t="n">
        <f aca="false">CJ20+1</f>
        <v>16</v>
      </c>
      <c r="CK21" s="83" t="n">
        <f aca="false">MAX(CK20-CM21,0)</f>
        <v>0</v>
      </c>
      <c r="CL21" s="81" t="n">
        <f aca="false">IF(CF21=0,CK20*$C$52,0)</f>
        <v>0</v>
      </c>
      <c r="CM21" s="83" t="n">
        <f aca="false">IF(P21-Z21-AE21-AJ21-AO21-AT21-BD21-BI21-BN21-BS21-BX21-CC21-CH21&gt;0,MIN(CK20,P21-Z21-AE21-AJ21-AO21-AT21-BD21-BI21-BN21-BS21-BX21-CC21-CH21),0)</f>
        <v>0</v>
      </c>
      <c r="CN21" s="81" t="n">
        <f aca="false">CL21+CM21</f>
        <v>0</v>
      </c>
      <c r="CO21" s="0" t="n">
        <f aca="false">CO20+1</f>
        <v>16</v>
      </c>
      <c r="CP21" s="83" t="n">
        <f aca="false">MAX(CP20-CR21,0)</f>
        <v>0</v>
      </c>
      <c r="CQ21" s="81" t="n">
        <f aca="false">IF(CK21=0,CP20*$C$55,0)</f>
        <v>0</v>
      </c>
      <c r="CR21" s="83" t="n">
        <f aca="false">IF(P21-Z21-AE21-AJ21-AO21-AT21-BD21-BI21-BN21-BS21-BX21-CC21-CH21-CM21&gt;0,MIN(CP20,P21-Z21-AE21-AJ21-AO21-AT21-BD21-BI21-BN21-BS21-BX21-CC21-CH21-CM21),0)</f>
        <v>0</v>
      </c>
      <c r="CS21" s="81" t="n">
        <f aca="false">CQ21+CR21</f>
        <v>0</v>
      </c>
      <c r="CT21" s="0" t="n">
        <f aca="false">CT20+1</f>
        <v>16</v>
      </c>
      <c r="CU21" s="83" t="n">
        <f aca="false">MAX(CU20-CW21,0)</f>
        <v>0</v>
      </c>
      <c r="CV21" s="81" t="n">
        <f aca="false">IF(CP21=0,CU20*$C$58,0)</f>
        <v>0</v>
      </c>
      <c r="CW21" s="83" t="n">
        <f aca="false">IF(P21-Z21-AE21-AJ21-AO21-AT21-BD21-BI21-BN21-BS21-BX21-CC21-CH21-CM21-CR21&gt;0,MIN(CU20,P21-Z21-AE21-AJ21-AO21-AT21-BD21-BI21-BN21-BS21-BX21-CC21-CH21-CM21-CR21),0)</f>
        <v>0</v>
      </c>
      <c r="CX21" s="81" t="n">
        <f aca="false">CV21+CW21</f>
        <v>0</v>
      </c>
      <c r="CY21" s="53" t="n">
        <f aca="false">CY20+1</f>
        <v>16</v>
      </c>
      <c r="CZ21" s="83" t="n">
        <f aca="false">MAX(CZ20-DB21,0)</f>
        <v>0</v>
      </c>
      <c r="DA21" s="81" t="n">
        <f aca="false">IF(CU21=0,CZ20*$C$61,0)</f>
        <v>0</v>
      </c>
      <c r="DB21" s="83" t="n">
        <f aca="false">IF(P21-Z21-AE21-AJ21-AO21-AT21-BD21-BI21-BN21-BS21-BX21-CC21-CH21-CM21-CR21-CW21&gt;0,MIN(CZ20,P21-Z21-AE21-AJ21-AO21-AT21-BD21-BI21-BN21-BS21-BX21-CC21-CH21-CM21-CR21-CW21),0)</f>
        <v>0</v>
      </c>
      <c r="DC21" s="81" t="n">
        <f aca="false">DA21+DB21</f>
        <v>0</v>
      </c>
      <c r="DD21" s="81" t="n">
        <f aca="false">X21+AC21+AH21+AM21+AR21+BB21+BG21+BL21+BQ21+BV21+CA21+CF21+CK21+CP21+CU21+CZ21</f>
        <v>0</v>
      </c>
      <c r="DE21" s="81" t="n">
        <f aca="false">Y21+AD21+AI21+AN21+AS21+AX21+BC21+BH21+BM21+BR21+BW21+CB21+CG21+CQ21+CV21+DA21</f>
        <v>0</v>
      </c>
      <c r="DF21" s="81" t="n">
        <f aca="false">Z21+AE21+AJ21+AO21+AT21+AY21+BD21+BI21+BN21+BS21+BX21+CC21+CH21+CR21+CW21+DB21</f>
        <v>0</v>
      </c>
      <c r="DG21" s="81" t="n">
        <f aca="false">DE21+DF21</f>
        <v>0</v>
      </c>
      <c r="DH21" s="83" t="n">
        <f aca="false">U21-DG21+(AW21*$C$28)</f>
        <v>129497430.983193</v>
      </c>
      <c r="DI21" s="81" t="n">
        <f aca="false">U21-DG21</f>
        <v>129497430.983193</v>
      </c>
      <c r="DJ21" s="53" t="n">
        <f aca="false">DJ20+1</f>
        <v>16</v>
      </c>
    </row>
    <row r="22" customFormat="false" ht="15.75" hidden="false" customHeight="false" outlineLevel="0" collapsed="false">
      <c r="A22" s="87" t="s">
        <v>73</v>
      </c>
      <c r="B22" s="48"/>
      <c r="C22" s="90" t="n">
        <v>0.07257</v>
      </c>
      <c r="G22" s="76" t="n">
        <f aca="false">G21+1</f>
        <v>17</v>
      </c>
      <c r="H22" s="77" t="n">
        <f aca="false">1/(1+$C$4)*H23</f>
        <v>0.372511626178146</v>
      </c>
      <c r="I22" s="77" t="n">
        <f aca="false">1/$C$4*(1-H22)</f>
        <v>7.95094239510712</v>
      </c>
      <c r="J22" s="85" t="n">
        <f aca="false">0.06*$C$6</f>
        <v>0</v>
      </c>
      <c r="K22" s="85" t="n">
        <f aca="false">$C$10</f>
        <v>0</v>
      </c>
      <c r="L22" s="79" t="n">
        <f aca="false">-PV($C$4,$C$3-$G22,$C$5)*(1-$J$5-$K$5)*(1-$J$6-$K$6)*(1-$J$7-$K$7)*(1-$J$8-$K$8)*(1-$J22-$K22)^($G22-3)</f>
        <v>-1472252294.99702</v>
      </c>
      <c r="M22" s="80" t="n">
        <f aca="false">-PMT($C$4,$C$3,$C$2)*(1-$J$5-$K$5)*(1-$J$6-$K$6)*(1-$J$7-$K$7)*(1-$J$8-$K$8)*(1-J21-K21)^($G22-4)</f>
        <v>128067917.274257</v>
      </c>
      <c r="N22" s="80" t="n">
        <f aca="false">-PV($C$4,$C$3-$G22,$C$5)*(1-$J$5-$K$5)*(1-$J$6-$K$6)*(1-$J$7-$K$7)*(1-$J$8-$K$8)*(1-$J21-$K21)^($G22-4)*$J$10</f>
        <v>-0</v>
      </c>
      <c r="O22" s="80" t="n">
        <f aca="false">PV($C$4,$C$3-$G22,$C$5)*(1-$J$5-$K$5)*(1-$J$6-$K$6)*(1-$J$7-$K$7)*(1-$J$8-$K$8)*(1-$J21-$K21)^($G22-4)*$K$10</f>
        <v>0</v>
      </c>
      <c r="P22" s="80" t="n">
        <f aca="false">-(PMT($C$4,$C$3,$C$2)-PV($C$4,$C$3-$G21,$C$5)*$C$4)*(1-$J$5-$K$5)*(1-$J$6-$K$6)*(1-$J$7-$K$7)*(1-$J$8-$K$8)*(1-$J21-$K21)^($G22-4)</f>
        <v>226391269.413322</v>
      </c>
      <c r="Q22" s="80" t="n">
        <f aca="false">(-PV($C$4,$C$3-$G21,$C$5)*$C$4)*(1-$J$5-$K$5)*(1-$J$6-$K$6)*(1-$J$7-$K$7)*(1-$J$8-$K$8)*(1-$J21-$K21)^($G22-4)</f>
        <v>-98323352.1390654</v>
      </c>
      <c r="R22" s="80" t="n">
        <f aca="false">(PV($C$4,$C$3-G21,$C$5)*$C$9)*(1-$J$5-$K$5)*(1-$J$6-$K$6)*(1-$J$7-$K$7)*(1-$J$8-$K$8)*(1-$J$9-$K$9)^($G22-4)</f>
        <v>1719039.04310039</v>
      </c>
      <c r="S22" s="80" t="n">
        <f aca="false">MAXA(0,$L22-$C$8)</f>
        <v>0</v>
      </c>
      <c r="T22" s="80" t="n">
        <f aca="false">-$C$11*O21</f>
        <v>-0</v>
      </c>
      <c r="U22" s="52" t="n">
        <f aca="false">SUM(N22:R22)+T22</f>
        <v>129786956.317357</v>
      </c>
      <c r="W22" s="53" t="n">
        <f aca="false">W21+1</f>
        <v>17</v>
      </c>
      <c r="X22" s="83" t="n">
        <f aca="false">MAX(X21-Z22,0)</f>
        <v>0</v>
      </c>
      <c r="Y22" s="81" t="n">
        <f aca="false">X21*$C$13</f>
        <v>0</v>
      </c>
      <c r="Z22" s="83" t="n">
        <f aca="false">MIN(IF(X21&gt;0,$P$6,0),X21)</f>
        <v>0</v>
      </c>
      <c r="AA22" s="83" t="n">
        <f aca="false">Y22+Z22</f>
        <v>0</v>
      </c>
      <c r="AB22" s="53" t="n">
        <f aca="false">AB21+1</f>
        <v>17</v>
      </c>
      <c r="AC22" s="83" t="n">
        <f aca="false">MAX(AC21-AE22,0)</f>
        <v>0</v>
      </c>
      <c r="AD22" s="81" t="n">
        <f aca="false">AC21*$C$16</f>
        <v>0</v>
      </c>
      <c r="AE22" s="83" t="n">
        <f aca="false">IF(P22-Z22&gt;0,MIN(AC21,P22-Z22),0)</f>
        <v>0</v>
      </c>
      <c r="AF22" s="81" t="n">
        <f aca="false">AD22+AE22</f>
        <v>0</v>
      </c>
      <c r="AG22" s="53" t="n">
        <f aca="false">AG21+1</f>
        <v>17</v>
      </c>
      <c r="AH22" s="83" t="n">
        <f aca="false">MAX(AH21-AJ22,0)</f>
        <v>0</v>
      </c>
      <c r="AI22" s="81" t="n">
        <f aca="false">AH21*$C$19</f>
        <v>0</v>
      </c>
      <c r="AJ22" s="83" t="n">
        <f aca="false">IF(P22-Z22-AE22&gt;0,MIN(AH21,P22-Z22-AE22),0)</f>
        <v>0</v>
      </c>
      <c r="AK22" s="81" t="n">
        <f aca="false">AI22+AJ22</f>
        <v>0</v>
      </c>
      <c r="AL22" s="53" t="n">
        <f aca="false">AL21+1</f>
        <v>17</v>
      </c>
      <c r="AM22" s="83" t="n">
        <f aca="false">MAX(AM21-AO22,0)</f>
        <v>0</v>
      </c>
      <c r="AN22" s="81" t="n">
        <f aca="false">AM21*$C$22</f>
        <v>0</v>
      </c>
      <c r="AO22" s="83" t="n">
        <f aca="false">IF(P22-Z22-AE22-AJ22&gt;0,MIN(AM21,P22-Z22-AE22-AJ22),0)</f>
        <v>0</v>
      </c>
      <c r="AP22" s="81" t="n">
        <f aca="false">AN22+AO22</f>
        <v>0</v>
      </c>
      <c r="AQ22" s="53" t="n">
        <f aca="false">AQ21+1</f>
        <v>17</v>
      </c>
      <c r="AR22" s="83" t="n">
        <f aca="false">MAX(AR21-AT22,0)</f>
        <v>0</v>
      </c>
      <c r="AS22" s="81" t="n">
        <f aca="false">AR21*$C$25</f>
        <v>0</v>
      </c>
      <c r="AT22" s="83" t="n">
        <f aca="false">IF(P22-Z22-AE22-AJ22-AO22&gt;0,MIN(AR21,P22-Z22-AE22-AJ22-AO22),0)</f>
        <v>0</v>
      </c>
      <c r="AU22" s="81" t="n">
        <f aca="false">AS22+AT22</f>
        <v>0</v>
      </c>
      <c r="AV22" s="53" t="n">
        <f aca="false">AV21+1</f>
        <v>17</v>
      </c>
      <c r="AW22" s="82" t="n">
        <f aca="false">S21</f>
        <v>0</v>
      </c>
      <c r="AX22" s="81" t="n">
        <f aca="false">AW21*$C$28</f>
        <v>0</v>
      </c>
      <c r="AY22" s="81" t="n">
        <v>0</v>
      </c>
      <c r="AZ22" s="81" t="n">
        <f aca="false">AX22+AY22</f>
        <v>0</v>
      </c>
      <c r="BA22" s="53" t="n">
        <f aca="false">BA21+1</f>
        <v>17</v>
      </c>
      <c r="BB22" s="83" t="n">
        <f aca="false">MAX(BB21-BD22,0)</f>
        <v>0</v>
      </c>
      <c r="BC22" s="81" t="n">
        <f aca="false">IF(AR22=0,BB21*$C$31,0)</f>
        <v>0</v>
      </c>
      <c r="BD22" s="83" t="n">
        <f aca="false">IF(P22-Z22-AE22-AJ22-AO22-AT22&gt;0,MIN(BB21,P22-Z22-AE22-AJ22-AO22-AT22),0)</f>
        <v>0</v>
      </c>
      <c r="BE22" s="81" t="n">
        <f aca="false">BC22+BD22</f>
        <v>0</v>
      </c>
      <c r="BF22" s="53" t="n">
        <f aca="false">BF21+1</f>
        <v>17</v>
      </c>
      <c r="BG22" s="83" t="n">
        <f aca="false">MAX(BG21-BI22,0)</f>
        <v>0</v>
      </c>
      <c r="BH22" s="81" t="n">
        <f aca="false">IF(BB22&gt;0,0,BG21*$C$34)</f>
        <v>0</v>
      </c>
      <c r="BI22" s="83" t="n">
        <f aca="false">IF(P22-Z22-AE22-AJ22-AO22-AT22-BD22&gt;0,MIN(BG21,P22-Z22-AE22-AJ22-AO22-AT22-BD22),0)</f>
        <v>0</v>
      </c>
      <c r="BJ22" s="81" t="n">
        <f aca="false">BH22+BI22</f>
        <v>0</v>
      </c>
      <c r="BK22" s="53" t="n">
        <f aca="false">BK21+1</f>
        <v>17</v>
      </c>
      <c r="BL22" s="83" t="n">
        <f aca="false">MAX(BL21-BN22,0)</f>
        <v>0</v>
      </c>
      <c r="BM22" s="81" t="n">
        <f aca="false">IF(BG22=0,BL21*$C$37,0)</f>
        <v>0</v>
      </c>
      <c r="BN22" s="83" t="n">
        <f aca="false">IF(P22-Z22-AE22-AJ22-AO22-AT22-BD22-BI22&gt;0,MIN(BL21,P22-Z22-AE22-AJ22-AO22-AT22-BD22-BI22),0)</f>
        <v>0</v>
      </c>
      <c r="BO22" s="81" t="n">
        <f aca="false">BM22+BN22</f>
        <v>0</v>
      </c>
      <c r="BP22" s="53" t="n">
        <f aca="false">BP21+1</f>
        <v>17</v>
      </c>
      <c r="BQ22" s="83" t="n">
        <f aca="false">MAX(BQ21-BS22,0)</f>
        <v>0</v>
      </c>
      <c r="BR22" s="81" t="n">
        <f aca="false">IF(BL22=0,BQ21*$C$40,0)</f>
        <v>0</v>
      </c>
      <c r="BS22" s="83" t="n">
        <f aca="false">IF(P22-Z22-AE22-AJ22-AO22-AT22-BD22-BI22-BN22&gt;0,MIN(BQ21,P22-Z22-AE22-AJ22-AO22-AT22-BD22-BI22-BN22),0)</f>
        <v>0</v>
      </c>
      <c r="BT22" s="81" t="n">
        <f aca="false">BR22+BS22</f>
        <v>0</v>
      </c>
      <c r="BU22" s="53" t="n">
        <f aca="false">BU21+1</f>
        <v>17</v>
      </c>
      <c r="BV22" s="83" t="n">
        <f aca="false">MAX(BV21-BX22,0)</f>
        <v>0</v>
      </c>
      <c r="BW22" s="81" t="n">
        <f aca="false">IF(BQ22=0,BV21*$C$43,0)</f>
        <v>0</v>
      </c>
      <c r="BX22" s="83" t="n">
        <f aca="false">IF(P22-Z22-AE22-AJ22-AO22-AT22-BD22-BI22-BN22-BS22&gt;0,MIN(BV21,P22-Z22-AE22-AJ22-AO22-AT22-BD22-BI22-BN22-BS22),0)</f>
        <v>0</v>
      </c>
      <c r="BY22" s="81" t="n">
        <f aca="false">BW22+BX22</f>
        <v>0</v>
      </c>
      <c r="BZ22" s="0" t="n">
        <f aca="false">BZ21+1</f>
        <v>17</v>
      </c>
      <c r="CA22" s="83" t="n">
        <f aca="false">MAX(CA21-CC22,0)</f>
        <v>0</v>
      </c>
      <c r="CB22" s="81" t="n">
        <f aca="false">IF(BV22=0,CA21*$C$46,0)</f>
        <v>0</v>
      </c>
      <c r="CC22" s="83" t="n">
        <f aca="false">IF(P22-Z22-AE22-AJ22-AO22-AT22-BD22-BI22-BN22-BS22-BX22&gt;0,MIN(CA21,P22-Z22-AE22-AJ22-AO22-AT22-BD22-BI22-BN22-BS22-BX22),0)</f>
        <v>0</v>
      </c>
      <c r="CD22" s="81" t="n">
        <f aca="false">CB22+CC22</f>
        <v>0</v>
      </c>
      <c r="CE22" s="53" t="n">
        <f aca="false">CE21+1</f>
        <v>17</v>
      </c>
      <c r="CF22" s="83" t="n">
        <f aca="false">MAX(CF21-CH22,0)</f>
        <v>0</v>
      </c>
      <c r="CG22" s="81" t="n">
        <f aca="false">IF(CA22=0,CF21*$C$49,0)</f>
        <v>0</v>
      </c>
      <c r="CH22" s="83" t="n">
        <f aca="false">IF(P22-Z22-AE22-AJ22-AO22-AT22-BD22-BI22-BN22-BS22-BX22-CC22&gt;0,MIN(CF21,P22-Z22-AE22-AJ22-AO22-AT22-BD22-BI22-BN22-BS22-BX22-CC22),0)</f>
        <v>0</v>
      </c>
      <c r="CI22" s="81" t="n">
        <f aca="false">CG22+CH22</f>
        <v>0</v>
      </c>
      <c r="CJ22" s="53" t="n">
        <f aca="false">CJ21+1</f>
        <v>17</v>
      </c>
      <c r="CK22" s="83" t="n">
        <f aca="false">MAX(CK21-CM22,0)</f>
        <v>0</v>
      </c>
      <c r="CL22" s="81" t="n">
        <f aca="false">IF(CF22=0,CK21*$C$52,0)</f>
        <v>0</v>
      </c>
      <c r="CM22" s="83" t="n">
        <f aca="false">IF(P22-Z22-AE22-AJ22-AO22-AT22-BD22-BI22-BN22-BS22-BX22-CC22-CH22&gt;0,MIN(CK21,P22-Z22-AE22-AJ22-AO22-AT22-BD22-BI22-BN22-BS22-BX22-CC22-CH22),0)</f>
        <v>0</v>
      </c>
      <c r="CN22" s="81" t="n">
        <f aca="false">CL22+CM22</f>
        <v>0</v>
      </c>
      <c r="CO22" s="0" t="n">
        <f aca="false">CO21+1</f>
        <v>17</v>
      </c>
      <c r="CP22" s="83" t="n">
        <f aca="false">MAX(CP21-CR22,0)</f>
        <v>0</v>
      </c>
      <c r="CQ22" s="81" t="n">
        <f aca="false">IF(CK22=0,CP21*$C$55,0)</f>
        <v>0</v>
      </c>
      <c r="CR22" s="83" t="n">
        <f aca="false">IF(P22-Z22-AE22-AJ22-AO22-AT22-BD22-BI22-BN22-BS22-BX22-CC22-CH22-CM22&gt;0,MIN(CP21,P22-Z22-AE22-AJ22-AO22-AT22-BD22-BI22-BN22-BS22-BX22-CC22-CH22-CM22),0)</f>
        <v>0</v>
      </c>
      <c r="CS22" s="81" t="n">
        <f aca="false">CQ22+CR22</f>
        <v>0</v>
      </c>
      <c r="CT22" s="0" t="n">
        <f aca="false">CT21+1</f>
        <v>17</v>
      </c>
      <c r="CU22" s="83" t="n">
        <f aca="false">MAX(CU21-CW22,0)</f>
        <v>0</v>
      </c>
      <c r="CV22" s="81" t="n">
        <f aca="false">IF(CP22=0,CU21*$C$58,0)</f>
        <v>0</v>
      </c>
      <c r="CW22" s="83" t="n">
        <f aca="false">IF(P22-Z22-AE22-AJ22-AO22-AT22-BD22-BI22-BN22-BS22-BX22-CC22-CH22-CM22-CR22&gt;0,MIN(CU21,P22-Z22-AE22-AJ22-AO22-AT22-BD22-BI22-BN22-BS22-BX22-CC22-CH22-CM22-CR22),0)</f>
        <v>0</v>
      </c>
      <c r="CX22" s="81" t="n">
        <f aca="false">CV22+CW22</f>
        <v>0</v>
      </c>
      <c r="CY22" s="53" t="n">
        <f aca="false">CY21+1</f>
        <v>17</v>
      </c>
      <c r="CZ22" s="83" t="n">
        <f aca="false">MAX(CZ21-DB22,0)</f>
        <v>0</v>
      </c>
      <c r="DA22" s="81" t="n">
        <f aca="false">IF(CU22=0,CZ21*$C$61,0)</f>
        <v>0</v>
      </c>
      <c r="DB22" s="83" t="n">
        <f aca="false">IF(P22-Z22-AE22-AJ22-AO22-AT22-BD22-BI22-BN22-BS22-BX22-CC22-CH22-CM22-CR22-CW22&gt;0,MIN(CZ21,P22-Z22-AE22-AJ22-AO22-AT22-BD22-BI22-BN22-BS22-BX22-CC22-CH22-CM22-CR22-CW22),0)</f>
        <v>0</v>
      </c>
      <c r="DC22" s="81" t="n">
        <f aca="false">DA22+DB22</f>
        <v>0</v>
      </c>
      <c r="DD22" s="81" t="n">
        <f aca="false">X22+AC22+AH22+AM22+AR22+BB22+BG22+BL22+BQ22+BV22+CA22+CF22+CK22+CP22+CU22+CZ22</f>
        <v>0</v>
      </c>
      <c r="DE22" s="81" t="n">
        <f aca="false">Y22+AD22+AI22+AN22+AS22+AX22+BC22+BH22+BM22+BR22+BW22+CB22+CG22+CQ22+CV22+DA22</f>
        <v>0</v>
      </c>
      <c r="DF22" s="81" t="n">
        <f aca="false">Z22+AE22+AJ22+AO22+AT22+AY22+BD22+BI22+BN22+BS22+BX22+CC22+CH22+CR22+CW22+DB22</f>
        <v>0</v>
      </c>
      <c r="DG22" s="81" t="n">
        <f aca="false">DE22+DF22</f>
        <v>0</v>
      </c>
      <c r="DH22" s="83" t="n">
        <f aca="false">U22-DG22+(AW22*$C$28)</f>
        <v>129786956.317357</v>
      </c>
      <c r="DI22" s="81" t="n">
        <f aca="false">U22-DG22</f>
        <v>129786956.317357</v>
      </c>
      <c r="DJ22" s="53" t="n">
        <f aca="false">DJ21+1</f>
        <v>17</v>
      </c>
    </row>
    <row r="23" customFormat="false" ht="15.75" hidden="false" customHeight="false" outlineLevel="0" collapsed="false">
      <c r="A23" s="53"/>
      <c r="B23" s="53"/>
      <c r="C23" s="53"/>
      <c r="G23" s="76" t="n">
        <f aca="false">G22+1</f>
        <v>18</v>
      </c>
      <c r="H23" s="77" t="n">
        <f aca="false">1/(1+$C$4)*H24</f>
        <v>0.401910243716125</v>
      </c>
      <c r="I23" s="77" t="n">
        <f aca="false">1/$C$4*(1-H23)</f>
        <v>7.57843076892898</v>
      </c>
      <c r="J23" s="85" t="n">
        <f aca="false">0.06*$C$6</f>
        <v>0</v>
      </c>
      <c r="K23" s="85" t="n">
        <f aca="false">$C$10</f>
        <v>0</v>
      </c>
      <c r="L23" s="79" t="n">
        <f aca="false">-PV($C$4,$C$3-$G23,$C$5)*(1-$J$5-$K$5)*(1-$J$6-$K$6)*(1-$J$7-$K$7)*(1-$J$8-$K$8)*(1-$J23-$K23)^($G23-3)</f>
        <v>-1716510363.39244</v>
      </c>
      <c r="M23" s="80" t="n">
        <f aca="false">-PMT($C$4,$C$3,$C$2)*(1-$J$5-$K$5)*(1-$J$6-$K$6)*(1-$J$7-$K$7)*(1-$J$8-$K$8)*(1-J22-K22)^($G23-4)</f>
        <v>128067917.274257</v>
      </c>
      <c r="N23" s="80" t="n">
        <f aca="false">-PV($C$4,$C$3-$G23,$C$5)*(1-$J$5-$K$5)*(1-$J$6-$K$6)*(1-$J$7-$K$7)*(1-$J$8-$K$8)*(1-$J22-$K22)^($G23-4)*$J$10</f>
        <v>-0</v>
      </c>
      <c r="O23" s="80" t="n">
        <f aca="false">PV($C$4,$C$3-$G23,$C$5)*(1-$J$5-$K$5)*(1-$J$6-$K$6)*(1-$J$7-$K$7)*(1-$J$8-$K$8)*(1-$J22-$K22)^($G23-4)*$K$10</f>
        <v>0</v>
      </c>
      <c r="P23" s="80" t="n">
        <f aca="false">-(PMT($C$4,$C$3,$C$2)-PV($C$4,$C$3-$G22,$C$5)*$C$4)*(1-$J$5-$K$5)*(1-$J$6-$K$6)*(1-$J$7-$K$7)*(1-$J$8-$K$8)*(1-$J22-$K22)^($G23-4)</f>
        <v>244258068.395422</v>
      </c>
      <c r="Q23" s="80" t="n">
        <f aca="false">(-PV($C$4,$C$3-$G22,$C$5)*$C$4)*(1-$J$5-$K$5)*(1-$J$6-$K$6)*(1-$J$7-$K$7)*(1-$J$8-$K$8)*(1-$J22-$K22)^($G23-4)</f>
        <v>-116190151.121165</v>
      </c>
      <c r="R23" s="80" t="n">
        <f aca="false">(PV($C$4,$C$3-G22,$C$5)*$C$9)*(1-$J$5-$K$5)*(1-$J$6-$K$6)*(1-$J$7-$K$7)*(1-$J$8-$K$8)*(1-$J$9-$K$9)^($G23-4)</f>
        <v>2031413.71663689</v>
      </c>
      <c r="S23" s="80" t="n">
        <f aca="false">MAXA(0,$L23-$C$8)</f>
        <v>0</v>
      </c>
      <c r="T23" s="80" t="n">
        <f aca="false">-$C$11*O22</f>
        <v>-0</v>
      </c>
      <c r="U23" s="52" t="n">
        <f aca="false">SUM(N23:R23)+T23</f>
        <v>130099330.990894</v>
      </c>
      <c r="W23" s="53" t="n">
        <f aca="false">W22+1</f>
        <v>18</v>
      </c>
      <c r="X23" s="83" t="n">
        <f aca="false">MAX(X22-Z23,0)</f>
        <v>0</v>
      </c>
      <c r="Y23" s="81" t="n">
        <f aca="false">X22*$C$13</f>
        <v>0</v>
      </c>
      <c r="Z23" s="83" t="n">
        <f aca="false">MIN(IF(X22&gt;0,$P$6,0),X22)</f>
        <v>0</v>
      </c>
      <c r="AA23" s="83" t="n">
        <f aca="false">Y23+Z23</f>
        <v>0</v>
      </c>
      <c r="AB23" s="53" t="n">
        <f aca="false">AB22+1</f>
        <v>18</v>
      </c>
      <c r="AC23" s="83" t="n">
        <f aca="false">MAX(AC22-AE23,0)</f>
        <v>0</v>
      </c>
      <c r="AD23" s="81" t="n">
        <f aca="false">AC22*$C$16</f>
        <v>0</v>
      </c>
      <c r="AE23" s="83" t="n">
        <f aca="false">IF(P23-Z23&gt;0,MIN(AC22,P23-Z23),0)</f>
        <v>0</v>
      </c>
      <c r="AF23" s="81" t="n">
        <f aca="false">AD23+AE23</f>
        <v>0</v>
      </c>
      <c r="AG23" s="53" t="n">
        <f aca="false">AG22+1</f>
        <v>18</v>
      </c>
      <c r="AH23" s="83" t="n">
        <f aca="false">MAX(AH22-AJ23,0)</f>
        <v>0</v>
      </c>
      <c r="AI23" s="81" t="n">
        <f aca="false">AH22*$C$19</f>
        <v>0</v>
      </c>
      <c r="AJ23" s="83" t="n">
        <f aca="false">IF(P23-Z23-AE23&gt;0,MIN(AH22,P23-Z23-AE23),0)</f>
        <v>0</v>
      </c>
      <c r="AK23" s="81" t="n">
        <f aca="false">AI23+AJ23</f>
        <v>0</v>
      </c>
      <c r="AL23" s="53" t="n">
        <f aca="false">AL22+1</f>
        <v>18</v>
      </c>
      <c r="AM23" s="83" t="n">
        <f aca="false">MAX(AM22-AO23,0)</f>
        <v>0</v>
      </c>
      <c r="AN23" s="81" t="n">
        <f aca="false">AM22*$C$22</f>
        <v>0</v>
      </c>
      <c r="AO23" s="83" t="n">
        <f aca="false">IF(P23-Z23-AE23-AJ23&gt;0,MIN(AM22,P23-Z23-AE23-AJ23),0)</f>
        <v>0</v>
      </c>
      <c r="AP23" s="81" t="n">
        <f aca="false">AN23+AO23</f>
        <v>0</v>
      </c>
      <c r="AQ23" s="53" t="n">
        <f aca="false">AQ22+1</f>
        <v>18</v>
      </c>
      <c r="AR23" s="83" t="n">
        <f aca="false">MAX(AR22-AT23,0)</f>
        <v>0</v>
      </c>
      <c r="AS23" s="81" t="n">
        <f aca="false">AR22*$C$25</f>
        <v>0</v>
      </c>
      <c r="AT23" s="83" t="n">
        <f aca="false">IF(P23-Z23-AE23-AJ23-AO23&gt;0,MIN(AR22,P23-Z23-AE23-AJ23-AO23),0)</f>
        <v>0</v>
      </c>
      <c r="AU23" s="81" t="n">
        <f aca="false">AS23+AT23</f>
        <v>0</v>
      </c>
      <c r="AV23" s="53" t="n">
        <f aca="false">AV22+1</f>
        <v>18</v>
      </c>
      <c r="AW23" s="82" t="n">
        <f aca="false">S22</f>
        <v>0</v>
      </c>
      <c r="AX23" s="81" t="n">
        <f aca="false">AW22*$C$28</f>
        <v>0</v>
      </c>
      <c r="AY23" s="81" t="n">
        <v>0</v>
      </c>
      <c r="AZ23" s="81" t="n">
        <f aca="false">AX23+AY23</f>
        <v>0</v>
      </c>
      <c r="BA23" s="53" t="n">
        <f aca="false">BA22+1</f>
        <v>18</v>
      </c>
      <c r="BB23" s="83" t="n">
        <f aca="false">MAX(BB22-BD23,0)</f>
        <v>0</v>
      </c>
      <c r="BC23" s="81" t="n">
        <f aca="false">IF(AR23=0,BB22*$C$31,0)</f>
        <v>0</v>
      </c>
      <c r="BD23" s="83" t="n">
        <f aca="false">IF(P23-Z23-AE23-AJ23-AO23-AT23&gt;0,MIN(BB22,P23-Z23-AE23-AJ23-AO23-AT23),0)</f>
        <v>0</v>
      </c>
      <c r="BE23" s="81" t="n">
        <f aca="false">BC23+BD23</f>
        <v>0</v>
      </c>
      <c r="BF23" s="53" t="n">
        <f aca="false">BF22+1</f>
        <v>18</v>
      </c>
      <c r="BG23" s="83" t="n">
        <f aca="false">MAX(BG22-BI23,0)</f>
        <v>0</v>
      </c>
      <c r="BH23" s="81" t="n">
        <f aca="false">IF(BB23&gt;0,0,BG22*$C$34)</f>
        <v>0</v>
      </c>
      <c r="BI23" s="83" t="n">
        <f aca="false">IF(P23-Z23-AE23-AJ23-AO23-AT23-BD23&gt;0,MIN(BG22,P23-Z23-AE23-AJ23-AO23-AT23-BD23),0)</f>
        <v>0</v>
      </c>
      <c r="BJ23" s="81" t="n">
        <f aca="false">BH23+BI23</f>
        <v>0</v>
      </c>
      <c r="BK23" s="53" t="n">
        <f aca="false">BK22+1</f>
        <v>18</v>
      </c>
      <c r="BL23" s="83" t="n">
        <f aca="false">MAX(BL22-BN23,0)</f>
        <v>0</v>
      </c>
      <c r="BM23" s="81" t="n">
        <f aca="false">IF(BG23=0,BL22*$C$37,0)</f>
        <v>0</v>
      </c>
      <c r="BN23" s="83" t="n">
        <f aca="false">IF(P23-Z23-AE23-AJ23-AO23-AT23-BD23-BI23&gt;0,MIN(BL22,P23-Z23-AE23-AJ23-AO23-AT23-BD23-BI23),0)</f>
        <v>0</v>
      </c>
      <c r="BO23" s="81" t="n">
        <f aca="false">BM23+BN23</f>
        <v>0</v>
      </c>
      <c r="BP23" s="53" t="n">
        <f aca="false">BP22+1</f>
        <v>18</v>
      </c>
      <c r="BQ23" s="83" t="n">
        <f aca="false">MAX(BQ22-BS23,0)</f>
        <v>0</v>
      </c>
      <c r="BR23" s="81" t="n">
        <f aca="false">IF(BL23=0,BQ22*$C$40,0)</f>
        <v>0</v>
      </c>
      <c r="BS23" s="83" t="n">
        <f aca="false">IF(P23-Z23-AE23-AJ23-AO23-AT23-BD23-BI23-BN23&gt;0,MIN(BQ22,P23-Z23-AE23-AJ23-AO23-AT23-BD23-BI23-BN23),0)</f>
        <v>0</v>
      </c>
      <c r="BT23" s="81" t="n">
        <f aca="false">BR23+BS23</f>
        <v>0</v>
      </c>
      <c r="BU23" s="53" t="n">
        <f aca="false">BU22+1</f>
        <v>18</v>
      </c>
      <c r="BV23" s="83" t="n">
        <f aca="false">MAX(BV22-BX23,0)</f>
        <v>0</v>
      </c>
      <c r="BW23" s="81" t="n">
        <f aca="false">IF(BQ23=0,BV22*$C$43,0)</f>
        <v>0</v>
      </c>
      <c r="BX23" s="83" t="n">
        <f aca="false">IF(P23-Z23-AE23-AJ23-AO23-AT23-BD23-BI23-BN23-BS23&gt;0,MIN(BV22,P23-Z23-AE23-AJ23-AO23-AT23-BD23-BI23-BN23-BS23),0)</f>
        <v>0</v>
      </c>
      <c r="BY23" s="81" t="n">
        <f aca="false">BW23+BX23</f>
        <v>0</v>
      </c>
      <c r="BZ23" s="0" t="n">
        <f aca="false">BZ22+1</f>
        <v>18</v>
      </c>
      <c r="CA23" s="83" t="n">
        <f aca="false">MAX(CA22-CC23,0)</f>
        <v>0</v>
      </c>
      <c r="CB23" s="81" t="n">
        <f aca="false">IF(BV23=0,CA22*$C$46,0)</f>
        <v>0</v>
      </c>
      <c r="CC23" s="83" t="n">
        <f aca="false">IF(P23-Z23-AE23-AJ23-AO23-AT23-BD23-BI23-BN23-BS23-BX23&gt;0,MIN(CA22,P23-Z23-AE23-AJ23-AO23-AT23-BD23-BI23-BN23-BS23-BX23),0)</f>
        <v>0</v>
      </c>
      <c r="CD23" s="81" t="n">
        <f aca="false">CB23+CC23</f>
        <v>0</v>
      </c>
      <c r="CE23" s="53" t="n">
        <f aca="false">CE22+1</f>
        <v>18</v>
      </c>
      <c r="CF23" s="83" t="n">
        <f aca="false">MAX(CF22-CH23,0)</f>
        <v>0</v>
      </c>
      <c r="CG23" s="81" t="n">
        <f aca="false">IF(CA23=0,CF22*$C$49,0)</f>
        <v>0</v>
      </c>
      <c r="CH23" s="83" t="n">
        <f aca="false">IF(P23-Z23-AE23-AJ23-AO23-AT23-BD23-BI23-BN23-BS23-BX23-CC23&gt;0,MIN(CF22,P23-Z23-AE23-AJ23-AO23-AT23-BD23-BI23-BN23-BS23-BX23-CC23),0)</f>
        <v>0</v>
      </c>
      <c r="CI23" s="81" t="n">
        <f aca="false">CG23+CH23</f>
        <v>0</v>
      </c>
      <c r="CJ23" s="53" t="n">
        <f aca="false">CJ22+1</f>
        <v>18</v>
      </c>
      <c r="CK23" s="83" t="n">
        <f aca="false">MAX(CK22-CM23,0)</f>
        <v>0</v>
      </c>
      <c r="CL23" s="81" t="n">
        <f aca="false">IF(CF23=0,CK22*$C$52,0)</f>
        <v>0</v>
      </c>
      <c r="CM23" s="83" t="n">
        <f aca="false">IF(P23-Z23-AE23-AJ23-AO23-AT23-BD23-BI23-BN23-BS23-BX23-CC23-CH23&gt;0,MIN(CK22,P23-Z23-AE23-AJ23-AO23-AT23-BD23-BI23-BN23-BS23-BX23-CC23-CH23),0)</f>
        <v>0</v>
      </c>
      <c r="CN23" s="81" t="n">
        <f aca="false">CL23+CM23</f>
        <v>0</v>
      </c>
      <c r="CO23" s="0" t="n">
        <f aca="false">CO22+1</f>
        <v>18</v>
      </c>
      <c r="CP23" s="83" t="n">
        <f aca="false">MAX(CP22-CR23,0)</f>
        <v>0</v>
      </c>
      <c r="CQ23" s="81" t="n">
        <f aca="false">IF(CK23=0,CP22*$C$55,0)</f>
        <v>0</v>
      </c>
      <c r="CR23" s="83" t="n">
        <f aca="false">IF(P23-Z23-AE23-AJ23-AO23-AT23-BD23-BI23-BN23-BS23-BX23-CC23-CH23-CM23&gt;0,MIN(CP22,P23-Z23-AE23-AJ23-AO23-AT23-BD23-BI23-BN23-BS23-BX23-CC23-CH23-CM23),0)</f>
        <v>0</v>
      </c>
      <c r="CS23" s="81" t="n">
        <f aca="false">CQ23+CR23</f>
        <v>0</v>
      </c>
      <c r="CT23" s="0" t="n">
        <f aca="false">CT22+1</f>
        <v>18</v>
      </c>
      <c r="CU23" s="83" t="n">
        <f aca="false">MAX(CU22-CW23,0)</f>
        <v>0</v>
      </c>
      <c r="CV23" s="81" t="n">
        <f aca="false">IF(CP23=0,CU22*$C$58,0)</f>
        <v>0</v>
      </c>
      <c r="CW23" s="83" t="n">
        <f aca="false">IF(P23-Z23-AE23-AJ23-AO23-AT23-BD23-BI23-BN23-BS23-BX23-CC23-CH23-CM23-CR23&gt;0,MIN(CU22,P23-Z23-AE23-AJ23-AO23-AT23-BD23-BI23-BN23-BS23-BX23-CC23-CH23-CM23-CR23),0)</f>
        <v>0</v>
      </c>
      <c r="CX23" s="81" t="n">
        <f aca="false">CV23+CW23</f>
        <v>0</v>
      </c>
      <c r="CY23" s="53" t="n">
        <f aca="false">CY22+1</f>
        <v>18</v>
      </c>
      <c r="CZ23" s="83" t="n">
        <f aca="false">MAX(CZ22-DB23,0)</f>
        <v>0</v>
      </c>
      <c r="DA23" s="81" t="n">
        <f aca="false">IF(CU23=0,CZ22*$C$61,0)</f>
        <v>0</v>
      </c>
      <c r="DB23" s="83" t="n">
        <f aca="false">IF(P23-Z23-AE23-AJ23-AO23-AT23-BD23-BI23-BN23-BS23-BX23-CC23-CH23-CM23-CR23-CW23&gt;0,MIN(CZ22,P23-Z23-AE23-AJ23-AO23-AT23-BD23-BI23-BN23-BS23-BX23-CC23-CH23-CM23-CR23-CW23),0)</f>
        <v>0</v>
      </c>
      <c r="DC23" s="81" t="n">
        <f aca="false">DA23+DB23</f>
        <v>0</v>
      </c>
      <c r="DD23" s="81" t="n">
        <f aca="false">X23+AC23+AH23+AM23+AR23+BB23+BG23+BL23+BQ23+BV23+CA23+CF23+CK23+CP23+CU23+CZ23</f>
        <v>0</v>
      </c>
      <c r="DE23" s="81" t="n">
        <f aca="false">Y23+AD23+AI23+AN23+AS23+AX23+BC23+BH23+BM23+BR23+BW23+CB23+CG23+CQ23+CV23+DA23</f>
        <v>0</v>
      </c>
      <c r="DF23" s="81" t="n">
        <f aca="false">Z23+AE23+AJ23+AO23+AT23+AY23+BD23+BI23+BN23+BS23+BX23+CC23+CH23+CR23+CW23+DB23</f>
        <v>0</v>
      </c>
      <c r="DG23" s="81" t="n">
        <f aca="false">DE23+DF23</f>
        <v>0</v>
      </c>
      <c r="DH23" s="83" t="n">
        <f aca="false">U23-DG23+(AW23*$C$28)</f>
        <v>130099330.990894</v>
      </c>
      <c r="DI23" s="81" t="n">
        <f aca="false">U23-DG23</f>
        <v>130099330.990894</v>
      </c>
      <c r="DJ23" s="53" t="n">
        <f aca="false">DJ22+1</f>
        <v>18</v>
      </c>
    </row>
    <row r="24" customFormat="false" ht="15.75" hidden="false" customHeight="false" outlineLevel="0" collapsed="false">
      <c r="A24" s="87" t="s">
        <v>74</v>
      </c>
      <c r="B24" s="53"/>
      <c r="C24" s="89" t="n">
        <v>19967220</v>
      </c>
      <c r="G24" s="76" t="n">
        <f aca="false">G23+1</f>
        <v>19</v>
      </c>
      <c r="H24" s="77" t="n">
        <f aca="false">1/(1+$C$4)*H25</f>
        <v>0.433629000150202</v>
      </c>
      <c r="I24" s="77" t="n">
        <f aca="false">1/$C$4*(1-H24)</f>
        <v>7.17652052521285</v>
      </c>
      <c r="J24" s="85" t="n">
        <f aca="false">0.06*$C$6</f>
        <v>0</v>
      </c>
      <c r="K24" s="85" t="n">
        <f aca="false">$C$10</f>
        <v>0</v>
      </c>
      <c r="L24" s="79" t="n">
        <f aca="false">-PV($C$4,$C$3-$G24,$C$5)*(1-$J$5-$K$5)*(1-$J$6-$K$6)*(1-$J$7-$K$7)*(1-$J$8-$K$8)*(1-$J24-$K24)^($G24-3)</f>
        <v>-1980045278.54563</v>
      </c>
      <c r="M24" s="80" t="n">
        <f aca="false">-PMT($C$4,$C$3,$C$2)*(1-$J$5-$K$5)*(1-$J$6-$K$6)*(1-$J$7-$K$7)*(1-$J$8-$K$8)*(1-J23-K23)^($G24-4)</f>
        <v>128067917.274257</v>
      </c>
      <c r="N24" s="80" t="n">
        <f aca="false">-PV($C$4,$C$3-$G24,$C$5)*(1-$J$5-$K$5)*(1-$J$6-$K$6)*(1-$J$7-$K$7)*(1-$J$8-$K$8)*(1-$J23-$K23)^($G24-4)*$J$10</f>
        <v>-0</v>
      </c>
      <c r="O24" s="80" t="n">
        <f aca="false">PV($C$4,$C$3-$G24,$C$5)*(1-$J$5-$K$5)*(1-$J$6-$K$6)*(1-$J$7-$K$7)*(1-$J$8-$K$8)*(1-$J23-$K23)^($G24-4)*$K$10</f>
        <v>0</v>
      </c>
      <c r="P24" s="80" t="n">
        <f aca="false">-(PMT($C$4,$C$3,$C$2)-PV($C$4,$C$3-$G23,$C$5)*$C$4)*(1-$J$5-$K$5)*(1-$J$6-$K$6)*(1-$J$7-$K$7)*(1-$J$8-$K$8)*(1-$J23-$K23)^($G24-4)</f>
        <v>263534915.153188</v>
      </c>
      <c r="Q24" s="80" t="n">
        <f aca="false">(-PV($C$4,$C$3-$G23,$C$5)*$C$4)*(1-$J$5-$K$5)*(1-$J$6-$K$6)*(1-$J$7-$K$7)*(1-$J$8-$K$8)*(1-$J23-$K23)^($G24-4)</f>
        <v>-135466997.878932</v>
      </c>
      <c r="R24" s="80" t="n">
        <f aca="false">(PV($C$4,$C$3-G23,$C$5)*$C$9)*(1-$J$5-$K$5)*(1-$J$6-$K$6)*(1-$J$7-$K$7)*(1-$J$8-$K$8)*(1-$J$9-$K$9)^($G24-4)</f>
        <v>2368440.99940889</v>
      </c>
      <c r="S24" s="80" t="n">
        <f aca="false">MAXA(0,$L24-$C$8)</f>
        <v>0</v>
      </c>
      <c r="T24" s="80" t="n">
        <f aca="false">-$C$11*O23</f>
        <v>-0</v>
      </c>
      <c r="U24" s="52" t="n">
        <f aca="false">SUM(N24:R24)+T24</f>
        <v>130436358.273666</v>
      </c>
      <c r="W24" s="53" t="n">
        <f aca="false">W23+1</f>
        <v>19</v>
      </c>
      <c r="X24" s="83" t="n">
        <f aca="false">MAX(X23-Z24,0)</f>
        <v>0</v>
      </c>
      <c r="Y24" s="81" t="n">
        <f aca="false">X23*$C$13</f>
        <v>0</v>
      </c>
      <c r="Z24" s="83" t="n">
        <f aca="false">MIN(IF(X23&gt;0,$P$6,0),X23)</f>
        <v>0</v>
      </c>
      <c r="AA24" s="83" t="n">
        <f aca="false">Y24+Z24</f>
        <v>0</v>
      </c>
      <c r="AB24" s="53" t="n">
        <f aca="false">AB23+1</f>
        <v>19</v>
      </c>
      <c r="AC24" s="83" t="n">
        <f aca="false">MAX(AC23-AE24,0)</f>
        <v>0</v>
      </c>
      <c r="AD24" s="81" t="n">
        <f aca="false">AC23*$C$16</f>
        <v>0</v>
      </c>
      <c r="AE24" s="83" t="n">
        <f aca="false">IF(P24-Z24&gt;0,MIN(AC23,P24-Z24),0)</f>
        <v>0</v>
      </c>
      <c r="AF24" s="81" t="n">
        <f aca="false">AD24+AE24</f>
        <v>0</v>
      </c>
      <c r="AG24" s="53" t="n">
        <f aca="false">AG23+1</f>
        <v>19</v>
      </c>
      <c r="AH24" s="83" t="n">
        <f aca="false">MAX(AH23-AJ24,0)</f>
        <v>0</v>
      </c>
      <c r="AI24" s="81" t="n">
        <f aca="false">AH23*$C$19</f>
        <v>0</v>
      </c>
      <c r="AJ24" s="83" t="n">
        <f aca="false">IF(P24-Z24-AE24&gt;0,MIN(AH23,P24-Z24-AE24),0)</f>
        <v>0</v>
      </c>
      <c r="AK24" s="81" t="n">
        <f aca="false">AI24+AJ24</f>
        <v>0</v>
      </c>
      <c r="AL24" s="53" t="n">
        <f aca="false">AL23+1</f>
        <v>19</v>
      </c>
      <c r="AM24" s="83" t="n">
        <f aca="false">MAX(AM23-AO24,0)</f>
        <v>0</v>
      </c>
      <c r="AN24" s="81" t="n">
        <f aca="false">AM23*$C$22</f>
        <v>0</v>
      </c>
      <c r="AO24" s="83" t="n">
        <f aca="false">IF(P24-Z24-AE24-AJ24&gt;0,MIN(AM23,P24-Z24-AE24-AJ24),0)</f>
        <v>0</v>
      </c>
      <c r="AP24" s="81" t="n">
        <f aca="false">AN24+AO24</f>
        <v>0</v>
      </c>
      <c r="AQ24" s="53" t="n">
        <f aca="false">AQ23+1</f>
        <v>19</v>
      </c>
      <c r="AR24" s="83" t="n">
        <f aca="false">MAX(AR23-AT24,0)</f>
        <v>0</v>
      </c>
      <c r="AS24" s="81" t="n">
        <f aca="false">AR23*$C$25</f>
        <v>0</v>
      </c>
      <c r="AT24" s="83" t="n">
        <f aca="false">IF(P24-Z24-AE24-AJ24-AO24&gt;0,MIN(AR23,P24-Z24-AE24-AJ24-AO24),0)</f>
        <v>0</v>
      </c>
      <c r="AU24" s="81" t="n">
        <f aca="false">AS24+AT24</f>
        <v>0</v>
      </c>
      <c r="AV24" s="53" t="n">
        <f aca="false">AV23+1</f>
        <v>19</v>
      </c>
      <c r="AW24" s="82" t="n">
        <f aca="false">S23</f>
        <v>0</v>
      </c>
      <c r="AX24" s="81" t="n">
        <f aca="false">AW23*$C$28</f>
        <v>0</v>
      </c>
      <c r="AY24" s="81" t="n">
        <v>0</v>
      </c>
      <c r="AZ24" s="81" t="n">
        <f aca="false">AX24+AY24</f>
        <v>0</v>
      </c>
      <c r="BA24" s="53" t="n">
        <f aca="false">BA23+1</f>
        <v>19</v>
      </c>
      <c r="BB24" s="83" t="n">
        <f aca="false">MAX(BB23-BD24,0)</f>
        <v>0</v>
      </c>
      <c r="BC24" s="81" t="n">
        <f aca="false">IF(AR24=0,BB23*$C$31,0)</f>
        <v>0</v>
      </c>
      <c r="BD24" s="83" t="n">
        <f aca="false">IF(P24-Z24-AE24-AJ24-AO24-AT24&gt;0,MIN(BB23,P24-Z24-AE24-AJ24-AO24-AT24),0)</f>
        <v>0</v>
      </c>
      <c r="BE24" s="81" t="n">
        <f aca="false">BC24+BD24</f>
        <v>0</v>
      </c>
      <c r="BF24" s="53" t="n">
        <f aca="false">BF23+1</f>
        <v>19</v>
      </c>
      <c r="BG24" s="83" t="n">
        <f aca="false">MAX(BG23-BI24,0)</f>
        <v>0</v>
      </c>
      <c r="BH24" s="81" t="n">
        <f aca="false">IF(BB24&gt;0,0,BG23*$C$34)</f>
        <v>0</v>
      </c>
      <c r="BI24" s="83" t="n">
        <f aca="false">IF(P24-Z24-AE24-AJ24-AO24-AT24-BD24&gt;0,MIN(BG23,P24-Z24-AE24-AJ24-AO24-AT24-BD24),0)</f>
        <v>0</v>
      </c>
      <c r="BJ24" s="81" t="n">
        <f aca="false">BH24+BI24</f>
        <v>0</v>
      </c>
      <c r="BK24" s="53" t="n">
        <f aca="false">BK23+1</f>
        <v>19</v>
      </c>
      <c r="BL24" s="83" t="n">
        <f aca="false">MAX(BL23-BN24,0)</f>
        <v>0</v>
      </c>
      <c r="BM24" s="81" t="n">
        <f aca="false">IF(BG24=0,BL23*$C$37,0)</f>
        <v>0</v>
      </c>
      <c r="BN24" s="83" t="n">
        <f aca="false">IF(P24-Z24-AE24-AJ24-AO24-AT24-BD24-BI24&gt;0,MIN(BL23,P24-Z24-AE24-AJ24-AO24-AT24-BD24-BI24),0)</f>
        <v>0</v>
      </c>
      <c r="BO24" s="81" t="n">
        <f aca="false">BM24+BN24</f>
        <v>0</v>
      </c>
      <c r="BP24" s="53" t="n">
        <f aca="false">BP23+1</f>
        <v>19</v>
      </c>
      <c r="BQ24" s="83" t="n">
        <f aca="false">MAX(BQ23-BS24,0)</f>
        <v>0</v>
      </c>
      <c r="BR24" s="81" t="n">
        <f aca="false">IF(BL24=0,BQ23*$C$40,0)</f>
        <v>0</v>
      </c>
      <c r="BS24" s="83" t="n">
        <f aca="false">IF(P24-Z24-AE24-AJ24-AO24-AT24-BD24-BI24-BN24&gt;0,MIN(BQ23,P24-Z24-AE24-AJ24-AO24-AT24-BD24-BI24-BN24),0)</f>
        <v>0</v>
      </c>
      <c r="BT24" s="81" t="n">
        <f aca="false">BR24+BS24</f>
        <v>0</v>
      </c>
      <c r="BU24" s="53" t="n">
        <f aca="false">BU23+1</f>
        <v>19</v>
      </c>
      <c r="BV24" s="83" t="n">
        <f aca="false">MAX(BV23-BX24,0)</f>
        <v>0</v>
      </c>
      <c r="BW24" s="81" t="n">
        <f aca="false">IF(BQ24=0,BV23*$C$43,0)</f>
        <v>0</v>
      </c>
      <c r="BX24" s="83" t="n">
        <f aca="false">IF(P24-Z24-AE24-AJ24-AO24-AT24-BD24-BI24-BN24-BS24&gt;0,MIN(BV23,P24-Z24-AE24-AJ24-AO24-AT24-BD24-BI24-BN24-BS24),0)</f>
        <v>0</v>
      </c>
      <c r="BY24" s="81" t="n">
        <f aca="false">BW24+BX24</f>
        <v>0</v>
      </c>
      <c r="BZ24" s="0" t="n">
        <f aca="false">BZ23+1</f>
        <v>19</v>
      </c>
      <c r="CA24" s="83" t="n">
        <f aca="false">MAX(CA23-CC24,0)</f>
        <v>0</v>
      </c>
      <c r="CB24" s="81" t="n">
        <f aca="false">IF(BV24=0,CA23*$C$46,0)</f>
        <v>0</v>
      </c>
      <c r="CC24" s="83" t="n">
        <f aca="false">IF(P24-Z24-AE24-AJ24-AO24-AT24-BD24-BI24-BN24-BS24-BX24&gt;0,MIN(CA23,P24-Z24-AE24-AJ24-AO24-AT24-BD24-BI24-BN24-BS24-BX24),0)</f>
        <v>0</v>
      </c>
      <c r="CD24" s="81" t="n">
        <f aca="false">CB24+CC24</f>
        <v>0</v>
      </c>
      <c r="CE24" s="53" t="n">
        <f aca="false">CE23+1</f>
        <v>19</v>
      </c>
      <c r="CF24" s="83" t="n">
        <f aca="false">MAX(CF23-CH24,0)</f>
        <v>0</v>
      </c>
      <c r="CG24" s="81" t="n">
        <f aca="false">IF(CA24=0,CF23*$C$49,0)</f>
        <v>0</v>
      </c>
      <c r="CH24" s="83" t="n">
        <f aca="false">IF(P24-Z24-AE24-AJ24-AO24-AT24-BD24-BI24-BN24-BS24-BX24-CC24&gt;0,MIN(CF23,P24-Z24-AE24-AJ24-AO24-AT24-BD24-BI24-BN24-BS24-BX24-CC24),0)</f>
        <v>0</v>
      </c>
      <c r="CI24" s="81" t="n">
        <f aca="false">CG24+CH24</f>
        <v>0</v>
      </c>
      <c r="CJ24" s="53" t="n">
        <f aca="false">CJ23+1</f>
        <v>19</v>
      </c>
      <c r="CK24" s="83" t="n">
        <f aca="false">MAX(CK23-CM24,0)</f>
        <v>0</v>
      </c>
      <c r="CL24" s="81" t="n">
        <f aca="false">IF(CF24=0,CK23*$C$52,0)</f>
        <v>0</v>
      </c>
      <c r="CM24" s="83" t="n">
        <f aca="false">IF(P24-Z24-AE24-AJ24-AO24-AT24-BD24-BI24-BN24-BS24-BX24-CC24-CH24&gt;0,MIN(CK23,P24-Z24-AE24-AJ24-AO24-AT24-BD24-BI24-BN24-BS24-BX24-CC24-CH24),0)</f>
        <v>0</v>
      </c>
      <c r="CN24" s="81" t="n">
        <f aca="false">CL24+CM24</f>
        <v>0</v>
      </c>
      <c r="CO24" s="0" t="n">
        <f aca="false">CO23+1</f>
        <v>19</v>
      </c>
      <c r="CP24" s="83" t="n">
        <f aca="false">MAX(CP23-CR24,0)</f>
        <v>0</v>
      </c>
      <c r="CQ24" s="81" t="n">
        <f aca="false">IF(CK24=0,CP23*$C$55,0)</f>
        <v>0</v>
      </c>
      <c r="CR24" s="83" t="n">
        <f aca="false">IF(P24-Z24-AE24-AJ24-AO24-AT24-BD24-BI24-BN24-BS24-BX24-CC24-CH24-CM24&gt;0,MIN(CP23,P24-Z24-AE24-AJ24-AO24-AT24-BD24-BI24-BN24-BS24-BX24-CC24-CH24-CM24),0)</f>
        <v>0</v>
      </c>
      <c r="CS24" s="81" t="n">
        <f aca="false">CQ24+CR24</f>
        <v>0</v>
      </c>
      <c r="CT24" s="0" t="n">
        <f aca="false">CT23+1</f>
        <v>19</v>
      </c>
      <c r="CU24" s="83" t="n">
        <f aca="false">MAX(CU23-CW24,0)</f>
        <v>0</v>
      </c>
      <c r="CV24" s="81" t="n">
        <f aca="false">IF(CP24=0,CU23*$C$58,0)</f>
        <v>0</v>
      </c>
      <c r="CW24" s="83" t="n">
        <f aca="false">IF(P24-Z24-AE24-AJ24-AO24-AT24-BD24-BI24-BN24-BS24-BX24-CC24-CH24-CM24-CR24&gt;0,MIN(CU23,P24-Z24-AE24-AJ24-AO24-AT24-BD24-BI24-BN24-BS24-BX24-CC24-CH24-CM24-CR24),0)</f>
        <v>0</v>
      </c>
      <c r="CX24" s="81" t="n">
        <f aca="false">CV24+CW24</f>
        <v>0</v>
      </c>
      <c r="CY24" s="53" t="n">
        <f aca="false">CY23+1</f>
        <v>19</v>
      </c>
      <c r="CZ24" s="83" t="n">
        <f aca="false">MAX(CZ23-DB24,0)</f>
        <v>0</v>
      </c>
      <c r="DA24" s="81" t="n">
        <f aca="false">IF(CU24=0,CZ23*$C$61,0)</f>
        <v>0</v>
      </c>
      <c r="DB24" s="83" t="n">
        <f aca="false">IF(P24-Z24-AE24-AJ24-AO24-AT24-BD24-BI24-BN24-BS24-BX24-CC24-CH24-CM24-CR24-CW24&gt;0,MIN(CZ23,P24-Z24-AE24-AJ24-AO24-AT24-BD24-BI24-BN24-BS24-BX24-CC24-CH24-CM24-CR24-CW24),0)</f>
        <v>0</v>
      </c>
      <c r="DC24" s="81" t="n">
        <f aca="false">DA24+DB24</f>
        <v>0</v>
      </c>
      <c r="DD24" s="81" t="n">
        <f aca="false">X24+AC24+AH24+AM24+AR24+BB24+BG24+BL24+BQ24+BV24+CA24+CF24+CK24+CP24+CU24+CZ24</f>
        <v>0</v>
      </c>
      <c r="DE24" s="81" t="n">
        <f aca="false">Y24+AD24+AI24+AN24+AS24+AX24+BC24+BH24+BM24+BR24+BW24+CB24+CG24+CQ24+CV24+DA24</f>
        <v>0</v>
      </c>
      <c r="DF24" s="81" t="n">
        <f aca="false">Z24+AE24+AJ24+AO24+AT24+AY24+BD24+BI24+BN24+BS24+BX24+CC24+CH24+CR24+CW24+DB24</f>
        <v>0</v>
      </c>
      <c r="DG24" s="81" t="n">
        <f aca="false">DE24+DF24</f>
        <v>0</v>
      </c>
      <c r="DH24" s="83" t="n">
        <f aca="false">U24-DG24+(AW24*$C$28)</f>
        <v>130436358.273666</v>
      </c>
      <c r="DI24" s="81" t="n">
        <f aca="false">U24-DG24</f>
        <v>130436358.273666</v>
      </c>
      <c r="DJ24" s="53" t="n">
        <f aca="false">DJ23+1</f>
        <v>19</v>
      </c>
    </row>
    <row r="25" customFormat="false" ht="15.75" hidden="false" customHeight="false" outlineLevel="0" collapsed="false">
      <c r="A25" s="87" t="s">
        <v>75</v>
      </c>
      <c r="B25" s="53"/>
      <c r="C25" s="88" t="n">
        <v>0.07148</v>
      </c>
      <c r="G25" s="76" t="n">
        <f aca="false">G24+1</f>
        <v>20</v>
      </c>
      <c r="H25" s="77" t="n">
        <f aca="false">1/(1+$C$4)*H26</f>
        <v>0.467851000842056</v>
      </c>
      <c r="I25" s="77" t="n">
        <f aca="false">1/$C$4*(1-H25)</f>
        <v>6.74289152506265</v>
      </c>
      <c r="J25" s="85" t="n">
        <f aca="false">0.06*$C$6</f>
        <v>0</v>
      </c>
      <c r="K25" s="85" t="n">
        <f aca="false">$C$10</f>
        <v>0</v>
      </c>
      <c r="L25" s="79" t="n">
        <f aca="false">-PV($C$4,$C$3-$G25,$C$5)*(1-$J$5-$K$5)*(1-$J$6-$K$6)*(1-$J$7-$K$7)*(1-$J$8-$K$8)*(1-$J25-$K25)^($G25-3)</f>
        <v>-2264378369.20271</v>
      </c>
      <c r="M25" s="80" t="n">
        <f aca="false">-PMT($C$4,$C$3,$C$2)*(1-$J$5-$K$5)*(1-$J$6-$K$6)*(1-$J$7-$K$7)*(1-$J$8-$K$8)*(1-J24-K24)^($G25-4)</f>
        <v>128067917.274257</v>
      </c>
      <c r="N25" s="80" t="n">
        <f aca="false">-PV($C$4,$C$3-$G25,$C$5)*(1-$J$5-$K$5)*(1-$J$6-$K$6)*(1-$J$7-$K$7)*(1-$J$8-$K$8)*(1-$J24-$K24)^($G25-4)*$J$10</f>
        <v>-0</v>
      </c>
      <c r="O25" s="80" t="n">
        <f aca="false">PV($C$4,$C$3-$G25,$C$5)*(1-$J$5-$K$5)*(1-$J$6-$K$6)*(1-$J$7-$K$7)*(1-$J$8-$K$8)*(1-$J24-$K24)^($G25-4)*$K$10</f>
        <v>0</v>
      </c>
      <c r="P25" s="80" t="n">
        <f aca="false">-(PMT($C$4,$C$3,$C$2)-PV($C$4,$C$3-$G24,$C$5)*$C$4)*(1-$J$5-$K$5)*(1-$J$6-$K$6)*(1-$J$7-$K$7)*(1-$J$8-$K$8)*(1-$J24-$K24)^($G25-4)</f>
        <v>284333090.657078</v>
      </c>
      <c r="Q25" s="80" t="n">
        <f aca="false">(-PV($C$4,$C$3-$G24,$C$5)*$C$4)*(1-$J$5-$K$5)*(1-$J$6-$K$6)*(1-$J$7-$K$7)*(1-$J$8-$K$8)*(1-$J24-$K24)^($G25-4)</f>
        <v>-156265173.382821</v>
      </c>
      <c r="R25" s="80" t="n">
        <f aca="false">(PV($C$4,$C$3-G24,$C$5)*$C$9)*(1-$J$5-$K$5)*(1-$J$6-$K$6)*(1-$J$7-$K$7)*(1-$J$8-$K$8)*(1-$J$9-$K$9)^($G25-4)</f>
        <v>2732066.47533726</v>
      </c>
      <c r="S25" s="80" t="n">
        <f aca="false">MAXA(0,$L25-$C$8)</f>
        <v>0</v>
      </c>
      <c r="T25" s="80" t="n">
        <f aca="false">-$C$11*O24</f>
        <v>-0</v>
      </c>
      <c r="U25" s="52" t="n">
        <f aca="false">SUM(N25:R25)+T25</f>
        <v>130799983.749594</v>
      </c>
      <c r="W25" s="53" t="n">
        <f aca="false">W24+1</f>
        <v>20</v>
      </c>
      <c r="X25" s="83" t="n">
        <f aca="false">MAX(X24-Z25,0)</f>
        <v>0</v>
      </c>
      <c r="Y25" s="81" t="n">
        <f aca="false">X24*$C$13</f>
        <v>0</v>
      </c>
      <c r="Z25" s="83" t="n">
        <f aca="false">MIN(IF(X24&gt;0,$P$6,0),X24)</f>
        <v>0</v>
      </c>
      <c r="AA25" s="83" t="n">
        <f aca="false">Y25+Z25</f>
        <v>0</v>
      </c>
      <c r="AB25" s="53" t="n">
        <f aca="false">AB24+1</f>
        <v>20</v>
      </c>
      <c r="AC25" s="83" t="n">
        <f aca="false">MAX(AC24-AE25,0)</f>
        <v>0</v>
      </c>
      <c r="AD25" s="81" t="n">
        <f aca="false">AC24*$C$16</f>
        <v>0</v>
      </c>
      <c r="AE25" s="83" t="n">
        <f aca="false">IF(P25-Z25&gt;0,MIN(AC24,P25-Z25),0)</f>
        <v>0</v>
      </c>
      <c r="AF25" s="81" t="n">
        <f aca="false">AD25+AE25</f>
        <v>0</v>
      </c>
      <c r="AG25" s="53" t="n">
        <f aca="false">AG24+1</f>
        <v>20</v>
      </c>
      <c r="AH25" s="83" t="n">
        <f aca="false">MAX(AH24-AJ25,0)</f>
        <v>0</v>
      </c>
      <c r="AI25" s="81" t="n">
        <f aca="false">AH24*$C$19</f>
        <v>0</v>
      </c>
      <c r="AJ25" s="83" t="n">
        <f aca="false">IF(P25-Z25-AE25&gt;0,MIN(AH24,P25-Z25-AE25),0)</f>
        <v>0</v>
      </c>
      <c r="AK25" s="81" t="n">
        <f aca="false">AI25+AJ25</f>
        <v>0</v>
      </c>
      <c r="AL25" s="53" t="n">
        <f aca="false">AL24+1</f>
        <v>20</v>
      </c>
      <c r="AM25" s="83" t="n">
        <f aca="false">MAX(AM24-AO25,0)</f>
        <v>0</v>
      </c>
      <c r="AN25" s="81" t="n">
        <f aca="false">AM24*$C$22</f>
        <v>0</v>
      </c>
      <c r="AO25" s="83" t="n">
        <f aca="false">IF(P25-Z25-AE25-AJ25&gt;0,MIN(AM24,P25-Z25-AE25-AJ25),0)</f>
        <v>0</v>
      </c>
      <c r="AP25" s="81" t="n">
        <f aca="false">AN25+AO25</f>
        <v>0</v>
      </c>
      <c r="AQ25" s="53" t="n">
        <f aca="false">AQ24+1</f>
        <v>20</v>
      </c>
      <c r="AR25" s="83" t="n">
        <f aca="false">MAX(AR24-AT25,0)</f>
        <v>0</v>
      </c>
      <c r="AS25" s="81" t="n">
        <f aca="false">AR24*$C$25</f>
        <v>0</v>
      </c>
      <c r="AT25" s="83" t="n">
        <f aca="false">IF(P25-Z25-AE25-AJ25-AO25&gt;0,MIN(AR24,P25-Z25-AE25-AJ25-AO25),0)</f>
        <v>0</v>
      </c>
      <c r="AU25" s="81" t="n">
        <f aca="false">AS25+AT25</f>
        <v>0</v>
      </c>
      <c r="AV25" s="53" t="n">
        <f aca="false">AV24+1</f>
        <v>20</v>
      </c>
      <c r="AW25" s="82" t="n">
        <f aca="false">S24</f>
        <v>0</v>
      </c>
      <c r="AX25" s="81" t="n">
        <f aca="false">AW24*$C$28</f>
        <v>0</v>
      </c>
      <c r="AY25" s="81" t="n">
        <v>0</v>
      </c>
      <c r="AZ25" s="81" t="n">
        <f aca="false">AX25+AY25</f>
        <v>0</v>
      </c>
      <c r="BA25" s="53" t="n">
        <f aca="false">BA24+1</f>
        <v>20</v>
      </c>
      <c r="BB25" s="83" t="n">
        <f aca="false">MAX(BB24-BD25,0)</f>
        <v>0</v>
      </c>
      <c r="BC25" s="81" t="n">
        <f aca="false">IF(AR25=0,BB24*$C$31,0)</f>
        <v>0</v>
      </c>
      <c r="BD25" s="83" t="n">
        <f aca="false">IF(P25-Z25-AE25-AJ25-AO25-AT25&gt;0,MIN(BB24,P25-Z25-AE25-AJ25-AO25-AT25),0)</f>
        <v>0</v>
      </c>
      <c r="BE25" s="81" t="n">
        <f aca="false">BC25+BD25</f>
        <v>0</v>
      </c>
      <c r="BF25" s="53" t="n">
        <f aca="false">BF24+1</f>
        <v>20</v>
      </c>
      <c r="BG25" s="83" t="n">
        <f aca="false">MAX(BG24-BI25,0)</f>
        <v>0</v>
      </c>
      <c r="BH25" s="81" t="n">
        <f aca="false">IF(BB25&gt;0,0,BG24*$C$34)</f>
        <v>0</v>
      </c>
      <c r="BI25" s="83" t="n">
        <f aca="false">IF(P25-Z25-AE25-AJ25-AO25-AT25-BD25&gt;0,MIN(BG24,P25-Z25-AE25-AJ25-AO25-AT25-BD25),0)</f>
        <v>0</v>
      </c>
      <c r="BJ25" s="81" t="n">
        <f aca="false">BH25+BI25</f>
        <v>0</v>
      </c>
      <c r="BK25" s="53" t="n">
        <f aca="false">BK24+1</f>
        <v>20</v>
      </c>
      <c r="BL25" s="83" t="n">
        <f aca="false">MAX(BL24-BN25,0)</f>
        <v>0</v>
      </c>
      <c r="BM25" s="81" t="n">
        <f aca="false">IF(BG25=0,BL24*$C$37,0)</f>
        <v>0</v>
      </c>
      <c r="BN25" s="83" t="n">
        <f aca="false">IF(P25-Z25-AE25-AJ25-AO25-AT25-BD25-BI25&gt;0,MIN(BL24,P25-Z25-AE25-AJ25-AO25-AT25-BD25-BI25),0)</f>
        <v>0</v>
      </c>
      <c r="BO25" s="81" t="n">
        <f aca="false">BM25+BN25</f>
        <v>0</v>
      </c>
      <c r="BP25" s="53" t="n">
        <f aca="false">BP24+1</f>
        <v>20</v>
      </c>
      <c r="BQ25" s="83" t="n">
        <f aca="false">MAX(BQ24-BS25,0)</f>
        <v>0</v>
      </c>
      <c r="BR25" s="81" t="n">
        <f aca="false">IF(BL25=0,BQ24*$C$40,0)</f>
        <v>0</v>
      </c>
      <c r="BS25" s="83" t="n">
        <f aca="false">IF(P25-Z25-AE25-AJ25-AO25-AT25-BD25-BI25-BN25&gt;0,MIN(BQ24,P25-Z25-AE25-AJ25-AO25-AT25-BD25-BI25-BN25),0)</f>
        <v>0</v>
      </c>
      <c r="BT25" s="81" t="n">
        <f aca="false">BR25+BS25</f>
        <v>0</v>
      </c>
      <c r="BU25" s="53" t="n">
        <f aca="false">BU24+1</f>
        <v>20</v>
      </c>
      <c r="BV25" s="83" t="n">
        <f aca="false">MAX(BV24-BX25,0)</f>
        <v>0</v>
      </c>
      <c r="BW25" s="81" t="n">
        <f aca="false">IF(BQ25=0,BV24*$C$43,0)</f>
        <v>0</v>
      </c>
      <c r="BX25" s="83" t="n">
        <f aca="false">IF(P25-Z25-AE25-AJ25-AO25-AT25-BD25-BI25-BN25-BS25&gt;0,MIN(BV24,P25-Z25-AE25-AJ25-AO25-AT25-BD25-BI25-BN25-BS25),0)</f>
        <v>0</v>
      </c>
      <c r="BY25" s="81" t="n">
        <f aca="false">BW25+BX25</f>
        <v>0</v>
      </c>
      <c r="BZ25" s="0" t="n">
        <f aca="false">BZ24+1</f>
        <v>20</v>
      </c>
      <c r="CA25" s="83" t="n">
        <f aca="false">MAX(CA24-CC25,0)</f>
        <v>0</v>
      </c>
      <c r="CB25" s="81" t="n">
        <f aca="false">IF(BV25=0,CA24*$C$46,0)</f>
        <v>0</v>
      </c>
      <c r="CC25" s="83" t="n">
        <f aca="false">IF(P25-Z25-AE25-AJ25-AO25-AT25-BD25-BI25-BN25-BS25-BX25&gt;0,MIN(CA24,P25-Z25-AE25-AJ25-AO25-AT25-BD25-BI25-BN25-BS25-BX25),0)</f>
        <v>0</v>
      </c>
      <c r="CD25" s="81" t="n">
        <f aca="false">CB25+CC25</f>
        <v>0</v>
      </c>
      <c r="CE25" s="53" t="n">
        <f aca="false">CE24+1</f>
        <v>20</v>
      </c>
      <c r="CF25" s="83" t="n">
        <f aca="false">MAX(CF24-CH25,0)</f>
        <v>0</v>
      </c>
      <c r="CG25" s="81" t="n">
        <f aca="false">IF(CA25=0,CF24*$C$49,0)</f>
        <v>0</v>
      </c>
      <c r="CH25" s="83" t="n">
        <f aca="false">IF(P25-Z25-AE25-AJ25-AO25-AT25-BD25-BI25-BN25-BS25-BX25-CC25&gt;0,MIN(CF24,P25-Z25-AE25-AJ25-AO25-AT25-BD25-BI25-BN25-BS25-BX25-CC25),0)</f>
        <v>0</v>
      </c>
      <c r="CI25" s="81" t="n">
        <f aca="false">CG25+CH25</f>
        <v>0</v>
      </c>
      <c r="CJ25" s="53" t="n">
        <f aca="false">CJ24+1</f>
        <v>20</v>
      </c>
      <c r="CK25" s="83" t="n">
        <f aca="false">MAX(CK24-CM25,0)</f>
        <v>0</v>
      </c>
      <c r="CL25" s="81" t="n">
        <f aca="false">IF(CF25=0,CK24*$C$52,0)</f>
        <v>0</v>
      </c>
      <c r="CM25" s="83" t="n">
        <f aca="false">IF(P25-Z25-AE25-AJ25-AO25-AT25-BD25-BI25-BN25-BS25-BX25-CC25-CH25&gt;0,MIN(CK24,P25-Z25-AE25-AJ25-AO25-AT25-BD25-BI25-BN25-BS25-BX25-CC25-CH25),0)</f>
        <v>0</v>
      </c>
      <c r="CN25" s="81" t="n">
        <f aca="false">CL25+CM25</f>
        <v>0</v>
      </c>
      <c r="CO25" s="0" t="n">
        <f aca="false">CO24+1</f>
        <v>20</v>
      </c>
      <c r="CP25" s="83" t="n">
        <f aca="false">MAX(CP24-CR25,0)</f>
        <v>0</v>
      </c>
      <c r="CQ25" s="81" t="n">
        <f aca="false">IF(CK25=0,CP24*$C$55,0)</f>
        <v>0</v>
      </c>
      <c r="CR25" s="83" t="n">
        <f aca="false">IF(P25-Z25-AE25-AJ25-AO25-AT25-BD25-BI25-BN25-BS25-BX25-CC25-CH25-CM25&gt;0,MIN(CP24,P25-Z25-AE25-AJ25-AO25-AT25-BD25-BI25-BN25-BS25-BX25-CC25-CH25-CM25),0)</f>
        <v>0</v>
      </c>
      <c r="CS25" s="81" t="n">
        <f aca="false">CQ25+CR25</f>
        <v>0</v>
      </c>
      <c r="CT25" s="0" t="n">
        <f aca="false">CT24+1</f>
        <v>20</v>
      </c>
      <c r="CU25" s="83" t="n">
        <f aca="false">MAX(CU24-CW25,0)</f>
        <v>0</v>
      </c>
      <c r="CV25" s="81" t="n">
        <f aca="false">IF(CP25=0,CU24*$C$58,0)</f>
        <v>0</v>
      </c>
      <c r="CW25" s="83" t="n">
        <f aca="false">IF(P25-Z25-AE25-AJ25-AO25-AT25-BD25-BI25-BN25-BS25-BX25-CC25-CH25-CM25-CR25&gt;0,MIN(CU24,P25-Z25-AE25-AJ25-AO25-AT25-BD25-BI25-BN25-BS25-BX25-CC25-CH25-CM25-CR25),0)</f>
        <v>0</v>
      </c>
      <c r="CX25" s="81" t="n">
        <f aca="false">CV25+CW25</f>
        <v>0</v>
      </c>
      <c r="CY25" s="53" t="n">
        <f aca="false">CY24+1</f>
        <v>20</v>
      </c>
      <c r="CZ25" s="83" t="n">
        <f aca="false">MAX(CZ24-DB25,0)</f>
        <v>0</v>
      </c>
      <c r="DA25" s="81" t="n">
        <f aca="false">IF(CU25=0,CZ24*$C$61,0)</f>
        <v>0</v>
      </c>
      <c r="DB25" s="83" t="n">
        <f aca="false">IF(P25-Z25-AE25-AJ25-AO25-AT25-BD25-BI25-BN25-BS25-BX25-CC25-CH25-CM25-CR25-CW25&gt;0,MIN(CZ24,P25-Z25-AE25-AJ25-AO25-AT25-BD25-BI25-BN25-BS25-BX25-CC25-CH25-CM25-CR25-CW25),0)</f>
        <v>0</v>
      </c>
      <c r="DC25" s="81" t="n">
        <f aca="false">DA25+DB25</f>
        <v>0</v>
      </c>
      <c r="DD25" s="81" t="n">
        <f aca="false">X25+AC25+AH25+AM25+AR25+BB25+BG25+BL25+BQ25+BV25+CA25+CF25+CK25+CP25+CU25+CZ25</f>
        <v>0</v>
      </c>
      <c r="DE25" s="81" t="n">
        <f aca="false">Y25+AD25+AI25+AN25+AS25+AX25+BC25+BH25+BM25+BR25+BW25+CB25+CG25+CQ25+CV25+DA25</f>
        <v>0</v>
      </c>
      <c r="DF25" s="81" t="n">
        <f aca="false">Z25+AE25+AJ25+AO25+AT25+AY25+BD25+BI25+BN25+BS25+BX25+CC25+CH25+CR25+CW25+DB25</f>
        <v>0</v>
      </c>
      <c r="DG25" s="81" t="n">
        <f aca="false">DE25+DF25</f>
        <v>0</v>
      </c>
      <c r="DH25" s="83" t="n">
        <f aca="false">U25-DG25+(AW25*$C$28)</f>
        <v>130799983.749594</v>
      </c>
      <c r="DI25" s="81" t="n">
        <f aca="false">U25-DG25</f>
        <v>130799983.749594</v>
      </c>
      <c r="DJ25" s="53" t="n">
        <f aca="false">DJ24+1</f>
        <v>20</v>
      </c>
    </row>
    <row r="26" customFormat="false" ht="15.75" hidden="false" customHeight="false" outlineLevel="0" collapsed="false">
      <c r="A26" s="53"/>
      <c r="B26" s="53"/>
      <c r="C26" s="53"/>
      <c r="G26" s="76" t="n">
        <f aca="false">G25+1</f>
        <v>21</v>
      </c>
      <c r="H26" s="77" t="n">
        <f aca="false">1/(1+$C$4)*H27</f>
        <v>0.504773801828511</v>
      </c>
      <c r="I26" s="77" t="n">
        <f aca="false">1/$C$4*(1-H26)</f>
        <v>6.27504052422059</v>
      </c>
      <c r="J26" s="85" t="n">
        <f aca="false">0.06*$C$6</f>
        <v>0</v>
      </c>
      <c r="K26" s="85" t="n">
        <f aca="false">$C$10</f>
        <v>0</v>
      </c>
      <c r="L26" s="79" t="n">
        <f aca="false">-PV($C$4,$C$3-$G26,$C$5)*(1-$J$5-$K$5)*(1-$J$6-$K$6)*(1-$J$7-$K$7)*(1-$J$8-$K$8)*(1-$J26-$K26)^($G26-3)</f>
        <v>-2571151027.37445</v>
      </c>
      <c r="M26" s="80" t="n">
        <f aca="false">-PMT($C$4,$C$3,$C$2)*(1-$J$5-$K$5)*(1-$J$6-$K$6)*(1-$J$7-$K$7)*(1-$J$8-$K$8)*(1-J25-K25)^($G26-4)</f>
        <v>128067917.274257</v>
      </c>
      <c r="N26" s="80" t="n">
        <f aca="false">-PV($C$4,$C$3-$G26,$C$5)*(1-$J$5-$K$5)*(1-$J$6-$K$6)*(1-$J$7-$K$7)*(1-$J$8-$K$8)*(1-$J25-$K25)^($G26-4)*$J$10</f>
        <v>-0</v>
      </c>
      <c r="O26" s="80" t="n">
        <f aca="false">PV($C$4,$C$3-$G26,$C$5)*(1-$J$5-$K$5)*(1-$J$6-$K$6)*(1-$J$7-$K$7)*(1-$J$8-$K$8)*(1-$J25-$K25)^($G26-4)*$K$10</f>
        <v>0</v>
      </c>
      <c r="P26" s="80" t="n">
        <f aca="false">-(PMT($C$4,$C$3,$C$2)-PV($C$4,$C$3-$G25,$C$5)*$C$4)*(1-$J$5-$K$5)*(1-$J$6-$K$6)*(1-$J$7-$K$7)*(1-$J$8-$K$8)*(1-$J25-$K25)^($G26-4)</f>
        <v>306772658.171735</v>
      </c>
      <c r="Q26" s="80" t="n">
        <f aca="false">(-PV($C$4,$C$3-$G25,$C$5)*$C$4)*(1-$J$5-$K$5)*(1-$J$6-$K$6)*(1-$J$7-$K$7)*(1-$J$8-$K$8)*(1-$J25-$K25)^($G26-4)</f>
        <v>-178704740.897478</v>
      </c>
      <c r="R26" s="80" t="n">
        <f aca="false">(PV($C$4,$C$3-G25,$C$5)*$C$9)*(1-$J$5-$K$5)*(1-$J$6-$K$6)*(1-$J$7-$K$7)*(1-$J$8-$K$8)*(1-$J$9-$K$9)^($G26-4)</f>
        <v>3124389.2738259</v>
      </c>
      <c r="S26" s="80" t="n">
        <f aca="false">MAXA(0,$L26-$C$8)</f>
        <v>0</v>
      </c>
      <c r="T26" s="80" t="n">
        <f aca="false">-$C$11*O25</f>
        <v>-0</v>
      </c>
      <c r="U26" s="52" t="n">
        <f aca="false">SUM(N26:R26)+T26</f>
        <v>131192306.548083</v>
      </c>
      <c r="W26" s="53" t="n">
        <f aca="false">W25+1</f>
        <v>21</v>
      </c>
      <c r="X26" s="83" t="n">
        <f aca="false">MAX(X25-Z26,0)</f>
        <v>0</v>
      </c>
      <c r="Y26" s="81" t="n">
        <f aca="false">X25*$C$13</f>
        <v>0</v>
      </c>
      <c r="Z26" s="83" t="n">
        <f aca="false">MIN(IF(X25&gt;0,$P$6,0),X25)</f>
        <v>0</v>
      </c>
      <c r="AA26" s="83" t="n">
        <f aca="false">Y26+Z26</f>
        <v>0</v>
      </c>
      <c r="AB26" s="53" t="n">
        <f aca="false">AB25+1</f>
        <v>21</v>
      </c>
      <c r="AC26" s="83" t="n">
        <f aca="false">MAX(AC25-AE26,0)</f>
        <v>0</v>
      </c>
      <c r="AD26" s="81" t="n">
        <f aca="false">AC25*$C$16</f>
        <v>0</v>
      </c>
      <c r="AE26" s="83" t="n">
        <f aca="false">IF(P26-Z26&gt;0,MIN(AC25,P26-Z26),0)</f>
        <v>0</v>
      </c>
      <c r="AF26" s="81" t="n">
        <f aca="false">AD26+AE26</f>
        <v>0</v>
      </c>
      <c r="AG26" s="53" t="n">
        <f aca="false">AG25+1</f>
        <v>21</v>
      </c>
      <c r="AH26" s="83" t="n">
        <f aca="false">MAX(AH25-AJ26,0)</f>
        <v>0</v>
      </c>
      <c r="AI26" s="81" t="n">
        <f aca="false">AH25*$C$19</f>
        <v>0</v>
      </c>
      <c r="AJ26" s="83" t="n">
        <f aca="false">IF(P26-Z26-AE26&gt;0,MIN(AH25,P26-Z26-AE26),0)</f>
        <v>0</v>
      </c>
      <c r="AK26" s="81" t="n">
        <f aca="false">AI26+AJ26</f>
        <v>0</v>
      </c>
      <c r="AL26" s="53" t="n">
        <f aca="false">AL25+1</f>
        <v>21</v>
      </c>
      <c r="AM26" s="83" t="n">
        <f aca="false">MAX(AM25-AO26,0)</f>
        <v>0</v>
      </c>
      <c r="AN26" s="81" t="n">
        <f aca="false">AM25*$C$22</f>
        <v>0</v>
      </c>
      <c r="AO26" s="83" t="n">
        <f aca="false">IF(P26-Z26-AE26-AJ26&gt;0,MIN(AM25,P26-Z26-AE26-AJ26),0)</f>
        <v>0</v>
      </c>
      <c r="AP26" s="81" t="n">
        <f aca="false">AN26+AO26</f>
        <v>0</v>
      </c>
      <c r="AQ26" s="53" t="n">
        <f aca="false">AQ25+1</f>
        <v>21</v>
      </c>
      <c r="AR26" s="83" t="n">
        <f aca="false">MAX(AR25-AT26,0)</f>
        <v>0</v>
      </c>
      <c r="AS26" s="81" t="n">
        <f aca="false">AR25*$C$25</f>
        <v>0</v>
      </c>
      <c r="AT26" s="83" t="n">
        <f aca="false">IF(P26-Z26-AE26-AJ26-AO26&gt;0,MIN(AR25,P26-Z26-AE26-AJ26-AO26),0)</f>
        <v>0</v>
      </c>
      <c r="AU26" s="81" t="n">
        <f aca="false">AS26+AT26</f>
        <v>0</v>
      </c>
      <c r="AV26" s="53" t="n">
        <f aca="false">AV25+1</f>
        <v>21</v>
      </c>
      <c r="AW26" s="82" t="n">
        <f aca="false">S25</f>
        <v>0</v>
      </c>
      <c r="AX26" s="81" t="n">
        <f aca="false">AW25*$C$28</f>
        <v>0</v>
      </c>
      <c r="AY26" s="81" t="n">
        <v>0</v>
      </c>
      <c r="AZ26" s="81" t="n">
        <f aca="false">AX26+AY26</f>
        <v>0</v>
      </c>
      <c r="BA26" s="53" t="n">
        <f aca="false">BA25+1</f>
        <v>21</v>
      </c>
      <c r="BB26" s="83" t="n">
        <f aca="false">MAX(BB25-BD26,0)</f>
        <v>0</v>
      </c>
      <c r="BC26" s="81" t="n">
        <f aca="false">IF(AR26=0,BB25*$C$31,0)</f>
        <v>0</v>
      </c>
      <c r="BD26" s="83" t="n">
        <f aca="false">IF(P26-Z26-AE26-AJ26-AO26-AT26&gt;0,MIN(BB25,P26-Z26-AE26-AJ26-AO26-AT26),0)</f>
        <v>0</v>
      </c>
      <c r="BE26" s="81" t="n">
        <f aca="false">BC26+BD26</f>
        <v>0</v>
      </c>
      <c r="BF26" s="53" t="n">
        <f aca="false">BF25+1</f>
        <v>21</v>
      </c>
      <c r="BG26" s="83" t="n">
        <f aca="false">MAX(BG25-BI26,0)</f>
        <v>0</v>
      </c>
      <c r="BH26" s="81" t="n">
        <f aca="false">IF(BB26&gt;0,0,BG25*$C$34)</f>
        <v>0</v>
      </c>
      <c r="BI26" s="83" t="n">
        <f aca="false">IF(P26-Z26-AE26-AJ26-AO26-AT26-BD26&gt;0,MIN(BG25,P26-Z26-AE26-AJ26-AO26-AT26-BD26),0)</f>
        <v>0</v>
      </c>
      <c r="BJ26" s="81" t="n">
        <f aca="false">BH26+BI26</f>
        <v>0</v>
      </c>
      <c r="BK26" s="53" t="n">
        <f aca="false">BK25+1</f>
        <v>21</v>
      </c>
      <c r="BL26" s="83" t="n">
        <f aca="false">MAX(BL25-BN26,0)</f>
        <v>0</v>
      </c>
      <c r="BM26" s="81" t="n">
        <f aca="false">IF(BG26=0,BL25*$C$37,0)</f>
        <v>0</v>
      </c>
      <c r="BN26" s="83" t="n">
        <f aca="false">IF(P26-Z26-AE26-AJ26-AO26-AT26-BD26-BI26&gt;0,MIN(BL25,P26-Z26-AE26-AJ26-AO26-AT26-BD26-BI26),0)</f>
        <v>0</v>
      </c>
      <c r="BO26" s="81" t="n">
        <f aca="false">BM26+BN26</f>
        <v>0</v>
      </c>
      <c r="BP26" s="53" t="n">
        <f aca="false">BP25+1</f>
        <v>21</v>
      </c>
      <c r="BQ26" s="83" t="n">
        <f aca="false">MAX(BQ25-BS26,0)</f>
        <v>0</v>
      </c>
      <c r="BR26" s="81" t="n">
        <f aca="false">IF(BL26=0,BQ25*$C$40,0)</f>
        <v>0</v>
      </c>
      <c r="BS26" s="83" t="n">
        <f aca="false">IF(P26-Z26-AE26-AJ26-AO26-AT26-BD26-BI26-BN26&gt;0,MIN(BQ25,P26-Z26-AE26-AJ26-AO26-AT26-BD26-BI26-BN26),0)</f>
        <v>0</v>
      </c>
      <c r="BT26" s="81" t="n">
        <f aca="false">BR26+BS26</f>
        <v>0</v>
      </c>
      <c r="BU26" s="53" t="n">
        <f aca="false">BU25+1</f>
        <v>21</v>
      </c>
      <c r="BV26" s="83" t="n">
        <f aca="false">MAX(BV25-BX26,0)</f>
        <v>0</v>
      </c>
      <c r="BW26" s="81" t="n">
        <f aca="false">IF(BQ26=0,BV25*$C$43,0)</f>
        <v>0</v>
      </c>
      <c r="BX26" s="83" t="n">
        <f aca="false">IF(P26-Z26-AE26-AJ26-AO26-AT26-BD26-BI26-BN26-BS26&gt;0,MIN(BV25,P26-Z26-AE26-AJ26-AO26-AT26-BD26-BI26-BN26-BS26),0)</f>
        <v>0</v>
      </c>
      <c r="BY26" s="81" t="n">
        <f aca="false">BW26+BX26</f>
        <v>0</v>
      </c>
      <c r="BZ26" s="0" t="n">
        <f aca="false">BZ25+1</f>
        <v>21</v>
      </c>
      <c r="CA26" s="83" t="n">
        <f aca="false">MAX(CA25-CC26,0)</f>
        <v>0</v>
      </c>
      <c r="CB26" s="81" t="n">
        <f aca="false">IF(BV26=0,CA25*$C$46,0)</f>
        <v>0</v>
      </c>
      <c r="CC26" s="83" t="n">
        <f aca="false">IF(P26-Z26-AE26-AJ26-AO26-AT26-BD26-BI26-BN26-BS26-BX26&gt;0,MIN(CA25,P26-Z26-AE26-AJ26-AO26-AT26-BD26-BI26-BN26-BS26-BX26),0)</f>
        <v>0</v>
      </c>
      <c r="CD26" s="81" t="n">
        <f aca="false">CB26+CC26</f>
        <v>0</v>
      </c>
      <c r="CE26" s="53" t="n">
        <f aca="false">CE25+1</f>
        <v>21</v>
      </c>
      <c r="CF26" s="83" t="n">
        <f aca="false">MAX(CF25-CH26,0)</f>
        <v>0</v>
      </c>
      <c r="CG26" s="81" t="n">
        <f aca="false">IF(CA26=0,CF25*$C$49,0)</f>
        <v>0</v>
      </c>
      <c r="CH26" s="83" t="n">
        <f aca="false">IF(P26-Z26-AE26-AJ26-AO26-AT26-BD26-BI26-BN26-BS26-BX26-CC26&gt;0,MIN(CF25,P26-Z26-AE26-AJ26-AO26-AT26-BD26-BI26-BN26-BS26-BX26-CC26),0)</f>
        <v>0</v>
      </c>
      <c r="CI26" s="81" t="n">
        <f aca="false">CG26+CH26</f>
        <v>0</v>
      </c>
      <c r="CJ26" s="53" t="n">
        <f aca="false">CJ25+1</f>
        <v>21</v>
      </c>
      <c r="CK26" s="83" t="n">
        <f aca="false">MAX(CK25-CM26,0)</f>
        <v>0</v>
      </c>
      <c r="CL26" s="81" t="n">
        <f aca="false">IF(CF26=0,CK25*$C$52,0)</f>
        <v>0</v>
      </c>
      <c r="CM26" s="83" t="n">
        <f aca="false">IF(P26-Z26-AE26-AJ26-AO26-AT26-BD26-BI26-BN26-BS26-BX26-CC26-CH26&gt;0,MIN(CK25,P26-Z26-AE26-AJ26-AO26-AT26-BD26-BI26-BN26-BS26-BX26-CC26-CH26),0)</f>
        <v>0</v>
      </c>
      <c r="CN26" s="81" t="n">
        <f aca="false">CL26+CM26</f>
        <v>0</v>
      </c>
      <c r="CO26" s="0" t="n">
        <f aca="false">CO25+1</f>
        <v>21</v>
      </c>
      <c r="CP26" s="83" t="n">
        <f aca="false">MAX(CP25-CR26,0)</f>
        <v>0</v>
      </c>
      <c r="CQ26" s="81" t="n">
        <f aca="false">IF(CK26=0,CP25*$C$55,0)</f>
        <v>0</v>
      </c>
      <c r="CR26" s="83" t="n">
        <f aca="false">IF(P26-Z26-AE26-AJ26-AO26-AT26-BD26-BI26-BN26-BS26-BX26-CC26-CH26-CM26&gt;0,MIN(CP25,P26-Z26-AE26-AJ26-AO26-AT26-BD26-BI26-BN26-BS26-BX26-CC26-CH26-CM26),0)</f>
        <v>0</v>
      </c>
      <c r="CS26" s="81" t="n">
        <f aca="false">CQ26+CR26</f>
        <v>0</v>
      </c>
      <c r="CT26" s="0" t="n">
        <f aca="false">CT25+1</f>
        <v>21</v>
      </c>
      <c r="CU26" s="83" t="n">
        <f aca="false">MAX(CU25-CW26,0)</f>
        <v>0</v>
      </c>
      <c r="CV26" s="81" t="n">
        <f aca="false">IF(CP26=0,CU25*$C$58,0)</f>
        <v>0</v>
      </c>
      <c r="CW26" s="83" t="n">
        <f aca="false">IF(P26-Z26-AE26-AJ26-AO26-AT26-BD26-BI26-BN26-BS26-BX26-CC26-CH26-CM26-CR26&gt;0,MIN(CU25,P26-Z26-AE26-AJ26-AO26-AT26-BD26-BI26-BN26-BS26-BX26-CC26-CH26-CM26-CR26),0)</f>
        <v>0</v>
      </c>
      <c r="CX26" s="81" t="n">
        <f aca="false">CV26+CW26</f>
        <v>0</v>
      </c>
      <c r="CY26" s="53" t="n">
        <f aca="false">CY25+1</f>
        <v>21</v>
      </c>
      <c r="CZ26" s="83" t="n">
        <f aca="false">MAX(CZ25-DB26,0)</f>
        <v>0</v>
      </c>
      <c r="DA26" s="81" t="n">
        <f aca="false">IF(CU26=0,CZ25*$C$61,0)</f>
        <v>0</v>
      </c>
      <c r="DB26" s="83" t="n">
        <f aca="false">IF(P26-Z26-AE26-AJ26-AO26-AT26-BD26-BI26-BN26-BS26-BX26-CC26-CH26-CM26-CR26-CW26&gt;0,MIN(CZ25,P26-Z26-AE26-AJ26-AO26-AT26-BD26-BI26-BN26-BS26-BX26-CC26-CH26-CM26-CR26-CW26),0)</f>
        <v>0</v>
      </c>
      <c r="DC26" s="81" t="n">
        <f aca="false">DA26+DB26</f>
        <v>0</v>
      </c>
      <c r="DD26" s="81" t="n">
        <f aca="false">X26+AC26+AH26+AM26+AR26+BB26+BG26+BL26+BQ26+BV26+CA26+CF26+CK26+CP26+CU26+CZ26</f>
        <v>0</v>
      </c>
      <c r="DE26" s="81" t="n">
        <f aca="false">Y26+AD26+AI26+AN26+AS26+AX26+BC26+BH26+BM26+BR26+BW26+CB26+CG26+CQ26+CV26+DA26</f>
        <v>0</v>
      </c>
      <c r="DF26" s="81" t="n">
        <f aca="false">Z26+AE26+AJ26+AO26+AT26+AY26+BD26+BI26+BN26+BS26+BX26+CC26+CH26+CR26+CW26+DB26</f>
        <v>0</v>
      </c>
      <c r="DG26" s="81" t="n">
        <f aca="false">DE26+DF26</f>
        <v>0</v>
      </c>
      <c r="DH26" s="83" t="n">
        <f aca="false">U26-DG26+(AW26*$C$28)</f>
        <v>131192306.548083</v>
      </c>
      <c r="DI26" s="81" t="n">
        <f aca="false">U26-DG26</f>
        <v>131192306.548083</v>
      </c>
      <c r="DJ26" s="53" t="n">
        <f aca="false">DJ25+1</f>
        <v>21</v>
      </c>
    </row>
    <row r="27" customFormat="false" ht="15.75" hidden="false" customHeight="false" outlineLevel="0" collapsed="false">
      <c r="A27" s="87" t="s">
        <v>76</v>
      </c>
      <c r="B27" s="53"/>
      <c r="C27" s="89" t="n">
        <v>771179585</v>
      </c>
      <c r="G27" s="76" t="n">
        <f aca="false">G26+1</f>
        <v>22</v>
      </c>
      <c r="H27" s="77" t="n">
        <f aca="false">1/(1+$C$4)*H28</f>
        <v>0.544610550268817</v>
      </c>
      <c r="I27" s="77" t="n">
        <f aca="false">1/$C$4*(1-H27)</f>
        <v>5.77026672239208</v>
      </c>
      <c r="J27" s="85" t="n">
        <f aca="false">0.06*$C$6</f>
        <v>0</v>
      </c>
      <c r="K27" s="85" t="n">
        <f aca="false">$C$10</f>
        <v>0</v>
      </c>
      <c r="L27" s="79" t="n">
        <f aca="false">-PV($C$4,$C$3-$G27,$C$5)*(1-$J$5-$K$5)*(1-$J$6-$K$6)*(1-$J$7-$K$7)*(1-$J$8-$K$8)*(1-$J27-$K27)^($G27-3)</f>
        <v>-2902134183.72909</v>
      </c>
      <c r="M27" s="80" t="n">
        <f aca="false">-PMT($C$4,$C$3,$C$2)*(1-$J$5-$K$5)*(1-$J$6-$K$6)*(1-$J$7-$K$7)*(1-$J$8-$K$8)*(1-J26-K26)^($G27-4)</f>
        <v>128067917.274257</v>
      </c>
      <c r="N27" s="80" t="n">
        <f aca="false">-PV($C$4,$C$3-$G27,$C$5)*(1-$J$5-$K$5)*(1-$J$6-$K$6)*(1-$J$7-$K$7)*(1-$J$8-$K$8)*(1-$J26-$K26)^($G27-4)*$J$10</f>
        <v>-0</v>
      </c>
      <c r="O27" s="80" t="n">
        <f aca="false">PV($C$4,$C$3-$G27,$C$5)*(1-$J$5-$K$5)*(1-$J$6-$K$6)*(1-$J$7-$K$7)*(1-$J$8-$K$8)*(1-$J26-$K26)^($G27-4)*$K$10</f>
        <v>0</v>
      </c>
      <c r="P27" s="80" t="n">
        <f aca="false">-(PMT($C$4,$C$3,$C$2)-PV($C$4,$C$3-$G26,$C$5)*$C$4)*(1-$J$5-$K$5)*(1-$J$6-$K$6)*(1-$J$7-$K$7)*(1-$J$8-$K$8)*(1-$J26-$K26)^($G27-4)</f>
        <v>330983156.354648</v>
      </c>
      <c r="Q27" s="80" t="n">
        <f aca="false">(-PV($C$4,$C$3-$G26,$C$5)*$C$4)*(1-$J$5-$K$5)*(1-$J$6-$K$6)*(1-$J$7-$K$7)*(1-$J$8-$K$8)*(1-$J26-$K26)^($G27-4)</f>
        <v>-202915239.080391</v>
      </c>
      <c r="R27" s="80" t="n">
        <f aca="false">(PV($C$4,$C$3-G26,$C$5)*$C$9)*(1-$J$5-$K$5)*(1-$J$6-$K$6)*(1-$J$7-$K$7)*(1-$J$8-$K$8)*(1-$J$9-$K$9)^($G27-4)</f>
        <v>3547674.18757126</v>
      </c>
      <c r="S27" s="80" t="n">
        <f aca="false">MAXA(0,$L27-$C$8)</f>
        <v>0</v>
      </c>
      <c r="T27" s="80" t="n">
        <f aca="false">-$C$11*O26</f>
        <v>-0</v>
      </c>
      <c r="U27" s="52" t="n">
        <f aca="false">SUM(N27:R27)+T27</f>
        <v>131615591.461828</v>
      </c>
      <c r="W27" s="53" t="n">
        <f aca="false">W26+1</f>
        <v>22</v>
      </c>
      <c r="X27" s="83" t="n">
        <f aca="false">MAX(X26-Z27,0)</f>
        <v>0</v>
      </c>
      <c r="Y27" s="81" t="n">
        <f aca="false">X26*$C$13</f>
        <v>0</v>
      </c>
      <c r="Z27" s="83" t="n">
        <f aca="false">MIN(IF(X26&gt;0,$P$6,0),X26)</f>
        <v>0</v>
      </c>
      <c r="AA27" s="83" t="n">
        <f aca="false">Y27+Z27</f>
        <v>0</v>
      </c>
      <c r="AB27" s="53" t="n">
        <f aca="false">AB26+1</f>
        <v>22</v>
      </c>
      <c r="AC27" s="83" t="n">
        <f aca="false">MAX(AC26-AE27,0)</f>
        <v>0</v>
      </c>
      <c r="AD27" s="81" t="n">
        <f aca="false">AC26*$C$16</f>
        <v>0</v>
      </c>
      <c r="AE27" s="83" t="n">
        <f aca="false">IF(P27-Z27&gt;0,MIN(AC26,P27-Z27),0)</f>
        <v>0</v>
      </c>
      <c r="AF27" s="81" t="n">
        <f aca="false">AD27+AE27</f>
        <v>0</v>
      </c>
      <c r="AG27" s="53" t="n">
        <f aca="false">AG26+1</f>
        <v>22</v>
      </c>
      <c r="AH27" s="83" t="n">
        <f aca="false">MAX(AH26-AJ27,0)</f>
        <v>0</v>
      </c>
      <c r="AI27" s="81" t="n">
        <f aca="false">AH26*$C$19</f>
        <v>0</v>
      </c>
      <c r="AJ27" s="83" t="n">
        <f aca="false">IF(P27-Z27-AE27&gt;0,MIN(AH26,P27-Z27-AE27),0)</f>
        <v>0</v>
      </c>
      <c r="AK27" s="81" t="n">
        <f aca="false">AI27+AJ27</f>
        <v>0</v>
      </c>
      <c r="AL27" s="53" t="n">
        <f aca="false">AL26+1</f>
        <v>22</v>
      </c>
      <c r="AM27" s="83" t="n">
        <f aca="false">MAX(AM26-AO27,0)</f>
        <v>0</v>
      </c>
      <c r="AN27" s="81" t="n">
        <f aca="false">AM26*$C$22</f>
        <v>0</v>
      </c>
      <c r="AO27" s="83" t="n">
        <f aca="false">IF(P27-Z27-AE27-AJ27&gt;0,MIN(AM26,P27-Z27-AE27-AJ27),0)</f>
        <v>0</v>
      </c>
      <c r="AP27" s="81" t="n">
        <f aca="false">AN27+AO27</f>
        <v>0</v>
      </c>
      <c r="AQ27" s="53" t="n">
        <f aca="false">AQ26+1</f>
        <v>22</v>
      </c>
      <c r="AR27" s="83" t="n">
        <f aca="false">MAX(AR26-AT27,0)</f>
        <v>0</v>
      </c>
      <c r="AS27" s="81" t="n">
        <f aca="false">AR26*$C$25</f>
        <v>0</v>
      </c>
      <c r="AT27" s="83" t="n">
        <f aca="false">IF(P27-Z27-AE27-AJ27-AO27&gt;0,MIN(AR26,P27-Z27-AE27-AJ27-AO27),0)</f>
        <v>0</v>
      </c>
      <c r="AU27" s="81" t="n">
        <f aca="false">AS27+AT27</f>
        <v>0</v>
      </c>
      <c r="AV27" s="53" t="n">
        <f aca="false">AV26+1</f>
        <v>22</v>
      </c>
      <c r="AW27" s="82" t="n">
        <f aca="false">S26</f>
        <v>0</v>
      </c>
      <c r="AX27" s="81" t="n">
        <f aca="false">AW26*$C$28</f>
        <v>0</v>
      </c>
      <c r="AY27" s="81" t="n">
        <v>0</v>
      </c>
      <c r="AZ27" s="81" t="n">
        <f aca="false">AX27+AY27</f>
        <v>0</v>
      </c>
      <c r="BA27" s="53" t="n">
        <f aca="false">BA26+1</f>
        <v>22</v>
      </c>
      <c r="BB27" s="83" t="n">
        <f aca="false">MAX(BB26-BD27,0)</f>
        <v>0</v>
      </c>
      <c r="BC27" s="81" t="n">
        <f aca="false">IF(AR27=0,BB26*$C$31,0)</f>
        <v>0</v>
      </c>
      <c r="BD27" s="83" t="n">
        <f aca="false">IF(P27-Z27-AE27-AJ27-AO27-AT27&gt;0,MIN(BB26,P27-Z27-AE27-AJ27-AO27-AT27),0)</f>
        <v>0</v>
      </c>
      <c r="BE27" s="81" t="n">
        <f aca="false">BC27+BD27</f>
        <v>0</v>
      </c>
      <c r="BF27" s="53" t="n">
        <f aca="false">BF26+1</f>
        <v>22</v>
      </c>
      <c r="BG27" s="83" t="n">
        <f aca="false">MAX(BG26-BI27,0)</f>
        <v>0</v>
      </c>
      <c r="BH27" s="81" t="n">
        <f aca="false">IF(BB27&gt;0,0,BG26*$C$34)</f>
        <v>0</v>
      </c>
      <c r="BI27" s="83" t="n">
        <f aca="false">IF(P27-Z27-AE27-AJ27-AO27-AT27-BD27&gt;0,MIN(BG26,P27-Z27-AE27-AJ27-AO27-AT27-BD27),0)</f>
        <v>0</v>
      </c>
      <c r="BJ27" s="81" t="n">
        <f aca="false">BH27+BI27</f>
        <v>0</v>
      </c>
      <c r="BK27" s="53" t="n">
        <f aca="false">BK26+1</f>
        <v>22</v>
      </c>
      <c r="BL27" s="83" t="n">
        <f aca="false">MAX(BL26-BN27,0)</f>
        <v>0</v>
      </c>
      <c r="BM27" s="81" t="n">
        <f aca="false">IF(BG27=0,BL26*$C$37,0)</f>
        <v>0</v>
      </c>
      <c r="BN27" s="83" t="n">
        <f aca="false">IF(P27-Z27-AE27-AJ27-AO27-AT27-BD27-BI27&gt;0,MIN(BL26,P27-Z27-AE27-AJ27-AO27-AT27-BD27-BI27),0)</f>
        <v>0</v>
      </c>
      <c r="BO27" s="81" t="n">
        <f aca="false">BM27+BN27</f>
        <v>0</v>
      </c>
      <c r="BP27" s="53" t="n">
        <f aca="false">BP26+1</f>
        <v>22</v>
      </c>
      <c r="BQ27" s="83" t="n">
        <f aca="false">MAX(BQ26-BS27,0)</f>
        <v>0</v>
      </c>
      <c r="BR27" s="81" t="n">
        <f aca="false">IF(BL27=0,BQ26*$C$40,0)</f>
        <v>0</v>
      </c>
      <c r="BS27" s="83" t="n">
        <f aca="false">IF(P27-Z27-AE27-AJ27-AO27-AT27-BD27-BI27-BN27&gt;0,MIN(BQ26,P27-Z27-AE27-AJ27-AO27-AT27-BD27-BI27-BN27),0)</f>
        <v>0</v>
      </c>
      <c r="BT27" s="81" t="n">
        <f aca="false">BR27+BS27</f>
        <v>0</v>
      </c>
      <c r="BU27" s="53" t="n">
        <f aca="false">BU26+1</f>
        <v>22</v>
      </c>
      <c r="BV27" s="83" t="n">
        <f aca="false">MAX(BV26-BX27,0)</f>
        <v>0</v>
      </c>
      <c r="BW27" s="81" t="n">
        <f aca="false">IF(BQ27=0,BV26*$C$43,0)</f>
        <v>0</v>
      </c>
      <c r="BX27" s="83" t="n">
        <f aca="false">IF(P27-Z27-AE27-AJ27-AO27-AT27-BD27-BI27-BN27-BS27&gt;0,MIN(BV26,P27-Z27-AE27-AJ27-AO27-AT27-BD27-BI27-BN27-BS27),0)</f>
        <v>0</v>
      </c>
      <c r="BY27" s="81" t="n">
        <f aca="false">BW27+BX27</f>
        <v>0</v>
      </c>
      <c r="BZ27" s="0" t="n">
        <f aca="false">BZ26+1</f>
        <v>22</v>
      </c>
      <c r="CA27" s="83" t="n">
        <f aca="false">MAX(CA26-CC27,0)</f>
        <v>0</v>
      </c>
      <c r="CB27" s="81" t="n">
        <f aca="false">IF(BV27=0,CA26*$C$46,0)</f>
        <v>0</v>
      </c>
      <c r="CC27" s="83" t="n">
        <f aca="false">IF(P27-Z27-AE27-AJ27-AO27-AT27-BD27-BI27-BN27-BS27-BX27&gt;0,MIN(CA26,P27-Z27-AE27-AJ27-AO27-AT27-BD27-BI27-BN27-BS27-BX27),0)</f>
        <v>0</v>
      </c>
      <c r="CD27" s="81" t="n">
        <f aca="false">CB27+CC27</f>
        <v>0</v>
      </c>
      <c r="CE27" s="53" t="n">
        <f aca="false">CE26+1</f>
        <v>22</v>
      </c>
      <c r="CF27" s="83" t="n">
        <f aca="false">MAX(CF26-CH27,0)</f>
        <v>0</v>
      </c>
      <c r="CG27" s="81" t="n">
        <f aca="false">IF(CA27=0,CF26*$C$49,0)</f>
        <v>0</v>
      </c>
      <c r="CH27" s="83" t="n">
        <f aca="false">IF(P27-Z27-AE27-AJ27-AO27-AT27-BD27-BI27-BN27-BS27-BX27-CC27&gt;0,MIN(CF26,P27-Z27-AE27-AJ27-AO27-AT27-BD27-BI27-BN27-BS27-BX27-CC27),0)</f>
        <v>0</v>
      </c>
      <c r="CI27" s="81" t="n">
        <f aca="false">CG27+CH27</f>
        <v>0</v>
      </c>
      <c r="CJ27" s="53" t="n">
        <f aca="false">CJ26+1</f>
        <v>22</v>
      </c>
      <c r="CK27" s="83" t="n">
        <f aca="false">MAX(CK26-CM27,0)</f>
        <v>0</v>
      </c>
      <c r="CL27" s="81" t="n">
        <f aca="false">IF(CF27=0,CK26*$C$52,0)</f>
        <v>0</v>
      </c>
      <c r="CM27" s="83" t="n">
        <f aca="false">IF(P27-Z27-AE27-AJ27-AO27-AT27-BD27-BI27-BN27-BS27-BX27-CC27-CH27&gt;0,MIN(CK26,P27-Z27-AE27-AJ27-AO27-AT27-BD27-BI27-BN27-BS27-BX27-CC27-CH27),0)</f>
        <v>0</v>
      </c>
      <c r="CN27" s="81" t="n">
        <f aca="false">CL27+CM27</f>
        <v>0</v>
      </c>
      <c r="CO27" s="0" t="n">
        <f aca="false">CO26+1</f>
        <v>22</v>
      </c>
      <c r="CP27" s="83" t="n">
        <f aca="false">MAX(CP26-CR27,0)</f>
        <v>0</v>
      </c>
      <c r="CQ27" s="81" t="n">
        <f aca="false">IF(CK27=0,CP26*$C$55,0)</f>
        <v>0</v>
      </c>
      <c r="CR27" s="83" t="n">
        <f aca="false">IF(P27-Z27-AE27-AJ27-AO27-AT27-BD27-BI27-BN27-BS27-BX27-CC27-CH27-CM27&gt;0,MIN(CP26,P27-Z27-AE27-AJ27-AO27-AT27-BD27-BI27-BN27-BS27-BX27-CC27-CH27-CM27),0)</f>
        <v>0</v>
      </c>
      <c r="CS27" s="81" t="n">
        <f aca="false">CQ27+CR27</f>
        <v>0</v>
      </c>
      <c r="CT27" s="0" t="n">
        <f aca="false">CT26+1</f>
        <v>22</v>
      </c>
      <c r="CU27" s="83" t="n">
        <f aca="false">MAX(CU26-CW27,0)</f>
        <v>0</v>
      </c>
      <c r="CV27" s="81" t="n">
        <f aca="false">IF(CP27=0,CU26*$C$58,0)</f>
        <v>0</v>
      </c>
      <c r="CW27" s="83" t="n">
        <f aca="false">IF(P27-Z27-AE27-AJ27-AO27-AT27-BD27-BI27-BN27-BS27-BX27-CC27-CH27-CM27-CR27&gt;0,MIN(CU26,P27-Z27-AE27-AJ27-AO27-AT27-BD27-BI27-BN27-BS27-BX27-CC27-CH27-CM27-CR27),0)</f>
        <v>0</v>
      </c>
      <c r="CX27" s="81" t="n">
        <f aca="false">CV27+CW27</f>
        <v>0</v>
      </c>
      <c r="CY27" s="53" t="n">
        <f aca="false">CY26+1</f>
        <v>22</v>
      </c>
      <c r="CZ27" s="83" t="n">
        <f aca="false">MAX(CZ26-DB27,0)</f>
        <v>0</v>
      </c>
      <c r="DA27" s="81" t="n">
        <f aca="false">IF(CU27=0,CZ26*$C$61,0)</f>
        <v>0</v>
      </c>
      <c r="DB27" s="83" t="n">
        <f aca="false">IF(P27-Z27-AE27-AJ27-AO27-AT27-BD27-BI27-BN27-BS27-BX27-CC27-CH27-CM27-CR27-CW27&gt;0,MIN(CZ26,P27-Z27-AE27-AJ27-AO27-AT27-BD27-BI27-BN27-BS27-BX27-CC27-CH27-CM27-CR27-CW27),0)</f>
        <v>0</v>
      </c>
      <c r="DC27" s="81" t="n">
        <f aca="false">DA27+DB27</f>
        <v>0</v>
      </c>
      <c r="DD27" s="81" t="n">
        <f aca="false">X27+AC27+AH27+AM27+AR27+BB27+BG27+BL27+BQ27+BV27+CA27+CF27+CK27+CP27+CU27+CZ27</f>
        <v>0</v>
      </c>
      <c r="DE27" s="81" t="n">
        <f aca="false">Y27+AD27+AI27+AN27+AS27+AX27+BC27+BH27+BM27+BR27+BW27+CB27+CG27+CQ27+CV27+DA27</f>
        <v>0</v>
      </c>
      <c r="DF27" s="81" t="n">
        <f aca="false">Z27+AE27+AJ27+AO27+AT27+AY27+BD27+BI27+BN27+BS27+BX27+CC27+CH27+CR27+CW27+DB27</f>
        <v>0</v>
      </c>
      <c r="DG27" s="81" t="n">
        <f aca="false">DE27+DF27</f>
        <v>0</v>
      </c>
      <c r="DH27" s="83" t="n">
        <f aca="false">U27-DG27+(AW27*$C$28)</f>
        <v>131615591.461828</v>
      </c>
      <c r="DI27" s="81" t="n">
        <f aca="false">U27-DG27</f>
        <v>131615591.461828</v>
      </c>
      <c r="DJ27" s="53" t="n">
        <f aca="false">DJ26+1</f>
        <v>22</v>
      </c>
    </row>
    <row r="28" customFormat="false" ht="15.75" hidden="false" customHeight="false" outlineLevel="0" collapsed="false">
      <c r="A28" s="87" t="s">
        <v>77</v>
      </c>
      <c r="B28" s="53"/>
      <c r="C28" s="88" t="n">
        <v>0.005466</v>
      </c>
      <c r="G28" s="76" t="n">
        <f aca="false">G27+1</f>
        <v>23</v>
      </c>
      <c r="H28" s="77" t="n">
        <f aca="false">1/(1+$C$4)*H29</f>
        <v>0.587591214896032</v>
      </c>
      <c r="I28" s="77" t="n">
        <f aca="false">1/$C$4*(1-H28)</f>
        <v>5.22565617212326</v>
      </c>
      <c r="J28" s="85" t="n">
        <f aca="false">0.06*$C$6</f>
        <v>0</v>
      </c>
      <c r="K28" s="85" t="n">
        <f aca="false">$C$10</f>
        <v>0</v>
      </c>
      <c r="L28" s="79" t="n">
        <f aca="false">-PV($C$4,$C$3-$G28,$C$5)*(1-$J$5-$K$5)*(1-$J$6-$K$6)*(1-$J$7-$K$7)*(1-$J$8-$K$8)*(1-$J28-$K28)^($G28-3)</f>
        <v>-3259238530.78325</v>
      </c>
      <c r="M28" s="80" t="n">
        <f aca="false">-PMT($C$4,$C$3,$C$2)*(1-$J$5-$K$5)*(1-$J$6-$K$6)*(1-$J$7-$K$7)*(1-$J$8-$K$8)*(1-J27-K27)^($G28-4)</f>
        <v>128067917.274257</v>
      </c>
      <c r="N28" s="80" t="n">
        <f aca="false">-PV($C$4,$C$3-$G28,$C$5)*(1-$J$5-$K$5)*(1-$J$6-$K$6)*(1-$J$7-$K$7)*(1-$J$8-$K$8)*(1-$J27-$K27)^($G28-4)*$J$10</f>
        <v>-0</v>
      </c>
      <c r="O28" s="80" t="n">
        <f aca="false">PV($C$4,$C$3-$G28,$C$5)*(1-$J$5-$K$5)*(1-$J$6-$K$6)*(1-$J$7-$K$7)*(1-$J$8-$K$8)*(1-$J27-$K27)^($G28-4)*$K$10</f>
        <v>0</v>
      </c>
      <c r="P28" s="80" t="n">
        <f aca="false">-(PMT($C$4,$C$3,$C$2)-PV($C$4,$C$3-$G27,$C$5)*$C$4)*(1-$J$5-$K$5)*(1-$J$6-$K$6)*(1-$J$7-$K$7)*(1-$J$8-$K$8)*(1-$J27-$K27)^($G28-4)</f>
        <v>357104347.054157</v>
      </c>
      <c r="Q28" s="80" t="n">
        <f aca="false">(-PV($C$4,$C$3-$G27,$C$5)*$C$4)*(1-$J$5-$K$5)*(1-$J$6-$K$6)*(1-$J$7-$K$7)*(1-$J$8-$K$8)*(1-$J27-$K27)^($G28-4)</f>
        <v>-229036429.7799</v>
      </c>
      <c r="R28" s="80" t="n">
        <f aca="false">(PV($C$4,$C$3-G27,$C$5)*$C$9)*(1-$J$5-$K$5)*(1-$J$6-$K$6)*(1-$J$7-$K$7)*(1-$J$8-$K$8)*(1-$J$9-$K$9)^($G28-4)</f>
        <v>4004364.7467094</v>
      </c>
      <c r="S28" s="80" t="n">
        <f aca="false">MAXA(0,$L28-$C$8)</f>
        <v>0</v>
      </c>
      <c r="T28" s="80" t="n">
        <f aca="false">-$C$11*O27</f>
        <v>-0</v>
      </c>
      <c r="U28" s="52" t="n">
        <f aca="false">SUM(N28:R28)+T28</f>
        <v>132072282.020966</v>
      </c>
      <c r="W28" s="53" t="n">
        <f aca="false">W27+1</f>
        <v>23</v>
      </c>
      <c r="X28" s="83" t="n">
        <f aca="false">MAX(X27-Z28,0)</f>
        <v>0</v>
      </c>
      <c r="Y28" s="81" t="n">
        <f aca="false">X27*$C$13</f>
        <v>0</v>
      </c>
      <c r="Z28" s="83" t="n">
        <f aca="false">MIN(IF(X27&gt;0,$P$6,0),X27)</f>
        <v>0</v>
      </c>
      <c r="AA28" s="83" t="n">
        <f aca="false">Y28+Z28</f>
        <v>0</v>
      </c>
      <c r="AB28" s="53" t="n">
        <f aca="false">AB27+1</f>
        <v>23</v>
      </c>
      <c r="AC28" s="83" t="n">
        <f aca="false">MAX(AC27-AE28,0)</f>
        <v>0</v>
      </c>
      <c r="AD28" s="81" t="n">
        <f aca="false">AC27*$C$16</f>
        <v>0</v>
      </c>
      <c r="AE28" s="83" t="n">
        <f aca="false">IF(P28-Z28&gt;0,MIN(AC27,P28-Z28),0)</f>
        <v>0</v>
      </c>
      <c r="AF28" s="81" t="n">
        <f aca="false">AD28+AE28</f>
        <v>0</v>
      </c>
      <c r="AG28" s="53" t="n">
        <f aca="false">AG27+1</f>
        <v>23</v>
      </c>
      <c r="AH28" s="83" t="n">
        <f aca="false">MAX(AH27-AJ28,0)</f>
        <v>0</v>
      </c>
      <c r="AI28" s="81" t="n">
        <f aca="false">AH27*$C$19</f>
        <v>0</v>
      </c>
      <c r="AJ28" s="83" t="n">
        <f aca="false">IF(P28-Z28-AE28&gt;0,MIN(AH27,P28-Z28-AE28),0)</f>
        <v>0</v>
      </c>
      <c r="AK28" s="81" t="n">
        <f aca="false">AI28+AJ28</f>
        <v>0</v>
      </c>
      <c r="AL28" s="53" t="n">
        <f aca="false">AL27+1</f>
        <v>23</v>
      </c>
      <c r="AM28" s="83" t="n">
        <f aca="false">MAX(AM27-AO28,0)</f>
        <v>0</v>
      </c>
      <c r="AN28" s="81" t="n">
        <f aca="false">AM27*$C$22</f>
        <v>0</v>
      </c>
      <c r="AO28" s="83" t="n">
        <f aca="false">IF(P28-Z28-AE28-AJ28&gt;0,MIN(AM27,P28-Z28-AE28-AJ28),0)</f>
        <v>0</v>
      </c>
      <c r="AP28" s="81" t="n">
        <f aca="false">AN28+AO28</f>
        <v>0</v>
      </c>
      <c r="AQ28" s="53" t="n">
        <f aca="false">AQ27+1</f>
        <v>23</v>
      </c>
      <c r="AR28" s="83" t="n">
        <f aca="false">MAX(AR27-AT28,0)</f>
        <v>0</v>
      </c>
      <c r="AS28" s="81" t="n">
        <f aca="false">AR27*$C$25</f>
        <v>0</v>
      </c>
      <c r="AT28" s="83" t="n">
        <f aca="false">IF(P28-Z28-AE28-AJ28-AO28&gt;0,MIN(AR27,P28-Z28-AE28-AJ28-AO28),0)</f>
        <v>0</v>
      </c>
      <c r="AU28" s="81" t="n">
        <f aca="false">AS28+AT28</f>
        <v>0</v>
      </c>
      <c r="AV28" s="53" t="n">
        <f aca="false">AV27+1</f>
        <v>23</v>
      </c>
      <c r="AW28" s="82" t="n">
        <f aca="false">S27</f>
        <v>0</v>
      </c>
      <c r="AX28" s="81" t="n">
        <f aca="false">AW27*$C$28</f>
        <v>0</v>
      </c>
      <c r="AY28" s="81" t="n">
        <v>0</v>
      </c>
      <c r="AZ28" s="81" t="n">
        <f aca="false">AX28+AY28</f>
        <v>0</v>
      </c>
      <c r="BA28" s="53" t="n">
        <f aca="false">BA27+1</f>
        <v>23</v>
      </c>
      <c r="BB28" s="83" t="n">
        <f aca="false">MAX(BB27-BD28,0)</f>
        <v>0</v>
      </c>
      <c r="BC28" s="81" t="n">
        <f aca="false">IF(AR28=0,BB27*$C$31,0)</f>
        <v>0</v>
      </c>
      <c r="BD28" s="83" t="n">
        <f aca="false">IF(P28-Z28-AE28-AJ28-AO28-AT28&gt;0,MIN(BB27,P28-Z28-AE28-AJ28-AO28-AT28),0)</f>
        <v>0</v>
      </c>
      <c r="BE28" s="81" t="n">
        <f aca="false">BC28+BD28</f>
        <v>0</v>
      </c>
      <c r="BF28" s="53" t="n">
        <f aca="false">BF27+1</f>
        <v>23</v>
      </c>
      <c r="BG28" s="83" t="n">
        <f aca="false">MAX(BG27-BI28,0)</f>
        <v>0</v>
      </c>
      <c r="BH28" s="81" t="n">
        <f aca="false">IF(BB28&gt;0,0,BG27*$C$34)</f>
        <v>0</v>
      </c>
      <c r="BI28" s="83" t="n">
        <f aca="false">IF(P28-Z28-AE28-AJ28-AO28-AT28-BD28&gt;0,MIN(BG27,P28-Z28-AE28-AJ28-AO28-AT28-BD28),0)</f>
        <v>0</v>
      </c>
      <c r="BJ28" s="81" t="n">
        <f aca="false">BH28+BI28</f>
        <v>0</v>
      </c>
      <c r="BK28" s="53" t="n">
        <f aca="false">BK27+1</f>
        <v>23</v>
      </c>
      <c r="BL28" s="83" t="n">
        <f aca="false">MAX(BL27-BN28,0)</f>
        <v>0</v>
      </c>
      <c r="BM28" s="81" t="n">
        <f aca="false">IF(BG28=0,BL27*$C$37,0)</f>
        <v>0</v>
      </c>
      <c r="BN28" s="83" t="n">
        <f aca="false">IF(P28-Z28-AE28-AJ28-AO28-AT28-BD28-BI28&gt;0,MIN(BL27,P28-Z28-AE28-AJ28-AO28-AT28-BD28-BI28),0)</f>
        <v>0</v>
      </c>
      <c r="BO28" s="81" t="n">
        <f aca="false">BM28+BN28</f>
        <v>0</v>
      </c>
      <c r="BP28" s="53" t="n">
        <f aca="false">BP27+1</f>
        <v>23</v>
      </c>
      <c r="BQ28" s="83" t="n">
        <f aca="false">MAX(BQ27-BS28,0)</f>
        <v>0</v>
      </c>
      <c r="BR28" s="81" t="n">
        <f aca="false">IF(BL28=0,BQ27*$C$40,0)</f>
        <v>0</v>
      </c>
      <c r="BS28" s="83" t="n">
        <f aca="false">IF(P28-Z28-AE28-AJ28-AO28-AT28-BD28-BI28-BN28&gt;0,MIN(BQ27,P28-Z28-AE28-AJ28-AO28-AT28-BD28-BI28-BN28),0)</f>
        <v>0</v>
      </c>
      <c r="BT28" s="81" t="n">
        <f aca="false">BR28+BS28</f>
        <v>0</v>
      </c>
      <c r="BU28" s="53" t="n">
        <f aca="false">BU27+1</f>
        <v>23</v>
      </c>
      <c r="BV28" s="83" t="n">
        <f aca="false">MAX(BV27-BX28,0)</f>
        <v>0</v>
      </c>
      <c r="BW28" s="81" t="n">
        <f aca="false">IF(BQ28=0,BV27*$C$43,0)</f>
        <v>0</v>
      </c>
      <c r="BX28" s="83" t="n">
        <f aca="false">IF(P28-Z28-AE28-AJ28-AO28-AT28-BD28-BI28-BN28-BS28&gt;0,MIN(BV27,P28-Z28-AE28-AJ28-AO28-AT28-BD28-BI28-BN28-BS28),0)</f>
        <v>0</v>
      </c>
      <c r="BY28" s="81" t="n">
        <f aca="false">BW28+BX28</f>
        <v>0</v>
      </c>
      <c r="BZ28" s="0" t="n">
        <f aca="false">BZ27+1</f>
        <v>23</v>
      </c>
      <c r="CA28" s="83" t="n">
        <f aca="false">MAX(CA27-CC28,0)</f>
        <v>0</v>
      </c>
      <c r="CB28" s="81" t="n">
        <f aca="false">IF(BV28=0,CA27*$C$46,0)</f>
        <v>0</v>
      </c>
      <c r="CC28" s="83" t="n">
        <f aca="false">IF(P28-Z28-AE28-AJ28-AO28-AT28-BD28-BI28-BN28-BS28-BX28&gt;0,MIN(CA27,P28-Z28-AE28-AJ28-AO28-AT28-BD28-BI28-BN28-BS28-BX28),0)</f>
        <v>0</v>
      </c>
      <c r="CD28" s="81" t="n">
        <f aca="false">CB28+CC28</f>
        <v>0</v>
      </c>
      <c r="CE28" s="53" t="n">
        <f aca="false">CE27+1</f>
        <v>23</v>
      </c>
      <c r="CF28" s="83" t="n">
        <f aca="false">MAX(CF27-CH28,0)</f>
        <v>0</v>
      </c>
      <c r="CG28" s="81" t="n">
        <f aca="false">IF(CA28=0,CF27*$C$49,0)</f>
        <v>0</v>
      </c>
      <c r="CH28" s="83" t="n">
        <f aca="false">IF(P28-Z28-AE28-AJ28-AO28-AT28-BD28-BI28-BN28-BS28-BX28-CC28&gt;0,MIN(CF27,P28-Z28-AE28-AJ28-AO28-AT28-BD28-BI28-BN28-BS28-BX28-CC28),0)</f>
        <v>0</v>
      </c>
      <c r="CI28" s="81" t="n">
        <f aca="false">CG28+CH28</f>
        <v>0</v>
      </c>
      <c r="CJ28" s="53" t="n">
        <f aca="false">CJ27+1</f>
        <v>23</v>
      </c>
      <c r="CK28" s="83" t="n">
        <f aca="false">MAX(CK27-CM28,0)</f>
        <v>0</v>
      </c>
      <c r="CL28" s="81" t="n">
        <f aca="false">IF(CF28=0,CK27*$C$52,0)</f>
        <v>0</v>
      </c>
      <c r="CM28" s="83" t="n">
        <f aca="false">IF(P28-Z28-AE28-AJ28-AO28-AT28-BD28-BI28-BN28-BS28-BX28-CC28-CH28&gt;0,MIN(CK27,P28-Z28-AE28-AJ28-AO28-AT28-BD28-BI28-BN28-BS28-BX28-CC28-CH28),0)</f>
        <v>0</v>
      </c>
      <c r="CN28" s="81" t="n">
        <f aca="false">CL28+CM28</f>
        <v>0</v>
      </c>
      <c r="CO28" s="0" t="n">
        <f aca="false">CO27+1</f>
        <v>23</v>
      </c>
      <c r="CP28" s="83" t="n">
        <f aca="false">MAX(CP27-CR28,0)</f>
        <v>0</v>
      </c>
      <c r="CQ28" s="81" t="n">
        <f aca="false">IF(CK28=0,CP27*$C$55,0)</f>
        <v>0</v>
      </c>
      <c r="CR28" s="83" t="n">
        <f aca="false">IF(P28-Z28-AE28-AJ28-AO28-AT28-BD28-BI28-BN28-BS28-BX28-CC28-CH28-CM28&gt;0,MIN(CP27,P28-Z28-AE28-AJ28-AO28-AT28-BD28-BI28-BN28-BS28-BX28-CC28-CH28-CM28),0)</f>
        <v>0</v>
      </c>
      <c r="CS28" s="81" t="n">
        <f aca="false">CQ28+CR28</f>
        <v>0</v>
      </c>
      <c r="CT28" s="0" t="n">
        <f aca="false">CT27+1</f>
        <v>23</v>
      </c>
      <c r="CU28" s="83" t="n">
        <f aca="false">MAX(CU27-CW28,0)</f>
        <v>0</v>
      </c>
      <c r="CV28" s="81" t="n">
        <f aca="false">IF(CP28=0,CU27*$C$58,0)</f>
        <v>0</v>
      </c>
      <c r="CW28" s="83" t="n">
        <f aca="false">IF(P28-Z28-AE28-AJ28-AO28-AT28-BD28-BI28-BN28-BS28-BX28-CC28-CH28-CM28-CR28&gt;0,MIN(CU27,P28-Z28-AE28-AJ28-AO28-AT28-BD28-BI28-BN28-BS28-BX28-CC28-CH28-CM28-CR28),0)</f>
        <v>0</v>
      </c>
      <c r="CX28" s="81" t="n">
        <f aca="false">CV28+CW28</f>
        <v>0</v>
      </c>
      <c r="CY28" s="53" t="n">
        <f aca="false">CY27+1</f>
        <v>23</v>
      </c>
      <c r="CZ28" s="83" t="n">
        <f aca="false">MAX(CZ27-DB28,0)</f>
        <v>0</v>
      </c>
      <c r="DA28" s="81" t="n">
        <f aca="false">IF(CU28=0,CZ27*$C$61,0)</f>
        <v>0</v>
      </c>
      <c r="DB28" s="83" t="n">
        <f aca="false">IF(P28-Z28-AE28-AJ28-AO28-AT28-BD28-BI28-BN28-BS28-BX28-CC28-CH28-CM28-CR28-CW28&gt;0,MIN(CZ27,P28-Z28-AE28-AJ28-AO28-AT28-BD28-BI28-BN28-BS28-BX28-CC28-CH28-CM28-CR28-CW28),0)</f>
        <v>0</v>
      </c>
      <c r="DC28" s="81" t="n">
        <f aca="false">DA28+DB28</f>
        <v>0</v>
      </c>
      <c r="DD28" s="81" t="n">
        <f aca="false">X28+AC28+AH28+AM28+AR28+BB28+BG28+BL28+BQ28+BV28+CA28+CF28+CK28+CP28+CU28+CZ28</f>
        <v>0</v>
      </c>
      <c r="DE28" s="81" t="n">
        <f aca="false">Y28+AD28+AI28+AN28+AS28+AX28+BC28+BH28+BM28+BR28+BW28+CB28+CG28+CQ28+CV28+DA28</f>
        <v>0</v>
      </c>
      <c r="DF28" s="81" t="n">
        <f aca="false">Z28+AE28+AJ28+AO28+AT28+AY28+BD28+BI28+BN28+BS28+BX28+CC28+CH28+CR28+CW28+DB28</f>
        <v>0</v>
      </c>
      <c r="DG28" s="81" t="n">
        <f aca="false">DE28+DF28</f>
        <v>0</v>
      </c>
      <c r="DH28" s="83" t="n">
        <f aca="false">U28-DG28+(AW28*$C$28)</f>
        <v>132072282.020966</v>
      </c>
      <c r="DI28" s="81" t="n">
        <f aca="false">U28-DG28</f>
        <v>132072282.020966</v>
      </c>
      <c r="DJ28" s="53" t="n">
        <f aca="false">DJ27+1</f>
        <v>23</v>
      </c>
    </row>
    <row r="29" customFormat="false" ht="15.75" hidden="false" customHeight="false" outlineLevel="0" collapsed="false">
      <c r="A29" s="53"/>
      <c r="B29" s="53"/>
      <c r="C29" s="53"/>
      <c r="G29" s="76" t="n">
        <f aca="false">G28+1</f>
        <v>24</v>
      </c>
      <c r="H29" s="77" t="n">
        <f aca="false">1/(1+$C$4)*H30</f>
        <v>0.633963913575627</v>
      </c>
      <c r="I29" s="77" t="n">
        <f aca="false">1/$C$4*(1-H29)</f>
        <v>4.63806495722723</v>
      </c>
      <c r="J29" s="85" t="n">
        <f aca="false">0.06*$C$6</f>
        <v>0</v>
      </c>
      <c r="K29" s="85" t="n">
        <f aca="false">$C$10</f>
        <v>0</v>
      </c>
      <c r="L29" s="79" t="n">
        <f aca="false">-PV($C$4,$C$3-$G29,$C$5)*(1-$J$5-$K$5)*(1-$J$6-$K$6)*(1-$J$7-$K$7)*(1-$J$8-$K$8)*(1-$J29-$K29)^($G29-3)</f>
        <v>-3644525552.90692</v>
      </c>
      <c r="M29" s="80" t="n">
        <f aca="false">-PMT($C$4,$C$3,$C$2)*(1-$J$5-$K$5)*(1-$J$6-$K$6)*(1-$J$7-$K$7)*(1-$J$8-$K$8)*(1-J28-K28)^($G29-4)</f>
        <v>128067917.274257</v>
      </c>
      <c r="N29" s="80" t="n">
        <f aca="false">-PV($C$4,$C$3-$G29,$C$5)*(1-$J$5-$K$5)*(1-$J$6-$K$6)*(1-$J$7-$K$7)*(1-$J$8-$K$8)*(1-$J28-$K28)^($G29-4)*$J$10</f>
        <v>-0</v>
      </c>
      <c r="O29" s="80" t="n">
        <f aca="false">PV($C$4,$C$3-$G29,$C$5)*(1-$J$5-$K$5)*(1-$J$6-$K$6)*(1-$J$7-$K$7)*(1-$J$8-$K$8)*(1-$J28-$K28)^($G29-4)*$K$10</f>
        <v>0</v>
      </c>
      <c r="P29" s="80" t="n">
        <f aca="false">-(PMT($C$4,$C$3,$C$2)-PV($C$4,$C$3-$G28,$C$5)*$C$4)*(1-$J$5-$K$5)*(1-$J$6-$K$6)*(1-$J$7-$K$7)*(1-$J$8-$K$8)*(1-$J28-$K28)^($G29-4)</f>
        <v>385287022.123671</v>
      </c>
      <c r="Q29" s="80" t="n">
        <f aca="false">(-PV($C$4,$C$3-$G28,$C$5)*$C$4)*(1-$J$5-$K$5)*(1-$J$6-$K$6)*(1-$J$7-$K$7)*(1-$J$8-$K$8)*(1-$J28-$K28)^($G29-4)</f>
        <v>-257219104.849414</v>
      </c>
      <c r="R29" s="80" t="n">
        <f aca="false">(PV($C$4,$C$3-G28,$C$5)*$C$9)*(1-$J$5-$K$5)*(1-$J$6-$K$6)*(1-$J$7-$K$7)*(1-$J$8-$K$8)*(1-$J$9-$K$9)^($G29-4)</f>
        <v>4497097.32477473</v>
      </c>
      <c r="S29" s="80" t="n">
        <f aca="false">MAXA(0,$L29-$C$8)</f>
        <v>0</v>
      </c>
      <c r="T29" s="80" t="n">
        <f aca="false">-$C$11*O28</f>
        <v>-0</v>
      </c>
      <c r="U29" s="52" t="n">
        <f aca="false">SUM(N29:R29)+T29</f>
        <v>132565014.599032</v>
      </c>
      <c r="W29" s="53" t="n">
        <f aca="false">W28+1</f>
        <v>24</v>
      </c>
      <c r="X29" s="83" t="n">
        <f aca="false">MAX(X28-Z29,0)</f>
        <v>0</v>
      </c>
      <c r="Y29" s="81" t="n">
        <f aca="false">X28*$C$13</f>
        <v>0</v>
      </c>
      <c r="Z29" s="83" t="n">
        <f aca="false">MIN(IF(X28&gt;0,$P$6,0),X28)</f>
        <v>0</v>
      </c>
      <c r="AA29" s="83" t="n">
        <f aca="false">Y29+Z29</f>
        <v>0</v>
      </c>
      <c r="AB29" s="53" t="n">
        <f aca="false">AB28+1</f>
        <v>24</v>
      </c>
      <c r="AC29" s="83" t="n">
        <f aca="false">MAX(AC28-AE29,0)</f>
        <v>0</v>
      </c>
      <c r="AD29" s="81" t="n">
        <f aca="false">AC28*$C$16</f>
        <v>0</v>
      </c>
      <c r="AE29" s="83" t="n">
        <f aca="false">IF(P29-Z29&gt;0,MIN(AC28,P29-Z29),0)</f>
        <v>0</v>
      </c>
      <c r="AF29" s="81" t="n">
        <f aca="false">AD29+AE29</f>
        <v>0</v>
      </c>
      <c r="AG29" s="53" t="n">
        <f aca="false">AG28+1</f>
        <v>24</v>
      </c>
      <c r="AH29" s="83" t="n">
        <f aca="false">MAX(AH28-AJ29,0)</f>
        <v>0</v>
      </c>
      <c r="AI29" s="81" t="n">
        <f aca="false">AH28*$C$19</f>
        <v>0</v>
      </c>
      <c r="AJ29" s="83" t="n">
        <f aca="false">IF(P29-Z29-AE29&gt;0,MIN(AH28,P29-Z29-AE29),0)</f>
        <v>0</v>
      </c>
      <c r="AK29" s="81" t="n">
        <f aca="false">AI29+AJ29</f>
        <v>0</v>
      </c>
      <c r="AL29" s="53" t="n">
        <f aca="false">AL28+1</f>
        <v>24</v>
      </c>
      <c r="AM29" s="83" t="n">
        <f aca="false">MAX(AM28-AO29,0)</f>
        <v>0</v>
      </c>
      <c r="AN29" s="81" t="n">
        <f aca="false">AM28*$C$22</f>
        <v>0</v>
      </c>
      <c r="AO29" s="83" t="n">
        <f aca="false">IF(P29-Z29-AE29-AJ29&gt;0,MIN(AM28,P29-Z29-AE29-AJ29),0)</f>
        <v>0</v>
      </c>
      <c r="AP29" s="81" t="n">
        <f aca="false">AN29+AO29</f>
        <v>0</v>
      </c>
      <c r="AQ29" s="53" t="n">
        <f aca="false">AQ28+1</f>
        <v>24</v>
      </c>
      <c r="AR29" s="83" t="n">
        <f aca="false">MAX(AR28-AT29,0)</f>
        <v>0</v>
      </c>
      <c r="AS29" s="81" t="n">
        <f aca="false">AR28*$C$25</f>
        <v>0</v>
      </c>
      <c r="AT29" s="83" t="n">
        <f aca="false">IF(P29-Z29-AE29-AJ29-AO29&gt;0,MIN(AR28,P29-Z29-AE29-AJ29-AO29),0)</f>
        <v>0</v>
      </c>
      <c r="AU29" s="81" t="n">
        <f aca="false">AS29+AT29</f>
        <v>0</v>
      </c>
      <c r="AV29" s="53" t="n">
        <f aca="false">AV28+1</f>
        <v>24</v>
      </c>
      <c r="AW29" s="82" t="n">
        <f aca="false">S28</f>
        <v>0</v>
      </c>
      <c r="AX29" s="81" t="n">
        <f aca="false">AW28*$C$28</f>
        <v>0</v>
      </c>
      <c r="AY29" s="81" t="n">
        <v>0</v>
      </c>
      <c r="AZ29" s="81" t="n">
        <f aca="false">AX29+AY29</f>
        <v>0</v>
      </c>
      <c r="BA29" s="53" t="n">
        <f aca="false">BA28+1</f>
        <v>24</v>
      </c>
      <c r="BB29" s="83" t="n">
        <f aca="false">MAX(BB28-BD29,0)</f>
        <v>0</v>
      </c>
      <c r="BC29" s="81" t="n">
        <f aca="false">IF(AR29=0,BB28*$C$31,0)</f>
        <v>0</v>
      </c>
      <c r="BD29" s="83" t="n">
        <f aca="false">IF(P29-Z29-AE29-AJ29-AO29-AT29&gt;0,MIN(BB28,P29-Z29-AE29-AJ29-AO29-AT29),0)</f>
        <v>0</v>
      </c>
      <c r="BE29" s="81" t="n">
        <f aca="false">BC29+BD29</f>
        <v>0</v>
      </c>
      <c r="BF29" s="53" t="n">
        <f aca="false">BF28+1</f>
        <v>24</v>
      </c>
      <c r="BG29" s="83" t="n">
        <f aca="false">MAX(BG28-BI29,0)</f>
        <v>0</v>
      </c>
      <c r="BH29" s="81" t="n">
        <f aca="false">IF(BB29&gt;0,0,BG28*$C$34)</f>
        <v>0</v>
      </c>
      <c r="BI29" s="83" t="n">
        <f aca="false">IF(P29-Z29-AE29-AJ29-AO29-AT29-BD29&gt;0,MIN(BG28,P29-Z29-AE29-AJ29-AO29-AT29-BD29),0)</f>
        <v>0</v>
      </c>
      <c r="BJ29" s="81" t="n">
        <f aca="false">BH29+BI29</f>
        <v>0</v>
      </c>
      <c r="BK29" s="53" t="n">
        <f aca="false">BK28+1</f>
        <v>24</v>
      </c>
      <c r="BL29" s="83" t="n">
        <f aca="false">MAX(BL28-BN29,0)</f>
        <v>0</v>
      </c>
      <c r="BM29" s="81" t="n">
        <f aca="false">IF(BG29=0,BL28*$C$37,0)</f>
        <v>0</v>
      </c>
      <c r="BN29" s="83" t="n">
        <f aca="false">IF(P29-Z29-AE29-AJ29-AO29-AT29-BD29-BI29&gt;0,MIN(BL28,P29-Z29-AE29-AJ29-AO29-AT29-BD29-BI29),0)</f>
        <v>0</v>
      </c>
      <c r="BO29" s="81" t="n">
        <f aca="false">BM29+BN29</f>
        <v>0</v>
      </c>
      <c r="BP29" s="53" t="n">
        <f aca="false">BP28+1</f>
        <v>24</v>
      </c>
      <c r="BQ29" s="83" t="n">
        <f aca="false">MAX(BQ28-BS29,0)</f>
        <v>0</v>
      </c>
      <c r="BR29" s="81" t="n">
        <f aca="false">IF(BL29=0,BQ28*$C$40,0)</f>
        <v>0</v>
      </c>
      <c r="BS29" s="83" t="n">
        <f aca="false">IF(P29-Z29-AE29-AJ29-AO29-AT29-BD29-BI29-BN29&gt;0,MIN(BQ28,P29-Z29-AE29-AJ29-AO29-AT29-BD29-BI29-BN29),0)</f>
        <v>0</v>
      </c>
      <c r="BT29" s="81" t="n">
        <f aca="false">BR29+BS29</f>
        <v>0</v>
      </c>
      <c r="BU29" s="53" t="n">
        <f aca="false">BU28+1</f>
        <v>24</v>
      </c>
      <c r="BV29" s="83" t="n">
        <f aca="false">MAX(BV28-BX29,0)</f>
        <v>0</v>
      </c>
      <c r="BW29" s="81" t="n">
        <f aca="false">IF(BQ29=0,BV28*$C$43,0)</f>
        <v>0</v>
      </c>
      <c r="BX29" s="83" t="n">
        <f aca="false">IF(P29-Z29-AE29-AJ29-AO29-AT29-BD29-BI29-BN29-BS29&gt;0,MIN(BV28,P29-Z29-AE29-AJ29-AO29-AT29-BD29-BI29-BN29-BS29),0)</f>
        <v>0</v>
      </c>
      <c r="BY29" s="81" t="n">
        <f aca="false">BW29+BX29</f>
        <v>0</v>
      </c>
      <c r="BZ29" s="0" t="n">
        <f aca="false">BZ28+1</f>
        <v>24</v>
      </c>
      <c r="CA29" s="83" t="n">
        <f aca="false">MAX(CA28-CC29,0)</f>
        <v>0</v>
      </c>
      <c r="CB29" s="81" t="n">
        <f aca="false">IF(BV29=0,CA28*$C$46,0)</f>
        <v>0</v>
      </c>
      <c r="CC29" s="83" t="n">
        <f aca="false">IF(P29-Z29-AE29-AJ29-AO29-AT29-BD29-BI29-BN29-BS29-BX29&gt;0,MIN(CA28,P29-Z29-AE29-AJ29-AO29-AT29-BD29-BI29-BN29-BS29-BX29),0)</f>
        <v>0</v>
      </c>
      <c r="CD29" s="81" t="n">
        <f aca="false">CB29+CC29</f>
        <v>0</v>
      </c>
      <c r="CE29" s="53" t="n">
        <f aca="false">CE28+1</f>
        <v>24</v>
      </c>
      <c r="CF29" s="83" t="n">
        <f aca="false">MAX(CF28-CH29,0)</f>
        <v>0</v>
      </c>
      <c r="CG29" s="81" t="n">
        <f aca="false">IF(CA29=0,CF28*$C$49,0)</f>
        <v>0</v>
      </c>
      <c r="CH29" s="83" t="n">
        <f aca="false">IF(P29-Z29-AE29-AJ29-AO29-AT29-BD29-BI29-BN29-BS29-BX29-CC29&gt;0,MIN(CF28,P29-Z29-AE29-AJ29-AO29-AT29-BD29-BI29-BN29-BS29-BX29-CC29),0)</f>
        <v>0</v>
      </c>
      <c r="CI29" s="81" t="n">
        <f aca="false">CG29+CH29</f>
        <v>0</v>
      </c>
      <c r="CJ29" s="53" t="n">
        <f aca="false">CJ28+1</f>
        <v>24</v>
      </c>
      <c r="CK29" s="83" t="n">
        <f aca="false">MAX(CK28-CM29,0)</f>
        <v>0</v>
      </c>
      <c r="CL29" s="81" t="n">
        <f aca="false">IF(CF29=0,CK28*$C$52,0)</f>
        <v>0</v>
      </c>
      <c r="CM29" s="83" t="n">
        <f aca="false">IF(P29-Z29-AE29-AJ29-AO29-AT29-BD29-BI29-BN29-BS29-BX29-CC29-CH29&gt;0,MIN(CK28,P29-Z29-AE29-AJ29-AO29-AT29-BD29-BI29-BN29-BS29-BX29-CC29-CH29),0)</f>
        <v>0</v>
      </c>
      <c r="CN29" s="81" t="n">
        <f aca="false">CL29+CM29</f>
        <v>0</v>
      </c>
      <c r="CO29" s="0" t="n">
        <f aca="false">CO28+1</f>
        <v>24</v>
      </c>
      <c r="CP29" s="83" t="n">
        <f aca="false">MAX(CP28-CR29,0)</f>
        <v>0</v>
      </c>
      <c r="CQ29" s="81" t="n">
        <f aca="false">IF(CK29=0,CP28*$C$55,0)</f>
        <v>0</v>
      </c>
      <c r="CR29" s="83" t="n">
        <f aca="false">IF(P29-Z29-AE29-AJ29-AO29-AT29-BD29-BI29-BN29-BS29-BX29-CC29-CH29-CM29&gt;0,MIN(CP28,P29-Z29-AE29-AJ29-AO29-AT29-BD29-BI29-BN29-BS29-BX29-CC29-CH29-CM29),0)</f>
        <v>0</v>
      </c>
      <c r="CS29" s="81" t="n">
        <f aca="false">CQ29+CR29</f>
        <v>0</v>
      </c>
      <c r="CT29" s="0" t="n">
        <f aca="false">CT28+1</f>
        <v>24</v>
      </c>
      <c r="CU29" s="83" t="n">
        <f aca="false">MAX(CU28-CW29,0)</f>
        <v>0</v>
      </c>
      <c r="CV29" s="81" t="n">
        <f aca="false">IF(CP29=0,CU28*$C$58,0)</f>
        <v>0</v>
      </c>
      <c r="CW29" s="83" t="n">
        <f aca="false">IF(P29-Z29-AE29-AJ29-AO29-AT29-BD29-BI29-BN29-BS29-BX29-CC29-CH29-CM29-CR29&gt;0,MIN(CU28,P29-Z29-AE29-AJ29-AO29-AT29-BD29-BI29-BN29-BS29-BX29-CC29-CH29-CM29-CR29),0)</f>
        <v>0</v>
      </c>
      <c r="CX29" s="81" t="n">
        <f aca="false">CV29+CW29</f>
        <v>0</v>
      </c>
      <c r="CY29" s="53" t="n">
        <f aca="false">CY28+1</f>
        <v>24</v>
      </c>
      <c r="CZ29" s="83" t="n">
        <f aca="false">MAX(CZ28-DB29,0)</f>
        <v>0</v>
      </c>
      <c r="DA29" s="81" t="n">
        <f aca="false">IF(CU29=0,CZ28*$C$61,0)</f>
        <v>0</v>
      </c>
      <c r="DB29" s="83" t="n">
        <f aca="false">IF(P29-Z29-AE29-AJ29-AO29-AT29-BD29-BI29-BN29-BS29-BX29-CC29-CH29-CM29-CR29-CW29&gt;0,MIN(CZ28,P29-Z29-AE29-AJ29-AO29-AT29-BD29-BI29-BN29-BS29-BX29-CC29-CH29-CM29-CR29-CW29),0)</f>
        <v>0</v>
      </c>
      <c r="DC29" s="81" t="n">
        <f aca="false">DA29+DB29</f>
        <v>0</v>
      </c>
      <c r="DD29" s="81" t="n">
        <f aca="false">X29+AC29+AH29+AM29+AR29+BB29+BG29+BL29+BQ29+BV29+CA29+CF29+CK29+CP29+CU29+CZ29</f>
        <v>0</v>
      </c>
      <c r="DE29" s="81" t="n">
        <f aca="false">Y29+AD29+AI29+AN29+AS29+AX29+BC29+BH29+BM29+BR29+BW29+CB29+CG29+CQ29+CV29+DA29</f>
        <v>0</v>
      </c>
      <c r="DF29" s="81" t="n">
        <f aca="false">Z29+AE29+AJ29+AO29+AT29+AY29+BD29+BI29+BN29+BS29+BX29+CC29+CH29+CR29+CW29+DB29</f>
        <v>0</v>
      </c>
      <c r="DG29" s="81" t="n">
        <f aca="false">DE29+DF29</f>
        <v>0</v>
      </c>
      <c r="DH29" s="83" t="n">
        <f aca="false">U29-DG29+(AW29*$C$28)</f>
        <v>132565014.599032</v>
      </c>
      <c r="DI29" s="81" t="n">
        <f aca="false">U29-DG29</f>
        <v>132565014.599032</v>
      </c>
      <c r="DJ29" s="53" t="n">
        <f aca="false">DJ28+1</f>
        <v>24</v>
      </c>
    </row>
    <row r="30" customFormat="false" ht="15.75" hidden="false" customHeight="false" outlineLevel="0" collapsed="false">
      <c r="A30" s="87" t="s">
        <v>78</v>
      </c>
      <c r="B30" s="53"/>
      <c r="C30" s="89" t="n">
        <v>40999766</v>
      </c>
      <c r="G30" s="76" t="n">
        <f aca="false">G29+1</f>
        <v>25</v>
      </c>
      <c r="H30" s="77" t="n">
        <f aca="false">1/(1+$C$4)*H31</f>
        <v>0.683996345635016</v>
      </c>
      <c r="I30" s="77" t="n">
        <f aca="false">1/$C$4*(1-H30)</f>
        <v>4.0041010436516</v>
      </c>
      <c r="J30" s="85" t="n">
        <f aca="false">0.06*$C$6</f>
        <v>0</v>
      </c>
      <c r="K30" s="85" t="n">
        <f aca="false">$C$10</f>
        <v>0</v>
      </c>
      <c r="L30" s="79" t="n">
        <f aca="false">-PV($C$4,$C$3-$G30,$C$5)*(1-$J$5-$K$5)*(1-$J$6-$K$6)*(1-$J$7-$K$7)*(1-$J$8-$K$8)*(1-$J30-$K30)^($G30-3)</f>
        <v>-4060219426.81659</v>
      </c>
      <c r="M30" s="80" t="n">
        <f aca="false">-PMT($C$4,$C$3,$C$2)*(1-$J$5-$K$5)*(1-$J$6-$K$6)*(1-$J$7-$K$7)*(1-$J$8-$K$8)*(1-J29-K29)^($G30-4)</f>
        <v>128067917.274257</v>
      </c>
      <c r="N30" s="80" t="n">
        <f aca="false">-PV($C$4,$C$3-$G30,$C$5)*(1-$J$5-$K$5)*(1-$J$6-$K$6)*(1-$J$7-$K$7)*(1-$J$8-$K$8)*(1-$J29-$K29)^($G30-4)*$J$10</f>
        <v>-0</v>
      </c>
      <c r="O30" s="80" t="n">
        <f aca="false">PV($C$4,$C$3-$G30,$C$5)*(1-$J$5-$K$5)*(1-$J$6-$K$6)*(1-$J$7-$K$7)*(1-$J$8-$K$8)*(1-$J29-$K29)^($G30-4)*$K$10</f>
        <v>0</v>
      </c>
      <c r="P30" s="80" t="n">
        <f aca="false">-(PMT($C$4,$C$3,$C$2)-PV($C$4,$C$3-$G29,$C$5)*$C$4)*(1-$J$5-$K$5)*(1-$J$6-$K$6)*(1-$J$7-$K$7)*(1-$J$8-$K$8)*(1-$J29-$K29)^($G30-4)</f>
        <v>415693873.909671</v>
      </c>
      <c r="Q30" s="80" t="n">
        <f aca="false">(-PV($C$4,$C$3-$G29,$C$5)*$C$4)*(1-$J$5-$K$5)*(1-$J$6-$K$6)*(1-$J$7-$K$7)*(1-$J$8-$K$8)*(1-$J29-$K29)^($G30-4)</f>
        <v>-287625956.635414</v>
      </c>
      <c r="R30" s="80" t="n">
        <f aca="false">(PV($C$4,$C$3-G29,$C$5)*$C$9)*(1-$J$5-$K$5)*(1-$J$6-$K$6)*(1-$J$7-$K$7)*(1-$J$8-$K$8)*(1-$J$9-$K$9)^($G30-4)</f>
        <v>5028716.35790097</v>
      </c>
      <c r="S30" s="80" t="n">
        <f aca="false">MAXA(0,$L30-$C$8)</f>
        <v>0</v>
      </c>
      <c r="T30" s="80" t="n">
        <f aca="false">-$C$11*O29</f>
        <v>-0</v>
      </c>
      <c r="U30" s="52" t="n">
        <f aca="false">SUM(N30:R30)+T30</f>
        <v>133096633.632158</v>
      </c>
      <c r="W30" s="53" t="n">
        <f aca="false">W29+1</f>
        <v>25</v>
      </c>
      <c r="X30" s="83" t="n">
        <f aca="false">MAX(X29-Z30,0)</f>
        <v>0</v>
      </c>
      <c r="Y30" s="81" t="n">
        <f aca="false">X29*$C$13</f>
        <v>0</v>
      </c>
      <c r="Z30" s="83" t="n">
        <f aca="false">MIN(IF(X29&gt;0,$P$6,0),X29)</f>
        <v>0</v>
      </c>
      <c r="AA30" s="83" t="n">
        <f aca="false">Y30+Z30</f>
        <v>0</v>
      </c>
      <c r="AB30" s="53" t="n">
        <f aca="false">AB29+1</f>
        <v>25</v>
      </c>
      <c r="AC30" s="83" t="n">
        <f aca="false">MAX(AC29-AE30,0)</f>
        <v>0</v>
      </c>
      <c r="AD30" s="81" t="n">
        <f aca="false">AC29*$C$16</f>
        <v>0</v>
      </c>
      <c r="AE30" s="83" t="n">
        <f aca="false">IF(P30-Z30&gt;0,MIN(AC29,P30-Z30),0)</f>
        <v>0</v>
      </c>
      <c r="AF30" s="81" t="n">
        <f aca="false">AD30+AE30</f>
        <v>0</v>
      </c>
      <c r="AG30" s="53" t="n">
        <f aca="false">AG29+1</f>
        <v>25</v>
      </c>
      <c r="AH30" s="83" t="n">
        <f aca="false">MAX(AH29-AJ30,0)</f>
        <v>0</v>
      </c>
      <c r="AI30" s="81" t="n">
        <f aca="false">AH29*$C$19</f>
        <v>0</v>
      </c>
      <c r="AJ30" s="83" t="n">
        <f aca="false">IF(P30-Z30-AE30&gt;0,MIN(AH29,P30-Z30-AE30),0)</f>
        <v>0</v>
      </c>
      <c r="AK30" s="81" t="n">
        <f aca="false">AI30+AJ30</f>
        <v>0</v>
      </c>
      <c r="AL30" s="53" t="n">
        <f aca="false">AL29+1</f>
        <v>25</v>
      </c>
      <c r="AM30" s="83" t="n">
        <f aca="false">MAX(AM29-AO30,0)</f>
        <v>0</v>
      </c>
      <c r="AN30" s="81" t="n">
        <f aca="false">AM29*$C$22</f>
        <v>0</v>
      </c>
      <c r="AO30" s="83" t="n">
        <f aca="false">IF(P30-Z30-AE30-AJ30&gt;0,MIN(AM29,P30-Z30-AE30-AJ30),0)</f>
        <v>0</v>
      </c>
      <c r="AP30" s="81" t="n">
        <f aca="false">AN30+AO30</f>
        <v>0</v>
      </c>
      <c r="AQ30" s="53" t="n">
        <f aca="false">AQ29+1</f>
        <v>25</v>
      </c>
      <c r="AR30" s="83" t="n">
        <f aca="false">MAX(AR29-AT30,0)</f>
        <v>0</v>
      </c>
      <c r="AS30" s="81" t="n">
        <f aca="false">AR29*$C$25</f>
        <v>0</v>
      </c>
      <c r="AT30" s="83" t="n">
        <f aca="false">IF(P30-Z30-AE30-AJ30-AO30&gt;0,MIN(AR29,P30-Z30-AE30-AJ30-AO30),0)</f>
        <v>0</v>
      </c>
      <c r="AU30" s="81" t="n">
        <f aca="false">AS30+AT30</f>
        <v>0</v>
      </c>
      <c r="AV30" s="53" t="n">
        <f aca="false">AV29+1</f>
        <v>25</v>
      </c>
      <c r="AW30" s="82" t="n">
        <f aca="false">S29</f>
        <v>0</v>
      </c>
      <c r="AX30" s="81" t="n">
        <f aca="false">AW29*$C$28</f>
        <v>0</v>
      </c>
      <c r="AY30" s="81" t="n">
        <v>0</v>
      </c>
      <c r="AZ30" s="81" t="n">
        <f aca="false">AX30+AY30</f>
        <v>0</v>
      </c>
      <c r="BA30" s="53" t="n">
        <f aca="false">BA29+1</f>
        <v>25</v>
      </c>
      <c r="BB30" s="83" t="n">
        <f aca="false">MAX(BB29-BD30,0)</f>
        <v>0</v>
      </c>
      <c r="BC30" s="81" t="n">
        <f aca="false">IF(AR30=0,BB29*$C$31,0)</f>
        <v>0</v>
      </c>
      <c r="BD30" s="83" t="n">
        <f aca="false">IF(P30-Z30-AE30-AJ30-AO30-AT30&gt;0,MIN(BB29,P30-Z30-AE30-AJ30-AO30-AT30),0)</f>
        <v>0</v>
      </c>
      <c r="BE30" s="81" t="n">
        <f aca="false">BC30+BD30</f>
        <v>0</v>
      </c>
      <c r="BF30" s="53" t="n">
        <f aca="false">BF29+1</f>
        <v>25</v>
      </c>
      <c r="BG30" s="83" t="n">
        <f aca="false">MAX(BG29-BI30,0)</f>
        <v>0</v>
      </c>
      <c r="BH30" s="81" t="n">
        <f aca="false">IF(BB30&gt;0,0,BG29*$C$34)</f>
        <v>0</v>
      </c>
      <c r="BI30" s="83" t="n">
        <f aca="false">IF(P30-Z30-AE30-AJ30-AO30-AT30-BD30&gt;0,MIN(BG29,P30-Z30-AE30-AJ30-AO30-AT30-BD30),0)</f>
        <v>0</v>
      </c>
      <c r="BJ30" s="81" t="n">
        <f aca="false">BH30+BI30</f>
        <v>0</v>
      </c>
      <c r="BK30" s="53" t="n">
        <f aca="false">BK29+1</f>
        <v>25</v>
      </c>
      <c r="BL30" s="83" t="n">
        <f aca="false">MAX(BL29-BN30,0)</f>
        <v>0</v>
      </c>
      <c r="BM30" s="81" t="n">
        <f aca="false">IF(BG30=0,BL29*$C$37,0)</f>
        <v>0</v>
      </c>
      <c r="BN30" s="83" t="n">
        <f aca="false">IF(P30-Z30-AE30-AJ30-AO30-AT30-BD30-BI30&gt;0,MIN(BL29,P30-Z30-AE30-AJ30-AO30-AT30-BD30-BI30),0)</f>
        <v>0</v>
      </c>
      <c r="BO30" s="81" t="n">
        <f aca="false">BM30+BN30</f>
        <v>0</v>
      </c>
      <c r="BP30" s="53" t="n">
        <f aca="false">BP29+1</f>
        <v>25</v>
      </c>
      <c r="BQ30" s="83" t="n">
        <f aca="false">MAX(BQ29-BS30,0)</f>
        <v>0</v>
      </c>
      <c r="BR30" s="81" t="n">
        <f aca="false">IF(BL30=0,BQ29*$C$40,0)</f>
        <v>0</v>
      </c>
      <c r="BS30" s="83" t="n">
        <f aca="false">IF(P30-Z30-AE30-AJ30-AO30-AT30-BD30-BI30-BN30&gt;0,MIN(BQ29,P30-Z30-AE30-AJ30-AO30-AT30-BD30-BI30-BN30),0)</f>
        <v>0</v>
      </c>
      <c r="BT30" s="81" t="n">
        <f aca="false">BR30+BS30</f>
        <v>0</v>
      </c>
      <c r="BU30" s="53" t="n">
        <f aca="false">BU29+1</f>
        <v>25</v>
      </c>
      <c r="BV30" s="83" t="n">
        <f aca="false">MAX(BV29-BX30,0)</f>
        <v>0</v>
      </c>
      <c r="BW30" s="81" t="n">
        <f aca="false">IF(BQ30=0,BV29*$C$43,0)</f>
        <v>0</v>
      </c>
      <c r="BX30" s="83" t="n">
        <f aca="false">IF(P30-Z30-AE30-AJ30-AO30-AT30-BD30-BI30-BN30-BS30&gt;0,MIN(BV29,P30-Z30-AE30-AJ30-AO30-AT30-BD30-BI30-BN30-BS30),0)</f>
        <v>0</v>
      </c>
      <c r="BY30" s="81" t="n">
        <f aca="false">BW30+BX30</f>
        <v>0</v>
      </c>
      <c r="BZ30" s="0" t="n">
        <f aca="false">BZ29+1</f>
        <v>25</v>
      </c>
      <c r="CA30" s="83" t="n">
        <f aca="false">MAX(CA29-CC30,0)</f>
        <v>0</v>
      </c>
      <c r="CB30" s="81" t="n">
        <f aca="false">IF(BV30=0,CA29*$C$46,0)</f>
        <v>0</v>
      </c>
      <c r="CC30" s="83" t="n">
        <f aca="false">IF(P30-Z30-AE30-AJ30-AO30-AT30-BD30-BI30-BN30-BS30-BX30&gt;0,MIN(CA29,P30-Z30-AE30-AJ30-AO30-AT30-BD30-BI30-BN30-BS30-BX30),0)</f>
        <v>0</v>
      </c>
      <c r="CD30" s="81" t="n">
        <f aca="false">CB30+CC30</f>
        <v>0</v>
      </c>
      <c r="CE30" s="53" t="n">
        <f aca="false">CE29+1</f>
        <v>25</v>
      </c>
      <c r="CF30" s="83" t="n">
        <f aca="false">MAX(CF29-CH30,0)</f>
        <v>0</v>
      </c>
      <c r="CG30" s="81" t="n">
        <f aca="false">IF(CA30=0,CF29*$C$49,0)</f>
        <v>0</v>
      </c>
      <c r="CH30" s="83" t="n">
        <f aca="false">IF(P30-Z30-AE30-AJ30-AO30-AT30-BD30-BI30-BN30-BS30-BX30-CC30&gt;0,MIN(CF29,P30-Z30-AE30-AJ30-AO30-AT30-BD30-BI30-BN30-BS30-BX30-CC30),0)</f>
        <v>0</v>
      </c>
      <c r="CI30" s="81" t="n">
        <f aca="false">CG30+CH30</f>
        <v>0</v>
      </c>
      <c r="CJ30" s="53" t="n">
        <f aca="false">CJ29+1</f>
        <v>25</v>
      </c>
      <c r="CK30" s="83" t="n">
        <f aca="false">MAX(CK29-CM30,0)</f>
        <v>0</v>
      </c>
      <c r="CL30" s="81" t="n">
        <f aca="false">IF(CF30=0,CK29*$C$52,0)</f>
        <v>0</v>
      </c>
      <c r="CM30" s="83" t="n">
        <f aca="false">IF(P30-Z30-AE30-AJ30-AO30-AT30-BD30-BI30-BN30-BS30-BX30-CC30-CH30&gt;0,MIN(CK29,P30-Z30-AE30-AJ30-AO30-AT30-BD30-BI30-BN30-BS30-BX30-CC30-CH30),0)</f>
        <v>0</v>
      </c>
      <c r="CN30" s="81" t="n">
        <f aca="false">CL30+CM30</f>
        <v>0</v>
      </c>
      <c r="CO30" s="0" t="n">
        <f aca="false">CO29+1</f>
        <v>25</v>
      </c>
      <c r="CP30" s="83" t="n">
        <f aca="false">MAX(CP29-CR30,0)</f>
        <v>0</v>
      </c>
      <c r="CQ30" s="81" t="n">
        <f aca="false">IF(CK30=0,CP29*$C$55,0)</f>
        <v>0</v>
      </c>
      <c r="CR30" s="83" t="n">
        <f aca="false">IF(P30-Z30-AE30-AJ30-AO30-AT30-BD30-BI30-BN30-BS30-BX30-CC30-CH30-CM30&gt;0,MIN(CP29,P30-Z30-AE30-AJ30-AO30-AT30-BD30-BI30-BN30-BS30-BX30-CC30-CH30-CM30),0)</f>
        <v>0</v>
      </c>
      <c r="CS30" s="81" t="n">
        <f aca="false">CQ30+CR30</f>
        <v>0</v>
      </c>
      <c r="CT30" s="0" t="n">
        <f aca="false">CT29+1</f>
        <v>25</v>
      </c>
      <c r="CU30" s="83" t="n">
        <f aca="false">MAX(CU29-CW30,0)</f>
        <v>0</v>
      </c>
      <c r="CV30" s="81" t="n">
        <f aca="false">IF(CP30=0,CU29*$C$58,0)</f>
        <v>0</v>
      </c>
      <c r="CW30" s="83" t="n">
        <f aca="false">IF(P30-Z30-AE30-AJ30-AO30-AT30-BD30-BI30-BN30-BS30-BX30-CC30-CH30-CM30-CR30&gt;0,MIN(CU29,P30-Z30-AE30-AJ30-AO30-AT30-BD30-BI30-BN30-BS30-BX30-CC30-CH30-CM30-CR30),0)</f>
        <v>0</v>
      </c>
      <c r="CX30" s="81" t="n">
        <f aca="false">CV30+CW30</f>
        <v>0</v>
      </c>
      <c r="CY30" s="53" t="n">
        <f aca="false">CY29+1</f>
        <v>25</v>
      </c>
      <c r="CZ30" s="83" t="n">
        <f aca="false">MAX(CZ29-DB30,0)</f>
        <v>0</v>
      </c>
      <c r="DA30" s="81" t="n">
        <f aca="false">IF(CU30=0,CZ29*$C$61,0)</f>
        <v>0</v>
      </c>
      <c r="DB30" s="83" t="n">
        <f aca="false">IF(P30-Z30-AE30-AJ30-AO30-AT30-BD30-BI30-BN30-BS30-BX30-CC30-CH30-CM30-CR30-CW30&gt;0,MIN(CZ29,P30-Z30-AE30-AJ30-AO30-AT30-BD30-BI30-BN30-BS30-BX30-CC30-CH30-CM30-CR30-CW30),0)</f>
        <v>0</v>
      </c>
      <c r="DC30" s="81" t="n">
        <f aca="false">DA30+DB30</f>
        <v>0</v>
      </c>
      <c r="DD30" s="81" t="n">
        <f aca="false">X30+AC30+AH30+AM30+AR30+BB30+BG30+BL30+BQ30+BV30+CA30+CF30+CK30+CP30+CU30+CZ30</f>
        <v>0</v>
      </c>
      <c r="DE30" s="81" t="n">
        <f aca="false">Y30+AD30+AI30+AN30+AS30+AX30+BC30+BH30+BM30+BR30+BW30+CB30+CG30+CQ30+CV30+DA30</f>
        <v>0</v>
      </c>
      <c r="DF30" s="81" t="n">
        <f aca="false">Z30+AE30+AJ30+AO30+AT30+AY30+BD30+BI30+BN30+BS30+BX30+CC30+CH30+CR30+CW30+DB30</f>
        <v>0</v>
      </c>
      <c r="DG30" s="81" t="n">
        <f aca="false">DE30+DF30</f>
        <v>0</v>
      </c>
      <c r="DH30" s="83" t="n">
        <f aca="false">U30-DG30+(AW30*$C$28)</f>
        <v>133096633.632158</v>
      </c>
      <c r="DI30" s="81" t="n">
        <f aca="false">U30-DG30</f>
        <v>133096633.632158</v>
      </c>
      <c r="DJ30" s="53" t="n">
        <f aca="false">DJ29+1</f>
        <v>25</v>
      </c>
    </row>
    <row r="31" customFormat="false" ht="15.75" hidden="false" customHeight="false" outlineLevel="0" collapsed="false">
      <c r="A31" s="87" t="s">
        <v>79</v>
      </c>
      <c r="B31" s="53"/>
      <c r="C31" s="88" t="n">
        <v>0.07512</v>
      </c>
      <c r="G31" s="76" t="n">
        <f aca="false">G30+1</f>
        <v>26</v>
      </c>
      <c r="H31" s="77" t="n">
        <f aca="false">1/(1+$C$4)*H32</f>
        <v>0.737977337232531</v>
      </c>
      <c r="I31" s="77" t="n">
        <f aca="false">1/$C$4*(1-H31)</f>
        <v>3.32010469801658</v>
      </c>
      <c r="J31" s="85" t="n">
        <f aca="false">0.06*$C$6</f>
        <v>0</v>
      </c>
      <c r="K31" s="85" t="n">
        <f aca="false">$C$10</f>
        <v>0</v>
      </c>
      <c r="L31" s="79" t="n">
        <f aca="false">-PV($C$4,$C$3-$G31,$C$5)*(1-$J$5-$K$5)*(1-$J$6-$K$6)*(1-$J$7-$K$7)*(1-$J$8-$K$8)*(1-$J31-$K31)^($G31-3)</f>
        <v>-4508719861.25522</v>
      </c>
      <c r="M31" s="80" t="n">
        <f aca="false">-PMT($C$4,$C$3,$C$2)*(1-$J$5-$K$5)*(1-$J$6-$K$6)*(1-$J$7-$K$7)*(1-$J$8-$K$8)*(1-J30-K30)^($G31-4)</f>
        <v>128067917.274257</v>
      </c>
      <c r="N31" s="80" t="n">
        <f aca="false">-PV($C$4,$C$3-$G31,$C$5)*(1-$J$5-$K$5)*(1-$J$6-$K$6)*(1-$J$7-$K$7)*(1-$J$8-$K$8)*(1-$J30-$K30)^($G31-4)*$J$10</f>
        <v>-0</v>
      </c>
      <c r="O31" s="80" t="n">
        <f aca="false">PV($C$4,$C$3-$G31,$C$5)*(1-$J$5-$K$5)*(1-$J$6-$K$6)*(1-$J$7-$K$7)*(1-$J$8-$K$8)*(1-$J30-$K30)^($G31-4)*$K$10</f>
        <v>0</v>
      </c>
      <c r="P31" s="80" t="n">
        <f aca="false">-(PMT($C$4,$C$3,$C$2)-PV($C$4,$C$3-$G30,$C$5)*$C$4)*(1-$J$5-$K$5)*(1-$J$6-$K$6)*(1-$J$7-$K$7)*(1-$J$8-$K$8)*(1-$J30-$K30)^($G31-4)</f>
        <v>448500434.438623</v>
      </c>
      <c r="Q31" s="80" t="n">
        <f aca="false">(-PV($C$4,$C$3-$G30,$C$5)*$C$4)*(1-$J$5-$K$5)*(1-$J$6-$K$6)*(1-$J$7-$K$7)*(1-$J$8-$K$8)*(1-$J30-$K30)^($G31-4)</f>
        <v>-320432517.164366</v>
      </c>
      <c r="R31" s="80" t="n">
        <f aca="false">(PV($C$4,$C$3-G30,$C$5)*$C$9)*(1-$J$5-$K$5)*(1-$J$6-$K$6)*(1-$J$7-$K$7)*(1-$J$8-$K$8)*(1-$J$9-$K$9)^($G31-4)</f>
        <v>5602290.76512154</v>
      </c>
      <c r="S31" s="80" t="n">
        <f aca="false">MAXA(0,$L31-$C$8)</f>
        <v>0</v>
      </c>
      <c r="T31" s="80" t="n">
        <f aca="false">-$C$11*O30</f>
        <v>-0</v>
      </c>
      <c r="U31" s="52" t="n">
        <f aca="false">SUM(N31:R31)+T31</f>
        <v>133670208.039378</v>
      </c>
      <c r="W31" s="53" t="n">
        <f aca="false">W30+1</f>
        <v>26</v>
      </c>
      <c r="X31" s="83" t="n">
        <f aca="false">MAX(X30-Z31,0)</f>
        <v>0</v>
      </c>
      <c r="Y31" s="81" t="n">
        <f aca="false">X30*$C$13</f>
        <v>0</v>
      </c>
      <c r="Z31" s="83" t="n">
        <f aca="false">MIN(IF(X30&gt;0,$P$6,0),X30)</f>
        <v>0</v>
      </c>
      <c r="AA31" s="83" t="n">
        <f aca="false">Y31+Z31</f>
        <v>0</v>
      </c>
      <c r="AB31" s="53" t="n">
        <f aca="false">AB30+1</f>
        <v>26</v>
      </c>
      <c r="AC31" s="83" t="n">
        <f aca="false">MAX(AC30-AE31,0)</f>
        <v>0</v>
      </c>
      <c r="AD31" s="81" t="n">
        <f aca="false">AC30*$C$16</f>
        <v>0</v>
      </c>
      <c r="AE31" s="83" t="n">
        <f aca="false">IF(P31-Z31&gt;0,MIN(AC30,P31-Z31),0)</f>
        <v>0</v>
      </c>
      <c r="AF31" s="81" t="n">
        <f aca="false">AD31+AE31</f>
        <v>0</v>
      </c>
      <c r="AG31" s="53" t="n">
        <f aca="false">AG30+1</f>
        <v>26</v>
      </c>
      <c r="AH31" s="83" t="n">
        <f aca="false">MAX(AH30-AJ31,0)</f>
        <v>0</v>
      </c>
      <c r="AI31" s="81" t="n">
        <f aca="false">AH30*$C$19</f>
        <v>0</v>
      </c>
      <c r="AJ31" s="83" t="n">
        <f aca="false">IF(P31-Z31-AE31&gt;0,MIN(AH30,P31-Z31-AE31),0)</f>
        <v>0</v>
      </c>
      <c r="AK31" s="81" t="n">
        <f aca="false">AI31+AJ31</f>
        <v>0</v>
      </c>
      <c r="AL31" s="53" t="n">
        <f aca="false">AL30+1</f>
        <v>26</v>
      </c>
      <c r="AM31" s="83" t="n">
        <f aca="false">MAX(AM30-AO31,0)</f>
        <v>0</v>
      </c>
      <c r="AN31" s="81" t="n">
        <f aca="false">AM30*$C$22</f>
        <v>0</v>
      </c>
      <c r="AO31" s="83" t="n">
        <f aca="false">IF(P31-Z31-AE31-AJ31&gt;0,MIN(AM30,P31-Z31-AE31-AJ31),0)</f>
        <v>0</v>
      </c>
      <c r="AP31" s="81" t="n">
        <f aca="false">AN31+AO31</f>
        <v>0</v>
      </c>
      <c r="AQ31" s="53" t="n">
        <f aca="false">AQ30+1</f>
        <v>26</v>
      </c>
      <c r="AR31" s="83" t="n">
        <f aca="false">MAX(AR30-AT31,0)</f>
        <v>0</v>
      </c>
      <c r="AS31" s="81" t="n">
        <f aca="false">AR30*$C$25</f>
        <v>0</v>
      </c>
      <c r="AT31" s="83" t="n">
        <f aca="false">IF(P31-Z31-AE31-AJ31-AO31&gt;0,MIN(AR30,P31-Z31-AE31-AJ31-AO31),0)</f>
        <v>0</v>
      </c>
      <c r="AU31" s="81" t="n">
        <f aca="false">AS31+AT31</f>
        <v>0</v>
      </c>
      <c r="AV31" s="53" t="n">
        <f aca="false">AV30+1</f>
        <v>26</v>
      </c>
      <c r="AW31" s="82" t="n">
        <f aca="false">S30</f>
        <v>0</v>
      </c>
      <c r="AX31" s="81" t="n">
        <f aca="false">AW30*$C$28</f>
        <v>0</v>
      </c>
      <c r="AY31" s="81" t="n">
        <v>0</v>
      </c>
      <c r="AZ31" s="81" t="n">
        <f aca="false">AX31+AY31</f>
        <v>0</v>
      </c>
      <c r="BA31" s="53" t="n">
        <f aca="false">BA30+1</f>
        <v>26</v>
      </c>
      <c r="BB31" s="83" t="n">
        <f aca="false">MAX(BB30-BD31,0)</f>
        <v>0</v>
      </c>
      <c r="BC31" s="81" t="n">
        <f aca="false">IF(AR31=0,BB30*$C$31,0)</f>
        <v>0</v>
      </c>
      <c r="BD31" s="83" t="n">
        <f aca="false">IF(P31-Z31-AE31-AJ31-AO31-AT31&gt;0,MIN(BB30,P31-Z31-AE31-AJ31-AO31-AT31),0)</f>
        <v>0</v>
      </c>
      <c r="BE31" s="81" t="n">
        <f aca="false">BC31+BD31</f>
        <v>0</v>
      </c>
      <c r="BF31" s="53" t="n">
        <f aca="false">BF30+1</f>
        <v>26</v>
      </c>
      <c r="BG31" s="83" t="n">
        <f aca="false">MAX(BG30-BI31,0)</f>
        <v>0</v>
      </c>
      <c r="BH31" s="81" t="n">
        <f aca="false">IF(BB31&gt;0,0,BG30*$C$34)</f>
        <v>0</v>
      </c>
      <c r="BI31" s="83" t="n">
        <f aca="false">IF(P31-Z31-AE31-AJ31-AO31-AT31-BD31&gt;0,MIN(BG30,P31-Z31-AE31-AJ31-AO31-AT31-BD31),0)</f>
        <v>0</v>
      </c>
      <c r="BJ31" s="81" t="n">
        <f aca="false">BH31+BI31</f>
        <v>0</v>
      </c>
      <c r="BK31" s="53" t="n">
        <f aca="false">BK30+1</f>
        <v>26</v>
      </c>
      <c r="BL31" s="83" t="n">
        <f aca="false">MAX(BL30-BN31,0)</f>
        <v>0</v>
      </c>
      <c r="BM31" s="81" t="n">
        <f aca="false">IF(BG31=0,BL30*$C$37,0)</f>
        <v>0</v>
      </c>
      <c r="BN31" s="83" t="n">
        <f aca="false">IF(P31-Z31-AE31-AJ31-AO31-AT31-BD31-BI31&gt;0,MIN(BL30,P31-Z31-AE31-AJ31-AO31-AT31-BD31-BI31),0)</f>
        <v>0</v>
      </c>
      <c r="BO31" s="81" t="n">
        <f aca="false">BM31+BN31</f>
        <v>0</v>
      </c>
      <c r="BP31" s="53" t="n">
        <f aca="false">BP30+1</f>
        <v>26</v>
      </c>
      <c r="BQ31" s="83" t="n">
        <f aca="false">MAX(BQ30-BS31,0)</f>
        <v>0</v>
      </c>
      <c r="BR31" s="81" t="n">
        <f aca="false">IF(BL31=0,BQ30*$C$40,0)</f>
        <v>0</v>
      </c>
      <c r="BS31" s="83" t="n">
        <f aca="false">IF(P31-Z31-AE31-AJ31-AO31-AT31-BD31-BI31-BN31&gt;0,MIN(BQ30,P31-Z31-AE31-AJ31-AO31-AT31-BD31-BI31-BN31),0)</f>
        <v>0</v>
      </c>
      <c r="BT31" s="81" t="n">
        <f aca="false">BR31+BS31</f>
        <v>0</v>
      </c>
      <c r="BU31" s="53" t="n">
        <f aca="false">BU30+1</f>
        <v>26</v>
      </c>
      <c r="BV31" s="83" t="n">
        <f aca="false">MAX(BV30-BX31,0)</f>
        <v>0</v>
      </c>
      <c r="BW31" s="81" t="n">
        <f aca="false">IF(BQ31=0,BV30*$C$43,0)</f>
        <v>0</v>
      </c>
      <c r="BX31" s="83" t="n">
        <f aca="false">IF(P31-Z31-AE31-AJ31-AO31-AT31-BD31-BI31-BN31-BS31&gt;0,MIN(BV30,P31-Z31-AE31-AJ31-AO31-AT31-BD31-BI31-BN31-BS31),0)</f>
        <v>0</v>
      </c>
      <c r="BY31" s="81" t="n">
        <f aca="false">BW31+BX31</f>
        <v>0</v>
      </c>
      <c r="BZ31" s="0" t="n">
        <f aca="false">BZ30+1</f>
        <v>26</v>
      </c>
      <c r="CA31" s="83" t="n">
        <f aca="false">MAX(CA30-CC31,0)</f>
        <v>0</v>
      </c>
      <c r="CB31" s="81" t="n">
        <f aca="false">IF(BV31=0,CA30*$C$46,0)</f>
        <v>0</v>
      </c>
      <c r="CC31" s="83" t="n">
        <f aca="false">IF(P31-Z31-AE31-AJ31-AO31-AT31-BD31-BI31-BN31-BS31-BX31&gt;0,MIN(CA30,P31-Z31-AE31-AJ31-AO31-AT31-BD31-BI31-BN31-BS31-BX31),0)</f>
        <v>0</v>
      </c>
      <c r="CD31" s="81" t="n">
        <f aca="false">CB31+CC31</f>
        <v>0</v>
      </c>
      <c r="CE31" s="53" t="n">
        <f aca="false">CE30+1</f>
        <v>26</v>
      </c>
      <c r="CF31" s="83" t="n">
        <f aca="false">MAX(CF30-CH31,0)</f>
        <v>0</v>
      </c>
      <c r="CG31" s="81" t="n">
        <f aca="false">IF(CA31=0,CF30*$C$49,0)</f>
        <v>0</v>
      </c>
      <c r="CH31" s="83" t="n">
        <f aca="false">IF(P31-Z31-AE31-AJ31-AO31-AT31-BD31-BI31-BN31-BS31-BX31-CC31&gt;0,MIN(CF30,P31-Z31-AE31-AJ31-AO31-AT31-BD31-BI31-BN31-BS31-BX31-CC31),0)</f>
        <v>0</v>
      </c>
      <c r="CI31" s="81" t="n">
        <f aca="false">CG31+CH31</f>
        <v>0</v>
      </c>
      <c r="CJ31" s="53" t="n">
        <f aca="false">CJ30+1</f>
        <v>26</v>
      </c>
      <c r="CK31" s="83" t="n">
        <f aca="false">MAX(CK30-CM31,0)</f>
        <v>0</v>
      </c>
      <c r="CL31" s="81" t="n">
        <f aca="false">IF(CF31=0,CK30*$C$52,0)</f>
        <v>0</v>
      </c>
      <c r="CM31" s="83" t="n">
        <f aca="false">IF(P31-Z31-AE31-AJ31-AO31-AT31-BD31-BI31-BN31-BS31-BX31-CC31-CH31&gt;0,MIN(CK30,P31-Z31-AE31-AJ31-AO31-AT31-BD31-BI31-BN31-BS31-BX31-CC31-CH31),0)</f>
        <v>0</v>
      </c>
      <c r="CN31" s="81" t="n">
        <f aca="false">CL31+CM31</f>
        <v>0</v>
      </c>
      <c r="CO31" s="0" t="n">
        <f aca="false">CO30+1</f>
        <v>26</v>
      </c>
      <c r="CP31" s="83" t="n">
        <f aca="false">MAX(CP30-CR31,0)</f>
        <v>0</v>
      </c>
      <c r="CQ31" s="81" t="n">
        <f aca="false">IF(CK31=0,CP30*$C$55,0)</f>
        <v>0</v>
      </c>
      <c r="CR31" s="83" t="n">
        <f aca="false">IF(P31-Z31-AE31-AJ31-AO31-AT31-BD31-BI31-BN31-BS31-BX31-CC31-CH31-CM31&gt;0,MIN(CP30,P31-Z31-AE31-AJ31-AO31-AT31-BD31-BI31-BN31-BS31-BX31-CC31-CH31-CM31),0)</f>
        <v>0</v>
      </c>
      <c r="CS31" s="81" t="n">
        <f aca="false">CQ31+CR31</f>
        <v>0</v>
      </c>
      <c r="CT31" s="0" t="n">
        <f aca="false">CT30+1</f>
        <v>26</v>
      </c>
      <c r="CU31" s="83" t="n">
        <f aca="false">MAX(CU30-CW31,0)</f>
        <v>0</v>
      </c>
      <c r="CV31" s="81" t="n">
        <f aca="false">IF(CP31=0,CU30*$C$58,0)</f>
        <v>0</v>
      </c>
      <c r="CW31" s="83" t="n">
        <f aca="false">IF(P31-Z31-AE31-AJ31-AO31-AT31-BD31-BI31-BN31-BS31-BX31-CC31-CH31-CM31-CR31&gt;0,MIN(CU30,P31-Z31-AE31-AJ31-AO31-AT31-BD31-BI31-BN31-BS31-BX31-CC31-CH31-CM31-CR31),0)</f>
        <v>0</v>
      </c>
      <c r="CX31" s="81" t="n">
        <f aca="false">CV31+CW31</f>
        <v>0</v>
      </c>
      <c r="CY31" s="53" t="n">
        <f aca="false">CY30+1</f>
        <v>26</v>
      </c>
      <c r="CZ31" s="83" t="n">
        <f aca="false">MAX(CZ30-DB31,0)</f>
        <v>0</v>
      </c>
      <c r="DA31" s="81" t="n">
        <f aca="false">IF(CU31=0,CZ30*$C$61,0)</f>
        <v>0</v>
      </c>
      <c r="DB31" s="83" t="n">
        <f aca="false">IF(P31-Z31-AE31-AJ31-AO31-AT31-BD31-BI31-BN31-BS31-BX31-CC31-CH31-CM31-CR31-CW31&gt;0,MIN(CZ30,P31-Z31-AE31-AJ31-AO31-AT31-BD31-BI31-BN31-BS31-BX31-CC31-CH31-CM31-CR31-CW31),0)</f>
        <v>0</v>
      </c>
      <c r="DC31" s="81" t="n">
        <f aca="false">DA31+DB31</f>
        <v>0</v>
      </c>
      <c r="DD31" s="81" t="n">
        <f aca="false">X31+AC31+AH31+AM31+AR31+BB31+BG31+BL31+BQ31+BV31+CA31+CF31+CK31+CP31+CU31+CZ31</f>
        <v>0</v>
      </c>
      <c r="DE31" s="81" t="n">
        <f aca="false">Y31+AD31+AI31+AN31+AS31+AX31+BC31+BH31+BM31+BR31+BW31+CB31+CG31+CQ31+CV31+DA31</f>
        <v>0</v>
      </c>
      <c r="DF31" s="81" t="n">
        <f aca="false">Z31+AE31+AJ31+AO31+AT31+AY31+BD31+BI31+BN31+BS31+BX31+CC31+CH31+CR31+CW31+DB31</f>
        <v>0</v>
      </c>
      <c r="DG31" s="81" t="n">
        <f aca="false">DE31+DF31</f>
        <v>0</v>
      </c>
      <c r="DH31" s="83" t="n">
        <f aca="false">U31-DG31+(AW31*$C$28)</f>
        <v>133670208.039378</v>
      </c>
      <c r="DI31" s="81" t="n">
        <f aca="false">U31-DG31</f>
        <v>133670208.039378</v>
      </c>
      <c r="DJ31" s="53" t="n">
        <f aca="false">DJ30+1</f>
        <v>26</v>
      </c>
    </row>
    <row r="32" customFormat="false" ht="15.75" hidden="false" customHeight="false" outlineLevel="0" collapsed="false">
      <c r="A32" s="53"/>
      <c r="B32" s="53"/>
      <c r="C32" s="53"/>
      <c r="G32" s="76" t="n">
        <f aca="false">G31+1</f>
        <v>27</v>
      </c>
      <c r="H32" s="77" t="n">
        <f aca="false">1/(1+$C$4)*H33</f>
        <v>0.796218508686923</v>
      </c>
      <c r="I32" s="77" t="n">
        <f aca="false">1/$C$4*(1-H32)</f>
        <v>2.58212736078405</v>
      </c>
      <c r="J32" s="85" t="n">
        <f aca="false">0.06*$C$6</f>
        <v>0</v>
      </c>
      <c r="K32" s="85" t="n">
        <f aca="false">$C$10</f>
        <v>0</v>
      </c>
      <c r="L32" s="79" t="n">
        <f aca="false">-PV($C$4,$C$3-$G32,$C$5)*(1-$J$5-$K$5)*(1-$J$6-$K$6)*(1-$J$7-$K$7)*(1-$J$8-$K$8)*(1-$J32-$K32)^($G32-3)</f>
        <v>-4992615949.97974</v>
      </c>
      <c r="M32" s="80" t="n">
        <f aca="false">-PMT($C$4,$C$3,$C$2)*(1-$J$5-$K$5)*(1-$J$6-$K$6)*(1-$J$7-$K$7)*(1-$J$8-$K$8)*(1-J31-K31)^($G32-4)</f>
        <v>128067917.274257</v>
      </c>
      <c r="N32" s="80" t="n">
        <f aca="false">-PV($C$4,$C$3-$G32,$C$5)*(1-$J$5-$K$5)*(1-$J$6-$K$6)*(1-$J$7-$K$7)*(1-$J$8-$K$8)*(1-$J31-$K31)^($G32-4)*$J$10</f>
        <v>-0</v>
      </c>
      <c r="O32" s="80" t="n">
        <f aca="false">PV($C$4,$C$3-$G32,$C$5)*(1-$J$5-$K$5)*(1-$J$6-$K$6)*(1-$J$7-$K$7)*(1-$J$8-$K$8)*(1-$J31-$K31)^($G32-4)*$K$10</f>
        <v>0</v>
      </c>
      <c r="P32" s="80" t="n">
        <f aca="false">-(PMT($C$4,$C$3,$C$2)-PV($C$4,$C$3-$G31,$C$5)*$C$4)*(1-$J$5-$K$5)*(1-$J$6-$K$6)*(1-$J$7-$K$7)*(1-$J$8-$K$8)*(1-$J31-$K31)^($G32-4)</f>
        <v>483896088.724519</v>
      </c>
      <c r="Q32" s="80" t="n">
        <f aca="false">(-PV($C$4,$C$3-$G31,$C$5)*$C$4)*(1-$J$5-$K$5)*(1-$J$6-$K$6)*(1-$J$7-$K$7)*(1-$J$8-$K$8)*(1-$J31-$K31)^($G32-4)</f>
        <v>-355828171.450262</v>
      </c>
      <c r="R32" s="80" t="n">
        <f aca="false">(PV($C$4,$C$3-G31,$C$5)*$C$9)*(1-$J$5-$K$5)*(1-$J$6-$K$6)*(1-$J$7-$K$7)*(1-$J$8-$K$8)*(1-$J$9-$K$9)^($G32-4)</f>
        <v>6221131.66455995</v>
      </c>
      <c r="S32" s="80" t="n">
        <f aca="false">MAXA(0,$L32-$C$8)</f>
        <v>0</v>
      </c>
      <c r="T32" s="80" t="n">
        <f aca="false">-$C$11*O31</f>
        <v>-0</v>
      </c>
      <c r="U32" s="52" t="n">
        <f aca="false">SUM(N32:R32)+T32</f>
        <v>134289048.938817</v>
      </c>
      <c r="W32" s="53" t="n">
        <f aca="false">W31+1</f>
        <v>27</v>
      </c>
      <c r="X32" s="83" t="n">
        <f aca="false">MAX(X31-Z32,0)</f>
        <v>0</v>
      </c>
      <c r="Y32" s="81" t="n">
        <f aca="false">X31*$C$13</f>
        <v>0</v>
      </c>
      <c r="Z32" s="83" t="n">
        <f aca="false">MIN(IF(X31&gt;0,$P$6,0),X31)</f>
        <v>0</v>
      </c>
      <c r="AA32" s="83" t="n">
        <f aca="false">Y32+Z32</f>
        <v>0</v>
      </c>
      <c r="AB32" s="53" t="n">
        <f aca="false">AB31+1</f>
        <v>27</v>
      </c>
      <c r="AC32" s="83" t="n">
        <f aca="false">MAX(AC31-AE32,0)</f>
        <v>0</v>
      </c>
      <c r="AD32" s="81" t="n">
        <f aca="false">AC31*$C$16</f>
        <v>0</v>
      </c>
      <c r="AE32" s="83" t="n">
        <f aca="false">IF(P32-Z32&gt;0,MIN(AC31,P32-Z32),0)</f>
        <v>0</v>
      </c>
      <c r="AF32" s="81" t="n">
        <f aca="false">AD32+AE32</f>
        <v>0</v>
      </c>
      <c r="AG32" s="53" t="n">
        <f aca="false">AG31+1</f>
        <v>27</v>
      </c>
      <c r="AH32" s="83" t="n">
        <f aca="false">MAX(AH31-AJ32,0)</f>
        <v>0</v>
      </c>
      <c r="AI32" s="81" t="n">
        <f aca="false">AH31*$C$19</f>
        <v>0</v>
      </c>
      <c r="AJ32" s="83" t="n">
        <f aca="false">IF(P32-Z32-AE32&gt;0,MIN(AH31,P32-Z32-AE32),0)</f>
        <v>0</v>
      </c>
      <c r="AK32" s="81" t="n">
        <f aca="false">AI32+AJ32</f>
        <v>0</v>
      </c>
      <c r="AL32" s="53" t="n">
        <f aca="false">AL31+1</f>
        <v>27</v>
      </c>
      <c r="AM32" s="83" t="n">
        <f aca="false">MAX(AM31-AO32,0)</f>
        <v>0</v>
      </c>
      <c r="AN32" s="81" t="n">
        <f aca="false">AM31*$C$22</f>
        <v>0</v>
      </c>
      <c r="AO32" s="83" t="n">
        <f aca="false">IF(P32-Z32-AE32-AJ32&gt;0,MIN(AM31,P32-Z32-AE32-AJ32),0)</f>
        <v>0</v>
      </c>
      <c r="AP32" s="81" t="n">
        <f aca="false">AN32+AO32</f>
        <v>0</v>
      </c>
      <c r="AQ32" s="53" t="n">
        <f aca="false">AQ31+1</f>
        <v>27</v>
      </c>
      <c r="AR32" s="83" t="n">
        <f aca="false">MAX(AR31-AT32,0)</f>
        <v>0</v>
      </c>
      <c r="AS32" s="81" t="n">
        <f aca="false">AR31*$C$25</f>
        <v>0</v>
      </c>
      <c r="AT32" s="83" t="n">
        <f aca="false">IF(P32-Z32-AE32-AJ32-AO32&gt;0,MIN(AR31,P32-Z32-AE32-AJ32-AO32),0)</f>
        <v>0</v>
      </c>
      <c r="AU32" s="81" t="n">
        <f aca="false">AS32+AT32</f>
        <v>0</v>
      </c>
      <c r="AV32" s="53" t="n">
        <f aca="false">AV31+1</f>
        <v>27</v>
      </c>
      <c r="AW32" s="82" t="n">
        <f aca="false">S31</f>
        <v>0</v>
      </c>
      <c r="AX32" s="81" t="n">
        <f aca="false">AW31*$C$28</f>
        <v>0</v>
      </c>
      <c r="AY32" s="81" t="n">
        <v>0</v>
      </c>
      <c r="AZ32" s="81" t="n">
        <f aca="false">AX32+AY32</f>
        <v>0</v>
      </c>
      <c r="BA32" s="53" t="n">
        <f aca="false">BA31+1</f>
        <v>27</v>
      </c>
      <c r="BB32" s="83" t="n">
        <f aca="false">MAX(BB31-BD32,0)</f>
        <v>0</v>
      </c>
      <c r="BC32" s="81" t="n">
        <f aca="false">IF(AR32=0,BB31*$C$31,0)</f>
        <v>0</v>
      </c>
      <c r="BD32" s="83" t="n">
        <f aca="false">IF(P32-Z32-AE32-AJ32-AO32-AT32&gt;0,MIN(BB31,P32-Z32-AE32-AJ32-AO32-AT32),0)</f>
        <v>0</v>
      </c>
      <c r="BE32" s="81" t="n">
        <f aca="false">BC32+BD32</f>
        <v>0</v>
      </c>
      <c r="BF32" s="53" t="n">
        <f aca="false">BF31+1</f>
        <v>27</v>
      </c>
      <c r="BG32" s="83" t="n">
        <f aca="false">MAX(BG31-BI32,0)</f>
        <v>0</v>
      </c>
      <c r="BH32" s="81" t="n">
        <f aca="false">IF(BB32&gt;0,0,BG31*$C$34)</f>
        <v>0</v>
      </c>
      <c r="BI32" s="83" t="n">
        <f aca="false">IF(P32-Z32-AE32-AJ32-AO32-AT32-BD32&gt;0,MIN(BG31,P32-Z32-AE32-AJ32-AO32-AT32-BD32),0)</f>
        <v>0</v>
      </c>
      <c r="BJ32" s="81" t="n">
        <f aca="false">BH32+BI32</f>
        <v>0</v>
      </c>
      <c r="BK32" s="53" t="n">
        <f aca="false">BK31+1</f>
        <v>27</v>
      </c>
      <c r="BL32" s="83" t="n">
        <f aca="false">MAX(BL31-BN32,0)</f>
        <v>0</v>
      </c>
      <c r="BM32" s="81" t="n">
        <f aca="false">IF(BG32=0,BL31*$C$37,0)</f>
        <v>0</v>
      </c>
      <c r="BN32" s="83" t="n">
        <f aca="false">IF(P32-Z32-AE32-AJ32-AO32-AT32-BD32-BI32&gt;0,MIN(BL31,P32-Z32-AE32-AJ32-AO32-AT32-BD32-BI32),0)</f>
        <v>0</v>
      </c>
      <c r="BO32" s="81" t="n">
        <f aca="false">BM32+BN32</f>
        <v>0</v>
      </c>
      <c r="BP32" s="53" t="n">
        <f aca="false">BP31+1</f>
        <v>27</v>
      </c>
      <c r="BQ32" s="83" t="n">
        <f aca="false">MAX(BQ31-BS32,0)</f>
        <v>0</v>
      </c>
      <c r="BR32" s="81" t="n">
        <f aca="false">IF(BL32=0,BQ31*$C$40,0)</f>
        <v>0</v>
      </c>
      <c r="BS32" s="83" t="n">
        <f aca="false">IF(P32-Z32-AE32-AJ32-AO32-AT32-BD32-BI32-BN32&gt;0,MIN(BQ31,P32-Z32-AE32-AJ32-AO32-AT32-BD32-BI32-BN32),0)</f>
        <v>0</v>
      </c>
      <c r="BT32" s="81" t="n">
        <f aca="false">BR32+BS32</f>
        <v>0</v>
      </c>
      <c r="BU32" s="53" t="n">
        <f aca="false">BU31+1</f>
        <v>27</v>
      </c>
      <c r="BV32" s="83" t="n">
        <f aca="false">MAX(BV31-BX32,0)</f>
        <v>0</v>
      </c>
      <c r="BW32" s="81" t="n">
        <f aca="false">IF(BQ32=0,BV31*$C$43,0)</f>
        <v>0</v>
      </c>
      <c r="BX32" s="83" t="n">
        <f aca="false">IF(P32-Z32-AE32-AJ32-AO32-AT32-BD32-BI32-BN32-BS32&gt;0,MIN(BV31,P32-Z32-AE32-AJ32-AO32-AT32-BD32-BI32-BN32-BS32),0)</f>
        <v>0</v>
      </c>
      <c r="BY32" s="81" t="n">
        <f aca="false">BW32+BX32</f>
        <v>0</v>
      </c>
      <c r="BZ32" s="0" t="n">
        <f aca="false">BZ31+1</f>
        <v>27</v>
      </c>
      <c r="CA32" s="83" t="n">
        <f aca="false">MAX(CA31-CC32,0)</f>
        <v>0</v>
      </c>
      <c r="CB32" s="81" t="n">
        <f aca="false">IF(BV32=0,CA31*$C$46,0)</f>
        <v>0</v>
      </c>
      <c r="CC32" s="83" t="n">
        <f aca="false">IF(P32-Z32-AE32-AJ32-AO32-AT32-BD32-BI32-BN32-BS32-BX32&gt;0,MIN(CA31,P32-Z32-AE32-AJ32-AO32-AT32-BD32-BI32-BN32-BS32-BX32),0)</f>
        <v>0</v>
      </c>
      <c r="CD32" s="81" t="n">
        <f aca="false">CB32+CC32</f>
        <v>0</v>
      </c>
      <c r="CE32" s="53" t="n">
        <f aca="false">CE31+1</f>
        <v>27</v>
      </c>
      <c r="CF32" s="83" t="n">
        <f aca="false">MAX(CF31-CH32,0)</f>
        <v>0</v>
      </c>
      <c r="CG32" s="81" t="n">
        <f aca="false">IF(CA32=0,CF31*$C$49,0)</f>
        <v>0</v>
      </c>
      <c r="CH32" s="83" t="n">
        <f aca="false">IF(P32-Z32-AE32-AJ32-AO32-AT32-BD32-BI32-BN32-BS32-BX32-CC32&gt;0,MIN(CF31,P32-Z32-AE32-AJ32-AO32-AT32-BD32-BI32-BN32-BS32-BX32-CC32),0)</f>
        <v>0</v>
      </c>
      <c r="CI32" s="81" t="n">
        <f aca="false">CG32+CH32</f>
        <v>0</v>
      </c>
      <c r="CJ32" s="53" t="n">
        <f aca="false">CJ31+1</f>
        <v>27</v>
      </c>
      <c r="CK32" s="83" t="n">
        <f aca="false">MAX(CK31-CM32,0)</f>
        <v>0</v>
      </c>
      <c r="CL32" s="81" t="n">
        <f aca="false">IF(CF32=0,CK31*$C$52,0)</f>
        <v>0</v>
      </c>
      <c r="CM32" s="83" t="n">
        <f aca="false">IF(P32-Z32-AE32-AJ32-AO32-AT32-BD32-BI32-BN32-BS32-BX32-CC32-CH32&gt;0,MIN(CK31,P32-Z32-AE32-AJ32-AO32-AT32-BD32-BI32-BN32-BS32-BX32-CC32-CH32),0)</f>
        <v>0</v>
      </c>
      <c r="CN32" s="81" t="n">
        <f aca="false">CL32+CM32</f>
        <v>0</v>
      </c>
      <c r="CO32" s="0" t="n">
        <f aca="false">CO31+1</f>
        <v>27</v>
      </c>
      <c r="CP32" s="83" t="n">
        <f aca="false">MAX(CP31-CR32,0)</f>
        <v>0</v>
      </c>
      <c r="CQ32" s="81" t="n">
        <f aca="false">IF(CK32=0,CP31*$C$55,0)</f>
        <v>0</v>
      </c>
      <c r="CR32" s="83" t="n">
        <f aca="false">IF(P32-Z32-AE32-AJ32-AO32-AT32-BD32-BI32-BN32-BS32-BX32-CC32-CH32-CM32&gt;0,MIN(CP31,P32-Z32-AE32-AJ32-AO32-AT32-BD32-BI32-BN32-BS32-BX32-CC32-CH32-CM32),0)</f>
        <v>0</v>
      </c>
      <c r="CS32" s="81" t="n">
        <f aca="false">CQ32+CR32</f>
        <v>0</v>
      </c>
      <c r="CT32" s="0" t="n">
        <f aca="false">CT31+1</f>
        <v>27</v>
      </c>
      <c r="CU32" s="83" t="n">
        <f aca="false">MAX(CU31-CW32,0)</f>
        <v>0</v>
      </c>
      <c r="CV32" s="81" t="n">
        <f aca="false">IF(CP32=0,CU31*$C$58,0)</f>
        <v>0</v>
      </c>
      <c r="CW32" s="83" t="n">
        <f aca="false">IF(P32-Z32-AE32-AJ32-AO32-AT32-BD32-BI32-BN32-BS32-BX32-CC32-CH32-CM32-CR32&gt;0,MIN(CU31,P32-Z32-AE32-AJ32-AO32-AT32-BD32-BI32-BN32-BS32-BX32-CC32-CH32-CM32-CR32),0)</f>
        <v>0</v>
      </c>
      <c r="CX32" s="81" t="n">
        <f aca="false">CV32+CW32</f>
        <v>0</v>
      </c>
      <c r="CY32" s="53" t="n">
        <f aca="false">CY31+1</f>
        <v>27</v>
      </c>
      <c r="CZ32" s="83" t="n">
        <f aca="false">MAX(CZ31-DB32,0)</f>
        <v>0</v>
      </c>
      <c r="DA32" s="81" t="n">
        <f aca="false">IF(CU32=0,CZ31*$C$61,0)</f>
        <v>0</v>
      </c>
      <c r="DB32" s="83" t="n">
        <f aca="false">IF(P32-Z32-AE32-AJ32-AO32-AT32-BD32-BI32-BN32-BS32-BX32-CC32-CH32-CM32-CR32-CW32&gt;0,MIN(CZ31,P32-Z32-AE32-AJ32-AO32-AT32-BD32-BI32-BN32-BS32-BX32-CC32-CH32-CM32-CR32-CW32),0)</f>
        <v>0</v>
      </c>
      <c r="DC32" s="81" t="n">
        <f aca="false">DA32+DB32</f>
        <v>0</v>
      </c>
      <c r="DD32" s="81" t="n">
        <f aca="false">X32+AC32+AH32+AM32+AR32+BB32+BG32+BL32+BQ32+BV32+CA32+CF32+CK32+CP32+CU32+CZ32</f>
        <v>0</v>
      </c>
      <c r="DE32" s="81" t="n">
        <f aca="false">Y32+AD32+AI32+AN32+AS32+AX32+BC32+BH32+BM32+BR32+BW32+CB32+CG32+CQ32+CV32+DA32</f>
        <v>0</v>
      </c>
      <c r="DF32" s="81" t="n">
        <f aca="false">Z32+AE32+AJ32+AO32+AT32+AY32+BD32+BI32+BN32+BS32+BX32+CC32+CH32+CR32+CW32+DB32</f>
        <v>0</v>
      </c>
      <c r="DG32" s="81" t="n">
        <f aca="false">DE32+DF32</f>
        <v>0</v>
      </c>
      <c r="DH32" s="83" t="n">
        <f aca="false">U32-DG32+(AW32*$C$28)</f>
        <v>134289048.938817</v>
      </c>
      <c r="DI32" s="81" t="n">
        <f aca="false">U32-DG32</f>
        <v>134289048.938817</v>
      </c>
      <c r="DJ32" s="53" t="n">
        <f aca="false">DJ31+1</f>
        <v>27</v>
      </c>
    </row>
    <row r="33" customFormat="false" ht="15.75" hidden="false" customHeight="false" outlineLevel="0" collapsed="false">
      <c r="A33" s="87" t="s">
        <v>80</v>
      </c>
      <c r="B33" s="53"/>
      <c r="C33" s="89" t="n">
        <v>35142657</v>
      </c>
      <c r="G33" s="76" t="n">
        <f aca="false">G32+1</f>
        <v>28</v>
      </c>
      <c r="H33" s="77" t="n">
        <f aca="false">1/(1+$C$4)*H34</f>
        <v>0.859056073392495</v>
      </c>
      <c r="I33" s="77" t="n">
        <f aca="false">1/$C$4*(1-H33)</f>
        <v>1.78590885209713</v>
      </c>
      <c r="J33" s="85" t="n">
        <f aca="false">0.06*$C$6</f>
        <v>0</v>
      </c>
      <c r="K33" s="85" t="n">
        <f aca="false">$C$10</f>
        <v>0</v>
      </c>
      <c r="L33" s="79" t="n">
        <f aca="false">-PV($C$4,$C$3-$G33,$C$5)*(1-$J$5-$K$5)*(1-$J$6-$K$6)*(1-$J$7-$K$7)*(1-$J$8-$K$8)*(1-$J33-$K33)^($G33-3)</f>
        <v>-5514701118.0264</v>
      </c>
      <c r="M33" s="80" t="n">
        <f aca="false">-PMT($C$4,$C$3,$C$2)*(1-$J$5-$K$5)*(1-$J$6-$K$6)*(1-$J$7-$K$7)*(1-$J$8-$K$8)*(1-J32-K32)^($G33-4)</f>
        <v>128067917.274257</v>
      </c>
      <c r="N33" s="80" t="n">
        <f aca="false">-PV($C$4,$C$3-$G33,$C$5)*(1-$J$5-$K$5)*(1-$J$6-$K$6)*(1-$J$7-$K$7)*(1-$J$8-$K$8)*(1-$J32-$K32)^($G33-4)*$J$10</f>
        <v>-0</v>
      </c>
      <c r="O33" s="80" t="n">
        <f aca="false">PV($C$4,$C$3-$G33,$C$5)*(1-$J$5-$K$5)*(1-$J$6-$K$6)*(1-$J$7-$K$7)*(1-$J$8-$K$8)*(1-$J32-$K32)^($G33-4)*$K$10</f>
        <v>0</v>
      </c>
      <c r="P33" s="80" t="n">
        <f aca="false">-(PMT($C$4,$C$3,$C$2)-PV($C$4,$C$3-$G32,$C$5)*$C$4)*(1-$J$5-$K$5)*(1-$J$6-$K$6)*(1-$J$7-$K$7)*(1-$J$8-$K$8)*(1-$J32-$K32)^($G33-4)</f>
        <v>522085168.046658</v>
      </c>
      <c r="Q33" s="80" t="n">
        <f aca="false">(-PV($C$4,$C$3-$G32,$C$5)*$C$4)*(1-$J$5-$K$5)*(1-$J$6-$K$6)*(1-$J$7-$K$7)*(1-$J$8-$K$8)*(1-$J32-$K32)^($G33-4)</f>
        <v>-394017250.772401</v>
      </c>
      <c r="R33" s="80" t="n">
        <f aca="false">(PV($C$4,$C$3-G32,$C$5)*$C$9)*(1-$J$5-$K$5)*(1-$J$6-$K$6)*(1-$J$7-$K$7)*(1-$J$8-$K$8)*(1-$J$9-$K$9)^($G33-4)</f>
        <v>6888811.48778204</v>
      </c>
      <c r="S33" s="80" t="n">
        <f aca="false">MAXA(0,$L33-$C$8)</f>
        <v>0</v>
      </c>
      <c r="T33" s="80" t="n">
        <f aca="false">-$C$11*O32</f>
        <v>-0</v>
      </c>
      <c r="U33" s="52" t="n">
        <f aca="false">SUM(N33:R33)+T33</f>
        <v>134956728.762039</v>
      </c>
      <c r="W33" s="53" t="n">
        <f aca="false">W32+1</f>
        <v>28</v>
      </c>
      <c r="X33" s="83" t="n">
        <f aca="false">MAX(X32-Z33,0)</f>
        <v>0</v>
      </c>
      <c r="Y33" s="81" t="n">
        <f aca="false">X32*$C$13</f>
        <v>0</v>
      </c>
      <c r="Z33" s="83" t="n">
        <f aca="false">MIN(IF(X32&gt;0,$P$6,0),X32)</f>
        <v>0</v>
      </c>
      <c r="AA33" s="83" t="n">
        <f aca="false">Y33+Z33</f>
        <v>0</v>
      </c>
      <c r="AB33" s="53" t="n">
        <f aca="false">AB32+1</f>
        <v>28</v>
      </c>
      <c r="AC33" s="83" t="n">
        <f aca="false">MAX(AC32-AE33,0)</f>
        <v>0</v>
      </c>
      <c r="AD33" s="81" t="n">
        <f aca="false">AC32*$C$16</f>
        <v>0</v>
      </c>
      <c r="AE33" s="83" t="n">
        <f aca="false">IF(P33-Z33&gt;0,MIN(AC32,P33-Z33),0)</f>
        <v>0</v>
      </c>
      <c r="AF33" s="81" t="n">
        <f aca="false">AD33+AE33</f>
        <v>0</v>
      </c>
      <c r="AG33" s="53" t="n">
        <f aca="false">AG32+1</f>
        <v>28</v>
      </c>
      <c r="AH33" s="83" t="n">
        <f aca="false">MAX(AH32-AJ33,0)</f>
        <v>0</v>
      </c>
      <c r="AI33" s="81" t="n">
        <f aca="false">AH32*$C$19</f>
        <v>0</v>
      </c>
      <c r="AJ33" s="83" t="n">
        <f aca="false">IF(P33-Z33-AE33&gt;0,MIN(AH32,P33-Z33-AE33),0)</f>
        <v>0</v>
      </c>
      <c r="AK33" s="81" t="n">
        <f aca="false">AI33+AJ33</f>
        <v>0</v>
      </c>
      <c r="AL33" s="53" t="n">
        <f aca="false">AL32+1</f>
        <v>28</v>
      </c>
      <c r="AM33" s="83" t="n">
        <f aca="false">MAX(AM32-AO33,0)</f>
        <v>0</v>
      </c>
      <c r="AN33" s="81" t="n">
        <f aca="false">AM32*$C$22</f>
        <v>0</v>
      </c>
      <c r="AO33" s="83" t="n">
        <f aca="false">IF(P33-Z33-AE33-AJ33&gt;0,MIN(AM32,P33-Z33-AE33-AJ33),0)</f>
        <v>0</v>
      </c>
      <c r="AP33" s="81" t="n">
        <f aca="false">AN33+AO33</f>
        <v>0</v>
      </c>
      <c r="AQ33" s="53" t="n">
        <f aca="false">AQ32+1</f>
        <v>28</v>
      </c>
      <c r="AR33" s="83" t="n">
        <f aca="false">MAX(AR32-AT33,0)</f>
        <v>0</v>
      </c>
      <c r="AS33" s="81" t="n">
        <f aca="false">AR32*$C$25</f>
        <v>0</v>
      </c>
      <c r="AT33" s="83" t="n">
        <f aca="false">IF(P33-Z33-AE33-AJ33-AO33&gt;0,MIN(AR32,P33-Z33-AE33-AJ33-AO33),0)</f>
        <v>0</v>
      </c>
      <c r="AU33" s="81" t="n">
        <f aca="false">AS33+AT33</f>
        <v>0</v>
      </c>
      <c r="AV33" s="53" t="n">
        <f aca="false">AV32+1</f>
        <v>28</v>
      </c>
      <c r="AW33" s="82" t="n">
        <f aca="false">S32</f>
        <v>0</v>
      </c>
      <c r="AX33" s="81" t="n">
        <f aca="false">AW32*$C$28</f>
        <v>0</v>
      </c>
      <c r="AY33" s="81" t="n">
        <v>0</v>
      </c>
      <c r="AZ33" s="81" t="n">
        <f aca="false">AX33+AY33</f>
        <v>0</v>
      </c>
      <c r="BA33" s="53" t="n">
        <f aca="false">BA32+1</f>
        <v>28</v>
      </c>
      <c r="BB33" s="83" t="n">
        <f aca="false">MAX(BB32-BD33,0)</f>
        <v>0</v>
      </c>
      <c r="BC33" s="81" t="n">
        <f aca="false">IF(AR33=0,BB32*$C$31,0)</f>
        <v>0</v>
      </c>
      <c r="BD33" s="83" t="n">
        <f aca="false">IF(P33-Z33-AE33-AJ33-AO33-AT33&gt;0,MIN(BB32,P33-Z33-AE33-AJ33-AO33-AT33),0)</f>
        <v>0</v>
      </c>
      <c r="BE33" s="81" t="n">
        <f aca="false">BC33+BD33</f>
        <v>0</v>
      </c>
      <c r="BF33" s="53" t="n">
        <f aca="false">BF32+1</f>
        <v>28</v>
      </c>
      <c r="BG33" s="83" t="n">
        <f aca="false">MAX(BG32-BI33,0)</f>
        <v>0</v>
      </c>
      <c r="BH33" s="81" t="n">
        <f aca="false">IF(BB33&gt;0,0,BG32*$C$34)</f>
        <v>0</v>
      </c>
      <c r="BI33" s="83" t="n">
        <f aca="false">IF(P33-Z33-AE33-AJ33-AO33-AT33-BD33&gt;0,MIN(BG32,P33-Z33-AE33-AJ33-AO33-AT33-BD33),0)</f>
        <v>0</v>
      </c>
      <c r="BJ33" s="81" t="n">
        <f aca="false">BH33+BI33</f>
        <v>0</v>
      </c>
      <c r="BK33" s="53" t="n">
        <f aca="false">BK32+1</f>
        <v>28</v>
      </c>
      <c r="BL33" s="83" t="n">
        <f aca="false">MAX(BL32-BN33,0)</f>
        <v>0</v>
      </c>
      <c r="BM33" s="81" t="n">
        <f aca="false">IF(BG33=0,BL32*$C$37,0)</f>
        <v>0</v>
      </c>
      <c r="BN33" s="83" t="n">
        <f aca="false">IF(P33-Z33-AE33-AJ33-AO33-AT33-BD33-BI33&gt;0,MIN(BL32,P33-Z33-AE33-AJ33-AO33-AT33-BD33-BI33),0)</f>
        <v>0</v>
      </c>
      <c r="BO33" s="81" t="n">
        <f aca="false">BM33+BN33</f>
        <v>0</v>
      </c>
      <c r="BP33" s="53" t="n">
        <f aca="false">BP32+1</f>
        <v>28</v>
      </c>
      <c r="BQ33" s="83" t="n">
        <f aca="false">MAX(BQ32-BS33,0)</f>
        <v>0</v>
      </c>
      <c r="BR33" s="81" t="n">
        <f aca="false">IF(BL33=0,BQ32*$C$40,0)</f>
        <v>0</v>
      </c>
      <c r="BS33" s="83" t="n">
        <f aca="false">IF(P33-Z33-AE33-AJ33-AO33-AT33-BD33-BI33-BN33&gt;0,MIN(BQ32,P33-Z33-AE33-AJ33-AO33-AT33-BD33-BI33-BN33),0)</f>
        <v>0</v>
      </c>
      <c r="BT33" s="81" t="n">
        <f aca="false">BR33+BS33</f>
        <v>0</v>
      </c>
      <c r="BU33" s="53" t="n">
        <f aca="false">BU32+1</f>
        <v>28</v>
      </c>
      <c r="BV33" s="83" t="n">
        <f aca="false">MAX(BV32-BX33,0)</f>
        <v>0</v>
      </c>
      <c r="BW33" s="81" t="n">
        <f aca="false">IF(BQ33=0,BV32*$C$43,0)</f>
        <v>0</v>
      </c>
      <c r="BX33" s="83" t="n">
        <f aca="false">IF(P33-Z33-AE33-AJ33-AO33-AT33-BD33-BI33-BN33-BS33&gt;0,MIN(BV32,P33-Z33-AE33-AJ33-AO33-AT33-BD33-BI33-BN33-BS33),0)</f>
        <v>0</v>
      </c>
      <c r="BY33" s="81" t="n">
        <f aca="false">BW33+BX33</f>
        <v>0</v>
      </c>
      <c r="BZ33" s="0" t="n">
        <f aca="false">BZ32+1</f>
        <v>28</v>
      </c>
      <c r="CA33" s="83" t="n">
        <f aca="false">MAX(CA32-CC33,0)</f>
        <v>0</v>
      </c>
      <c r="CB33" s="81" t="n">
        <f aca="false">IF(BV33=0,CA32*$C$46,0)</f>
        <v>0</v>
      </c>
      <c r="CC33" s="83" t="n">
        <f aca="false">IF(P33-Z33-AE33-AJ33-AO33-AT33-BD33-BI33-BN33-BS33-BX33&gt;0,MIN(CA32,P33-Z33-AE33-AJ33-AO33-AT33-BD33-BI33-BN33-BS33-BX33),0)</f>
        <v>0</v>
      </c>
      <c r="CD33" s="81" t="n">
        <f aca="false">CB33+CC33</f>
        <v>0</v>
      </c>
      <c r="CE33" s="53" t="n">
        <f aca="false">CE32+1</f>
        <v>28</v>
      </c>
      <c r="CF33" s="83" t="n">
        <f aca="false">MAX(CF32-CH33,0)</f>
        <v>0</v>
      </c>
      <c r="CG33" s="81" t="n">
        <f aca="false">IF(CA33=0,CF32*$C$49,0)</f>
        <v>0</v>
      </c>
      <c r="CH33" s="83" t="n">
        <f aca="false">IF(P33-Z33-AE33-AJ33-AO33-AT33-BD33-BI33-BN33-BS33-BX33-CC33&gt;0,MIN(CF32,P33-Z33-AE33-AJ33-AO33-AT33-BD33-BI33-BN33-BS33-BX33-CC33),0)</f>
        <v>0</v>
      </c>
      <c r="CI33" s="81" t="n">
        <f aca="false">CG33+CH33</f>
        <v>0</v>
      </c>
      <c r="CJ33" s="53" t="n">
        <f aca="false">CJ32+1</f>
        <v>28</v>
      </c>
      <c r="CK33" s="83" t="n">
        <f aca="false">MAX(CK32-CM33,0)</f>
        <v>0</v>
      </c>
      <c r="CL33" s="81" t="n">
        <f aca="false">IF(CF33=0,CK32*$C$52,0)</f>
        <v>0</v>
      </c>
      <c r="CM33" s="83" t="n">
        <f aca="false">IF(P33-Z33-AE33-AJ33-AO33-AT33-BD33-BI33-BN33-BS33-BX33-CC33-CH33&gt;0,MIN(CK32,P33-Z33-AE33-AJ33-AO33-AT33-BD33-BI33-BN33-BS33-BX33-CC33-CH33),0)</f>
        <v>0</v>
      </c>
      <c r="CN33" s="81" t="n">
        <f aca="false">CL33+CM33</f>
        <v>0</v>
      </c>
      <c r="CO33" s="0" t="n">
        <f aca="false">CO32+1</f>
        <v>28</v>
      </c>
      <c r="CP33" s="83" t="n">
        <f aca="false">MAX(CP32-CR33,0)</f>
        <v>0</v>
      </c>
      <c r="CQ33" s="81" t="n">
        <f aca="false">IF(CK33=0,CP32*$C$55,0)</f>
        <v>0</v>
      </c>
      <c r="CR33" s="83" t="n">
        <f aca="false">IF(P33-Z33-AE33-AJ33-AO33-AT33-BD33-BI33-BN33-BS33-BX33-CC33-CH33-CM33&gt;0,MIN(CP32,P33-Z33-AE33-AJ33-AO33-AT33-BD33-BI33-BN33-BS33-BX33-CC33-CH33-CM33),0)</f>
        <v>0</v>
      </c>
      <c r="CS33" s="81" t="n">
        <f aca="false">CQ33+CR33</f>
        <v>0</v>
      </c>
      <c r="CT33" s="0" t="n">
        <f aca="false">CT32+1</f>
        <v>28</v>
      </c>
      <c r="CU33" s="83" t="n">
        <f aca="false">MAX(CU32-CW33,0)</f>
        <v>0</v>
      </c>
      <c r="CV33" s="81" t="n">
        <f aca="false">IF(CP33=0,CU32*$C$58,0)</f>
        <v>0</v>
      </c>
      <c r="CW33" s="83" t="n">
        <f aca="false">IF(P33-Z33-AE33-AJ33-AO33-AT33-BD33-BI33-BN33-BS33-BX33-CC33-CH33-CM33-CR33&gt;0,MIN(CU32,P33-Z33-AE33-AJ33-AO33-AT33-BD33-BI33-BN33-BS33-BX33-CC33-CH33-CM33-CR33),0)</f>
        <v>0</v>
      </c>
      <c r="CX33" s="81" t="n">
        <f aca="false">CV33+CW33</f>
        <v>0</v>
      </c>
      <c r="CY33" s="53" t="n">
        <f aca="false">CY32+1</f>
        <v>28</v>
      </c>
      <c r="CZ33" s="83" t="n">
        <f aca="false">MAX(CZ32-DB33,0)</f>
        <v>0</v>
      </c>
      <c r="DA33" s="81" t="n">
        <f aca="false">IF(CU33=0,CZ32*$C$61,0)</f>
        <v>0</v>
      </c>
      <c r="DB33" s="83" t="n">
        <f aca="false">IF(P33-Z33-AE33-AJ33-AO33-AT33-BD33-BI33-BN33-BS33-BX33-CC33-CH33-CM33-CR33-CW33&gt;0,MIN(CZ32,P33-Z33-AE33-AJ33-AO33-AT33-BD33-BI33-BN33-BS33-BX33-CC33-CH33-CM33-CR33-CW33),0)</f>
        <v>0</v>
      </c>
      <c r="DC33" s="81" t="n">
        <f aca="false">DA33+DB33</f>
        <v>0</v>
      </c>
      <c r="DD33" s="81" t="n">
        <f aca="false">X33+AC33+AH33+AM33+AR33+BB33+BG33+BL33+BQ33+BV33+CA33+CF33+CK33+CP33+CU33+CZ33</f>
        <v>0</v>
      </c>
      <c r="DE33" s="81" t="n">
        <f aca="false">Y33+AD33+AI33+AN33+AS33+AX33+BC33+BH33+BM33+BR33+BW33+CB33+CG33+CQ33+CV33+DA33</f>
        <v>0</v>
      </c>
      <c r="DF33" s="81" t="n">
        <f aca="false">Z33+AE33+AJ33+AO33+AT33+AY33+BD33+BI33+BN33+BS33+BX33+CC33+CH33+CR33+CW33+DB33</f>
        <v>0</v>
      </c>
      <c r="DG33" s="81" t="n">
        <f aca="false">DE33+DF33</f>
        <v>0</v>
      </c>
      <c r="DH33" s="83" t="n">
        <f aca="false">U33-DG33+(AW33*$C$28)</f>
        <v>134956728.762039</v>
      </c>
      <c r="DI33" s="81" t="n">
        <f aca="false">U33-DG33</f>
        <v>134956728.762039</v>
      </c>
      <c r="DJ33" s="53" t="n">
        <f aca="false">DJ32+1</f>
        <v>28</v>
      </c>
    </row>
    <row r="34" customFormat="false" ht="15.75" hidden="false" customHeight="false" outlineLevel="0" collapsed="false">
      <c r="A34" s="87" t="s">
        <v>81</v>
      </c>
      <c r="B34" s="53"/>
      <c r="C34" s="88" t="n">
        <v>0.07651</v>
      </c>
      <c r="G34" s="76" t="n">
        <f aca="false">G33+1</f>
        <v>29</v>
      </c>
      <c r="H34" s="77" t="n">
        <f aca="false">1/(1+$C$4)*H35</f>
        <v>0.926852778704631</v>
      </c>
      <c r="I34" s="77" t="n">
        <f aca="false">1/$C$4*(1-H34)</f>
        <v>0.926852778704632</v>
      </c>
      <c r="J34" s="85" t="n">
        <f aca="false">0.06*$C$6</f>
        <v>0</v>
      </c>
      <c r="K34" s="85" t="n">
        <f aca="false">$C$10</f>
        <v>0</v>
      </c>
      <c r="L34" s="79" t="n">
        <f aca="false">-PV($C$4,$C$3-$G34,$C$5)*(1-$J$5-$K$5)*(1-$J$6-$K$6)*(1-$J$7-$K$7)*(1-$J$8-$K$8)*(1-$J34-$K34)^($G34-3)</f>
        <v>-6077989247.5353</v>
      </c>
      <c r="M34" s="80" t="n">
        <f aca="false">-PMT($C$4,$C$3,$C$2)*(1-$J$5-$K$5)*(1-$J$6-$K$6)*(1-$J$7-$K$7)*(1-$J$8-$K$8)*(1-J33-K33)^($G34-4)</f>
        <v>128067917.274257</v>
      </c>
      <c r="N34" s="80" t="n">
        <f aca="false">-PV($C$4,$C$3-$G34,$C$5)*(1-$J$5-$K$5)*(1-$J$6-$K$6)*(1-$J$7-$K$7)*(1-$J$8-$K$8)*(1-$J33-$K33)^($G34-4)*$J$10</f>
        <v>-0</v>
      </c>
      <c r="O34" s="80" t="n">
        <f aca="false">PV($C$4,$C$3-$G34,$C$5)*(1-$J$5-$K$5)*(1-$J$6-$K$6)*(1-$J$7-$K$7)*(1-$J$8-$K$8)*(1-$J33-$K33)^($G34-4)*$K$10</f>
        <v>0</v>
      </c>
      <c r="P34" s="80" t="n">
        <f aca="false">-(PMT($C$4,$C$3,$C$2)-PV($C$4,$C$3-$G33,$C$5)*$C$4)*(1-$J$5-$K$5)*(1-$J$6-$K$6)*(1-$J$7-$K$7)*(1-$J$8-$K$8)*(1-$J33-$K33)^($G34-4)</f>
        <v>563288129.5089</v>
      </c>
      <c r="Q34" s="80" t="n">
        <f aca="false">(-PV($C$4,$C$3-$G33,$C$5)*$C$4)*(1-$J$5-$K$5)*(1-$J$6-$K$6)*(1-$J$7-$K$7)*(1-$J$8-$K$8)*(1-$J33-$K33)^($G34-4)</f>
        <v>-435220212.234643</v>
      </c>
      <c r="R34" s="80" t="n">
        <f aca="false">(PV($C$4,$C$3-G33,$C$5)*$C$9)*(1-$J$5-$K$5)*(1-$J$6-$K$6)*(1-$J$7-$K$7)*(1-$J$8-$K$8)*(1-$J$9-$K$9)^($G34-4)</f>
        <v>7609184.60265282</v>
      </c>
      <c r="S34" s="80" t="n">
        <f aca="false">MAXA(0,$L34-$C$8)</f>
        <v>0</v>
      </c>
      <c r="T34" s="80" t="n">
        <f aca="false">-$C$11*O33</f>
        <v>-0</v>
      </c>
      <c r="U34" s="52" t="n">
        <f aca="false">SUM(N34:R34)+T34</f>
        <v>135677101.87691</v>
      </c>
      <c r="W34" s="53" t="n">
        <f aca="false">W33+1</f>
        <v>29</v>
      </c>
      <c r="X34" s="83" t="n">
        <f aca="false">MAX(X33-Z34,0)</f>
        <v>0</v>
      </c>
      <c r="Y34" s="81" t="n">
        <f aca="false">X33*$C$13</f>
        <v>0</v>
      </c>
      <c r="Z34" s="83" t="n">
        <f aca="false">MIN(IF(X33&gt;0,$P$6,0),X33)</f>
        <v>0</v>
      </c>
      <c r="AA34" s="83" t="n">
        <f aca="false">Y34+Z34</f>
        <v>0</v>
      </c>
      <c r="AB34" s="53" t="n">
        <f aca="false">AB33+1</f>
        <v>29</v>
      </c>
      <c r="AC34" s="83" t="n">
        <f aca="false">MAX(AC33-AE34,0)</f>
        <v>0</v>
      </c>
      <c r="AD34" s="81" t="n">
        <f aca="false">AC33*$C$16</f>
        <v>0</v>
      </c>
      <c r="AE34" s="83" t="n">
        <f aca="false">IF(P34-Z34&gt;0,MIN(AC33,P34-Z34),0)</f>
        <v>0</v>
      </c>
      <c r="AF34" s="81" t="n">
        <f aca="false">AD34+AE34</f>
        <v>0</v>
      </c>
      <c r="AG34" s="53" t="n">
        <f aca="false">AG33+1</f>
        <v>29</v>
      </c>
      <c r="AH34" s="83" t="n">
        <f aca="false">MAX(AH33-AJ34,0)</f>
        <v>0</v>
      </c>
      <c r="AI34" s="81" t="n">
        <f aca="false">AH33*$C$19</f>
        <v>0</v>
      </c>
      <c r="AJ34" s="83" t="n">
        <f aca="false">IF(P34-Z34-AE34&gt;0,MIN(AH33,P34-Z34-AE34),0)</f>
        <v>0</v>
      </c>
      <c r="AK34" s="81" t="n">
        <f aca="false">AI34+AJ34</f>
        <v>0</v>
      </c>
      <c r="AL34" s="53" t="n">
        <f aca="false">AL33+1</f>
        <v>29</v>
      </c>
      <c r="AM34" s="83" t="n">
        <f aca="false">MAX(AM33-AO34,0)</f>
        <v>0</v>
      </c>
      <c r="AN34" s="81" t="n">
        <f aca="false">AM33*$C$22</f>
        <v>0</v>
      </c>
      <c r="AO34" s="83" t="n">
        <f aca="false">IF(P34-Z34-AE34-AJ34&gt;0,MIN(AM33,P34-Z34-AE34-AJ34),0)</f>
        <v>0</v>
      </c>
      <c r="AP34" s="81" t="n">
        <f aca="false">AN34+AO34</f>
        <v>0</v>
      </c>
      <c r="AQ34" s="53" t="n">
        <f aca="false">AQ33+1</f>
        <v>29</v>
      </c>
      <c r="AR34" s="83" t="n">
        <f aca="false">MAX(AR33-AT34,0)</f>
        <v>0</v>
      </c>
      <c r="AS34" s="81" t="n">
        <f aca="false">AR33*$C$25</f>
        <v>0</v>
      </c>
      <c r="AT34" s="83" t="n">
        <f aca="false">IF(P34-Z34-AE34-AJ34-AO34&gt;0,MIN(AR33,P34-Z34-AE34-AJ34-AO34),0)</f>
        <v>0</v>
      </c>
      <c r="AU34" s="81" t="n">
        <f aca="false">AS34+AT34</f>
        <v>0</v>
      </c>
      <c r="AV34" s="53" t="n">
        <f aca="false">AV33+1</f>
        <v>29</v>
      </c>
      <c r="AW34" s="82" t="n">
        <f aca="false">S33</f>
        <v>0</v>
      </c>
      <c r="AX34" s="81" t="n">
        <f aca="false">AW33*$C$28</f>
        <v>0</v>
      </c>
      <c r="AY34" s="81" t="n">
        <v>0</v>
      </c>
      <c r="AZ34" s="81" t="n">
        <f aca="false">AX34+AY34</f>
        <v>0</v>
      </c>
      <c r="BA34" s="53" t="n">
        <f aca="false">BA33+1</f>
        <v>29</v>
      </c>
      <c r="BB34" s="83" t="n">
        <f aca="false">MAX(BB33-BD34,0)</f>
        <v>0</v>
      </c>
      <c r="BC34" s="81" t="n">
        <f aca="false">IF(AR34=0,BB33*$C$31,0)</f>
        <v>0</v>
      </c>
      <c r="BD34" s="83" t="n">
        <f aca="false">IF(P34-Z34-AE34-AJ34-AO34-AT34&gt;0,MIN(BB33,P34-Z34-AE34-AJ34-AO34-AT34),0)</f>
        <v>0</v>
      </c>
      <c r="BE34" s="81" t="n">
        <f aca="false">BC34+BD34</f>
        <v>0</v>
      </c>
      <c r="BF34" s="53" t="n">
        <f aca="false">BF33+1</f>
        <v>29</v>
      </c>
      <c r="BG34" s="83" t="n">
        <f aca="false">MAX(BG33-BI34,0)</f>
        <v>0</v>
      </c>
      <c r="BH34" s="81" t="n">
        <f aca="false">IF(BB34&gt;0,0,BG33*$C$34)</f>
        <v>0</v>
      </c>
      <c r="BI34" s="83" t="n">
        <f aca="false">IF(P34-Z34-AE34-AJ34-AO34-AT34-BD34&gt;0,MIN(BG33,P34-Z34-AE34-AJ34-AO34-AT34-BD34),0)</f>
        <v>0</v>
      </c>
      <c r="BJ34" s="81" t="n">
        <f aca="false">BH34+BI34</f>
        <v>0</v>
      </c>
      <c r="BK34" s="53" t="n">
        <f aca="false">BK33+1</f>
        <v>29</v>
      </c>
      <c r="BL34" s="83" t="n">
        <f aca="false">MAX(BL33-BN34,0)</f>
        <v>0</v>
      </c>
      <c r="BM34" s="81" t="n">
        <f aca="false">IF(BG34=0,BL33*$C$37,0)</f>
        <v>0</v>
      </c>
      <c r="BN34" s="83" t="n">
        <f aca="false">IF(P34-Z34-AE34-AJ34-AO34-AT34-BD34-BI34&gt;0,MIN(BL33,P34-Z34-AE34-AJ34-AO34-AT34-BD34-BI34),0)</f>
        <v>0</v>
      </c>
      <c r="BO34" s="81" t="n">
        <f aca="false">BM34+BN34</f>
        <v>0</v>
      </c>
      <c r="BP34" s="53" t="n">
        <f aca="false">BP33+1</f>
        <v>29</v>
      </c>
      <c r="BQ34" s="83" t="n">
        <f aca="false">MAX(BQ33-BS34,0)</f>
        <v>0</v>
      </c>
      <c r="BR34" s="81" t="n">
        <f aca="false">IF(BL34=0,BQ33*$C$40,0)</f>
        <v>0</v>
      </c>
      <c r="BS34" s="83" t="n">
        <f aca="false">IF(P34-Z34-AE34-AJ34-AO34-AT34-BD34-BI34-BN34&gt;0,MIN(BQ33,P34-Z34-AE34-AJ34-AO34-AT34-BD34-BI34-BN34),0)</f>
        <v>0</v>
      </c>
      <c r="BT34" s="81" t="n">
        <f aca="false">BR34+BS34</f>
        <v>0</v>
      </c>
      <c r="BU34" s="53" t="n">
        <f aca="false">BU33+1</f>
        <v>29</v>
      </c>
      <c r="BV34" s="83" t="n">
        <f aca="false">MAX(BV33-BX34,0)</f>
        <v>0</v>
      </c>
      <c r="BW34" s="81" t="n">
        <f aca="false">IF(BQ34=0,BV33*$C$43,0)</f>
        <v>0</v>
      </c>
      <c r="BX34" s="83" t="n">
        <f aca="false">IF(P34-Z34-AE34-AJ34-AO34-AT34-BD34-BI34-BN34-BS34&gt;0,MIN(BV33,P34-Z34-AE34-AJ34-AO34-AT34-BD34-BI34-BN34-BS34),0)</f>
        <v>0</v>
      </c>
      <c r="BY34" s="81" t="n">
        <f aca="false">BW34+BX34</f>
        <v>0</v>
      </c>
      <c r="BZ34" s="0" t="n">
        <f aca="false">BZ33+1</f>
        <v>29</v>
      </c>
      <c r="CA34" s="83" t="n">
        <f aca="false">MAX(CA33-CC34,0)</f>
        <v>0</v>
      </c>
      <c r="CB34" s="81" t="n">
        <f aca="false">IF(BV34=0,CA33*$C$46,0)</f>
        <v>0</v>
      </c>
      <c r="CC34" s="83" t="n">
        <f aca="false">IF(P34-Z34-AE34-AJ34-AO34-AT34-BD34-BI34-BN34-BS34-BX34&gt;0,MIN(CA33,P34-Z34-AE34-AJ34-AO34-AT34-BD34-BI34-BN34-BS34-BX34),0)</f>
        <v>0</v>
      </c>
      <c r="CD34" s="81" t="n">
        <f aca="false">CB34+CC34</f>
        <v>0</v>
      </c>
      <c r="CE34" s="53" t="n">
        <f aca="false">CE33+1</f>
        <v>29</v>
      </c>
      <c r="CF34" s="83" t="n">
        <f aca="false">MAX(CF33-CH34,0)</f>
        <v>0</v>
      </c>
      <c r="CG34" s="81" t="n">
        <f aca="false">IF(CA34=0,CF33*$C$49,0)</f>
        <v>0</v>
      </c>
      <c r="CH34" s="83" t="n">
        <f aca="false">IF(P34-Z34-AE34-AJ34-AO34-AT34-BD34-BI34-BN34-BS34-BX34-CC34&gt;0,MIN(CF33,P34-Z34-AE34-AJ34-AO34-AT34-BD34-BI34-BN34-BS34-BX34-CC34),0)</f>
        <v>0</v>
      </c>
      <c r="CI34" s="81" t="n">
        <f aca="false">CG34+CH34</f>
        <v>0</v>
      </c>
      <c r="CJ34" s="53" t="n">
        <f aca="false">CJ33+1</f>
        <v>29</v>
      </c>
      <c r="CK34" s="83" t="n">
        <f aca="false">MAX(CK33-CM34,0)</f>
        <v>0</v>
      </c>
      <c r="CL34" s="81" t="n">
        <f aca="false">IF(CF34=0,CK33*$C$52,0)</f>
        <v>0</v>
      </c>
      <c r="CM34" s="83" t="n">
        <f aca="false">IF(P34-Z34-AE34-AJ34-AO34-AT34-BD34-BI34-BN34-BS34-BX34-CC34-CH34&gt;0,MIN(CK33,P34-Z34-AE34-AJ34-AO34-AT34-BD34-BI34-BN34-BS34-BX34-CC34-CH34),0)</f>
        <v>0</v>
      </c>
      <c r="CN34" s="81" t="n">
        <f aca="false">CL34+CM34</f>
        <v>0</v>
      </c>
      <c r="CO34" s="0" t="n">
        <f aca="false">CO33+1</f>
        <v>29</v>
      </c>
      <c r="CP34" s="83" t="n">
        <f aca="false">MAX(CP33-CR34,0)</f>
        <v>0</v>
      </c>
      <c r="CQ34" s="81" t="n">
        <f aca="false">IF(CK34=0,CP33*$C$55,0)</f>
        <v>0</v>
      </c>
      <c r="CR34" s="83" t="n">
        <f aca="false">IF(P34-Z34-AE34-AJ34-AO34-AT34-BD34-BI34-BN34-BS34-BX34-CC34-CH34-CM34&gt;0,MIN(CP33,P34-Z34-AE34-AJ34-AO34-AT34-BD34-BI34-BN34-BS34-BX34-CC34-CH34-CM34),0)</f>
        <v>0</v>
      </c>
      <c r="CS34" s="81" t="n">
        <f aca="false">CQ34+CR34</f>
        <v>0</v>
      </c>
      <c r="CT34" s="0" t="n">
        <f aca="false">CT33+1</f>
        <v>29</v>
      </c>
      <c r="CU34" s="83" t="n">
        <f aca="false">MAX(CU33-CW34,0)</f>
        <v>0</v>
      </c>
      <c r="CV34" s="81" t="n">
        <f aca="false">IF(CP34=0,CU33*$C$58,0)</f>
        <v>0</v>
      </c>
      <c r="CW34" s="83" t="n">
        <f aca="false">IF(P34-Z34-AE34-AJ34-AO34-AT34-BD34-BI34-BN34-BS34-BX34-CC34-CH34-CM34-CR34&gt;0,MIN(CU33,P34-Z34-AE34-AJ34-AO34-AT34-BD34-BI34-BN34-BS34-BX34-CC34-CH34-CM34-CR34),0)</f>
        <v>0</v>
      </c>
      <c r="CX34" s="81" t="n">
        <f aca="false">CV34+CW34</f>
        <v>0</v>
      </c>
      <c r="CY34" s="53" t="n">
        <f aca="false">CY33+1</f>
        <v>29</v>
      </c>
      <c r="CZ34" s="83" t="n">
        <f aca="false">MAX(CZ33-DB34,0)</f>
        <v>0</v>
      </c>
      <c r="DA34" s="81" t="n">
        <f aca="false">IF(CU34=0,CZ33*$C$61,0)</f>
        <v>0</v>
      </c>
      <c r="DB34" s="83" t="n">
        <f aca="false">IF(P34-Z34-AE34-AJ34-AO34-AT34-BD34-BI34-BN34-BS34-BX34-CC34-CH34-CM34-CR34-CW34&gt;0,MIN(CZ33,P34-Z34-AE34-AJ34-AO34-AT34-BD34-BI34-BN34-BS34-BX34-CC34-CH34-CM34-CR34-CW34),0)</f>
        <v>0</v>
      </c>
      <c r="DC34" s="81" t="n">
        <f aca="false">DA34+DB34</f>
        <v>0</v>
      </c>
      <c r="DD34" s="81" t="n">
        <f aca="false">X34+AC34+AH34+AM34+AR34+BB34+BG34+BL34+BQ34+BV34+CA34+CF34+CK34+CP34+CU34+CZ34</f>
        <v>0</v>
      </c>
      <c r="DE34" s="81" t="n">
        <f aca="false">Y34+AD34+AI34+AN34+AS34+AX34+BC34+BH34+BM34+BR34+BW34+CB34+CG34+CQ34+CV34+DA34</f>
        <v>0</v>
      </c>
      <c r="DF34" s="81" t="n">
        <f aca="false">Z34+AE34+AJ34+AO34+AT34+AY34+BD34+BI34+BN34+BS34+BX34+CC34+CH34+CR34+CW34+DB34</f>
        <v>0</v>
      </c>
      <c r="DG34" s="81" t="n">
        <f aca="false">DE34+DF34</f>
        <v>0</v>
      </c>
      <c r="DH34" s="83" t="n">
        <f aca="false">U34-DG34+(AW34*$C$28)</f>
        <v>135677101.87691</v>
      </c>
      <c r="DI34" s="81" t="n">
        <f aca="false">U34-DG34</f>
        <v>135677101.87691</v>
      </c>
      <c r="DJ34" s="53" t="n">
        <f aca="false">DJ33+1</f>
        <v>29</v>
      </c>
    </row>
    <row r="35" customFormat="false" ht="15.75" hidden="false" customHeight="false" outlineLevel="0" collapsed="false">
      <c r="A35" s="53"/>
      <c r="B35" s="53"/>
      <c r="C35" s="53"/>
      <c r="G35" s="76" t="n">
        <f aca="false">G34+1</f>
        <v>30</v>
      </c>
      <c r="H35" s="77" t="n">
        <v>1</v>
      </c>
      <c r="I35" s="77" t="n">
        <f aca="false">1/$C$4*(1-H35)</f>
        <v>0</v>
      </c>
      <c r="J35" s="85" t="n">
        <f aca="false">0.06*$C$6</f>
        <v>0</v>
      </c>
      <c r="K35" s="85" t="n">
        <f aca="false">$C$10</f>
        <v>0</v>
      </c>
      <c r="L35" s="79" t="n">
        <f aca="false">-PV($C$4,$C$3-$G35,$C$5)*(1-$J$5-$K$5)*(1-$J$6-$K$6)*(1-$J$7-$K$7)*(1-$J$8-$K$8)*(1-$J35-$K35)^($G35-3)</f>
        <v>-6685732076.22504</v>
      </c>
      <c r="M35" s="80" t="n">
        <f aca="false">-PMT($C$4,$C$3,$C$2)*(1-$J$5-$K$5)*(1-$J$6-$K$6)*(1-$J$7-$K$7)*(1-$J$8-$K$8)*(1-J34-K34)^($G35-4)</f>
        <v>128067917.274257</v>
      </c>
      <c r="N35" s="80" t="n">
        <f aca="false">-PV($C$4,$C$3-$G35,$C$5)*(1-$J$5-$K$5)*(1-$J$6-$K$6)*(1-$J$7-$K$7)*(1-$J$8-$K$8)*(1-$J34-$K34)^($G35-4)*$J$10</f>
        <v>-0</v>
      </c>
      <c r="O35" s="80" t="n">
        <f aca="false">PV($C$4,$C$3-$G35,$C$5)*(1-$J$5-$K$5)*(1-$J$6-$K$6)*(1-$J$7-$K$7)*(1-$J$8-$K$8)*(1-$J34-$K34)^($G35-4)*$K$10</f>
        <v>0</v>
      </c>
      <c r="P35" s="80" t="n">
        <f aca="false">-(PMT($C$4,$C$3,$C$2)-PV($C$4,$C$3-$G34,$C$5)*$C$4)*(1-$J$5-$K$5)*(1-$J$6-$K$6)*(1-$J$7-$K$7)*(1-$J$8-$K$8)*(1-$J34-$K34)^($G35-4)</f>
        <v>607742828.689742</v>
      </c>
      <c r="Q35" s="80" t="n">
        <f aca="false">(-PV($C$4,$C$3-$G34,$C$5)*$C$4)*(1-$J$5-$K$5)*(1-$J$6-$K$6)*(1-$J$7-$K$7)*(1-$J$8-$K$8)*(1-$J34-$K34)^($G35-4)</f>
        <v>-479674911.415485</v>
      </c>
      <c r="R35" s="80" t="n">
        <f aca="false">(PV($C$4,$C$3-G34,$C$5)*$C$9)*(1-$J$5-$K$5)*(1-$J$6-$K$6)*(1-$J$7-$K$7)*(1-$J$8-$K$8)*(1-$J$9-$K$9)^($G35-4)</f>
        <v>8386409.5637492</v>
      </c>
      <c r="S35" s="80" t="n">
        <f aca="false">MAXA(0,$L35-$C$8)</f>
        <v>0</v>
      </c>
      <c r="T35" s="80" t="n">
        <f aca="false">-$C$11*O34</f>
        <v>-0</v>
      </c>
      <c r="U35" s="52" t="n">
        <f aca="false">SUM(N35:R35)+T35</f>
        <v>136454326.838006</v>
      </c>
      <c r="W35" s="53" t="n">
        <f aca="false">W34+1</f>
        <v>30</v>
      </c>
      <c r="X35" s="83" t="n">
        <f aca="false">MAX(X34-Z35,0)</f>
        <v>0</v>
      </c>
      <c r="Y35" s="81" t="n">
        <f aca="false">X34*$C$13</f>
        <v>0</v>
      </c>
      <c r="Z35" s="83" t="n">
        <f aca="false">MIN(IF(X34&gt;0,$P$6,0),X34)</f>
        <v>0</v>
      </c>
      <c r="AA35" s="83" t="n">
        <f aca="false">Y35+Z35</f>
        <v>0</v>
      </c>
      <c r="AB35" s="53" t="n">
        <f aca="false">AB34+1</f>
        <v>30</v>
      </c>
      <c r="AC35" s="83" t="n">
        <f aca="false">MAX(AC34-AE35,0)</f>
        <v>0</v>
      </c>
      <c r="AD35" s="81" t="n">
        <f aca="false">AC34*$C$16</f>
        <v>0</v>
      </c>
      <c r="AE35" s="83" t="n">
        <f aca="false">IF(P35-Z35&gt;0,MIN(AC34,P35-Z35),0)</f>
        <v>0</v>
      </c>
      <c r="AF35" s="81" t="n">
        <f aca="false">AD35+AE35</f>
        <v>0</v>
      </c>
      <c r="AG35" s="53" t="n">
        <f aca="false">AG34+1</f>
        <v>30</v>
      </c>
      <c r="AH35" s="83" t="n">
        <f aca="false">MAX(AH34-AJ35,0)</f>
        <v>0</v>
      </c>
      <c r="AI35" s="81" t="n">
        <f aca="false">AH34*$C$19</f>
        <v>0</v>
      </c>
      <c r="AJ35" s="83" t="n">
        <f aca="false">IF(P35-Z35-AE35&gt;0,MIN(AH34,P35-Z35-AE35),0)</f>
        <v>0</v>
      </c>
      <c r="AK35" s="81" t="n">
        <f aca="false">AI35+AJ35</f>
        <v>0</v>
      </c>
      <c r="AL35" s="53" t="n">
        <f aca="false">AL34+1</f>
        <v>30</v>
      </c>
      <c r="AM35" s="83" t="n">
        <f aca="false">MAX(AM34-AO35,0)</f>
        <v>0</v>
      </c>
      <c r="AN35" s="81" t="n">
        <f aca="false">AM34*$C$22</f>
        <v>0</v>
      </c>
      <c r="AO35" s="83" t="n">
        <f aca="false">IF(P35-Z35-AE35-AJ35&gt;0,MIN(AM34,P35-Z35-AE35-AJ35),0)</f>
        <v>0</v>
      </c>
      <c r="AP35" s="81" t="n">
        <f aca="false">AN35+AO35</f>
        <v>0</v>
      </c>
      <c r="AQ35" s="53" t="n">
        <f aca="false">AQ34+1</f>
        <v>30</v>
      </c>
      <c r="AR35" s="83" t="n">
        <f aca="false">MAX(AR34-AT35,0)</f>
        <v>0</v>
      </c>
      <c r="AS35" s="81" t="n">
        <f aca="false">AR34*$C$25</f>
        <v>0</v>
      </c>
      <c r="AT35" s="83" t="n">
        <f aca="false">IF(P35-Z35-AE35-AJ35-AO35&gt;0,MIN(AR34,P35-Z35-AE35-AJ35-AO35),0)</f>
        <v>0</v>
      </c>
      <c r="AU35" s="81" t="n">
        <f aca="false">AS35+AT35</f>
        <v>0</v>
      </c>
      <c r="AV35" s="53" t="n">
        <f aca="false">AV34+1</f>
        <v>30</v>
      </c>
      <c r="AW35" s="82" t="n">
        <f aca="false">S34</f>
        <v>0</v>
      </c>
      <c r="AX35" s="81" t="n">
        <f aca="false">AW34*$C$28</f>
        <v>0</v>
      </c>
      <c r="AY35" s="81" t="n">
        <v>0</v>
      </c>
      <c r="AZ35" s="81" t="n">
        <f aca="false">AX35+AY35</f>
        <v>0</v>
      </c>
      <c r="BA35" s="53" t="n">
        <f aca="false">BA34+1</f>
        <v>30</v>
      </c>
      <c r="BB35" s="83" t="n">
        <f aca="false">MAX(BB34-BD35,0)</f>
        <v>0</v>
      </c>
      <c r="BC35" s="81" t="n">
        <f aca="false">IF(AR35=0,BB34*$C$31,0)</f>
        <v>0</v>
      </c>
      <c r="BD35" s="83" t="n">
        <f aca="false">IF(P35-Z35-AE35-AJ35-AO35-AT35&gt;0,MIN(BB34,P35-Z35-AE35-AJ35-AO35-AT35),0)</f>
        <v>0</v>
      </c>
      <c r="BE35" s="81" t="n">
        <f aca="false">BC35+BD35</f>
        <v>0</v>
      </c>
      <c r="BF35" s="53" t="n">
        <f aca="false">BF34+1</f>
        <v>30</v>
      </c>
      <c r="BG35" s="83" t="n">
        <f aca="false">MAX(BG34-BI35,0)</f>
        <v>0</v>
      </c>
      <c r="BH35" s="81" t="n">
        <f aca="false">IF(BB35&gt;0,0,BG34*$C$34)</f>
        <v>0</v>
      </c>
      <c r="BI35" s="83" t="n">
        <f aca="false">IF(P35-Z35-AE35-AJ35-AO35-AT35-BD35&gt;0,MIN(BG34,P35-Z35-AE35-AJ35-AO35-AT35-BD35),0)</f>
        <v>0</v>
      </c>
      <c r="BJ35" s="81" t="n">
        <f aca="false">BH35+BI35</f>
        <v>0</v>
      </c>
      <c r="BK35" s="53" t="n">
        <f aca="false">BK34+1</f>
        <v>30</v>
      </c>
      <c r="BL35" s="83" t="n">
        <f aca="false">MAX(BL34-BN35,0)</f>
        <v>0</v>
      </c>
      <c r="BM35" s="81" t="n">
        <f aca="false">IF(BG35=0,BL34*$C$37,0)</f>
        <v>0</v>
      </c>
      <c r="BN35" s="83" t="n">
        <f aca="false">IF(P35-Z35-AE35-AJ35-AO35-AT35-BD35-BI35&gt;0,MIN(BL34,P35-Z35-AE35-AJ35-AO35-AT35-BD35-BI35),0)</f>
        <v>0</v>
      </c>
      <c r="BO35" s="81" t="n">
        <f aca="false">BM35+BN35</f>
        <v>0</v>
      </c>
      <c r="BP35" s="53" t="n">
        <f aca="false">BP34+1</f>
        <v>30</v>
      </c>
      <c r="BQ35" s="83" t="n">
        <f aca="false">MAX(BQ34-BS35,0)</f>
        <v>0</v>
      </c>
      <c r="BR35" s="81" t="n">
        <f aca="false">IF(BL35=0,BQ34*$C$40,0)</f>
        <v>0</v>
      </c>
      <c r="BS35" s="83" t="n">
        <f aca="false">IF(P35-Z35-AE35-AJ35-AO35-AT35-BD35-BI35-BN35&gt;0,MIN(BQ34,P35-Z35-AE35-AJ35-AO35-AT35-BD35-BI35-BN35),0)</f>
        <v>0</v>
      </c>
      <c r="BT35" s="81" t="n">
        <f aca="false">BR35+BS35</f>
        <v>0</v>
      </c>
      <c r="BU35" s="53" t="n">
        <f aca="false">BU34+1</f>
        <v>30</v>
      </c>
      <c r="BV35" s="83" t="n">
        <f aca="false">MAX(BV34-BX35,0)</f>
        <v>0</v>
      </c>
      <c r="BW35" s="81" t="n">
        <f aca="false">IF(BQ35=0,BV34*$C$43,0)</f>
        <v>0</v>
      </c>
      <c r="BX35" s="83" t="n">
        <f aca="false">IF(P35-Z35-AE35-AJ35-AO35-AT35-BD35-BI35-BN35-BS35&gt;0,MIN(BV34,P35-Z35-AE35-AJ35-AO35-AT35-BD35-BI35-BN35-BS35),0)</f>
        <v>0</v>
      </c>
      <c r="BY35" s="81" t="n">
        <f aca="false">BW35+BX35</f>
        <v>0</v>
      </c>
      <c r="BZ35" s="0" t="n">
        <f aca="false">BZ34+1</f>
        <v>30</v>
      </c>
      <c r="CA35" s="83" t="n">
        <f aca="false">MAX(CA34-CC35,0)</f>
        <v>0</v>
      </c>
      <c r="CB35" s="81" t="n">
        <f aca="false">IF(BV35=0,CA34*$C$46,0)</f>
        <v>0</v>
      </c>
      <c r="CC35" s="83" t="n">
        <f aca="false">IF(P35-Z35-AE35-AJ35-AO35-AT35-BD35-BI35-BN35-BS35-BX35&gt;0,MIN(CA34,P35-Z35-AE35-AJ35-AO35-AT35-BD35-BI35-BN35-BS35-BX35),0)</f>
        <v>0</v>
      </c>
      <c r="CD35" s="81" t="n">
        <f aca="false">CB35+CC35</f>
        <v>0</v>
      </c>
      <c r="CE35" s="53" t="n">
        <f aca="false">CE34+1</f>
        <v>30</v>
      </c>
      <c r="CF35" s="83" t="n">
        <f aca="false">MAX(CF34-CH35,0)</f>
        <v>0</v>
      </c>
      <c r="CG35" s="81" t="n">
        <f aca="false">IF(CA35=0,CF34*$C$49,0)</f>
        <v>0</v>
      </c>
      <c r="CH35" s="83" t="n">
        <f aca="false">IF(P35-Z35-AE35-AJ35-AO35-AT35-BD35-BI35-BN35-BS35-BX35-CC35&gt;0,MIN(CF34,P35-Z35-AE35-AJ35-AO35-AT35-BD35-BI35-BN35-BS35-BX35-CC35),0)</f>
        <v>0</v>
      </c>
      <c r="CI35" s="81" t="n">
        <f aca="false">CG35+CH35</f>
        <v>0</v>
      </c>
      <c r="CJ35" s="53" t="n">
        <f aca="false">CJ34+1</f>
        <v>30</v>
      </c>
      <c r="CK35" s="83" t="n">
        <f aca="false">MAX(CK34-CM35,0)</f>
        <v>0</v>
      </c>
      <c r="CL35" s="81" t="n">
        <f aca="false">IF(CF35=0,CK34*$C$52,0)</f>
        <v>0</v>
      </c>
      <c r="CM35" s="83" t="n">
        <f aca="false">IF(P35-Z35-AE35-AJ35-AO35-AT35-BD35-BI35-BN35-BS35-BX35-CC35-CH35&gt;0,MIN(CK34,P35-Z35-AE35-AJ35-AO35-AT35-BD35-BI35-BN35-BS35-BX35-CC35-CH35),0)</f>
        <v>0</v>
      </c>
      <c r="CN35" s="81" t="n">
        <f aca="false">CL35+CM35</f>
        <v>0</v>
      </c>
      <c r="CO35" s="0" t="n">
        <f aca="false">CO34+1</f>
        <v>30</v>
      </c>
      <c r="CP35" s="83" t="n">
        <f aca="false">MAX(CP34-CR35,0)</f>
        <v>0</v>
      </c>
      <c r="CQ35" s="81" t="n">
        <f aca="false">IF(CK35=0,CP34*$C$55,0)</f>
        <v>0</v>
      </c>
      <c r="CR35" s="83" t="n">
        <f aca="false">IF(P35-Z35-AE35-AJ35-AO35-AT35-BD35-BI35-BN35-BS35-BX35-CC35-CH35-CM35&gt;0,MIN(CP34,P35-Z35-AE35-AJ35-AO35-AT35-BD35-BI35-BN35-BS35-BX35-CC35-CH35-CM35),0)</f>
        <v>0</v>
      </c>
      <c r="CS35" s="81" t="n">
        <f aca="false">CQ35+CR35</f>
        <v>0</v>
      </c>
      <c r="CT35" s="0" t="n">
        <f aca="false">CT34+1</f>
        <v>30</v>
      </c>
      <c r="CU35" s="83" t="n">
        <f aca="false">MAX(CU34-CW35,0)</f>
        <v>0</v>
      </c>
      <c r="CV35" s="81" t="n">
        <f aca="false">IF(CP35=0,CU34*$C$58,0)</f>
        <v>0</v>
      </c>
      <c r="CW35" s="83" t="n">
        <f aca="false">IF(P35-Z35-AE35-AJ35-AO35-AT35-BD35-BI35-BN35-BS35-BX35-CC35-CH35-CM35-CR35&gt;0,MIN(CU34,P35-Z35-AE35-AJ35-AO35-AT35-BD35-BI35-BN35-BS35-BX35-CC35-CH35-CM35-CR35),0)</f>
        <v>0</v>
      </c>
      <c r="CX35" s="81" t="n">
        <f aca="false">CV35+CW35</f>
        <v>0</v>
      </c>
      <c r="CY35" s="53" t="n">
        <f aca="false">CY34+1</f>
        <v>30</v>
      </c>
      <c r="CZ35" s="83" t="n">
        <f aca="false">MAX(CZ34-DB35,0)</f>
        <v>0</v>
      </c>
      <c r="DA35" s="81" t="n">
        <f aca="false">IF(CU35=0,CZ34*$C$61,0)</f>
        <v>0</v>
      </c>
      <c r="DB35" s="83" t="n">
        <f aca="false">IF(P35-Z35-AE35-AJ35-AO35-AT35-BD35-BI35-BN35-BS35-BX35-CC35-CH35-CM35-CR35-CW35&gt;0,MIN(CZ34,P35-Z35-AE35-AJ35-AO35-AT35-BD35-BI35-BN35-BS35-BX35-CC35-CH35-CM35-CR35-CW35),0)</f>
        <v>0</v>
      </c>
      <c r="DC35" s="81" t="n">
        <f aca="false">DA35+DB35</f>
        <v>0</v>
      </c>
      <c r="DD35" s="81" t="n">
        <f aca="false">X35+AC35+AH35+AM35+AR35+BB35+BG35+BL35+BQ35+BV35+CA35+CF35+CK35+CP35+CU35+CZ35</f>
        <v>0</v>
      </c>
      <c r="DE35" s="81" t="n">
        <f aca="false">Y35+AD35+AI35+AN35+AS35+AX35+BC35+BH35+BM35+BR35+BW35+CB35+CG35+CQ35+CV35+DA35</f>
        <v>0</v>
      </c>
      <c r="DF35" s="81" t="n">
        <f aca="false">Z35+AE35+AJ35+AO35+AT35+AY35+BD35+BI35+BN35+BS35+BX35+CC35+CH35+CR35+CW35+DB35</f>
        <v>0</v>
      </c>
      <c r="DG35" s="81" t="n">
        <f aca="false">DE35+DF35</f>
        <v>0</v>
      </c>
      <c r="DH35" s="83" t="n">
        <f aca="false">U35-DG35+(AW35*$C$28)</f>
        <v>136454326.838006</v>
      </c>
      <c r="DI35" s="81" t="n">
        <f aca="false">U35-DG35</f>
        <v>136454326.838006</v>
      </c>
      <c r="DJ35" s="53" t="n">
        <f aca="false">DJ34+1</f>
        <v>30</v>
      </c>
    </row>
    <row r="36" customFormat="false" ht="15.75" hidden="false" customHeight="false" outlineLevel="0" collapsed="false">
      <c r="A36" s="87" t="s">
        <v>82</v>
      </c>
      <c r="B36" s="53"/>
      <c r="C36" s="89" t="n">
        <v>11714219</v>
      </c>
    </row>
    <row r="37" customFormat="false" ht="15.75" hidden="false" customHeight="false" outlineLevel="0" collapsed="false">
      <c r="A37" s="87" t="s">
        <v>83</v>
      </c>
      <c r="B37" s="53"/>
      <c r="C37" s="88" t="n">
        <v>0.076463</v>
      </c>
    </row>
    <row r="38" customFormat="false" ht="15.75" hidden="false" customHeight="false" outlineLevel="0" collapsed="false">
      <c r="A38" s="53"/>
      <c r="B38" s="53"/>
      <c r="C38" s="53"/>
    </row>
    <row r="39" customFormat="false" ht="15.75" hidden="false" customHeight="false" outlineLevel="0" collapsed="false">
      <c r="A39" s="87" t="s">
        <v>84</v>
      </c>
      <c r="B39" s="53"/>
      <c r="C39" s="89" t="n">
        <v>27333177</v>
      </c>
    </row>
    <row r="40" customFormat="false" ht="15.75" hidden="false" customHeight="false" outlineLevel="0" collapsed="false">
      <c r="A40" s="87" t="s">
        <v>85</v>
      </c>
      <c r="B40" s="53"/>
      <c r="C40" s="88" t="n">
        <v>0.07488</v>
      </c>
    </row>
    <row r="41" customFormat="false" ht="15.75" hidden="false" customHeight="false" outlineLevel="0" collapsed="false">
      <c r="A41" s="53"/>
      <c r="B41" s="53"/>
      <c r="C41" s="53"/>
    </row>
    <row r="42" customFormat="false" ht="15.75" hidden="false" customHeight="false" outlineLevel="0" collapsed="false">
      <c r="A42" s="87" t="s">
        <v>86</v>
      </c>
      <c r="B42" s="53"/>
      <c r="C42" s="89" t="n">
        <v>11714219</v>
      </c>
    </row>
    <row r="43" customFormat="false" ht="15.75" hidden="false" customHeight="false" outlineLevel="0" collapsed="false">
      <c r="A43" s="87" t="s">
        <v>87</v>
      </c>
      <c r="B43" s="53"/>
      <c r="C43" s="88" t="n">
        <v>0.07488</v>
      </c>
    </row>
    <row r="44" customFormat="false" ht="15.75" hidden="false" customHeight="false" outlineLevel="0" collapsed="false">
      <c r="A44" s="91" t="s">
        <v>88</v>
      </c>
      <c r="B44" s="92"/>
      <c r="C44" s="92"/>
    </row>
    <row r="45" customFormat="false" ht="15.75" hidden="false" customHeight="false" outlineLevel="0" collapsed="false">
      <c r="A45" s="87" t="s">
        <v>89</v>
      </c>
      <c r="B45" s="53"/>
      <c r="C45" s="81" t="n">
        <v>11714219</v>
      </c>
    </row>
    <row r="46" customFormat="false" ht="15.75" hidden="false" customHeight="false" outlineLevel="0" collapsed="false">
      <c r="A46" s="87" t="s">
        <v>90</v>
      </c>
      <c r="B46" s="53"/>
      <c r="C46" s="93" t="n">
        <v>0.0685</v>
      </c>
    </row>
    <row r="47" customFormat="false" ht="15.75" hidden="false" customHeight="false" outlineLevel="0" collapsed="false">
      <c r="A47" s="53"/>
      <c r="B47" s="53"/>
      <c r="C47" s="53"/>
    </row>
    <row r="48" customFormat="false" ht="15.75" hidden="false" customHeight="false" outlineLevel="0" collapsed="false">
      <c r="A48" s="87" t="s">
        <v>91</v>
      </c>
      <c r="B48" s="53"/>
      <c r="C48" s="81" t="n">
        <v>19523698</v>
      </c>
    </row>
    <row r="49" customFormat="false" ht="15.75" hidden="false" customHeight="false" outlineLevel="0" collapsed="false">
      <c r="A49" s="87" t="s">
        <v>92</v>
      </c>
      <c r="B49" s="53"/>
      <c r="C49" s="93" t="n">
        <v>0.0685</v>
      </c>
    </row>
    <row r="50" customFormat="false" ht="15.75" hidden="false" customHeight="false" outlineLevel="0" collapsed="false">
      <c r="A50" s="53"/>
      <c r="B50" s="53"/>
      <c r="C50" s="53"/>
    </row>
    <row r="51" customFormat="false" ht="15.75" hidden="false" customHeight="false" outlineLevel="0" collapsed="false">
      <c r="A51" s="87" t="s">
        <v>93</v>
      </c>
      <c r="B51" s="53"/>
      <c r="C51" s="81" t="n">
        <v>3904740</v>
      </c>
    </row>
    <row r="52" customFormat="false" ht="15.75" hidden="false" customHeight="false" outlineLevel="0" collapsed="false">
      <c r="A52" s="87" t="s">
        <v>94</v>
      </c>
      <c r="B52" s="53"/>
      <c r="C52" s="93" t="n">
        <v>0.0685</v>
      </c>
    </row>
    <row r="53" customFormat="false" ht="15.75" hidden="false" customHeight="false" outlineLevel="0" collapsed="false">
      <c r="A53" s="53"/>
      <c r="B53" s="53"/>
      <c r="C53" s="53"/>
    </row>
    <row r="54" customFormat="false" ht="15.75" hidden="false" customHeight="false" outlineLevel="0" collapsed="false">
      <c r="A54" s="87" t="s">
        <v>95</v>
      </c>
      <c r="B54" s="53"/>
      <c r="C54" s="81" t="n">
        <v>15618958</v>
      </c>
    </row>
    <row r="55" customFormat="false" ht="15.75" hidden="false" customHeight="false" outlineLevel="0" collapsed="false">
      <c r="A55" s="87" t="s">
        <v>96</v>
      </c>
      <c r="B55" s="53"/>
      <c r="C55" s="93" t="n">
        <v>0.06</v>
      </c>
    </row>
    <row r="56" customFormat="false" ht="15.75" hidden="false" customHeight="false" outlineLevel="0" collapsed="false">
      <c r="A56" s="94"/>
      <c r="B56" s="53"/>
      <c r="C56" s="53"/>
    </row>
    <row r="57" customFormat="false" ht="15.75" hidden="false" customHeight="false" outlineLevel="0" collapsed="false">
      <c r="A57" s="87" t="s">
        <v>97</v>
      </c>
      <c r="B57" s="53"/>
      <c r="C57" s="81" t="n">
        <v>7809479</v>
      </c>
    </row>
    <row r="58" customFormat="false" ht="15.75" hidden="false" customHeight="false" outlineLevel="0" collapsed="false">
      <c r="A58" s="87" t="s">
        <v>98</v>
      </c>
      <c r="B58" s="53"/>
      <c r="C58" s="93" t="n">
        <v>0.06</v>
      </c>
    </row>
    <row r="59" customFormat="false" ht="15.75" hidden="false" customHeight="false" outlineLevel="0" collapsed="false">
      <c r="A59" s="53"/>
      <c r="B59" s="53"/>
      <c r="C59" s="53"/>
    </row>
    <row r="60" customFormat="false" ht="15.75" hidden="false" customHeight="false" outlineLevel="0" collapsed="false">
      <c r="A60" s="87" t="s">
        <v>99</v>
      </c>
      <c r="B60" s="53"/>
      <c r="C60" s="81" t="n">
        <v>19523699</v>
      </c>
      <c r="F60" s="95"/>
    </row>
    <row r="61" customFormat="false" ht="15.75" hidden="false" customHeight="false" outlineLevel="0" collapsed="false">
      <c r="A61" s="87" t="s">
        <v>100</v>
      </c>
      <c r="B61" s="53"/>
      <c r="C61" s="93" t="n">
        <v>0.06</v>
      </c>
      <c r="F61" s="95"/>
    </row>
    <row r="62" customFormat="false" ht="15.75" hidden="false" customHeight="false" outlineLevel="0" collapsed="false">
      <c r="F62" s="95"/>
    </row>
    <row r="63" customFormat="false" ht="15.75" hidden="false" customHeight="false" outlineLevel="0" collapsed="false">
      <c r="F63" s="95"/>
    </row>
    <row r="64" customFormat="false" ht="15.75" hidden="false" customHeight="false" outlineLevel="0" collapsed="false">
      <c r="F64" s="95"/>
    </row>
    <row r="65" customFormat="false" ht="15.75" hidden="false" customHeight="false" outlineLevel="0" collapsed="false">
      <c r="F65" s="95"/>
    </row>
    <row r="66" customFormat="false" ht="15.75" hidden="false" customHeight="false" outlineLevel="0" collapsed="false">
      <c r="F66" s="95"/>
    </row>
    <row r="67" customFormat="false" ht="15.75" hidden="false" customHeight="false" outlineLevel="0" collapsed="false">
      <c r="F67" s="95"/>
    </row>
    <row r="68" customFormat="false" ht="15.75" hidden="false" customHeight="false" outlineLevel="0" collapsed="false">
      <c r="F68" s="95"/>
    </row>
    <row r="69" customFormat="false" ht="15.75" hidden="false" customHeight="false" outlineLevel="0" collapsed="false">
      <c r="F69" s="95"/>
    </row>
    <row r="70" customFormat="false" ht="15.75" hidden="false" customHeight="false" outlineLevel="0" collapsed="false">
      <c r="F70" s="95"/>
    </row>
    <row r="71" customFormat="false" ht="15.75" hidden="false" customHeight="false" outlineLevel="0" collapsed="false">
      <c r="F71" s="95"/>
    </row>
    <row r="72" customFormat="false" ht="15.75" hidden="false" customHeight="false" outlineLevel="0" collapsed="false">
      <c r="F72" s="95"/>
    </row>
    <row r="73" customFormat="false" ht="15.75" hidden="false" customHeight="false" outlineLevel="0" collapsed="false">
      <c r="F73" s="95"/>
    </row>
    <row r="74" customFormat="false" ht="15.75" hidden="false" customHeight="false" outlineLevel="0" collapsed="false">
      <c r="F74" s="95"/>
    </row>
    <row r="75" customFormat="false" ht="15.75" hidden="false" customHeight="false" outlineLevel="0" collapsed="false">
      <c r="F75" s="95"/>
    </row>
    <row r="76" customFormat="false" ht="15.75" hidden="false" customHeight="false" outlineLevel="0" collapsed="false">
      <c r="F76" s="95"/>
    </row>
    <row r="77" customFormat="false" ht="15.75" hidden="false" customHeight="false" outlineLevel="0" collapsed="false">
      <c r="F77" s="95"/>
    </row>
    <row r="78" customFormat="false" ht="15.75" hidden="false" customHeight="false" outlineLevel="0" collapsed="false">
      <c r="F78" s="95"/>
    </row>
    <row r="79" customFormat="false" ht="15.75" hidden="false" customHeight="false" outlineLevel="0" collapsed="false">
      <c r="F79" s="95"/>
    </row>
    <row r="80" customFormat="false" ht="15.75" hidden="false" customHeight="false" outlineLevel="0" collapsed="false">
      <c r="F80" s="95"/>
    </row>
    <row r="81" customFormat="false" ht="15.75" hidden="false" customHeight="false" outlineLevel="0" collapsed="false">
      <c r="F81" s="95"/>
    </row>
    <row r="82" customFormat="false" ht="15.75" hidden="false" customHeight="false" outlineLevel="0" collapsed="false">
      <c r="F82" s="95"/>
    </row>
    <row r="83" customFormat="false" ht="15.75" hidden="false" customHeight="false" outlineLevel="0" collapsed="false">
      <c r="F83" s="95"/>
    </row>
    <row r="84" customFormat="false" ht="15.75" hidden="false" customHeight="false" outlineLevel="0" collapsed="false">
      <c r="F84" s="95"/>
    </row>
    <row r="85" customFormat="false" ht="15.75" hidden="false" customHeight="false" outlineLevel="0" collapsed="false">
      <c r="F85" s="95"/>
    </row>
    <row r="86" customFormat="false" ht="15.75" hidden="false" customHeight="false" outlineLevel="0" collapsed="false">
      <c r="F86" s="95"/>
    </row>
    <row r="87" customFormat="false" ht="15.75" hidden="false" customHeight="false" outlineLevel="0" collapsed="false">
      <c r="F87" s="95"/>
    </row>
    <row r="88" customFormat="false" ht="15.75" hidden="false" customHeight="false" outlineLevel="0" collapsed="false">
      <c r="F88" s="95"/>
    </row>
    <row r="89" customFormat="false" ht="15.75" hidden="false" customHeight="false" outlineLevel="0" collapsed="false">
      <c r="F89" s="95"/>
    </row>
    <row r="90" customFormat="false" ht="15.75" hidden="false" customHeight="false" outlineLevel="0" collapsed="false">
      <c r="F90" s="95"/>
    </row>
    <row r="91" customFormat="false" ht="15.75" hidden="false" customHeight="false" outlineLevel="0" collapsed="false">
      <c r="F91" s="95"/>
    </row>
    <row r="92" customFormat="false" ht="15.75" hidden="false" customHeight="false" outlineLevel="0" collapsed="false">
      <c r="F92" s="95"/>
    </row>
    <row r="93" customFormat="false" ht="15.75" hidden="false" customHeight="false" outlineLevel="0" collapsed="false">
      <c r="F93" s="95"/>
    </row>
    <row r="94" customFormat="false" ht="15.75" hidden="false" customHeight="false" outlineLevel="0" collapsed="false">
      <c r="F94" s="95"/>
    </row>
    <row r="95" customFormat="false" ht="15.75" hidden="false" customHeight="false" outlineLevel="0" collapsed="false">
      <c r="F95" s="95"/>
    </row>
    <row r="96" customFormat="false" ht="15.75" hidden="false" customHeight="false" outlineLevel="0" collapsed="false">
      <c r="F96" s="95"/>
    </row>
    <row r="97" customFormat="false" ht="15.75" hidden="false" customHeight="false" outlineLevel="0" collapsed="false">
      <c r="F97" s="95"/>
    </row>
    <row r="98" customFormat="false" ht="15.75" hidden="false" customHeight="false" outlineLevel="0" collapsed="false">
      <c r="F98" s="95"/>
    </row>
    <row r="99" customFormat="false" ht="15.75" hidden="false" customHeight="false" outlineLevel="0" collapsed="false">
      <c r="F99" s="95"/>
    </row>
    <row r="100" customFormat="false" ht="15.75" hidden="false" customHeight="false" outlineLevel="0" collapsed="false">
      <c r="F100" s="95"/>
    </row>
    <row r="101" customFormat="false" ht="15.75" hidden="false" customHeight="false" outlineLevel="0" collapsed="false">
      <c r="F101" s="95"/>
    </row>
    <row r="102" customFormat="false" ht="15.75" hidden="false" customHeight="false" outlineLevel="0" collapsed="false">
      <c r="F102" s="95"/>
    </row>
    <row r="103" customFormat="false" ht="15.75" hidden="false" customHeight="false" outlineLevel="0" collapsed="false">
      <c r="F103" s="95"/>
    </row>
    <row r="104" customFormat="false" ht="15.75" hidden="false" customHeight="false" outlineLevel="0" collapsed="false">
      <c r="F104" s="95"/>
    </row>
    <row r="105" customFormat="false" ht="15.75" hidden="false" customHeight="false" outlineLevel="0" collapsed="false">
      <c r="F105" s="95"/>
    </row>
    <row r="106" customFormat="false" ht="15.75" hidden="false" customHeight="false" outlineLevel="0" collapsed="false">
      <c r="F106" s="95"/>
    </row>
    <row r="107" customFormat="false" ht="15.75" hidden="false" customHeight="false" outlineLevel="0" collapsed="false">
      <c r="F107" s="95"/>
    </row>
    <row r="108" customFormat="false" ht="15.75" hidden="false" customHeight="false" outlineLevel="0" collapsed="false">
      <c r="F108" s="95"/>
    </row>
    <row r="109" customFormat="false" ht="15.75" hidden="false" customHeight="false" outlineLevel="0" collapsed="false">
      <c r="F109" s="95"/>
    </row>
    <row r="110" customFormat="false" ht="15.75" hidden="false" customHeight="false" outlineLevel="0" collapsed="false">
      <c r="F110" s="95"/>
    </row>
    <row r="111" customFormat="false" ht="15.75" hidden="false" customHeight="false" outlineLevel="0" collapsed="false">
      <c r="F111" s="95"/>
    </row>
    <row r="112" customFormat="false" ht="15.75" hidden="false" customHeight="false" outlineLevel="0" collapsed="false">
      <c r="F112" s="95"/>
    </row>
    <row r="113" customFormat="false" ht="15.75" hidden="false" customHeight="false" outlineLevel="0" collapsed="false">
      <c r="F113" s="95"/>
    </row>
    <row r="114" customFormat="false" ht="15.75" hidden="false" customHeight="false" outlineLevel="0" collapsed="false">
      <c r="F114" s="95"/>
    </row>
    <row r="115" customFormat="false" ht="15.75" hidden="false" customHeight="false" outlineLevel="0" collapsed="false">
      <c r="F115" s="95"/>
    </row>
    <row r="116" customFormat="false" ht="15.75" hidden="false" customHeight="false" outlineLevel="0" collapsed="false">
      <c r="F116" s="95"/>
    </row>
    <row r="117" customFormat="false" ht="15.75" hidden="false" customHeight="false" outlineLevel="0" collapsed="false">
      <c r="F117" s="95"/>
    </row>
    <row r="118" customFormat="false" ht="15.75" hidden="false" customHeight="false" outlineLevel="0" collapsed="false">
      <c r="F118" s="95"/>
    </row>
    <row r="119" customFormat="false" ht="15.75" hidden="false" customHeight="false" outlineLevel="0" collapsed="false">
      <c r="F119" s="95"/>
    </row>
    <row r="120" customFormat="false" ht="15.75" hidden="false" customHeight="false" outlineLevel="0" collapsed="false">
      <c r="F120" s="95"/>
    </row>
    <row r="121" customFormat="false" ht="15.75" hidden="false" customHeight="false" outlineLevel="0" collapsed="false">
      <c r="F121" s="95"/>
    </row>
    <row r="122" customFormat="false" ht="15.75" hidden="false" customHeight="false" outlineLevel="0" collapsed="false">
      <c r="F122" s="95"/>
    </row>
    <row r="123" customFormat="false" ht="15.75" hidden="false" customHeight="false" outlineLevel="0" collapsed="false">
      <c r="F123" s="95"/>
    </row>
    <row r="124" customFormat="false" ht="15.75" hidden="false" customHeight="false" outlineLevel="0" collapsed="false">
      <c r="F124" s="95"/>
    </row>
    <row r="125" customFormat="false" ht="15.75" hidden="false" customHeight="false" outlineLevel="0" collapsed="false">
      <c r="F125" s="95"/>
    </row>
    <row r="126" customFormat="false" ht="15.75" hidden="false" customHeight="false" outlineLevel="0" collapsed="false">
      <c r="F126" s="95"/>
    </row>
    <row r="127" customFormat="false" ht="15.75" hidden="false" customHeight="false" outlineLevel="0" collapsed="false">
      <c r="F127" s="95"/>
    </row>
    <row r="128" customFormat="false" ht="15.75" hidden="false" customHeight="false" outlineLevel="0" collapsed="false">
      <c r="F128" s="95"/>
    </row>
    <row r="129" customFormat="false" ht="15.75" hidden="false" customHeight="false" outlineLevel="0" collapsed="false">
      <c r="F129" s="95"/>
    </row>
    <row r="130" customFormat="false" ht="15.75" hidden="false" customHeight="false" outlineLevel="0" collapsed="false">
      <c r="F130" s="95"/>
    </row>
    <row r="131" customFormat="false" ht="15.75" hidden="false" customHeight="false" outlineLevel="0" collapsed="false">
      <c r="F131" s="95"/>
    </row>
    <row r="132" customFormat="false" ht="15.75" hidden="false" customHeight="false" outlineLevel="0" collapsed="false">
      <c r="F132" s="95"/>
    </row>
    <row r="133" customFormat="false" ht="15.75" hidden="false" customHeight="false" outlineLevel="0" collapsed="false">
      <c r="F133" s="95"/>
    </row>
    <row r="134" customFormat="false" ht="15.75" hidden="false" customHeight="false" outlineLevel="0" collapsed="false">
      <c r="F134" s="95"/>
    </row>
    <row r="135" customFormat="false" ht="15.75" hidden="false" customHeight="false" outlineLevel="0" collapsed="false">
      <c r="F135" s="95"/>
    </row>
    <row r="136" customFormat="false" ht="15.75" hidden="false" customHeight="false" outlineLevel="0" collapsed="false">
      <c r="F136" s="95"/>
    </row>
    <row r="137" customFormat="false" ht="15.75" hidden="false" customHeight="false" outlineLevel="0" collapsed="false">
      <c r="F137" s="95"/>
    </row>
    <row r="138" customFormat="false" ht="15.75" hidden="false" customHeight="false" outlineLevel="0" collapsed="false">
      <c r="F138" s="95"/>
    </row>
    <row r="139" customFormat="false" ht="15.75" hidden="false" customHeight="false" outlineLevel="0" collapsed="false">
      <c r="F139" s="95"/>
    </row>
    <row r="140" customFormat="false" ht="15.75" hidden="false" customHeight="false" outlineLevel="0" collapsed="false">
      <c r="F140" s="95"/>
    </row>
    <row r="141" customFormat="false" ht="15.75" hidden="false" customHeight="false" outlineLevel="0" collapsed="false">
      <c r="F141" s="95"/>
    </row>
    <row r="142" customFormat="false" ht="15.75" hidden="false" customHeight="false" outlineLevel="0" collapsed="false">
      <c r="F142" s="95"/>
    </row>
    <row r="143" customFormat="false" ht="15.75" hidden="false" customHeight="false" outlineLevel="0" collapsed="false">
      <c r="F143" s="95"/>
    </row>
    <row r="144" customFormat="false" ht="15.75" hidden="false" customHeight="false" outlineLevel="0" collapsed="false">
      <c r="F144" s="95"/>
    </row>
    <row r="145" customFormat="false" ht="15.75" hidden="false" customHeight="false" outlineLevel="0" collapsed="false">
      <c r="F145" s="95"/>
    </row>
    <row r="146" customFormat="false" ht="15.75" hidden="false" customHeight="false" outlineLevel="0" collapsed="false">
      <c r="F146" s="95"/>
    </row>
    <row r="147" customFormat="false" ht="15.75" hidden="false" customHeight="false" outlineLevel="0" collapsed="false">
      <c r="F147" s="95"/>
    </row>
    <row r="148" customFormat="false" ht="15.75" hidden="false" customHeight="false" outlineLevel="0" collapsed="false">
      <c r="F148" s="95"/>
    </row>
    <row r="149" customFormat="false" ht="15.75" hidden="false" customHeight="false" outlineLevel="0" collapsed="false">
      <c r="F149" s="95"/>
    </row>
    <row r="150" customFormat="false" ht="15.75" hidden="false" customHeight="false" outlineLevel="0" collapsed="false">
      <c r="F150" s="95"/>
    </row>
    <row r="151" customFormat="false" ht="15.75" hidden="false" customHeight="false" outlineLevel="0" collapsed="false">
      <c r="F151" s="95"/>
    </row>
    <row r="152" customFormat="false" ht="15.75" hidden="false" customHeight="false" outlineLevel="0" collapsed="false">
      <c r="F152" s="95"/>
    </row>
    <row r="153" customFormat="false" ht="15.75" hidden="false" customHeight="false" outlineLevel="0" collapsed="false">
      <c r="F153" s="95"/>
    </row>
    <row r="154" customFormat="false" ht="15.75" hidden="false" customHeight="false" outlineLevel="0" collapsed="false">
      <c r="F154" s="95"/>
    </row>
    <row r="155" customFormat="false" ht="15.75" hidden="false" customHeight="false" outlineLevel="0" collapsed="false">
      <c r="F155" s="95"/>
    </row>
    <row r="156" customFormat="false" ht="15.75" hidden="false" customHeight="false" outlineLevel="0" collapsed="false">
      <c r="F156" s="95"/>
    </row>
    <row r="157" customFormat="false" ht="15.75" hidden="false" customHeight="false" outlineLevel="0" collapsed="false">
      <c r="F157" s="95"/>
    </row>
    <row r="158" customFormat="false" ht="15.75" hidden="false" customHeight="false" outlineLevel="0" collapsed="false">
      <c r="F158" s="95"/>
    </row>
    <row r="159" customFormat="false" ht="15.75" hidden="false" customHeight="false" outlineLevel="0" collapsed="false">
      <c r="F159" s="95"/>
    </row>
    <row r="160" customFormat="false" ht="15.75" hidden="false" customHeight="false" outlineLevel="0" collapsed="false">
      <c r="F160" s="95"/>
    </row>
    <row r="161" customFormat="false" ht="15.75" hidden="false" customHeight="false" outlineLevel="0" collapsed="false">
      <c r="F161" s="95"/>
    </row>
    <row r="162" customFormat="false" ht="15.75" hidden="false" customHeight="false" outlineLevel="0" collapsed="false">
      <c r="F162" s="95"/>
    </row>
    <row r="163" customFormat="false" ht="15.75" hidden="false" customHeight="false" outlineLevel="0" collapsed="false">
      <c r="F163" s="95"/>
    </row>
    <row r="164" customFormat="false" ht="15.75" hidden="false" customHeight="false" outlineLevel="0" collapsed="false">
      <c r="F164" s="95"/>
    </row>
    <row r="165" customFormat="false" ht="15.75" hidden="false" customHeight="false" outlineLevel="0" collapsed="false">
      <c r="F165" s="95"/>
    </row>
    <row r="166" customFormat="false" ht="15.75" hidden="false" customHeight="false" outlineLevel="0" collapsed="false">
      <c r="F166" s="95"/>
    </row>
    <row r="167" customFormat="false" ht="15.75" hidden="false" customHeight="false" outlineLevel="0" collapsed="false">
      <c r="F167" s="95"/>
    </row>
    <row r="168" customFormat="false" ht="15.75" hidden="false" customHeight="false" outlineLevel="0" collapsed="false">
      <c r="F168" s="95"/>
    </row>
    <row r="169" customFormat="false" ht="15.75" hidden="false" customHeight="false" outlineLevel="0" collapsed="false">
      <c r="F169" s="95"/>
    </row>
    <row r="170" customFormat="false" ht="15.75" hidden="false" customHeight="false" outlineLevel="0" collapsed="false">
      <c r="F170" s="95"/>
    </row>
    <row r="171" customFormat="false" ht="15.75" hidden="false" customHeight="false" outlineLevel="0" collapsed="false">
      <c r="F171" s="95"/>
    </row>
    <row r="172" customFormat="false" ht="15.75" hidden="false" customHeight="false" outlineLevel="0" collapsed="false">
      <c r="F172" s="95"/>
    </row>
    <row r="173" customFormat="false" ht="15.75" hidden="false" customHeight="false" outlineLevel="0" collapsed="false">
      <c r="F173" s="95"/>
    </row>
    <row r="174" customFormat="false" ht="15.75" hidden="false" customHeight="false" outlineLevel="0" collapsed="false">
      <c r="F174" s="95"/>
    </row>
    <row r="175" customFormat="false" ht="15.75" hidden="false" customHeight="false" outlineLevel="0" collapsed="false">
      <c r="F175" s="95"/>
    </row>
    <row r="176" customFormat="false" ht="15.75" hidden="false" customHeight="false" outlineLevel="0" collapsed="false">
      <c r="F176" s="95"/>
    </row>
    <row r="177" customFormat="false" ht="15.75" hidden="false" customHeight="false" outlineLevel="0" collapsed="false">
      <c r="F177" s="95"/>
    </row>
    <row r="178" customFormat="false" ht="15.75" hidden="false" customHeight="false" outlineLevel="0" collapsed="false">
      <c r="F178" s="95"/>
    </row>
    <row r="179" customFormat="false" ht="15.75" hidden="false" customHeight="false" outlineLevel="0" collapsed="false">
      <c r="F179" s="95"/>
    </row>
    <row r="180" customFormat="false" ht="15.75" hidden="false" customHeight="false" outlineLevel="0" collapsed="false">
      <c r="F180" s="95"/>
    </row>
    <row r="181" customFormat="false" ht="15.75" hidden="false" customHeight="false" outlineLevel="0" collapsed="false">
      <c r="F181" s="95"/>
    </row>
    <row r="182" customFormat="false" ht="15.75" hidden="false" customHeight="false" outlineLevel="0" collapsed="false">
      <c r="F182" s="95"/>
    </row>
    <row r="183" customFormat="false" ht="15.75" hidden="false" customHeight="false" outlineLevel="0" collapsed="false">
      <c r="F183" s="95"/>
    </row>
    <row r="184" customFormat="false" ht="15.75" hidden="false" customHeight="false" outlineLevel="0" collapsed="false">
      <c r="F184" s="95"/>
    </row>
    <row r="185" customFormat="false" ht="15.75" hidden="false" customHeight="false" outlineLevel="0" collapsed="false">
      <c r="F185" s="95"/>
    </row>
    <row r="186" customFormat="false" ht="15.75" hidden="false" customHeight="false" outlineLevel="0" collapsed="false">
      <c r="F186" s="95"/>
    </row>
    <row r="187" customFormat="false" ht="15.75" hidden="false" customHeight="false" outlineLevel="0" collapsed="false">
      <c r="F187" s="95"/>
    </row>
    <row r="188" customFormat="false" ht="15.75" hidden="false" customHeight="false" outlineLevel="0" collapsed="false">
      <c r="F188" s="95"/>
    </row>
    <row r="189" customFormat="false" ht="15.75" hidden="false" customHeight="false" outlineLevel="0" collapsed="false">
      <c r="F189" s="95"/>
    </row>
    <row r="190" customFormat="false" ht="15.75" hidden="false" customHeight="false" outlineLevel="0" collapsed="false">
      <c r="F190" s="95"/>
    </row>
    <row r="191" customFormat="false" ht="15.75" hidden="false" customHeight="false" outlineLevel="0" collapsed="false">
      <c r="F191" s="95"/>
    </row>
    <row r="192" customFormat="false" ht="15.75" hidden="false" customHeight="false" outlineLevel="0" collapsed="false">
      <c r="F192" s="95"/>
    </row>
    <row r="193" customFormat="false" ht="15.75" hidden="false" customHeight="false" outlineLevel="0" collapsed="false">
      <c r="F193" s="95"/>
    </row>
    <row r="194" customFormat="false" ht="15.75" hidden="false" customHeight="false" outlineLevel="0" collapsed="false">
      <c r="F194" s="95"/>
    </row>
    <row r="195" customFormat="false" ht="15.75" hidden="false" customHeight="false" outlineLevel="0" collapsed="false">
      <c r="F195" s="95"/>
    </row>
    <row r="196" customFormat="false" ht="15.75" hidden="false" customHeight="false" outlineLevel="0" collapsed="false">
      <c r="F196" s="95"/>
    </row>
    <row r="197" customFormat="false" ht="15.75" hidden="false" customHeight="false" outlineLevel="0" collapsed="false">
      <c r="F197" s="95"/>
    </row>
    <row r="198" customFormat="false" ht="15.75" hidden="false" customHeight="false" outlineLevel="0" collapsed="false">
      <c r="F198" s="95"/>
    </row>
    <row r="199" customFormat="false" ht="15.75" hidden="false" customHeight="false" outlineLevel="0" collapsed="false">
      <c r="F199" s="95"/>
    </row>
    <row r="200" customFormat="false" ht="15.75" hidden="false" customHeight="false" outlineLevel="0" collapsed="false">
      <c r="F200" s="95"/>
    </row>
    <row r="201" customFormat="false" ht="15.75" hidden="false" customHeight="false" outlineLevel="0" collapsed="false">
      <c r="F201" s="95"/>
    </row>
    <row r="202" customFormat="false" ht="15.75" hidden="false" customHeight="false" outlineLevel="0" collapsed="false">
      <c r="F202" s="95"/>
    </row>
    <row r="203" customFormat="false" ht="15.75" hidden="false" customHeight="false" outlineLevel="0" collapsed="false">
      <c r="F203" s="95"/>
    </row>
    <row r="204" customFormat="false" ht="15.75" hidden="false" customHeight="false" outlineLevel="0" collapsed="false">
      <c r="F204" s="95"/>
    </row>
    <row r="205" customFormat="false" ht="15.75" hidden="false" customHeight="false" outlineLevel="0" collapsed="false">
      <c r="F205" s="95"/>
    </row>
    <row r="206" customFormat="false" ht="15.75" hidden="false" customHeight="false" outlineLevel="0" collapsed="false">
      <c r="F206" s="95"/>
    </row>
    <row r="207" customFormat="false" ht="15.75" hidden="false" customHeight="false" outlineLevel="0" collapsed="false">
      <c r="F207" s="95"/>
    </row>
    <row r="208" customFormat="false" ht="15.75" hidden="false" customHeight="false" outlineLevel="0" collapsed="false">
      <c r="F208" s="95"/>
    </row>
    <row r="209" customFormat="false" ht="15.75" hidden="false" customHeight="false" outlineLevel="0" collapsed="false">
      <c r="F209" s="95"/>
    </row>
    <row r="210" customFormat="false" ht="15.75" hidden="false" customHeight="false" outlineLevel="0" collapsed="false">
      <c r="F210" s="95"/>
    </row>
    <row r="211" customFormat="false" ht="15.75" hidden="false" customHeight="false" outlineLevel="0" collapsed="false">
      <c r="F211" s="95"/>
    </row>
    <row r="212" customFormat="false" ht="15.75" hidden="false" customHeight="false" outlineLevel="0" collapsed="false">
      <c r="F212" s="95"/>
    </row>
    <row r="213" customFormat="false" ht="15.75" hidden="false" customHeight="false" outlineLevel="0" collapsed="false">
      <c r="F213" s="95"/>
    </row>
    <row r="214" customFormat="false" ht="15.75" hidden="false" customHeight="false" outlineLevel="0" collapsed="false">
      <c r="F214" s="95"/>
    </row>
    <row r="215" customFormat="false" ht="15.75" hidden="false" customHeight="false" outlineLevel="0" collapsed="false">
      <c r="F215" s="95"/>
    </row>
    <row r="216" customFormat="false" ht="15.75" hidden="false" customHeight="false" outlineLevel="0" collapsed="false">
      <c r="F216" s="95"/>
    </row>
    <row r="217" customFormat="false" ht="15.75" hidden="false" customHeight="false" outlineLevel="0" collapsed="false">
      <c r="F217" s="95"/>
    </row>
    <row r="218" customFormat="false" ht="15.75" hidden="false" customHeight="false" outlineLevel="0" collapsed="false">
      <c r="F218" s="95"/>
    </row>
    <row r="219" customFormat="false" ht="15.75" hidden="false" customHeight="false" outlineLevel="0" collapsed="false">
      <c r="F219" s="95"/>
    </row>
    <row r="220" customFormat="false" ht="15.75" hidden="false" customHeight="false" outlineLevel="0" collapsed="false">
      <c r="F220" s="95"/>
    </row>
    <row r="221" customFormat="false" ht="15.75" hidden="false" customHeight="false" outlineLevel="0" collapsed="false">
      <c r="F221" s="95"/>
    </row>
    <row r="222" customFormat="false" ht="15.75" hidden="false" customHeight="false" outlineLevel="0" collapsed="false">
      <c r="F222" s="95"/>
    </row>
    <row r="223" customFormat="false" ht="15.75" hidden="false" customHeight="false" outlineLevel="0" collapsed="false">
      <c r="F223" s="95"/>
    </row>
    <row r="224" customFormat="false" ht="15.75" hidden="false" customHeight="false" outlineLevel="0" collapsed="false">
      <c r="F224" s="95"/>
    </row>
    <row r="225" customFormat="false" ht="15.75" hidden="false" customHeight="false" outlineLevel="0" collapsed="false">
      <c r="F225" s="95"/>
    </row>
    <row r="226" customFormat="false" ht="15.75" hidden="false" customHeight="false" outlineLevel="0" collapsed="false">
      <c r="F226" s="95"/>
    </row>
    <row r="227" customFormat="false" ht="15.75" hidden="false" customHeight="false" outlineLevel="0" collapsed="false">
      <c r="F227" s="95"/>
    </row>
    <row r="228" customFormat="false" ht="15.75" hidden="false" customHeight="false" outlineLevel="0" collapsed="false">
      <c r="F228" s="95"/>
    </row>
    <row r="229" customFormat="false" ht="15.75" hidden="false" customHeight="false" outlineLevel="0" collapsed="false">
      <c r="F229" s="95"/>
    </row>
    <row r="230" customFormat="false" ht="15.75" hidden="false" customHeight="false" outlineLevel="0" collapsed="false">
      <c r="F230" s="95"/>
    </row>
    <row r="231" customFormat="false" ht="15.75" hidden="false" customHeight="false" outlineLevel="0" collapsed="false">
      <c r="F231" s="95"/>
    </row>
    <row r="232" customFormat="false" ht="15.75" hidden="false" customHeight="false" outlineLevel="0" collapsed="false">
      <c r="F232" s="95"/>
    </row>
    <row r="233" customFormat="false" ht="15.75" hidden="false" customHeight="false" outlineLevel="0" collapsed="false">
      <c r="F233" s="95"/>
    </row>
    <row r="234" customFormat="false" ht="15.75" hidden="false" customHeight="false" outlineLevel="0" collapsed="false">
      <c r="F234" s="95"/>
    </row>
    <row r="235" customFormat="false" ht="15.75" hidden="false" customHeight="false" outlineLevel="0" collapsed="false">
      <c r="F235" s="95"/>
    </row>
    <row r="236" customFormat="false" ht="15.75" hidden="false" customHeight="false" outlineLevel="0" collapsed="false">
      <c r="F236" s="95"/>
    </row>
    <row r="237" customFormat="false" ht="15.75" hidden="false" customHeight="false" outlineLevel="0" collapsed="false">
      <c r="F237" s="95"/>
    </row>
    <row r="238" customFormat="false" ht="15.75" hidden="false" customHeight="false" outlineLevel="0" collapsed="false">
      <c r="F238" s="95"/>
    </row>
    <row r="239" customFormat="false" ht="15.75" hidden="false" customHeight="false" outlineLevel="0" collapsed="false">
      <c r="F239" s="95"/>
    </row>
    <row r="240" customFormat="false" ht="15.75" hidden="false" customHeight="false" outlineLevel="0" collapsed="false">
      <c r="F240" s="95"/>
    </row>
    <row r="241" customFormat="false" ht="15.75" hidden="false" customHeight="false" outlineLevel="0" collapsed="false">
      <c r="F241" s="95"/>
    </row>
    <row r="242" customFormat="false" ht="15.75" hidden="false" customHeight="false" outlineLevel="0" collapsed="false">
      <c r="F242" s="95"/>
    </row>
    <row r="243" customFormat="false" ht="15.75" hidden="false" customHeight="false" outlineLevel="0" collapsed="false">
      <c r="F243" s="95"/>
    </row>
    <row r="244" customFormat="false" ht="15.75" hidden="false" customHeight="false" outlineLevel="0" collapsed="false">
      <c r="F244" s="95"/>
    </row>
    <row r="245" customFormat="false" ht="15.75" hidden="false" customHeight="false" outlineLevel="0" collapsed="false">
      <c r="F245" s="95"/>
    </row>
    <row r="246" customFormat="false" ht="15.75" hidden="false" customHeight="false" outlineLevel="0" collapsed="false">
      <c r="F246" s="95"/>
    </row>
    <row r="247" customFormat="false" ht="15.75" hidden="false" customHeight="false" outlineLevel="0" collapsed="false">
      <c r="F247" s="95"/>
    </row>
    <row r="248" customFormat="false" ht="15.75" hidden="false" customHeight="false" outlineLevel="0" collapsed="false">
      <c r="F248" s="95"/>
    </row>
    <row r="249" customFormat="false" ht="15.75" hidden="false" customHeight="false" outlineLevel="0" collapsed="false">
      <c r="F249" s="95"/>
    </row>
    <row r="250" customFormat="false" ht="15.75" hidden="false" customHeight="false" outlineLevel="0" collapsed="false">
      <c r="F250" s="95"/>
    </row>
    <row r="251" customFormat="false" ht="15.75" hidden="false" customHeight="false" outlineLevel="0" collapsed="false">
      <c r="F251" s="95"/>
    </row>
    <row r="252" customFormat="false" ht="15.75" hidden="false" customHeight="false" outlineLevel="0" collapsed="false">
      <c r="F252" s="95"/>
    </row>
    <row r="253" customFormat="false" ht="15.75" hidden="false" customHeight="false" outlineLevel="0" collapsed="false">
      <c r="F253" s="95"/>
    </row>
    <row r="254" customFormat="false" ht="15.75" hidden="false" customHeight="false" outlineLevel="0" collapsed="false">
      <c r="F254" s="95"/>
    </row>
    <row r="255" customFormat="false" ht="15.75" hidden="false" customHeight="false" outlineLevel="0" collapsed="false">
      <c r="F255" s="95"/>
    </row>
    <row r="256" customFormat="false" ht="15.75" hidden="false" customHeight="false" outlineLevel="0" collapsed="false">
      <c r="F256" s="95"/>
    </row>
    <row r="257" customFormat="false" ht="15.75" hidden="false" customHeight="false" outlineLevel="0" collapsed="false">
      <c r="F257" s="95"/>
    </row>
    <row r="258" customFormat="false" ht="15.75" hidden="false" customHeight="false" outlineLevel="0" collapsed="false">
      <c r="F258" s="95"/>
    </row>
    <row r="259" customFormat="false" ht="15.75" hidden="false" customHeight="false" outlineLevel="0" collapsed="false">
      <c r="F259" s="95"/>
    </row>
    <row r="260" customFormat="false" ht="15.75" hidden="false" customHeight="false" outlineLevel="0" collapsed="false">
      <c r="F260" s="95"/>
    </row>
    <row r="261" customFormat="false" ht="15.75" hidden="false" customHeight="false" outlineLevel="0" collapsed="false">
      <c r="F261" s="95"/>
    </row>
    <row r="262" customFormat="false" ht="15.75" hidden="false" customHeight="false" outlineLevel="0" collapsed="false">
      <c r="F262" s="95"/>
    </row>
    <row r="263" customFormat="false" ht="15.75" hidden="false" customHeight="false" outlineLevel="0" collapsed="false">
      <c r="F263" s="95"/>
    </row>
    <row r="264" customFormat="false" ht="15.75" hidden="false" customHeight="false" outlineLevel="0" collapsed="false">
      <c r="F264" s="95"/>
    </row>
    <row r="265" customFormat="false" ht="15.75" hidden="false" customHeight="false" outlineLevel="0" collapsed="false">
      <c r="F265" s="95"/>
    </row>
    <row r="266" customFormat="false" ht="15.75" hidden="false" customHeight="false" outlineLevel="0" collapsed="false">
      <c r="F266" s="95"/>
    </row>
    <row r="267" customFormat="false" ht="15.75" hidden="false" customHeight="false" outlineLevel="0" collapsed="false">
      <c r="F267" s="95"/>
    </row>
    <row r="268" customFormat="false" ht="15.75" hidden="false" customHeight="false" outlineLevel="0" collapsed="false">
      <c r="F268" s="95"/>
    </row>
    <row r="269" customFormat="false" ht="15.75" hidden="false" customHeight="false" outlineLevel="0" collapsed="false">
      <c r="F269" s="95"/>
    </row>
    <row r="270" customFormat="false" ht="15.75" hidden="false" customHeight="false" outlineLevel="0" collapsed="false">
      <c r="F270" s="95"/>
    </row>
    <row r="271" customFormat="false" ht="15.75" hidden="false" customHeight="false" outlineLevel="0" collapsed="false">
      <c r="F271" s="95"/>
    </row>
    <row r="272" customFormat="false" ht="15.75" hidden="false" customHeight="false" outlineLevel="0" collapsed="false">
      <c r="F272" s="95"/>
    </row>
    <row r="273" customFormat="false" ht="15.75" hidden="false" customHeight="false" outlineLevel="0" collapsed="false">
      <c r="F273" s="95"/>
    </row>
    <row r="274" customFormat="false" ht="15.75" hidden="false" customHeight="false" outlineLevel="0" collapsed="false">
      <c r="F274" s="95"/>
    </row>
    <row r="275" customFormat="false" ht="15.75" hidden="false" customHeight="false" outlineLevel="0" collapsed="false">
      <c r="F275" s="95"/>
    </row>
    <row r="276" customFormat="false" ht="15.75" hidden="false" customHeight="false" outlineLevel="0" collapsed="false">
      <c r="F276" s="95"/>
    </row>
    <row r="277" customFormat="false" ht="15.75" hidden="false" customHeight="false" outlineLevel="0" collapsed="false">
      <c r="F277" s="95"/>
    </row>
    <row r="278" customFormat="false" ht="15.75" hidden="false" customHeight="false" outlineLevel="0" collapsed="false">
      <c r="F278" s="95"/>
    </row>
    <row r="279" customFormat="false" ht="15.75" hidden="false" customHeight="false" outlineLevel="0" collapsed="false">
      <c r="F279" s="95"/>
    </row>
    <row r="280" customFormat="false" ht="15.75" hidden="false" customHeight="false" outlineLevel="0" collapsed="false">
      <c r="F280" s="95"/>
    </row>
    <row r="281" customFormat="false" ht="15.75" hidden="false" customHeight="false" outlineLevel="0" collapsed="false">
      <c r="F281" s="95"/>
    </row>
    <row r="282" customFormat="false" ht="15.75" hidden="false" customHeight="false" outlineLevel="0" collapsed="false">
      <c r="F282" s="95"/>
    </row>
    <row r="283" customFormat="false" ht="15.75" hidden="false" customHeight="false" outlineLevel="0" collapsed="false">
      <c r="F283" s="95"/>
    </row>
    <row r="284" customFormat="false" ht="15.75" hidden="false" customHeight="false" outlineLevel="0" collapsed="false">
      <c r="F284" s="95"/>
    </row>
    <row r="285" customFormat="false" ht="15.75" hidden="false" customHeight="false" outlineLevel="0" collapsed="false">
      <c r="F285" s="95"/>
    </row>
    <row r="286" customFormat="false" ht="15.75" hidden="false" customHeight="false" outlineLevel="0" collapsed="false">
      <c r="F286" s="95"/>
    </row>
    <row r="287" customFormat="false" ht="15.75" hidden="false" customHeight="false" outlineLevel="0" collapsed="false">
      <c r="F287" s="95"/>
    </row>
    <row r="288" customFormat="false" ht="15.75" hidden="false" customHeight="false" outlineLevel="0" collapsed="false">
      <c r="F288" s="95"/>
    </row>
    <row r="289" customFormat="false" ht="15.75" hidden="false" customHeight="false" outlineLevel="0" collapsed="false">
      <c r="F289" s="95"/>
    </row>
    <row r="290" customFormat="false" ht="15.75" hidden="false" customHeight="false" outlineLevel="0" collapsed="false">
      <c r="F290" s="95"/>
    </row>
    <row r="291" customFormat="false" ht="15.75" hidden="false" customHeight="false" outlineLevel="0" collapsed="false">
      <c r="F291" s="95"/>
    </row>
    <row r="292" customFormat="false" ht="15.75" hidden="false" customHeight="false" outlineLevel="0" collapsed="false">
      <c r="F292" s="95"/>
    </row>
    <row r="293" customFormat="false" ht="15.75" hidden="false" customHeight="false" outlineLevel="0" collapsed="false">
      <c r="F293" s="95"/>
    </row>
    <row r="294" customFormat="false" ht="15.75" hidden="false" customHeight="false" outlineLevel="0" collapsed="false">
      <c r="F294" s="95"/>
    </row>
    <row r="295" customFormat="false" ht="15.75" hidden="false" customHeight="false" outlineLevel="0" collapsed="false">
      <c r="F295" s="95"/>
    </row>
    <row r="296" customFormat="false" ht="15.75" hidden="false" customHeight="false" outlineLevel="0" collapsed="false">
      <c r="F296" s="95"/>
    </row>
    <row r="297" customFormat="false" ht="15.75" hidden="false" customHeight="false" outlineLevel="0" collapsed="false">
      <c r="F297" s="95"/>
    </row>
    <row r="298" customFormat="false" ht="15.75" hidden="false" customHeight="false" outlineLevel="0" collapsed="false">
      <c r="F298" s="95"/>
    </row>
    <row r="299" customFormat="false" ht="15.75" hidden="false" customHeight="false" outlineLevel="0" collapsed="false">
      <c r="F299" s="95"/>
    </row>
    <row r="300" customFormat="false" ht="15.75" hidden="false" customHeight="false" outlineLevel="0" collapsed="false">
      <c r="F300" s="95"/>
    </row>
    <row r="301" customFormat="false" ht="15.75" hidden="false" customHeight="false" outlineLevel="0" collapsed="false">
      <c r="F301" s="95"/>
    </row>
    <row r="302" customFormat="false" ht="15.75" hidden="false" customHeight="false" outlineLevel="0" collapsed="false">
      <c r="F302" s="95"/>
    </row>
    <row r="303" customFormat="false" ht="15.75" hidden="false" customHeight="false" outlineLevel="0" collapsed="false">
      <c r="F303" s="95"/>
    </row>
    <row r="304" customFormat="false" ht="15.75" hidden="false" customHeight="false" outlineLevel="0" collapsed="false">
      <c r="F304" s="95"/>
    </row>
    <row r="305" customFormat="false" ht="15.75" hidden="false" customHeight="false" outlineLevel="0" collapsed="false">
      <c r="F305" s="95"/>
    </row>
    <row r="306" customFormat="false" ht="15.75" hidden="false" customHeight="false" outlineLevel="0" collapsed="false">
      <c r="F306" s="95"/>
    </row>
    <row r="307" customFormat="false" ht="15.75" hidden="false" customHeight="false" outlineLevel="0" collapsed="false">
      <c r="F307" s="95"/>
    </row>
    <row r="308" customFormat="false" ht="15.75" hidden="false" customHeight="false" outlineLevel="0" collapsed="false">
      <c r="F308" s="95"/>
    </row>
    <row r="309" customFormat="false" ht="15.75" hidden="false" customHeight="false" outlineLevel="0" collapsed="false">
      <c r="F309" s="95"/>
    </row>
    <row r="310" customFormat="false" ht="15.75" hidden="false" customHeight="false" outlineLevel="0" collapsed="false">
      <c r="F310" s="95"/>
    </row>
    <row r="311" customFormat="false" ht="15.75" hidden="false" customHeight="false" outlineLevel="0" collapsed="false">
      <c r="F311" s="95"/>
    </row>
    <row r="312" customFormat="false" ht="15.75" hidden="false" customHeight="false" outlineLevel="0" collapsed="false">
      <c r="F312" s="95"/>
    </row>
    <row r="313" customFormat="false" ht="15.75" hidden="false" customHeight="false" outlineLevel="0" collapsed="false">
      <c r="F313" s="95"/>
    </row>
    <row r="314" customFormat="false" ht="15.75" hidden="false" customHeight="false" outlineLevel="0" collapsed="false">
      <c r="F314" s="95"/>
    </row>
    <row r="315" customFormat="false" ht="15.75" hidden="false" customHeight="false" outlineLevel="0" collapsed="false">
      <c r="F315" s="95"/>
    </row>
    <row r="316" customFormat="false" ht="15.75" hidden="false" customHeight="false" outlineLevel="0" collapsed="false">
      <c r="F316" s="95"/>
    </row>
    <row r="317" customFormat="false" ht="15.75" hidden="false" customHeight="false" outlineLevel="0" collapsed="false">
      <c r="F317" s="95"/>
    </row>
    <row r="318" customFormat="false" ht="15.75" hidden="false" customHeight="false" outlineLevel="0" collapsed="false">
      <c r="F318" s="95"/>
    </row>
    <row r="319" customFormat="false" ht="15.75" hidden="false" customHeight="false" outlineLevel="0" collapsed="false">
      <c r="F319" s="95"/>
    </row>
    <row r="320" customFormat="false" ht="15.75" hidden="false" customHeight="false" outlineLevel="0" collapsed="false">
      <c r="F320" s="95"/>
    </row>
    <row r="321" customFormat="false" ht="15.75" hidden="false" customHeight="false" outlineLevel="0" collapsed="false">
      <c r="F321" s="95"/>
    </row>
    <row r="322" customFormat="false" ht="15.75" hidden="false" customHeight="false" outlineLevel="0" collapsed="false">
      <c r="F322" s="95"/>
    </row>
    <row r="323" customFormat="false" ht="15.75" hidden="false" customHeight="false" outlineLevel="0" collapsed="false">
      <c r="F323" s="95"/>
    </row>
    <row r="324" customFormat="false" ht="15.75" hidden="false" customHeight="false" outlineLevel="0" collapsed="false">
      <c r="F324" s="95"/>
    </row>
    <row r="325" customFormat="false" ht="15.75" hidden="false" customHeight="false" outlineLevel="0" collapsed="false">
      <c r="F325" s="95"/>
    </row>
    <row r="326" customFormat="false" ht="15.75" hidden="false" customHeight="false" outlineLevel="0" collapsed="false">
      <c r="F326" s="95"/>
    </row>
    <row r="327" customFormat="false" ht="15.75" hidden="false" customHeight="false" outlineLevel="0" collapsed="false">
      <c r="F327" s="95"/>
    </row>
    <row r="328" customFormat="false" ht="15.75" hidden="false" customHeight="false" outlineLevel="0" collapsed="false">
      <c r="F328" s="95"/>
    </row>
    <row r="329" customFormat="false" ht="15.75" hidden="false" customHeight="false" outlineLevel="0" collapsed="false">
      <c r="F329" s="95"/>
    </row>
    <row r="330" customFormat="false" ht="15.75" hidden="false" customHeight="false" outlineLevel="0" collapsed="false">
      <c r="F330" s="95"/>
    </row>
    <row r="331" customFormat="false" ht="15.75" hidden="false" customHeight="false" outlineLevel="0" collapsed="false">
      <c r="F331" s="95"/>
    </row>
    <row r="332" customFormat="false" ht="15.75" hidden="false" customHeight="false" outlineLevel="0" collapsed="false">
      <c r="F332" s="95"/>
    </row>
    <row r="333" customFormat="false" ht="15.75" hidden="false" customHeight="false" outlineLevel="0" collapsed="false">
      <c r="F333" s="95"/>
    </row>
    <row r="334" customFormat="false" ht="15.75" hidden="false" customHeight="false" outlineLevel="0" collapsed="false">
      <c r="F334" s="95"/>
    </row>
    <row r="335" customFormat="false" ht="15.75" hidden="false" customHeight="false" outlineLevel="0" collapsed="false">
      <c r="F335" s="95"/>
    </row>
    <row r="336" customFormat="false" ht="15.75" hidden="false" customHeight="false" outlineLevel="0" collapsed="false">
      <c r="F336" s="95"/>
    </row>
    <row r="337" customFormat="false" ht="15.75" hidden="false" customHeight="false" outlineLevel="0" collapsed="false">
      <c r="F337" s="95"/>
    </row>
    <row r="338" customFormat="false" ht="15.75" hidden="false" customHeight="false" outlineLevel="0" collapsed="false">
      <c r="F338" s="95"/>
    </row>
    <row r="339" customFormat="false" ht="15.75" hidden="false" customHeight="false" outlineLevel="0" collapsed="false">
      <c r="F339" s="95"/>
    </row>
    <row r="340" customFormat="false" ht="15.75" hidden="false" customHeight="false" outlineLevel="0" collapsed="false">
      <c r="F340" s="95"/>
    </row>
    <row r="341" customFormat="false" ht="15.75" hidden="false" customHeight="false" outlineLevel="0" collapsed="false">
      <c r="F341" s="95"/>
    </row>
    <row r="342" customFormat="false" ht="15.75" hidden="false" customHeight="false" outlineLevel="0" collapsed="false">
      <c r="F342" s="95"/>
    </row>
    <row r="343" customFormat="false" ht="15.75" hidden="false" customHeight="false" outlineLevel="0" collapsed="false">
      <c r="F343" s="95"/>
    </row>
    <row r="344" customFormat="false" ht="15.75" hidden="false" customHeight="false" outlineLevel="0" collapsed="false">
      <c r="F344" s="95"/>
    </row>
    <row r="345" customFormat="false" ht="15.75" hidden="false" customHeight="false" outlineLevel="0" collapsed="false">
      <c r="F345" s="95"/>
    </row>
    <row r="346" customFormat="false" ht="15.75" hidden="false" customHeight="false" outlineLevel="0" collapsed="false">
      <c r="F346" s="95"/>
    </row>
    <row r="347" customFormat="false" ht="15.75" hidden="false" customHeight="false" outlineLevel="0" collapsed="false">
      <c r="F347" s="95"/>
    </row>
    <row r="348" customFormat="false" ht="15.75" hidden="false" customHeight="false" outlineLevel="0" collapsed="false">
      <c r="F348" s="95"/>
    </row>
    <row r="349" customFormat="false" ht="15.75" hidden="false" customHeight="false" outlineLevel="0" collapsed="false">
      <c r="F349" s="95"/>
    </row>
    <row r="350" customFormat="false" ht="15.75" hidden="false" customHeight="false" outlineLevel="0" collapsed="false">
      <c r="F350" s="95"/>
    </row>
    <row r="351" customFormat="false" ht="15.75" hidden="false" customHeight="false" outlineLevel="0" collapsed="false">
      <c r="F351" s="95"/>
    </row>
    <row r="352" customFormat="false" ht="15.75" hidden="false" customHeight="false" outlineLevel="0" collapsed="false">
      <c r="F352" s="95"/>
    </row>
    <row r="353" customFormat="false" ht="15.75" hidden="false" customHeight="false" outlineLevel="0" collapsed="false">
      <c r="F353" s="95"/>
    </row>
    <row r="354" customFormat="false" ht="15.75" hidden="false" customHeight="false" outlineLevel="0" collapsed="false">
      <c r="F354" s="95"/>
    </row>
    <row r="355" customFormat="false" ht="15.75" hidden="false" customHeight="false" outlineLevel="0" collapsed="false">
      <c r="F355" s="95"/>
    </row>
    <row r="356" customFormat="false" ht="15.75" hidden="false" customHeight="false" outlineLevel="0" collapsed="false">
      <c r="F356" s="95"/>
    </row>
    <row r="357" customFormat="false" ht="15.75" hidden="false" customHeight="false" outlineLevel="0" collapsed="false">
      <c r="F357" s="95"/>
    </row>
    <row r="358" customFormat="false" ht="15.75" hidden="false" customHeight="false" outlineLevel="0" collapsed="false">
      <c r="F358" s="95"/>
    </row>
    <row r="359" customFormat="false" ht="15.75" hidden="false" customHeight="false" outlineLevel="0" collapsed="false">
      <c r="F359" s="95"/>
    </row>
    <row r="360" customFormat="false" ht="15.75" hidden="false" customHeight="false" outlineLevel="0" collapsed="false">
      <c r="F360" s="95"/>
    </row>
    <row r="361" customFormat="false" ht="15.75" hidden="false" customHeight="false" outlineLevel="0" collapsed="false">
      <c r="F361" s="95"/>
    </row>
    <row r="362" customFormat="false" ht="15.75" hidden="false" customHeight="false" outlineLevel="0" collapsed="false">
      <c r="F362" s="95"/>
    </row>
    <row r="363" customFormat="false" ht="15.75" hidden="false" customHeight="false" outlineLevel="0" collapsed="false">
      <c r="F363" s="95"/>
    </row>
    <row r="364" customFormat="false" ht="15.75" hidden="false" customHeight="false" outlineLevel="0" collapsed="false">
      <c r="F364" s="95"/>
    </row>
    <row r="365" customFormat="false" ht="15.75" hidden="false" customHeight="false" outlineLevel="0" collapsed="false">
      <c r="F365" s="95"/>
    </row>
    <row r="366" customFormat="false" ht="15.75" hidden="false" customHeight="false" outlineLevel="0" collapsed="false">
      <c r="F366" s="95"/>
    </row>
    <row r="367" customFormat="false" ht="15.75" hidden="false" customHeight="false" outlineLevel="0" collapsed="false">
      <c r="F367" s="95"/>
    </row>
    <row r="368" customFormat="false" ht="15.75" hidden="false" customHeight="false" outlineLevel="0" collapsed="false">
      <c r="F368" s="95"/>
    </row>
    <row r="369" customFormat="false" ht="15.75" hidden="false" customHeight="false" outlineLevel="0" collapsed="false">
      <c r="F369" s="95"/>
    </row>
    <row r="370" customFormat="false" ht="15.75" hidden="false" customHeight="false" outlineLevel="0" collapsed="false">
      <c r="F370" s="95"/>
    </row>
    <row r="371" customFormat="false" ht="15.75" hidden="false" customHeight="false" outlineLevel="0" collapsed="false">
      <c r="F371" s="95"/>
    </row>
    <row r="372" customFormat="false" ht="15.75" hidden="false" customHeight="false" outlineLevel="0" collapsed="false">
      <c r="F372" s="95"/>
    </row>
    <row r="373" customFormat="false" ht="15.75" hidden="false" customHeight="false" outlineLevel="0" collapsed="false">
      <c r="F373" s="95"/>
    </row>
    <row r="374" customFormat="false" ht="15.75" hidden="false" customHeight="false" outlineLevel="0" collapsed="false">
      <c r="F374" s="95"/>
    </row>
    <row r="375" customFormat="false" ht="15.75" hidden="false" customHeight="false" outlineLevel="0" collapsed="false">
      <c r="F375" s="95"/>
    </row>
    <row r="376" customFormat="false" ht="15.75" hidden="false" customHeight="false" outlineLevel="0" collapsed="false">
      <c r="F376" s="95"/>
    </row>
    <row r="377" customFormat="false" ht="15.75" hidden="false" customHeight="false" outlineLevel="0" collapsed="false">
      <c r="F377" s="95"/>
    </row>
    <row r="378" customFormat="false" ht="15.75" hidden="false" customHeight="false" outlineLevel="0" collapsed="false">
      <c r="F378" s="95"/>
    </row>
    <row r="379" customFormat="false" ht="15.75" hidden="false" customHeight="false" outlineLevel="0" collapsed="false">
      <c r="F379" s="95"/>
    </row>
    <row r="380" customFormat="false" ht="15.75" hidden="false" customHeight="false" outlineLevel="0" collapsed="false">
      <c r="F380" s="95"/>
    </row>
    <row r="381" customFormat="false" ht="15.75" hidden="false" customHeight="false" outlineLevel="0" collapsed="false">
      <c r="F381" s="95"/>
    </row>
    <row r="382" customFormat="false" ht="15.75" hidden="false" customHeight="false" outlineLevel="0" collapsed="false">
      <c r="F382" s="95"/>
    </row>
    <row r="383" customFormat="false" ht="15.75" hidden="false" customHeight="false" outlineLevel="0" collapsed="false">
      <c r="F383" s="95"/>
    </row>
    <row r="384" customFormat="false" ht="15.75" hidden="false" customHeight="false" outlineLevel="0" collapsed="false">
      <c r="F384" s="95"/>
    </row>
    <row r="385" customFormat="false" ht="15.75" hidden="false" customHeight="false" outlineLevel="0" collapsed="false">
      <c r="F385" s="95"/>
    </row>
    <row r="386" customFormat="false" ht="15.75" hidden="false" customHeight="false" outlineLevel="0" collapsed="false">
      <c r="F386" s="95"/>
    </row>
    <row r="387" customFormat="false" ht="15.75" hidden="false" customHeight="false" outlineLevel="0" collapsed="false">
      <c r="F387" s="95"/>
    </row>
    <row r="388" customFormat="false" ht="15.75" hidden="false" customHeight="false" outlineLevel="0" collapsed="false">
      <c r="F388" s="95"/>
    </row>
    <row r="389" customFormat="false" ht="15.75" hidden="false" customHeight="false" outlineLevel="0" collapsed="false">
      <c r="F389" s="95"/>
    </row>
    <row r="390" customFormat="false" ht="15.75" hidden="false" customHeight="false" outlineLevel="0" collapsed="false">
      <c r="F390" s="95"/>
    </row>
    <row r="391" customFormat="false" ht="15.75" hidden="false" customHeight="false" outlineLevel="0" collapsed="false">
      <c r="F391" s="95"/>
    </row>
    <row r="392" customFormat="false" ht="15.75" hidden="false" customHeight="false" outlineLevel="0" collapsed="false">
      <c r="F392" s="95"/>
    </row>
    <row r="393" customFormat="false" ht="15.75" hidden="false" customHeight="false" outlineLevel="0" collapsed="false">
      <c r="F393" s="95"/>
    </row>
    <row r="394" customFormat="false" ht="15.75" hidden="false" customHeight="false" outlineLevel="0" collapsed="false">
      <c r="F394" s="95"/>
    </row>
    <row r="395" customFormat="false" ht="15.75" hidden="false" customHeight="false" outlineLevel="0" collapsed="false">
      <c r="F395" s="95"/>
    </row>
    <row r="396" customFormat="false" ht="15.75" hidden="false" customHeight="false" outlineLevel="0" collapsed="false">
      <c r="F396" s="95"/>
    </row>
    <row r="397" customFormat="false" ht="15.75" hidden="false" customHeight="false" outlineLevel="0" collapsed="false">
      <c r="F397" s="95"/>
    </row>
    <row r="398" customFormat="false" ht="15.75" hidden="false" customHeight="false" outlineLevel="0" collapsed="false">
      <c r="F398" s="95"/>
    </row>
    <row r="399" customFormat="false" ht="15.75" hidden="false" customHeight="false" outlineLevel="0" collapsed="false">
      <c r="F399" s="95"/>
    </row>
    <row r="400" customFormat="false" ht="15.75" hidden="false" customHeight="false" outlineLevel="0" collapsed="false">
      <c r="F400" s="95"/>
    </row>
    <row r="401" customFormat="false" ht="15.75" hidden="false" customHeight="false" outlineLevel="0" collapsed="false">
      <c r="F401" s="95"/>
    </row>
    <row r="402" customFormat="false" ht="15.75" hidden="false" customHeight="false" outlineLevel="0" collapsed="false">
      <c r="F402" s="95"/>
    </row>
    <row r="403" customFormat="false" ht="15.75" hidden="false" customHeight="false" outlineLevel="0" collapsed="false">
      <c r="F403" s="95"/>
    </row>
    <row r="404" customFormat="false" ht="15.75" hidden="false" customHeight="false" outlineLevel="0" collapsed="false">
      <c r="F404" s="95"/>
    </row>
    <row r="405" customFormat="false" ht="15.75" hidden="false" customHeight="false" outlineLevel="0" collapsed="false">
      <c r="F405" s="95"/>
    </row>
    <row r="406" customFormat="false" ht="15.75" hidden="false" customHeight="false" outlineLevel="0" collapsed="false">
      <c r="F406" s="95"/>
    </row>
    <row r="407" customFormat="false" ht="15.75" hidden="false" customHeight="false" outlineLevel="0" collapsed="false">
      <c r="F407" s="95"/>
    </row>
    <row r="408" customFormat="false" ht="15.75" hidden="false" customHeight="false" outlineLevel="0" collapsed="false">
      <c r="F408" s="95"/>
    </row>
    <row r="409" customFormat="false" ht="15.75" hidden="false" customHeight="false" outlineLevel="0" collapsed="false">
      <c r="F409" s="95"/>
    </row>
    <row r="410" customFormat="false" ht="15.75" hidden="false" customHeight="false" outlineLevel="0" collapsed="false">
      <c r="F410" s="95"/>
    </row>
    <row r="411" customFormat="false" ht="15.75" hidden="false" customHeight="false" outlineLevel="0" collapsed="false">
      <c r="F411" s="95"/>
    </row>
    <row r="412" customFormat="false" ht="15.75" hidden="false" customHeight="false" outlineLevel="0" collapsed="false">
      <c r="F412" s="95"/>
    </row>
    <row r="413" customFormat="false" ht="15.75" hidden="false" customHeight="false" outlineLevel="0" collapsed="false">
      <c r="F413" s="95"/>
    </row>
    <row r="414" customFormat="false" ht="15.75" hidden="false" customHeight="false" outlineLevel="0" collapsed="false">
      <c r="F414" s="95"/>
    </row>
    <row r="415" customFormat="false" ht="15.75" hidden="false" customHeight="false" outlineLevel="0" collapsed="false">
      <c r="F415" s="95"/>
    </row>
    <row r="416" customFormat="false" ht="15.75" hidden="false" customHeight="false" outlineLevel="0" collapsed="false">
      <c r="F416" s="95"/>
    </row>
    <row r="417" customFormat="false" ht="15.75" hidden="false" customHeight="false" outlineLevel="0" collapsed="false">
      <c r="F417" s="95"/>
    </row>
    <row r="418" customFormat="false" ht="15.75" hidden="false" customHeight="false" outlineLevel="0" collapsed="false">
      <c r="F418" s="95"/>
    </row>
    <row r="419" customFormat="false" ht="15.75" hidden="false" customHeight="false" outlineLevel="0" collapsed="false">
      <c r="F419" s="95"/>
    </row>
    <row r="420" customFormat="false" ht="15.75" hidden="false" customHeight="false" outlineLevel="0" collapsed="false">
      <c r="F420" s="95"/>
    </row>
    <row r="421" customFormat="false" ht="15.75" hidden="false" customHeight="false" outlineLevel="0" collapsed="false">
      <c r="F421" s="95"/>
    </row>
    <row r="422" customFormat="false" ht="15.75" hidden="false" customHeight="false" outlineLevel="0" collapsed="false">
      <c r="F422" s="95"/>
    </row>
    <row r="423" customFormat="false" ht="15.75" hidden="false" customHeight="false" outlineLevel="0" collapsed="false">
      <c r="F423" s="95"/>
    </row>
    <row r="424" customFormat="false" ht="15.75" hidden="false" customHeight="false" outlineLevel="0" collapsed="false">
      <c r="F424" s="95"/>
    </row>
    <row r="425" customFormat="false" ht="15.75" hidden="false" customHeight="false" outlineLevel="0" collapsed="false">
      <c r="F425" s="95"/>
    </row>
    <row r="426" customFormat="false" ht="15.75" hidden="false" customHeight="false" outlineLevel="0" collapsed="false">
      <c r="F426" s="95"/>
    </row>
    <row r="427" customFormat="false" ht="15.75" hidden="false" customHeight="false" outlineLevel="0" collapsed="false">
      <c r="F427" s="95"/>
    </row>
    <row r="428" customFormat="false" ht="15.75" hidden="false" customHeight="false" outlineLevel="0" collapsed="false">
      <c r="F428" s="95"/>
    </row>
    <row r="429" customFormat="false" ht="15.75" hidden="false" customHeight="false" outlineLevel="0" collapsed="false">
      <c r="F429" s="95"/>
    </row>
    <row r="430" customFormat="false" ht="15.75" hidden="false" customHeight="false" outlineLevel="0" collapsed="false">
      <c r="F430" s="95"/>
    </row>
    <row r="431" customFormat="false" ht="15.75" hidden="false" customHeight="false" outlineLevel="0" collapsed="false">
      <c r="F431" s="95"/>
    </row>
    <row r="432" customFormat="false" ht="15.75" hidden="false" customHeight="false" outlineLevel="0" collapsed="false">
      <c r="F432" s="95"/>
    </row>
    <row r="433" customFormat="false" ht="15.75" hidden="false" customHeight="false" outlineLevel="0" collapsed="false">
      <c r="F433" s="95"/>
    </row>
    <row r="434" customFormat="false" ht="15.75" hidden="false" customHeight="false" outlineLevel="0" collapsed="false">
      <c r="F434" s="95"/>
    </row>
    <row r="435" customFormat="false" ht="15.75" hidden="false" customHeight="false" outlineLevel="0" collapsed="false">
      <c r="F435" s="95"/>
    </row>
    <row r="436" customFormat="false" ht="15.75" hidden="false" customHeight="false" outlineLevel="0" collapsed="false">
      <c r="F436" s="95"/>
    </row>
    <row r="437" customFormat="false" ht="15.75" hidden="false" customHeight="false" outlineLevel="0" collapsed="false">
      <c r="F437" s="95"/>
    </row>
    <row r="438" customFormat="false" ht="15.75" hidden="false" customHeight="false" outlineLevel="0" collapsed="false">
      <c r="F438" s="95"/>
    </row>
    <row r="439" customFormat="false" ht="15.75" hidden="false" customHeight="false" outlineLevel="0" collapsed="false">
      <c r="F439" s="95"/>
    </row>
    <row r="440" customFormat="false" ht="15.75" hidden="false" customHeight="false" outlineLevel="0" collapsed="false">
      <c r="F440" s="95"/>
    </row>
    <row r="441" customFormat="false" ht="15.75" hidden="false" customHeight="false" outlineLevel="0" collapsed="false">
      <c r="F441" s="95"/>
    </row>
    <row r="442" customFormat="false" ht="15.75" hidden="false" customHeight="false" outlineLevel="0" collapsed="false">
      <c r="F442" s="95"/>
    </row>
    <row r="443" customFormat="false" ht="15.75" hidden="false" customHeight="false" outlineLevel="0" collapsed="false">
      <c r="F443" s="95"/>
    </row>
    <row r="444" customFormat="false" ht="15.75" hidden="false" customHeight="false" outlineLevel="0" collapsed="false">
      <c r="F444" s="95"/>
    </row>
    <row r="445" customFormat="false" ht="15.75" hidden="false" customHeight="false" outlineLevel="0" collapsed="false">
      <c r="F445" s="95"/>
    </row>
    <row r="446" customFormat="false" ht="15.75" hidden="false" customHeight="false" outlineLevel="0" collapsed="false">
      <c r="F446" s="95"/>
    </row>
    <row r="447" customFormat="false" ht="15.75" hidden="false" customHeight="false" outlineLevel="0" collapsed="false">
      <c r="F447" s="95"/>
    </row>
    <row r="448" customFormat="false" ht="15.75" hidden="false" customHeight="false" outlineLevel="0" collapsed="false">
      <c r="F448" s="95"/>
    </row>
    <row r="449" customFormat="false" ht="15.75" hidden="false" customHeight="false" outlineLevel="0" collapsed="false">
      <c r="F449" s="95"/>
    </row>
    <row r="450" customFormat="false" ht="15.75" hidden="false" customHeight="false" outlineLevel="0" collapsed="false">
      <c r="F450" s="95"/>
    </row>
    <row r="451" customFormat="false" ht="15.75" hidden="false" customHeight="false" outlineLevel="0" collapsed="false">
      <c r="F451" s="95"/>
    </row>
    <row r="452" customFormat="false" ht="15.75" hidden="false" customHeight="false" outlineLevel="0" collapsed="false">
      <c r="F452" s="95"/>
    </row>
    <row r="453" customFormat="false" ht="15.75" hidden="false" customHeight="false" outlineLevel="0" collapsed="false">
      <c r="F453" s="95"/>
    </row>
    <row r="454" customFormat="false" ht="15.75" hidden="false" customHeight="false" outlineLevel="0" collapsed="false">
      <c r="F454" s="95"/>
    </row>
    <row r="455" customFormat="false" ht="15.75" hidden="false" customHeight="false" outlineLevel="0" collapsed="false">
      <c r="F455" s="95"/>
    </row>
    <row r="456" customFormat="false" ht="15.75" hidden="false" customHeight="false" outlineLevel="0" collapsed="false">
      <c r="F456" s="95"/>
    </row>
    <row r="457" customFormat="false" ht="15.75" hidden="false" customHeight="false" outlineLevel="0" collapsed="false">
      <c r="F457" s="95"/>
    </row>
    <row r="458" customFormat="false" ht="15.75" hidden="false" customHeight="false" outlineLevel="0" collapsed="false">
      <c r="F458" s="95"/>
    </row>
    <row r="459" customFormat="false" ht="15.75" hidden="false" customHeight="false" outlineLevel="0" collapsed="false">
      <c r="F459" s="95"/>
    </row>
    <row r="460" customFormat="false" ht="15.75" hidden="false" customHeight="false" outlineLevel="0" collapsed="false">
      <c r="F460" s="95"/>
    </row>
    <row r="461" customFormat="false" ht="15.75" hidden="false" customHeight="false" outlineLevel="0" collapsed="false">
      <c r="F461" s="95"/>
    </row>
    <row r="462" customFormat="false" ht="15.75" hidden="false" customHeight="false" outlineLevel="0" collapsed="false">
      <c r="F462" s="95"/>
    </row>
    <row r="463" customFormat="false" ht="15.75" hidden="false" customHeight="false" outlineLevel="0" collapsed="false">
      <c r="F463" s="95"/>
    </row>
    <row r="464" customFormat="false" ht="15.75" hidden="false" customHeight="false" outlineLevel="0" collapsed="false">
      <c r="F464" s="95"/>
    </row>
    <row r="465" customFormat="false" ht="15.75" hidden="false" customHeight="false" outlineLevel="0" collapsed="false">
      <c r="F465" s="95"/>
    </row>
    <row r="466" customFormat="false" ht="15.75" hidden="false" customHeight="false" outlineLevel="0" collapsed="false">
      <c r="F466" s="95"/>
    </row>
    <row r="467" customFormat="false" ht="15.75" hidden="false" customHeight="false" outlineLevel="0" collapsed="false">
      <c r="F467" s="95"/>
    </row>
    <row r="468" customFormat="false" ht="15.75" hidden="false" customHeight="false" outlineLevel="0" collapsed="false">
      <c r="F468" s="95"/>
    </row>
    <row r="469" customFormat="false" ht="15.75" hidden="false" customHeight="false" outlineLevel="0" collapsed="false">
      <c r="F469" s="95"/>
    </row>
    <row r="470" customFormat="false" ht="15.75" hidden="false" customHeight="false" outlineLevel="0" collapsed="false">
      <c r="F470" s="95"/>
    </row>
    <row r="471" customFormat="false" ht="15.75" hidden="false" customHeight="false" outlineLevel="0" collapsed="false">
      <c r="F471" s="95"/>
    </row>
    <row r="472" customFormat="false" ht="15.75" hidden="false" customHeight="false" outlineLevel="0" collapsed="false">
      <c r="F472" s="95"/>
    </row>
    <row r="473" customFormat="false" ht="15.75" hidden="false" customHeight="false" outlineLevel="0" collapsed="false">
      <c r="F473" s="95"/>
    </row>
    <row r="474" customFormat="false" ht="15.75" hidden="false" customHeight="false" outlineLevel="0" collapsed="false">
      <c r="F474" s="95"/>
    </row>
    <row r="475" customFormat="false" ht="15.75" hidden="false" customHeight="false" outlineLevel="0" collapsed="false">
      <c r="F475" s="95"/>
    </row>
    <row r="476" customFormat="false" ht="15.75" hidden="false" customHeight="false" outlineLevel="0" collapsed="false">
      <c r="F476" s="95"/>
    </row>
    <row r="477" customFormat="false" ht="15.75" hidden="false" customHeight="false" outlineLevel="0" collapsed="false">
      <c r="F477" s="95"/>
    </row>
    <row r="478" customFormat="false" ht="15.75" hidden="false" customHeight="false" outlineLevel="0" collapsed="false">
      <c r="F478" s="95"/>
    </row>
    <row r="479" customFormat="false" ht="15.75" hidden="false" customHeight="false" outlineLevel="0" collapsed="false">
      <c r="F479" s="95"/>
    </row>
    <row r="480" customFormat="false" ht="15.75" hidden="false" customHeight="false" outlineLevel="0" collapsed="false">
      <c r="F480" s="95"/>
    </row>
    <row r="481" customFormat="false" ht="15.75" hidden="false" customHeight="false" outlineLevel="0" collapsed="false">
      <c r="F481" s="95"/>
    </row>
    <row r="482" customFormat="false" ht="15.75" hidden="false" customHeight="false" outlineLevel="0" collapsed="false">
      <c r="F482" s="95"/>
    </row>
    <row r="483" customFormat="false" ht="15.75" hidden="false" customHeight="false" outlineLevel="0" collapsed="false">
      <c r="F483" s="95"/>
    </row>
    <row r="484" customFormat="false" ht="15.75" hidden="false" customHeight="false" outlineLevel="0" collapsed="false">
      <c r="F484" s="95"/>
    </row>
    <row r="485" customFormat="false" ht="15.75" hidden="false" customHeight="false" outlineLevel="0" collapsed="false">
      <c r="F485" s="95"/>
    </row>
    <row r="486" customFormat="false" ht="15.75" hidden="false" customHeight="false" outlineLevel="0" collapsed="false">
      <c r="F486" s="95"/>
    </row>
    <row r="487" customFormat="false" ht="15.75" hidden="false" customHeight="false" outlineLevel="0" collapsed="false">
      <c r="F487" s="95"/>
    </row>
    <row r="488" customFormat="false" ht="15.75" hidden="false" customHeight="false" outlineLevel="0" collapsed="false">
      <c r="F488" s="95"/>
    </row>
    <row r="489" customFormat="false" ht="15.75" hidden="false" customHeight="false" outlineLevel="0" collapsed="false">
      <c r="F489" s="95"/>
    </row>
    <row r="490" customFormat="false" ht="15.75" hidden="false" customHeight="false" outlineLevel="0" collapsed="false">
      <c r="F490" s="95"/>
    </row>
    <row r="491" customFormat="false" ht="15.75" hidden="false" customHeight="false" outlineLevel="0" collapsed="false">
      <c r="F491" s="95"/>
    </row>
    <row r="492" customFormat="false" ht="15.75" hidden="false" customHeight="false" outlineLevel="0" collapsed="false">
      <c r="F492" s="95"/>
    </row>
    <row r="493" customFormat="false" ht="15.75" hidden="false" customHeight="false" outlineLevel="0" collapsed="false">
      <c r="F493" s="95"/>
    </row>
    <row r="494" customFormat="false" ht="15.75" hidden="false" customHeight="false" outlineLevel="0" collapsed="false">
      <c r="F494" s="95"/>
    </row>
    <row r="495" customFormat="false" ht="15.75" hidden="false" customHeight="false" outlineLevel="0" collapsed="false">
      <c r="F495" s="95"/>
    </row>
    <row r="496" customFormat="false" ht="15.75" hidden="false" customHeight="false" outlineLevel="0" collapsed="false">
      <c r="F496" s="95"/>
    </row>
    <row r="497" customFormat="false" ht="15.75" hidden="false" customHeight="false" outlineLevel="0" collapsed="false">
      <c r="F497" s="95"/>
    </row>
    <row r="498" customFormat="false" ht="15.75" hidden="false" customHeight="false" outlineLevel="0" collapsed="false">
      <c r="F498" s="95"/>
    </row>
    <row r="499" customFormat="false" ht="15.75" hidden="false" customHeight="false" outlineLevel="0" collapsed="false">
      <c r="F499" s="95"/>
    </row>
    <row r="500" customFormat="false" ht="15.75" hidden="false" customHeight="false" outlineLevel="0" collapsed="false">
      <c r="F500" s="95"/>
    </row>
    <row r="501" customFormat="false" ht="15.75" hidden="false" customHeight="false" outlineLevel="0" collapsed="false">
      <c r="F501" s="95"/>
    </row>
    <row r="502" customFormat="false" ht="15.75" hidden="false" customHeight="false" outlineLevel="0" collapsed="false">
      <c r="F502" s="95"/>
    </row>
    <row r="503" customFormat="false" ht="15.75" hidden="false" customHeight="false" outlineLevel="0" collapsed="false">
      <c r="F503" s="95"/>
    </row>
    <row r="504" customFormat="false" ht="15.75" hidden="false" customHeight="false" outlineLevel="0" collapsed="false">
      <c r="F504" s="95"/>
    </row>
    <row r="505" customFormat="false" ht="15.75" hidden="false" customHeight="false" outlineLevel="0" collapsed="false">
      <c r="F505" s="95"/>
    </row>
    <row r="506" customFormat="false" ht="15.75" hidden="false" customHeight="false" outlineLevel="0" collapsed="false">
      <c r="F506" s="95"/>
    </row>
    <row r="507" customFormat="false" ht="15.75" hidden="false" customHeight="false" outlineLevel="0" collapsed="false">
      <c r="F507" s="95"/>
    </row>
    <row r="508" customFormat="false" ht="15.75" hidden="false" customHeight="false" outlineLevel="0" collapsed="false">
      <c r="F508" s="95"/>
    </row>
    <row r="509" customFormat="false" ht="15.75" hidden="false" customHeight="false" outlineLevel="0" collapsed="false">
      <c r="F509" s="95"/>
    </row>
    <row r="510" customFormat="false" ht="15.75" hidden="false" customHeight="false" outlineLevel="0" collapsed="false">
      <c r="F510" s="95"/>
    </row>
    <row r="511" customFormat="false" ht="15.75" hidden="false" customHeight="false" outlineLevel="0" collapsed="false">
      <c r="F511" s="95"/>
    </row>
    <row r="512" customFormat="false" ht="15.75" hidden="false" customHeight="false" outlineLevel="0" collapsed="false">
      <c r="F512" s="95"/>
    </row>
    <row r="513" customFormat="false" ht="15.75" hidden="false" customHeight="false" outlineLevel="0" collapsed="false">
      <c r="F513" s="95"/>
    </row>
    <row r="514" customFormat="false" ht="15.75" hidden="false" customHeight="false" outlineLevel="0" collapsed="false">
      <c r="F514" s="95"/>
    </row>
    <row r="515" customFormat="false" ht="15.75" hidden="false" customHeight="false" outlineLevel="0" collapsed="false">
      <c r="F515" s="95"/>
    </row>
    <row r="516" customFormat="false" ht="15.75" hidden="false" customHeight="false" outlineLevel="0" collapsed="false">
      <c r="F516" s="95"/>
    </row>
    <row r="517" customFormat="false" ht="15.75" hidden="false" customHeight="false" outlineLevel="0" collapsed="false">
      <c r="F517" s="95"/>
    </row>
    <row r="518" customFormat="false" ht="15.75" hidden="false" customHeight="false" outlineLevel="0" collapsed="false">
      <c r="F518" s="95"/>
    </row>
    <row r="519" customFormat="false" ht="15.75" hidden="false" customHeight="false" outlineLevel="0" collapsed="false">
      <c r="F519" s="95"/>
    </row>
    <row r="520" customFormat="false" ht="15.75" hidden="false" customHeight="false" outlineLevel="0" collapsed="false">
      <c r="F520" s="95"/>
    </row>
    <row r="521" customFormat="false" ht="15.75" hidden="false" customHeight="false" outlineLevel="0" collapsed="false">
      <c r="F521" s="95"/>
    </row>
    <row r="522" customFormat="false" ht="15.75" hidden="false" customHeight="false" outlineLevel="0" collapsed="false">
      <c r="F522" s="95"/>
    </row>
    <row r="523" customFormat="false" ht="15.75" hidden="false" customHeight="false" outlineLevel="0" collapsed="false">
      <c r="F523" s="95"/>
    </row>
    <row r="524" customFormat="false" ht="15.75" hidden="false" customHeight="false" outlineLevel="0" collapsed="false">
      <c r="F524" s="95"/>
    </row>
    <row r="525" customFormat="false" ht="15.75" hidden="false" customHeight="false" outlineLevel="0" collapsed="false">
      <c r="F525" s="95"/>
    </row>
    <row r="526" customFormat="false" ht="15.75" hidden="false" customHeight="false" outlineLevel="0" collapsed="false">
      <c r="F526" s="95"/>
    </row>
    <row r="527" customFormat="false" ht="15.75" hidden="false" customHeight="false" outlineLevel="0" collapsed="false">
      <c r="F527" s="95"/>
    </row>
    <row r="528" customFormat="false" ht="15.75" hidden="false" customHeight="false" outlineLevel="0" collapsed="false">
      <c r="F528" s="95"/>
    </row>
    <row r="529" customFormat="false" ht="15.75" hidden="false" customHeight="false" outlineLevel="0" collapsed="false">
      <c r="F529" s="95"/>
    </row>
    <row r="530" customFormat="false" ht="15.75" hidden="false" customHeight="false" outlineLevel="0" collapsed="false">
      <c r="F530" s="95"/>
    </row>
    <row r="531" customFormat="false" ht="15.75" hidden="false" customHeight="false" outlineLevel="0" collapsed="false">
      <c r="F531" s="95"/>
    </row>
    <row r="532" customFormat="false" ht="15.75" hidden="false" customHeight="false" outlineLevel="0" collapsed="false">
      <c r="F532" s="95"/>
    </row>
    <row r="533" customFormat="false" ht="15.75" hidden="false" customHeight="false" outlineLevel="0" collapsed="false">
      <c r="F533" s="95"/>
    </row>
    <row r="534" customFormat="false" ht="15.75" hidden="false" customHeight="false" outlineLevel="0" collapsed="false">
      <c r="F534" s="95"/>
    </row>
    <row r="535" customFormat="false" ht="15.75" hidden="false" customHeight="false" outlineLevel="0" collapsed="false">
      <c r="F535" s="95"/>
    </row>
    <row r="536" customFormat="false" ht="15.75" hidden="false" customHeight="false" outlineLevel="0" collapsed="false">
      <c r="F536" s="95"/>
    </row>
    <row r="537" customFormat="false" ht="15.75" hidden="false" customHeight="false" outlineLevel="0" collapsed="false">
      <c r="F537" s="95"/>
    </row>
    <row r="538" customFormat="false" ht="15.75" hidden="false" customHeight="false" outlineLevel="0" collapsed="false">
      <c r="F538" s="95"/>
    </row>
    <row r="539" customFormat="false" ht="15.75" hidden="false" customHeight="false" outlineLevel="0" collapsed="false">
      <c r="F539" s="95"/>
    </row>
    <row r="540" customFormat="false" ht="15.75" hidden="false" customHeight="false" outlineLevel="0" collapsed="false">
      <c r="F540" s="95"/>
    </row>
    <row r="541" customFormat="false" ht="15.75" hidden="false" customHeight="false" outlineLevel="0" collapsed="false">
      <c r="F541" s="95"/>
    </row>
    <row r="542" customFormat="false" ht="15.75" hidden="false" customHeight="false" outlineLevel="0" collapsed="false">
      <c r="F542" s="95"/>
    </row>
    <row r="543" customFormat="false" ht="15.75" hidden="false" customHeight="false" outlineLevel="0" collapsed="false">
      <c r="F543" s="95"/>
    </row>
    <row r="544" customFormat="false" ht="15.75" hidden="false" customHeight="false" outlineLevel="0" collapsed="false">
      <c r="F544" s="95"/>
    </row>
    <row r="545" customFormat="false" ht="15.75" hidden="false" customHeight="false" outlineLevel="0" collapsed="false">
      <c r="F545" s="95"/>
    </row>
    <row r="546" customFormat="false" ht="15.75" hidden="false" customHeight="false" outlineLevel="0" collapsed="false">
      <c r="F546" s="95"/>
    </row>
    <row r="547" customFormat="false" ht="15.75" hidden="false" customHeight="false" outlineLevel="0" collapsed="false">
      <c r="F547" s="95"/>
    </row>
    <row r="548" customFormat="false" ht="15.75" hidden="false" customHeight="false" outlineLevel="0" collapsed="false">
      <c r="F548" s="95"/>
    </row>
    <row r="549" customFormat="false" ht="15.75" hidden="false" customHeight="false" outlineLevel="0" collapsed="false">
      <c r="F549" s="95"/>
    </row>
    <row r="550" customFormat="false" ht="15.75" hidden="false" customHeight="false" outlineLevel="0" collapsed="false">
      <c r="F550" s="95"/>
    </row>
    <row r="551" customFormat="false" ht="15.75" hidden="false" customHeight="false" outlineLevel="0" collapsed="false">
      <c r="F551" s="95"/>
    </row>
    <row r="552" customFormat="false" ht="15.75" hidden="false" customHeight="false" outlineLevel="0" collapsed="false">
      <c r="F552" s="95"/>
    </row>
    <row r="553" customFormat="false" ht="15.75" hidden="false" customHeight="false" outlineLevel="0" collapsed="false">
      <c r="F553" s="95"/>
    </row>
    <row r="554" customFormat="false" ht="15.75" hidden="false" customHeight="false" outlineLevel="0" collapsed="false">
      <c r="F554" s="95"/>
    </row>
    <row r="555" customFormat="false" ht="15.75" hidden="false" customHeight="false" outlineLevel="0" collapsed="false">
      <c r="F555" s="95"/>
    </row>
    <row r="556" customFormat="false" ht="15.75" hidden="false" customHeight="false" outlineLevel="0" collapsed="false">
      <c r="F556" s="95"/>
    </row>
    <row r="557" customFormat="false" ht="15.75" hidden="false" customHeight="false" outlineLevel="0" collapsed="false">
      <c r="F557" s="95"/>
    </row>
    <row r="558" customFormat="false" ht="15.75" hidden="false" customHeight="false" outlineLevel="0" collapsed="false">
      <c r="F558" s="95"/>
    </row>
    <row r="559" customFormat="false" ht="15.75" hidden="false" customHeight="false" outlineLevel="0" collapsed="false">
      <c r="F559" s="95"/>
    </row>
    <row r="560" customFormat="false" ht="15.75" hidden="false" customHeight="false" outlineLevel="0" collapsed="false">
      <c r="F560" s="95"/>
    </row>
    <row r="561" customFormat="false" ht="15.75" hidden="false" customHeight="false" outlineLevel="0" collapsed="false">
      <c r="F561" s="95"/>
    </row>
    <row r="562" customFormat="false" ht="15.75" hidden="false" customHeight="false" outlineLevel="0" collapsed="false">
      <c r="F562" s="95"/>
    </row>
    <row r="563" customFormat="false" ht="15.75" hidden="false" customHeight="false" outlineLevel="0" collapsed="false">
      <c r="F563" s="95"/>
    </row>
    <row r="564" customFormat="false" ht="15.75" hidden="false" customHeight="false" outlineLevel="0" collapsed="false">
      <c r="F564" s="95"/>
    </row>
    <row r="565" customFormat="false" ht="15.75" hidden="false" customHeight="false" outlineLevel="0" collapsed="false">
      <c r="F565" s="95"/>
    </row>
    <row r="566" customFormat="false" ht="15.75" hidden="false" customHeight="false" outlineLevel="0" collapsed="false">
      <c r="F566" s="95"/>
    </row>
    <row r="567" customFormat="false" ht="15.75" hidden="false" customHeight="false" outlineLevel="0" collapsed="false">
      <c r="F567" s="95"/>
    </row>
    <row r="568" customFormat="false" ht="15.75" hidden="false" customHeight="false" outlineLevel="0" collapsed="false">
      <c r="F568" s="95"/>
    </row>
    <row r="569" customFormat="false" ht="15.75" hidden="false" customHeight="false" outlineLevel="0" collapsed="false">
      <c r="F569" s="95"/>
    </row>
    <row r="570" customFormat="false" ht="15.75" hidden="false" customHeight="false" outlineLevel="0" collapsed="false">
      <c r="F570" s="95"/>
    </row>
    <row r="571" customFormat="false" ht="15.75" hidden="false" customHeight="false" outlineLevel="0" collapsed="false">
      <c r="F571" s="95"/>
    </row>
    <row r="572" customFormat="false" ht="15.75" hidden="false" customHeight="false" outlineLevel="0" collapsed="false">
      <c r="F572" s="95"/>
    </row>
    <row r="573" customFormat="false" ht="15.75" hidden="false" customHeight="false" outlineLevel="0" collapsed="false">
      <c r="F573" s="95"/>
    </row>
    <row r="574" customFormat="false" ht="15.75" hidden="false" customHeight="false" outlineLevel="0" collapsed="false">
      <c r="F574" s="95"/>
    </row>
    <row r="575" customFormat="false" ht="15.75" hidden="false" customHeight="false" outlineLevel="0" collapsed="false">
      <c r="F575" s="95"/>
    </row>
    <row r="576" customFormat="false" ht="15.75" hidden="false" customHeight="false" outlineLevel="0" collapsed="false">
      <c r="F576" s="95"/>
    </row>
    <row r="577" customFormat="false" ht="15.75" hidden="false" customHeight="false" outlineLevel="0" collapsed="false">
      <c r="F577" s="95"/>
    </row>
    <row r="578" customFormat="false" ht="15.75" hidden="false" customHeight="false" outlineLevel="0" collapsed="false">
      <c r="F578" s="95"/>
    </row>
    <row r="579" customFormat="false" ht="15.75" hidden="false" customHeight="false" outlineLevel="0" collapsed="false">
      <c r="F579" s="95"/>
    </row>
    <row r="580" customFormat="false" ht="15.75" hidden="false" customHeight="false" outlineLevel="0" collapsed="false">
      <c r="F580" s="95"/>
    </row>
    <row r="581" customFormat="false" ht="15.75" hidden="false" customHeight="false" outlineLevel="0" collapsed="false">
      <c r="F581" s="95"/>
    </row>
    <row r="582" customFormat="false" ht="15.75" hidden="false" customHeight="false" outlineLevel="0" collapsed="false">
      <c r="F582" s="95"/>
    </row>
    <row r="583" customFormat="false" ht="15.75" hidden="false" customHeight="false" outlineLevel="0" collapsed="false">
      <c r="F583" s="95"/>
    </row>
    <row r="584" customFormat="false" ht="15.75" hidden="false" customHeight="false" outlineLevel="0" collapsed="false">
      <c r="F584" s="95"/>
    </row>
    <row r="585" customFormat="false" ht="15.75" hidden="false" customHeight="false" outlineLevel="0" collapsed="false">
      <c r="F585" s="95"/>
    </row>
    <row r="586" customFormat="false" ht="15.75" hidden="false" customHeight="false" outlineLevel="0" collapsed="false">
      <c r="F586" s="95"/>
    </row>
    <row r="587" customFormat="false" ht="15.75" hidden="false" customHeight="false" outlineLevel="0" collapsed="false">
      <c r="F587" s="95"/>
    </row>
    <row r="588" customFormat="false" ht="15.75" hidden="false" customHeight="false" outlineLevel="0" collapsed="false">
      <c r="F588" s="95"/>
    </row>
    <row r="589" customFormat="false" ht="15.75" hidden="false" customHeight="false" outlineLevel="0" collapsed="false">
      <c r="F589" s="95"/>
    </row>
    <row r="590" customFormat="false" ht="15.75" hidden="false" customHeight="false" outlineLevel="0" collapsed="false">
      <c r="F590" s="95"/>
    </row>
    <row r="591" customFormat="false" ht="15.75" hidden="false" customHeight="false" outlineLevel="0" collapsed="false">
      <c r="F591" s="95"/>
    </row>
    <row r="592" customFormat="false" ht="15.75" hidden="false" customHeight="false" outlineLevel="0" collapsed="false">
      <c r="F592" s="95"/>
    </row>
    <row r="593" customFormat="false" ht="15.75" hidden="false" customHeight="false" outlineLevel="0" collapsed="false">
      <c r="F593" s="95"/>
    </row>
    <row r="594" customFormat="false" ht="15.75" hidden="false" customHeight="false" outlineLevel="0" collapsed="false">
      <c r="F594" s="95"/>
    </row>
    <row r="595" customFormat="false" ht="15.75" hidden="false" customHeight="false" outlineLevel="0" collapsed="false">
      <c r="F595" s="95"/>
    </row>
    <row r="596" customFormat="false" ht="15.75" hidden="false" customHeight="false" outlineLevel="0" collapsed="false">
      <c r="F596" s="95"/>
    </row>
    <row r="597" customFormat="false" ht="15.75" hidden="false" customHeight="false" outlineLevel="0" collapsed="false">
      <c r="F597" s="95"/>
    </row>
    <row r="598" customFormat="false" ht="15.75" hidden="false" customHeight="false" outlineLevel="0" collapsed="false">
      <c r="F598" s="95"/>
    </row>
    <row r="599" customFormat="false" ht="15.75" hidden="false" customHeight="false" outlineLevel="0" collapsed="false">
      <c r="F599" s="95"/>
    </row>
    <row r="600" customFormat="false" ht="15.75" hidden="false" customHeight="false" outlineLevel="0" collapsed="false">
      <c r="F600" s="95"/>
    </row>
    <row r="601" customFormat="false" ht="15.75" hidden="false" customHeight="false" outlineLevel="0" collapsed="false">
      <c r="F601" s="95"/>
    </row>
    <row r="602" customFormat="false" ht="15.75" hidden="false" customHeight="false" outlineLevel="0" collapsed="false">
      <c r="F602" s="95"/>
    </row>
    <row r="603" customFormat="false" ht="15.75" hidden="false" customHeight="false" outlineLevel="0" collapsed="false">
      <c r="F603" s="95"/>
    </row>
    <row r="604" customFormat="false" ht="15.75" hidden="false" customHeight="false" outlineLevel="0" collapsed="false">
      <c r="F604" s="95"/>
    </row>
    <row r="605" customFormat="false" ht="15.75" hidden="false" customHeight="false" outlineLevel="0" collapsed="false">
      <c r="F605" s="95"/>
    </row>
    <row r="606" customFormat="false" ht="15.75" hidden="false" customHeight="false" outlineLevel="0" collapsed="false">
      <c r="F606" s="95"/>
    </row>
    <row r="607" customFormat="false" ht="15.75" hidden="false" customHeight="false" outlineLevel="0" collapsed="false">
      <c r="F607" s="95"/>
    </row>
    <row r="608" customFormat="false" ht="15.75" hidden="false" customHeight="false" outlineLevel="0" collapsed="false">
      <c r="F608" s="95"/>
    </row>
    <row r="609" customFormat="false" ht="15.75" hidden="false" customHeight="false" outlineLevel="0" collapsed="false">
      <c r="F609" s="95"/>
    </row>
    <row r="610" customFormat="false" ht="15.75" hidden="false" customHeight="false" outlineLevel="0" collapsed="false">
      <c r="F610" s="95"/>
    </row>
    <row r="611" customFormat="false" ht="15.75" hidden="false" customHeight="false" outlineLevel="0" collapsed="false">
      <c r="F611" s="95"/>
    </row>
    <row r="612" customFormat="false" ht="15.75" hidden="false" customHeight="false" outlineLevel="0" collapsed="false">
      <c r="F612" s="95"/>
    </row>
    <row r="613" customFormat="false" ht="15.75" hidden="false" customHeight="false" outlineLevel="0" collapsed="false">
      <c r="F613" s="95"/>
    </row>
    <row r="614" customFormat="false" ht="15.75" hidden="false" customHeight="false" outlineLevel="0" collapsed="false">
      <c r="F614" s="95"/>
    </row>
    <row r="615" customFormat="false" ht="15.75" hidden="false" customHeight="false" outlineLevel="0" collapsed="false">
      <c r="F615" s="95"/>
    </row>
    <row r="616" customFormat="false" ht="15.75" hidden="false" customHeight="false" outlineLevel="0" collapsed="false">
      <c r="F616" s="95"/>
    </row>
    <row r="617" customFormat="false" ht="15.75" hidden="false" customHeight="false" outlineLevel="0" collapsed="false">
      <c r="F617" s="95"/>
    </row>
    <row r="618" customFormat="false" ht="15.75" hidden="false" customHeight="false" outlineLevel="0" collapsed="false">
      <c r="F618" s="95"/>
    </row>
    <row r="619" customFormat="false" ht="15.75" hidden="false" customHeight="false" outlineLevel="0" collapsed="false">
      <c r="F619" s="95"/>
    </row>
    <row r="620" customFormat="false" ht="15.75" hidden="false" customHeight="false" outlineLevel="0" collapsed="false">
      <c r="F620" s="95"/>
    </row>
    <row r="621" customFormat="false" ht="15.75" hidden="false" customHeight="false" outlineLevel="0" collapsed="false">
      <c r="F621" s="95"/>
    </row>
    <row r="622" customFormat="false" ht="15.75" hidden="false" customHeight="false" outlineLevel="0" collapsed="false">
      <c r="F622" s="95"/>
    </row>
    <row r="623" customFormat="false" ht="15.75" hidden="false" customHeight="false" outlineLevel="0" collapsed="false">
      <c r="F623" s="95"/>
    </row>
    <row r="624" customFormat="false" ht="15.75" hidden="false" customHeight="false" outlineLevel="0" collapsed="false">
      <c r="F624" s="95"/>
    </row>
    <row r="625" customFormat="false" ht="15.75" hidden="false" customHeight="false" outlineLevel="0" collapsed="false">
      <c r="F625" s="95"/>
    </row>
    <row r="626" customFormat="false" ht="15.75" hidden="false" customHeight="false" outlineLevel="0" collapsed="false">
      <c r="F626" s="95"/>
    </row>
    <row r="627" customFormat="false" ht="15.75" hidden="false" customHeight="false" outlineLevel="0" collapsed="false">
      <c r="F627" s="95"/>
    </row>
    <row r="628" customFormat="false" ht="15.75" hidden="false" customHeight="false" outlineLevel="0" collapsed="false">
      <c r="F628" s="95"/>
    </row>
    <row r="629" customFormat="false" ht="15.75" hidden="false" customHeight="false" outlineLevel="0" collapsed="false">
      <c r="F629" s="95"/>
    </row>
    <row r="630" customFormat="false" ht="15.75" hidden="false" customHeight="false" outlineLevel="0" collapsed="false">
      <c r="F630" s="95"/>
    </row>
    <row r="631" customFormat="false" ht="15.75" hidden="false" customHeight="false" outlineLevel="0" collapsed="false">
      <c r="F631" s="95"/>
    </row>
    <row r="632" customFormat="false" ht="15.75" hidden="false" customHeight="false" outlineLevel="0" collapsed="false">
      <c r="F632" s="95"/>
    </row>
    <row r="633" customFormat="false" ht="15.75" hidden="false" customHeight="false" outlineLevel="0" collapsed="false">
      <c r="F633" s="95"/>
    </row>
    <row r="634" customFormat="false" ht="15.75" hidden="false" customHeight="false" outlineLevel="0" collapsed="false">
      <c r="F634" s="95"/>
    </row>
    <row r="635" customFormat="false" ht="15.75" hidden="false" customHeight="false" outlineLevel="0" collapsed="false">
      <c r="F635" s="95"/>
    </row>
    <row r="636" customFormat="false" ht="15.75" hidden="false" customHeight="false" outlineLevel="0" collapsed="false">
      <c r="F636" s="95"/>
    </row>
    <row r="637" customFormat="false" ht="15.75" hidden="false" customHeight="false" outlineLevel="0" collapsed="false">
      <c r="F637" s="95"/>
    </row>
    <row r="638" customFormat="false" ht="15.75" hidden="false" customHeight="false" outlineLevel="0" collapsed="false">
      <c r="F638" s="95"/>
    </row>
    <row r="639" customFormat="false" ht="15.75" hidden="false" customHeight="false" outlineLevel="0" collapsed="false">
      <c r="F639" s="95"/>
    </row>
    <row r="640" customFormat="false" ht="15.75" hidden="false" customHeight="false" outlineLevel="0" collapsed="false">
      <c r="F640" s="95"/>
    </row>
    <row r="641" customFormat="false" ht="15.75" hidden="false" customHeight="false" outlineLevel="0" collapsed="false">
      <c r="F641" s="95"/>
    </row>
    <row r="642" customFormat="false" ht="15.75" hidden="false" customHeight="false" outlineLevel="0" collapsed="false">
      <c r="F642" s="95"/>
    </row>
    <row r="643" customFormat="false" ht="15.75" hidden="false" customHeight="false" outlineLevel="0" collapsed="false">
      <c r="F643" s="95"/>
    </row>
    <row r="644" customFormat="false" ht="15.75" hidden="false" customHeight="false" outlineLevel="0" collapsed="false">
      <c r="F644" s="95"/>
    </row>
    <row r="645" customFormat="false" ht="15.75" hidden="false" customHeight="false" outlineLevel="0" collapsed="false">
      <c r="F645" s="95"/>
    </row>
    <row r="646" customFormat="false" ht="15.75" hidden="false" customHeight="false" outlineLevel="0" collapsed="false">
      <c r="F646" s="95"/>
    </row>
    <row r="647" customFormat="false" ht="15.75" hidden="false" customHeight="false" outlineLevel="0" collapsed="false">
      <c r="F647" s="95"/>
    </row>
    <row r="648" customFormat="false" ht="15.75" hidden="false" customHeight="false" outlineLevel="0" collapsed="false">
      <c r="F648" s="95"/>
    </row>
    <row r="649" customFormat="false" ht="15.75" hidden="false" customHeight="false" outlineLevel="0" collapsed="false">
      <c r="F649" s="95"/>
    </row>
    <row r="650" customFormat="false" ht="15.75" hidden="false" customHeight="false" outlineLevel="0" collapsed="false">
      <c r="F650" s="95"/>
    </row>
    <row r="651" customFormat="false" ht="15.75" hidden="false" customHeight="false" outlineLevel="0" collapsed="false">
      <c r="F651" s="95"/>
    </row>
    <row r="652" customFormat="false" ht="15.75" hidden="false" customHeight="false" outlineLevel="0" collapsed="false">
      <c r="F652" s="95"/>
    </row>
    <row r="653" customFormat="false" ht="15.75" hidden="false" customHeight="false" outlineLevel="0" collapsed="false">
      <c r="F653" s="95"/>
    </row>
    <row r="654" customFormat="false" ht="15.75" hidden="false" customHeight="false" outlineLevel="0" collapsed="false">
      <c r="F654" s="95"/>
    </row>
    <row r="655" customFormat="false" ht="15.75" hidden="false" customHeight="false" outlineLevel="0" collapsed="false">
      <c r="F655" s="95"/>
    </row>
    <row r="656" customFormat="false" ht="15.75" hidden="false" customHeight="false" outlineLevel="0" collapsed="false">
      <c r="F656" s="95"/>
    </row>
    <row r="657" customFormat="false" ht="15.75" hidden="false" customHeight="false" outlineLevel="0" collapsed="false">
      <c r="F657" s="95"/>
    </row>
    <row r="658" customFormat="false" ht="15.75" hidden="false" customHeight="false" outlineLevel="0" collapsed="false">
      <c r="F658" s="95"/>
    </row>
    <row r="659" customFormat="false" ht="15.75" hidden="false" customHeight="false" outlineLevel="0" collapsed="false">
      <c r="F659" s="95"/>
    </row>
    <row r="660" customFormat="false" ht="15.75" hidden="false" customHeight="false" outlineLevel="0" collapsed="false">
      <c r="F660" s="95"/>
    </row>
    <row r="661" customFormat="false" ht="15.75" hidden="false" customHeight="false" outlineLevel="0" collapsed="false">
      <c r="F661" s="95"/>
    </row>
    <row r="662" customFormat="false" ht="15.75" hidden="false" customHeight="false" outlineLevel="0" collapsed="false">
      <c r="F662" s="95"/>
    </row>
    <row r="663" customFormat="false" ht="15.75" hidden="false" customHeight="false" outlineLevel="0" collapsed="false">
      <c r="F663" s="95"/>
    </row>
    <row r="664" customFormat="false" ht="15.75" hidden="false" customHeight="false" outlineLevel="0" collapsed="false">
      <c r="F664" s="95"/>
    </row>
    <row r="665" customFormat="false" ht="15.75" hidden="false" customHeight="false" outlineLevel="0" collapsed="false">
      <c r="F665" s="95"/>
    </row>
    <row r="666" customFormat="false" ht="15.75" hidden="false" customHeight="false" outlineLevel="0" collapsed="false">
      <c r="F666" s="95"/>
    </row>
    <row r="667" customFormat="false" ht="15.75" hidden="false" customHeight="false" outlineLevel="0" collapsed="false">
      <c r="F667" s="95"/>
    </row>
    <row r="668" customFormat="false" ht="15.75" hidden="false" customHeight="false" outlineLevel="0" collapsed="false">
      <c r="F668" s="95"/>
    </row>
    <row r="669" customFormat="false" ht="15.75" hidden="false" customHeight="false" outlineLevel="0" collapsed="false">
      <c r="F669" s="95"/>
    </row>
    <row r="670" customFormat="false" ht="15.75" hidden="false" customHeight="false" outlineLevel="0" collapsed="false">
      <c r="F670" s="95"/>
    </row>
    <row r="671" customFormat="false" ht="15.75" hidden="false" customHeight="false" outlineLevel="0" collapsed="false">
      <c r="F671" s="95"/>
    </row>
    <row r="672" customFormat="false" ht="15.75" hidden="false" customHeight="false" outlineLevel="0" collapsed="false">
      <c r="F672" s="95"/>
    </row>
    <row r="673" customFormat="false" ht="15.75" hidden="false" customHeight="false" outlineLevel="0" collapsed="false">
      <c r="F673" s="95"/>
    </row>
    <row r="674" customFormat="false" ht="15.75" hidden="false" customHeight="false" outlineLevel="0" collapsed="false">
      <c r="F674" s="95"/>
    </row>
    <row r="675" customFormat="false" ht="15.75" hidden="false" customHeight="false" outlineLevel="0" collapsed="false">
      <c r="F675" s="95"/>
    </row>
    <row r="676" customFormat="false" ht="15.75" hidden="false" customHeight="false" outlineLevel="0" collapsed="false">
      <c r="F676" s="95"/>
    </row>
    <row r="677" customFormat="false" ht="15.75" hidden="false" customHeight="false" outlineLevel="0" collapsed="false">
      <c r="F677" s="95"/>
    </row>
    <row r="678" customFormat="false" ht="15.75" hidden="false" customHeight="false" outlineLevel="0" collapsed="false">
      <c r="F678" s="95"/>
    </row>
    <row r="679" customFormat="false" ht="15.75" hidden="false" customHeight="false" outlineLevel="0" collapsed="false">
      <c r="F679" s="95"/>
    </row>
    <row r="680" customFormat="false" ht="15.75" hidden="false" customHeight="false" outlineLevel="0" collapsed="false">
      <c r="F680" s="95"/>
    </row>
    <row r="681" customFormat="false" ht="15.75" hidden="false" customHeight="false" outlineLevel="0" collapsed="false">
      <c r="F681" s="95"/>
    </row>
    <row r="682" customFormat="false" ht="15.75" hidden="false" customHeight="false" outlineLevel="0" collapsed="false">
      <c r="F682" s="95"/>
    </row>
    <row r="683" customFormat="false" ht="15.75" hidden="false" customHeight="false" outlineLevel="0" collapsed="false">
      <c r="F683" s="95"/>
    </row>
    <row r="684" customFormat="false" ht="15.75" hidden="false" customHeight="false" outlineLevel="0" collapsed="false">
      <c r="F684" s="95"/>
    </row>
    <row r="685" customFormat="false" ht="15.75" hidden="false" customHeight="false" outlineLevel="0" collapsed="false">
      <c r="F685" s="95"/>
    </row>
    <row r="686" customFormat="false" ht="15.75" hidden="false" customHeight="false" outlineLevel="0" collapsed="false">
      <c r="F686" s="95"/>
    </row>
    <row r="687" customFormat="false" ht="15.75" hidden="false" customHeight="false" outlineLevel="0" collapsed="false">
      <c r="F687" s="95"/>
    </row>
    <row r="688" customFormat="false" ht="15.75" hidden="false" customHeight="false" outlineLevel="0" collapsed="false">
      <c r="F688" s="95"/>
    </row>
    <row r="689" customFormat="false" ht="15.75" hidden="false" customHeight="false" outlineLevel="0" collapsed="false">
      <c r="F689" s="95"/>
    </row>
    <row r="690" customFormat="false" ht="15.75" hidden="false" customHeight="false" outlineLevel="0" collapsed="false">
      <c r="F690" s="95"/>
    </row>
    <row r="691" customFormat="false" ht="15.75" hidden="false" customHeight="false" outlineLevel="0" collapsed="false">
      <c r="F691" s="95"/>
    </row>
    <row r="692" customFormat="false" ht="15.75" hidden="false" customHeight="false" outlineLevel="0" collapsed="false">
      <c r="F692" s="95"/>
    </row>
    <row r="693" customFormat="false" ht="15.75" hidden="false" customHeight="false" outlineLevel="0" collapsed="false">
      <c r="F693" s="95"/>
    </row>
    <row r="694" customFormat="false" ht="15.75" hidden="false" customHeight="false" outlineLevel="0" collapsed="false">
      <c r="F694" s="95"/>
    </row>
    <row r="695" customFormat="false" ht="15.75" hidden="false" customHeight="false" outlineLevel="0" collapsed="false">
      <c r="F695" s="95"/>
    </row>
    <row r="696" customFormat="false" ht="15.75" hidden="false" customHeight="false" outlineLevel="0" collapsed="false">
      <c r="F696" s="95"/>
    </row>
    <row r="697" customFormat="false" ht="15.75" hidden="false" customHeight="false" outlineLevel="0" collapsed="false">
      <c r="F697" s="95"/>
    </row>
    <row r="698" customFormat="false" ht="15.75" hidden="false" customHeight="false" outlineLevel="0" collapsed="false">
      <c r="F698" s="95"/>
    </row>
    <row r="699" customFormat="false" ht="15.75" hidden="false" customHeight="false" outlineLevel="0" collapsed="false">
      <c r="F699" s="95"/>
    </row>
    <row r="700" customFormat="false" ht="15.75" hidden="false" customHeight="false" outlineLevel="0" collapsed="false">
      <c r="F700" s="95"/>
    </row>
    <row r="701" customFormat="false" ht="15.75" hidden="false" customHeight="false" outlineLevel="0" collapsed="false">
      <c r="F701" s="95"/>
    </row>
    <row r="702" customFormat="false" ht="15.75" hidden="false" customHeight="false" outlineLevel="0" collapsed="false">
      <c r="F702" s="95"/>
    </row>
    <row r="703" customFormat="false" ht="15.75" hidden="false" customHeight="false" outlineLevel="0" collapsed="false">
      <c r="F703" s="95"/>
    </row>
    <row r="704" customFormat="false" ht="15.75" hidden="false" customHeight="false" outlineLevel="0" collapsed="false">
      <c r="F704" s="95"/>
    </row>
    <row r="705" customFormat="false" ht="15.75" hidden="false" customHeight="false" outlineLevel="0" collapsed="false">
      <c r="F705" s="95"/>
    </row>
    <row r="706" customFormat="false" ht="15.75" hidden="false" customHeight="false" outlineLevel="0" collapsed="false">
      <c r="F706" s="95"/>
    </row>
    <row r="707" customFormat="false" ht="15.75" hidden="false" customHeight="false" outlineLevel="0" collapsed="false">
      <c r="F707" s="95"/>
    </row>
    <row r="708" customFormat="false" ht="15.75" hidden="false" customHeight="false" outlineLevel="0" collapsed="false">
      <c r="F708" s="95"/>
    </row>
    <row r="709" customFormat="false" ht="15.75" hidden="false" customHeight="false" outlineLevel="0" collapsed="false">
      <c r="F709" s="95"/>
    </row>
    <row r="710" customFormat="false" ht="15.75" hidden="false" customHeight="false" outlineLevel="0" collapsed="false">
      <c r="F710" s="95"/>
    </row>
    <row r="711" customFormat="false" ht="15.75" hidden="false" customHeight="false" outlineLevel="0" collapsed="false">
      <c r="F711" s="95"/>
    </row>
    <row r="712" customFormat="false" ht="15.75" hidden="false" customHeight="false" outlineLevel="0" collapsed="false">
      <c r="F712" s="95"/>
    </row>
    <row r="713" customFormat="false" ht="15.75" hidden="false" customHeight="false" outlineLevel="0" collapsed="false">
      <c r="F713" s="95"/>
    </row>
    <row r="714" customFormat="false" ht="15.75" hidden="false" customHeight="false" outlineLevel="0" collapsed="false">
      <c r="F714" s="95"/>
    </row>
    <row r="715" customFormat="false" ht="15.75" hidden="false" customHeight="false" outlineLevel="0" collapsed="false">
      <c r="F715" s="95"/>
    </row>
    <row r="716" customFormat="false" ht="15.75" hidden="false" customHeight="false" outlineLevel="0" collapsed="false">
      <c r="F716" s="95"/>
    </row>
    <row r="717" customFormat="false" ht="15.75" hidden="false" customHeight="false" outlineLevel="0" collapsed="false">
      <c r="F717" s="95"/>
    </row>
    <row r="718" customFormat="false" ht="15.75" hidden="false" customHeight="false" outlineLevel="0" collapsed="false">
      <c r="F718" s="95"/>
    </row>
    <row r="719" customFormat="false" ht="15.75" hidden="false" customHeight="false" outlineLevel="0" collapsed="false">
      <c r="F719" s="95"/>
    </row>
    <row r="720" customFormat="false" ht="15.75" hidden="false" customHeight="false" outlineLevel="0" collapsed="false">
      <c r="F720" s="95"/>
    </row>
    <row r="721" customFormat="false" ht="15.75" hidden="false" customHeight="false" outlineLevel="0" collapsed="false">
      <c r="F721" s="95"/>
    </row>
    <row r="722" customFormat="false" ht="15.75" hidden="false" customHeight="false" outlineLevel="0" collapsed="false">
      <c r="F722" s="95"/>
    </row>
    <row r="723" customFormat="false" ht="15.75" hidden="false" customHeight="false" outlineLevel="0" collapsed="false">
      <c r="F723" s="95"/>
    </row>
    <row r="724" customFormat="false" ht="15.75" hidden="false" customHeight="false" outlineLevel="0" collapsed="false">
      <c r="F724" s="95"/>
    </row>
    <row r="725" customFormat="false" ht="15.75" hidden="false" customHeight="false" outlineLevel="0" collapsed="false">
      <c r="F725" s="95"/>
    </row>
    <row r="726" customFormat="false" ht="15.75" hidden="false" customHeight="false" outlineLevel="0" collapsed="false">
      <c r="F726" s="95"/>
    </row>
    <row r="727" customFormat="false" ht="15.75" hidden="false" customHeight="false" outlineLevel="0" collapsed="false">
      <c r="F727" s="95"/>
    </row>
    <row r="728" customFormat="false" ht="15.75" hidden="false" customHeight="false" outlineLevel="0" collapsed="false">
      <c r="F728" s="95"/>
    </row>
    <row r="729" customFormat="false" ht="15.75" hidden="false" customHeight="false" outlineLevel="0" collapsed="false">
      <c r="F729" s="95"/>
    </row>
    <row r="730" customFormat="false" ht="15.75" hidden="false" customHeight="false" outlineLevel="0" collapsed="false">
      <c r="F730" s="95"/>
    </row>
    <row r="731" customFormat="false" ht="15.75" hidden="false" customHeight="false" outlineLevel="0" collapsed="false">
      <c r="F731" s="95"/>
    </row>
    <row r="732" customFormat="false" ht="15.75" hidden="false" customHeight="false" outlineLevel="0" collapsed="false">
      <c r="F732" s="95"/>
    </row>
    <row r="733" customFormat="false" ht="15.75" hidden="false" customHeight="false" outlineLevel="0" collapsed="false">
      <c r="F733" s="95"/>
    </row>
    <row r="734" customFormat="false" ht="15.75" hidden="false" customHeight="false" outlineLevel="0" collapsed="false">
      <c r="F734" s="95"/>
    </row>
    <row r="735" customFormat="false" ht="15.75" hidden="false" customHeight="false" outlineLevel="0" collapsed="false">
      <c r="F735" s="95"/>
    </row>
    <row r="736" customFormat="false" ht="15.75" hidden="false" customHeight="false" outlineLevel="0" collapsed="false">
      <c r="F736" s="95"/>
    </row>
    <row r="737" customFormat="false" ht="15.75" hidden="false" customHeight="false" outlineLevel="0" collapsed="false">
      <c r="F737" s="95"/>
    </row>
    <row r="738" customFormat="false" ht="15.75" hidden="false" customHeight="false" outlineLevel="0" collapsed="false">
      <c r="F738" s="95"/>
    </row>
    <row r="739" customFormat="false" ht="15.75" hidden="false" customHeight="false" outlineLevel="0" collapsed="false">
      <c r="F739" s="95"/>
    </row>
    <row r="740" customFormat="false" ht="15.75" hidden="false" customHeight="false" outlineLevel="0" collapsed="false">
      <c r="F740" s="95"/>
    </row>
    <row r="741" customFormat="false" ht="15.75" hidden="false" customHeight="false" outlineLevel="0" collapsed="false">
      <c r="F741" s="95"/>
    </row>
    <row r="742" customFormat="false" ht="15.75" hidden="false" customHeight="false" outlineLevel="0" collapsed="false">
      <c r="F742" s="95"/>
    </row>
    <row r="743" customFormat="false" ht="15.75" hidden="false" customHeight="false" outlineLevel="0" collapsed="false">
      <c r="F743" s="95"/>
    </row>
    <row r="744" customFormat="false" ht="15.75" hidden="false" customHeight="false" outlineLevel="0" collapsed="false">
      <c r="F744" s="95"/>
    </row>
    <row r="745" customFormat="false" ht="15.75" hidden="false" customHeight="false" outlineLevel="0" collapsed="false">
      <c r="F745" s="95"/>
    </row>
    <row r="746" customFormat="false" ht="15.75" hidden="false" customHeight="false" outlineLevel="0" collapsed="false">
      <c r="F746" s="95"/>
    </row>
    <row r="747" customFormat="false" ht="15.75" hidden="false" customHeight="false" outlineLevel="0" collapsed="false">
      <c r="F747" s="95"/>
    </row>
    <row r="748" customFormat="false" ht="15.75" hidden="false" customHeight="false" outlineLevel="0" collapsed="false">
      <c r="F748" s="95"/>
    </row>
    <row r="749" customFormat="false" ht="15.75" hidden="false" customHeight="false" outlineLevel="0" collapsed="false">
      <c r="F749" s="95"/>
    </row>
    <row r="750" customFormat="false" ht="15.75" hidden="false" customHeight="false" outlineLevel="0" collapsed="false">
      <c r="F750" s="95"/>
    </row>
    <row r="751" customFormat="false" ht="15.75" hidden="false" customHeight="false" outlineLevel="0" collapsed="false">
      <c r="F751" s="95"/>
    </row>
    <row r="752" customFormat="false" ht="15.75" hidden="false" customHeight="false" outlineLevel="0" collapsed="false">
      <c r="F752" s="95"/>
    </row>
    <row r="753" customFormat="false" ht="15.75" hidden="false" customHeight="false" outlineLevel="0" collapsed="false">
      <c r="F753" s="95"/>
    </row>
    <row r="754" customFormat="false" ht="15.75" hidden="false" customHeight="false" outlineLevel="0" collapsed="false">
      <c r="F754" s="95"/>
    </row>
    <row r="755" customFormat="false" ht="15.75" hidden="false" customHeight="false" outlineLevel="0" collapsed="false">
      <c r="F755" s="95"/>
    </row>
    <row r="756" customFormat="false" ht="15.75" hidden="false" customHeight="false" outlineLevel="0" collapsed="false">
      <c r="F756" s="95"/>
    </row>
    <row r="757" customFormat="false" ht="15.75" hidden="false" customHeight="false" outlineLevel="0" collapsed="false">
      <c r="F757" s="95"/>
    </row>
    <row r="758" customFormat="false" ht="15.75" hidden="false" customHeight="false" outlineLevel="0" collapsed="false">
      <c r="F758" s="95"/>
    </row>
    <row r="759" customFormat="false" ht="15.75" hidden="false" customHeight="false" outlineLevel="0" collapsed="false">
      <c r="F759" s="95"/>
    </row>
    <row r="760" customFormat="false" ht="15.75" hidden="false" customHeight="false" outlineLevel="0" collapsed="false">
      <c r="F760" s="95"/>
    </row>
    <row r="761" customFormat="false" ht="15.75" hidden="false" customHeight="false" outlineLevel="0" collapsed="false">
      <c r="F761" s="95"/>
    </row>
    <row r="762" customFormat="false" ht="15.75" hidden="false" customHeight="false" outlineLevel="0" collapsed="false">
      <c r="F762" s="95"/>
    </row>
    <row r="763" customFormat="false" ht="15.75" hidden="false" customHeight="false" outlineLevel="0" collapsed="false">
      <c r="F763" s="95"/>
    </row>
    <row r="764" customFormat="false" ht="15.75" hidden="false" customHeight="false" outlineLevel="0" collapsed="false">
      <c r="F764" s="95"/>
    </row>
    <row r="765" customFormat="false" ht="15.75" hidden="false" customHeight="false" outlineLevel="0" collapsed="false">
      <c r="F765" s="95"/>
    </row>
    <row r="766" customFormat="false" ht="15.75" hidden="false" customHeight="false" outlineLevel="0" collapsed="false">
      <c r="F766" s="95"/>
    </row>
    <row r="767" customFormat="false" ht="15.75" hidden="false" customHeight="false" outlineLevel="0" collapsed="false">
      <c r="F767" s="95"/>
    </row>
    <row r="768" customFormat="false" ht="15.75" hidden="false" customHeight="false" outlineLevel="0" collapsed="false">
      <c r="F768" s="95"/>
    </row>
    <row r="769" customFormat="false" ht="15.75" hidden="false" customHeight="false" outlineLevel="0" collapsed="false">
      <c r="F769" s="95"/>
    </row>
    <row r="770" customFormat="false" ht="15.75" hidden="false" customHeight="false" outlineLevel="0" collapsed="false">
      <c r="F770" s="95"/>
    </row>
    <row r="771" customFormat="false" ht="15.75" hidden="false" customHeight="false" outlineLevel="0" collapsed="false">
      <c r="F771" s="95"/>
    </row>
    <row r="772" customFormat="false" ht="15.75" hidden="false" customHeight="false" outlineLevel="0" collapsed="false">
      <c r="F772" s="95"/>
    </row>
    <row r="773" customFormat="false" ht="15.75" hidden="false" customHeight="false" outlineLevel="0" collapsed="false">
      <c r="F773" s="95"/>
    </row>
    <row r="774" customFormat="false" ht="15.75" hidden="false" customHeight="false" outlineLevel="0" collapsed="false">
      <c r="F774" s="95"/>
    </row>
    <row r="775" customFormat="false" ht="15.75" hidden="false" customHeight="false" outlineLevel="0" collapsed="false">
      <c r="F775" s="95"/>
    </row>
    <row r="776" customFormat="false" ht="15.75" hidden="false" customHeight="false" outlineLevel="0" collapsed="false">
      <c r="F776" s="95"/>
    </row>
    <row r="777" customFormat="false" ht="15.75" hidden="false" customHeight="false" outlineLevel="0" collapsed="false">
      <c r="F777" s="95"/>
    </row>
    <row r="778" customFormat="false" ht="15.75" hidden="false" customHeight="false" outlineLevel="0" collapsed="false">
      <c r="F778" s="95"/>
    </row>
    <row r="779" customFormat="false" ht="15.75" hidden="false" customHeight="false" outlineLevel="0" collapsed="false">
      <c r="F779" s="95"/>
    </row>
    <row r="780" customFormat="false" ht="15.75" hidden="false" customHeight="false" outlineLevel="0" collapsed="false">
      <c r="F780" s="95"/>
    </row>
    <row r="781" customFormat="false" ht="15.75" hidden="false" customHeight="false" outlineLevel="0" collapsed="false">
      <c r="F781" s="95"/>
    </row>
    <row r="782" customFormat="false" ht="15.75" hidden="false" customHeight="false" outlineLevel="0" collapsed="false">
      <c r="F782" s="95"/>
    </row>
    <row r="783" customFormat="false" ht="15.75" hidden="false" customHeight="false" outlineLevel="0" collapsed="false">
      <c r="F783" s="95"/>
    </row>
    <row r="784" customFormat="false" ht="15.75" hidden="false" customHeight="false" outlineLevel="0" collapsed="false">
      <c r="F784" s="95"/>
    </row>
    <row r="785" customFormat="false" ht="15.75" hidden="false" customHeight="false" outlineLevel="0" collapsed="false">
      <c r="F785" s="95"/>
    </row>
    <row r="786" customFormat="false" ht="15.75" hidden="false" customHeight="false" outlineLevel="0" collapsed="false">
      <c r="F786" s="95"/>
    </row>
    <row r="787" customFormat="false" ht="15.75" hidden="false" customHeight="false" outlineLevel="0" collapsed="false">
      <c r="F787" s="95"/>
    </row>
    <row r="788" customFormat="false" ht="15.75" hidden="false" customHeight="false" outlineLevel="0" collapsed="false">
      <c r="F788" s="95"/>
    </row>
    <row r="789" customFormat="false" ht="15.75" hidden="false" customHeight="false" outlineLevel="0" collapsed="false">
      <c r="F789" s="95"/>
    </row>
    <row r="790" customFormat="false" ht="15.75" hidden="false" customHeight="false" outlineLevel="0" collapsed="false">
      <c r="F790" s="95"/>
    </row>
    <row r="791" customFormat="false" ht="15.75" hidden="false" customHeight="false" outlineLevel="0" collapsed="false">
      <c r="F791" s="95"/>
    </row>
    <row r="792" customFormat="false" ht="15.75" hidden="false" customHeight="false" outlineLevel="0" collapsed="false">
      <c r="F792" s="95"/>
    </row>
    <row r="793" customFormat="false" ht="15.75" hidden="false" customHeight="false" outlineLevel="0" collapsed="false">
      <c r="F793" s="95"/>
    </row>
    <row r="794" customFormat="false" ht="15.75" hidden="false" customHeight="false" outlineLevel="0" collapsed="false">
      <c r="F794" s="95"/>
    </row>
    <row r="795" customFormat="false" ht="15.75" hidden="false" customHeight="false" outlineLevel="0" collapsed="false">
      <c r="F795" s="95"/>
    </row>
    <row r="796" customFormat="false" ht="15.75" hidden="false" customHeight="false" outlineLevel="0" collapsed="false">
      <c r="F796" s="95"/>
    </row>
    <row r="797" customFormat="false" ht="15.75" hidden="false" customHeight="false" outlineLevel="0" collapsed="false">
      <c r="F797" s="95"/>
    </row>
    <row r="798" customFormat="false" ht="15.75" hidden="false" customHeight="false" outlineLevel="0" collapsed="false">
      <c r="F798" s="95"/>
    </row>
    <row r="799" customFormat="false" ht="15.75" hidden="false" customHeight="false" outlineLevel="0" collapsed="false">
      <c r="F799" s="95"/>
    </row>
    <row r="800" customFormat="false" ht="15.75" hidden="false" customHeight="false" outlineLevel="0" collapsed="false">
      <c r="F800" s="95"/>
    </row>
    <row r="801" customFormat="false" ht="15.75" hidden="false" customHeight="false" outlineLevel="0" collapsed="false">
      <c r="F801" s="95"/>
    </row>
    <row r="802" customFormat="false" ht="15.75" hidden="false" customHeight="false" outlineLevel="0" collapsed="false">
      <c r="F802" s="95"/>
    </row>
    <row r="803" customFormat="false" ht="15.75" hidden="false" customHeight="false" outlineLevel="0" collapsed="false">
      <c r="F803" s="95"/>
    </row>
    <row r="804" customFormat="false" ht="15.75" hidden="false" customHeight="false" outlineLevel="0" collapsed="false">
      <c r="F804" s="95"/>
    </row>
    <row r="805" customFormat="false" ht="15.75" hidden="false" customHeight="false" outlineLevel="0" collapsed="false">
      <c r="F805" s="95"/>
    </row>
    <row r="806" customFormat="false" ht="15.75" hidden="false" customHeight="false" outlineLevel="0" collapsed="false">
      <c r="F806" s="95"/>
    </row>
    <row r="807" customFormat="false" ht="15.75" hidden="false" customHeight="false" outlineLevel="0" collapsed="false">
      <c r="F807" s="95"/>
    </row>
    <row r="808" customFormat="false" ht="15.75" hidden="false" customHeight="false" outlineLevel="0" collapsed="false">
      <c r="F808" s="95"/>
    </row>
    <row r="809" customFormat="false" ht="15.75" hidden="false" customHeight="false" outlineLevel="0" collapsed="false">
      <c r="F809" s="95"/>
    </row>
    <row r="810" customFormat="false" ht="15.75" hidden="false" customHeight="false" outlineLevel="0" collapsed="false">
      <c r="F810" s="95"/>
    </row>
    <row r="811" customFormat="false" ht="15.75" hidden="false" customHeight="false" outlineLevel="0" collapsed="false">
      <c r="F811" s="95"/>
    </row>
    <row r="812" customFormat="false" ht="15.75" hidden="false" customHeight="false" outlineLevel="0" collapsed="false">
      <c r="F812" s="95"/>
    </row>
    <row r="813" customFormat="false" ht="15.75" hidden="false" customHeight="false" outlineLevel="0" collapsed="false">
      <c r="F813" s="95"/>
    </row>
    <row r="814" customFormat="false" ht="15.75" hidden="false" customHeight="false" outlineLevel="0" collapsed="false">
      <c r="F814" s="95"/>
    </row>
    <row r="815" customFormat="false" ht="15.75" hidden="false" customHeight="false" outlineLevel="0" collapsed="false">
      <c r="F815" s="95"/>
    </row>
    <row r="816" customFormat="false" ht="15.75" hidden="false" customHeight="false" outlineLevel="0" collapsed="false">
      <c r="F816" s="95"/>
    </row>
    <row r="817" customFormat="false" ht="15.75" hidden="false" customHeight="false" outlineLevel="0" collapsed="false">
      <c r="F817" s="95"/>
    </row>
    <row r="818" customFormat="false" ht="15.75" hidden="false" customHeight="false" outlineLevel="0" collapsed="false">
      <c r="F818" s="95"/>
    </row>
    <row r="819" customFormat="false" ht="15.75" hidden="false" customHeight="false" outlineLevel="0" collapsed="false">
      <c r="F819" s="95"/>
    </row>
    <row r="820" customFormat="false" ht="15.75" hidden="false" customHeight="false" outlineLevel="0" collapsed="false">
      <c r="F820" s="95"/>
    </row>
    <row r="821" customFormat="false" ht="15.75" hidden="false" customHeight="false" outlineLevel="0" collapsed="false">
      <c r="F821" s="95"/>
    </row>
    <row r="822" customFormat="false" ht="15.75" hidden="false" customHeight="false" outlineLevel="0" collapsed="false">
      <c r="F822" s="95"/>
    </row>
    <row r="823" customFormat="false" ht="15.75" hidden="false" customHeight="false" outlineLevel="0" collapsed="false">
      <c r="F823" s="95"/>
    </row>
    <row r="824" customFormat="false" ht="15.75" hidden="false" customHeight="false" outlineLevel="0" collapsed="false">
      <c r="F824" s="95"/>
    </row>
    <row r="825" customFormat="false" ht="15.75" hidden="false" customHeight="false" outlineLevel="0" collapsed="false">
      <c r="F825" s="95"/>
    </row>
    <row r="826" customFormat="false" ht="15.75" hidden="false" customHeight="false" outlineLevel="0" collapsed="false">
      <c r="F826" s="95"/>
    </row>
    <row r="827" customFormat="false" ht="15.75" hidden="false" customHeight="false" outlineLevel="0" collapsed="false">
      <c r="F827" s="95"/>
    </row>
    <row r="828" customFormat="false" ht="15.75" hidden="false" customHeight="false" outlineLevel="0" collapsed="false">
      <c r="F828" s="95"/>
    </row>
    <row r="829" customFormat="false" ht="15.75" hidden="false" customHeight="false" outlineLevel="0" collapsed="false">
      <c r="F829" s="95"/>
    </row>
    <row r="830" customFormat="false" ht="15.75" hidden="false" customHeight="false" outlineLevel="0" collapsed="false">
      <c r="F830" s="95"/>
    </row>
    <row r="831" customFormat="false" ht="15.75" hidden="false" customHeight="false" outlineLevel="0" collapsed="false">
      <c r="F831" s="95"/>
    </row>
    <row r="832" customFormat="false" ht="15.75" hidden="false" customHeight="false" outlineLevel="0" collapsed="false">
      <c r="F832" s="95"/>
    </row>
    <row r="833" customFormat="false" ht="15.75" hidden="false" customHeight="false" outlineLevel="0" collapsed="false">
      <c r="F833" s="95"/>
    </row>
    <row r="834" customFormat="false" ht="15.75" hidden="false" customHeight="false" outlineLevel="0" collapsed="false">
      <c r="F834" s="95"/>
    </row>
    <row r="835" customFormat="false" ht="15.75" hidden="false" customHeight="false" outlineLevel="0" collapsed="false">
      <c r="F835" s="95"/>
    </row>
    <row r="836" customFormat="false" ht="15.75" hidden="false" customHeight="false" outlineLevel="0" collapsed="false">
      <c r="F836" s="95"/>
    </row>
    <row r="837" customFormat="false" ht="15.75" hidden="false" customHeight="false" outlineLevel="0" collapsed="false">
      <c r="F837" s="95"/>
    </row>
    <row r="838" customFormat="false" ht="15.75" hidden="false" customHeight="false" outlineLevel="0" collapsed="false">
      <c r="F838" s="95"/>
    </row>
    <row r="839" customFormat="false" ht="15.75" hidden="false" customHeight="false" outlineLevel="0" collapsed="false">
      <c r="F839" s="95"/>
    </row>
    <row r="840" customFormat="false" ht="15.75" hidden="false" customHeight="false" outlineLevel="0" collapsed="false">
      <c r="F840" s="95"/>
    </row>
    <row r="841" customFormat="false" ht="15.75" hidden="false" customHeight="false" outlineLevel="0" collapsed="false">
      <c r="F841" s="95"/>
    </row>
    <row r="842" customFormat="false" ht="15.75" hidden="false" customHeight="false" outlineLevel="0" collapsed="false">
      <c r="F842" s="95"/>
    </row>
    <row r="843" customFormat="false" ht="15.75" hidden="false" customHeight="false" outlineLevel="0" collapsed="false">
      <c r="F843" s="95"/>
    </row>
    <row r="844" customFormat="false" ht="15.75" hidden="false" customHeight="false" outlineLevel="0" collapsed="false">
      <c r="F844" s="95"/>
    </row>
    <row r="845" customFormat="false" ht="15.75" hidden="false" customHeight="false" outlineLevel="0" collapsed="false">
      <c r="F845" s="95"/>
    </row>
    <row r="846" customFormat="false" ht="15.75" hidden="false" customHeight="false" outlineLevel="0" collapsed="false">
      <c r="F846" s="95"/>
    </row>
    <row r="847" customFormat="false" ht="15.75" hidden="false" customHeight="false" outlineLevel="0" collapsed="false">
      <c r="F847" s="95"/>
    </row>
    <row r="848" customFormat="false" ht="15.75" hidden="false" customHeight="false" outlineLevel="0" collapsed="false">
      <c r="F848" s="95"/>
    </row>
    <row r="849" customFormat="false" ht="15.75" hidden="false" customHeight="false" outlineLevel="0" collapsed="false">
      <c r="F849" s="95"/>
    </row>
    <row r="850" customFormat="false" ht="15.75" hidden="false" customHeight="false" outlineLevel="0" collapsed="false">
      <c r="F850" s="95"/>
    </row>
    <row r="851" customFormat="false" ht="15.75" hidden="false" customHeight="false" outlineLevel="0" collapsed="false">
      <c r="F851" s="95"/>
    </row>
    <row r="852" customFormat="false" ht="15.75" hidden="false" customHeight="false" outlineLevel="0" collapsed="false">
      <c r="F852" s="95"/>
    </row>
    <row r="853" customFormat="false" ht="15.75" hidden="false" customHeight="false" outlineLevel="0" collapsed="false">
      <c r="F853" s="95"/>
    </row>
    <row r="854" customFormat="false" ht="15.75" hidden="false" customHeight="false" outlineLevel="0" collapsed="false">
      <c r="F854" s="95"/>
    </row>
    <row r="855" customFormat="false" ht="15.75" hidden="false" customHeight="false" outlineLevel="0" collapsed="false">
      <c r="F855" s="95"/>
    </row>
    <row r="856" customFormat="false" ht="15.75" hidden="false" customHeight="false" outlineLevel="0" collapsed="false">
      <c r="F856" s="95"/>
    </row>
    <row r="857" customFormat="false" ht="15.75" hidden="false" customHeight="false" outlineLevel="0" collapsed="false">
      <c r="F857" s="95"/>
    </row>
    <row r="858" customFormat="false" ht="15.75" hidden="false" customHeight="false" outlineLevel="0" collapsed="false">
      <c r="F858" s="95"/>
    </row>
    <row r="859" customFormat="false" ht="15.75" hidden="false" customHeight="false" outlineLevel="0" collapsed="false">
      <c r="F859" s="95"/>
    </row>
    <row r="860" customFormat="false" ht="15.75" hidden="false" customHeight="false" outlineLevel="0" collapsed="false">
      <c r="F860" s="95"/>
    </row>
    <row r="861" customFormat="false" ht="15.75" hidden="false" customHeight="false" outlineLevel="0" collapsed="false">
      <c r="F861" s="95"/>
    </row>
    <row r="862" customFormat="false" ht="15.75" hidden="false" customHeight="false" outlineLevel="0" collapsed="false">
      <c r="F862" s="95"/>
    </row>
    <row r="863" customFormat="false" ht="15.75" hidden="false" customHeight="false" outlineLevel="0" collapsed="false">
      <c r="F863" s="95"/>
    </row>
    <row r="864" customFormat="false" ht="15.75" hidden="false" customHeight="false" outlineLevel="0" collapsed="false">
      <c r="F864" s="95"/>
    </row>
    <row r="865" customFormat="false" ht="15.75" hidden="false" customHeight="false" outlineLevel="0" collapsed="false">
      <c r="F865" s="95"/>
    </row>
    <row r="866" customFormat="false" ht="15.75" hidden="false" customHeight="false" outlineLevel="0" collapsed="false">
      <c r="F866" s="95"/>
    </row>
    <row r="867" customFormat="false" ht="15.75" hidden="false" customHeight="false" outlineLevel="0" collapsed="false">
      <c r="F867" s="95"/>
    </row>
    <row r="868" customFormat="false" ht="15.75" hidden="false" customHeight="false" outlineLevel="0" collapsed="false">
      <c r="F868" s="95"/>
    </row>
    <row r="869" customFormat="false" ht="15.75" hidden="false" customHeight="false" outlineLevel="0" collapsed="false">
      <c r="F869" s="95"/>
    </row>
    <row r="870" customFormat="false" ht="15.75" hidden="false" customHeight="false" outlineLevel="0" collapsed="false">
      <c r="F870" s="95"/>
    </row>
    <row r="871" customFormat="false" ht="15.75" hidden="false" customHeight="false" outlineLevel="0" collapsed="false">
      <c r="F871" s="95"/>
    </row>
    <row r="872" customFormat="false" ht="15.75" hidden="false" customHeight="false" outlineLevel="0" collapsed="false">
      <c r="F872" s="95"/>
    </row>
    <row r="873" customFormat="false" ht="15.75" hidden="false" customHeight="false" outlineLevel="0" collapsed="false">
      <c r="F873" s="95"/>
    </row>
    <row r="874" customFormat="false" ht="15.75" hidden="false" customHeight="false" outlineLevel="0" collapsed="false">
      <c r="F874" s="95"/>
    </row>
    <row r="875" customFormat="false" ht="15.75" hidden="false" customHeight="false" outlineLevel="0" collapsed="false">
      <c r="F875" s="95"/>
    </row>
    <row r="876" customFormat="false" ht="15.75" hidden="false" customHeight="false" outlineLevel="0" collapsed="false">
      <c r="F876" s="95"/>
    </row>
    <row r="877" customFormat="false" ht="15.75" hidden="false" customHeight="false" outlineLevel="0" collapsed="false">
      <c r="F877" s="95"/>
    </row>
    <row r="878" customFormat="false" ht="15.75" hidden="false" customHeight="false" outlineLevel="0" collapsed="false">
      <c r="F878" s="95"/>
    </row>
    <row r="879" customFormat="false" ht="15.75" hidden="false" customHeight="false" outlineLevel="0" collapsed="false">
      <c r="F879" s="95"/>
    </row>
    <row r="880" customFormat="false" ht="15.75" hidden="false" customHeight="false" outlineLevel="0" collapsed="false">
      <c r="F880" s="95"/>
    </row>
    <row r="881" customFormat="false" ht="15.75" hidden="false" customHeight="false" outlineLevel="0" collapsed="false">
      <c r="F881" s="95"/>
    </row>
    <row r="882" customFormat="false" ht="15.75" hidden="false" customHeight="false" outlineLevel="0" collapsed="false">
      <c r="F882" s="95"/>
    </row>
    <row r="883" customFormat="false" ht="15.75" hidden="false" customHeight="false" outlineLevel="0" collapsed="false">
      <c r="F883" s="95"/>
    </row>
    <row r="884" customFormat="false" ht="15.75" hidden="false" customHeight="false" outlineLevel="0" collapsed="false">
      <c r="F884" s="95"/>
    </row>
    <row r="885" customFormat="false" ht="15.75" hidden="false" customHeight="false" outlineLevel="0" collapsed="false">
      <c r="F885" s="95"/>
    </row>
    <row r="886" customFormat="false" ht="15.75" hidden="false" customHeight="false" outlineLevel="0" collapsed="false">
      <c r="F886" s="95"/>
    </row>
    <row r="887" customFormat="false" ht="15.75" hidden="false" customHeight="false" outlineLevel="0" collapsed="false">
      <c r="F887" s="95"/>
    </row>
    <row r="888" customFormat="false" ht="15.75" hidden="false" customHeight="false" outlineLevel="0" collapsed="false">
      <c r="F888" s="95"/>
    </row>
    <row r="889" customFormat="false" ht="15.75" hidden="false" customHeight="false" outlineLevel="0" collapsed="false">
      <c r="F889" s="95"/>
    </row>
    <row r="890" customFormat="false" ht="15.75" hidden="false" customHeight="false" outlineLevel="0" collapsed="false">
      <c r="F890" s="95"/>
    </row>
    <row r="891" customFormat="false" ht="15.75" hidden="false" customHeight="false" outlineLevel="0" collapsed="false">
      <c r="F891" s="95"/>
    </row>
    <row r="892" customFormat="false" ht="15.75" hidden="false" customHeight="false" outlineLevel="0" collapsed="false">
      <c r="F892" s="95"/>
    </row>
    <row r="893" customFormat="false" ht="15.75" hidden="false" customHeight="false" outlineLevel="0" collapsed="false">
      <c r="F893" s="95"/>
    </row>
    <row r="894" customFormat="false" ht="15.75" hidden="false" customHeight="false" outlineLevel="0" collapsed="false">
      <c r="F894" s="95"/>
    </row>
    <row r="895" customFormat="false" ht="15.75" hidden="false" customHeight="false" outlineLevel="0" collapsed="false">
      <c r="F895" s="95"/>
    </row>
    <row r="896" customFormat="false" ht="15.75" hidden="false" customHeight="false" outlineLevel="0" collapsed="false">
      <c r="F896" s="95"/>
    </row>
    <row r="897" customFormat="false" ht="15.75" hidden="false" customHeight="false" outlineLevel="0" collapsed="false">
      <c r="F897" s="95"/>
    </row>
    <row r="898" customFormat="false" ht="15.75" hidden="false" customHeight="false" outlineLevel="0" collapsed="false">
      <c r="F898" s="95"/>
    </row>
    <row r="899" customFormat="false" ht="15.75" hidden="false" customHeight="false" outlineLevel="0" collapsed="false">
      <c r="F899" s="95"/>
    </row>
    <row r="900" customFormat="false" ht="15.75" hidden="false" customHeight="false" outlineLevel="0" collapsed="false">
      <c r="F900" s="95"/>
    </row>
    <row r="901" customFormat="false" ht="15.75" hidden="false" customHeight="false" outlineLevel="0" collapsed="false">
      <c r="F901" s="95"/>
    </row>
    <row r="902" customFormat="false" ht="15.75" hidden="false" customHeight="false" outlineLevel="0" collapsed="false">
      <c r="F902" s="95"/>
    </row>
    <row r="903" customFormat="false" ht="15.75" hidden="false" customHeight="false" outlineLevel="0" collapsed="false">
      <c r="F903" s="95"/>
    </row>
    <row r="904" customFormat="false" ht="15.75" hidden="false" customHeight="false" outlineLevel="0" collapsed="false">
      <c r="F904" s="95"/>
    </row>
    <row r="905" customFormat="false" ht="15.75" hidden="false" customHeight="false" outlineLevel="0" collapsed="false">
      <c r="F905" s="95"/>
    </row>
    <row r="906" customFormat="false" ht="15.75" hidden="false" customHeight="false" outlineLevel="0" collapsed="false">
      <c r="F906" s="95"/>
    </row>
    <row r="907" customFormat="false" ht="15.75" hidden="false" customHeight="false" outlineLevel="0" collapsed="false">
      <c r="F907" s="95"/>
    </row>
    <row r="908" customFormat="false" ht="15.75" hidden="false" customHeight="false" outlineLevel="0" collapsed="false">
      <c r="F908" s="95"/>
    </row>
    <row r="909" customFormat="false" ht="15.75" hidden="false" customHeight="false" outlineLevel="0" collapsed="false">
      <c r="F909" s="95"/>
    </row>
    <row r="910" customFormat="false" ht="15.75" hidden="false" customHeight="false" outlineLevel="0" collapsed="false">
      <c r="F910" s="95"/>
    </row>
    <row r="911" customFormat="false" ht="15.75" hidden="false" customHeight="false" outlineLevel="0" collapsed="false">
      <c r="F911" s="95"/>
    </row>
    <row r="912" customFormat="false" ht="15.75" hidden="false" customHeight="false" outlineLevel="0" collapsed="false">
      <c r="F912" s="95"/>
    </row>
    <row r="913" customFormat="false" ht="15.75" hidden="false" customHeight="false" outlineLevel="0" collapsed="false">
      <c r="F913" s="95"/>
    </row>
    <row r="914" customFormat="false" ht="15.75" hidden="false" customHeight="false" outlineLevel="0" collapsed="false">
      <c r="F914" s="95"/>
    </row>
    <row r="915" customFormat="false" ht="15.75" hidden="false" customHeight="false" outlineLevel="0" collapsed="false">
      <c r="F915" s="95"/>
    </row>
    <row r="916" customFormat="false" ht="15.75" hidden="false" customHeight="false" outlineLevel="0" collapsed="false">
      <c r="F916" s="95"/>
    </row>
    <row r="917" customFormat="false" ht="15.75" hidden="false" customHeight="false" outlineLevel="0" collapsed="false">
      <c r="F917" s="95"/>
    </row>
    <row r="918" customFormat="false" ht="15.75" hidden="false" customHeight="false" outlineLevel="0" collapsed="false">
      <c r="F918" s="95"/>
    </row>
    <row r="919" customFormat="false" ht="15.75" hidden="false" customHeight="false" outlineLevel="0" collapsed="false">
      <c r="F919" s="95"/>
    </row>
    <row r="920" customFormat="false" ht="15.75" hidden="false" customHeight="false" outlineLevel="0" collapsed="false">
      <c r="F920" s="95"/>
    </row>
    <row r="921" customFormat="false" ht="15.75" hidden="false" customHeight="false" outlineLevel="0" collapsed="false">
      <c r="F921" s="95"/>
    </row>
    <row r="922" customFormat="false" ht="15.75" hidden="false" customHeight="false" outlineLevel="0" collapsed="false">
      <c r="F922" s="95"/>
    </row>
    <row r="923" customFormat="false" ht="15.75" hidden="false" customHeight="false" outlineLevel="0" collapsed="false">
      <c r="F923" s="95"/>
    </row>
    <row r="924" customFormat="false" ht="15.75" hidden="false" customHeight="false" outlineLevel="0" collapsed="false">
      <c r="F924" s="95"/>
    </row>
    <row r="925" customFormat="false" ht="15.75" hidden="false" customHeight="false" outlineLevel="0" collapsed="false">
      <c r="F925" s="95"/>
    </row>
    <row r="926" customFormat="false" ht="15.75" hidden="false" customHeight="false" outlineLevel="0" collapsed="false">
      <c r="F926" s="95"/>
    </row>
    <row r="927" customFormat="false" ht="15.75" hidden="false" customHeight="false" outlineLevel="0" collapsed="false">
      <c r="F927" s="95"/>
    </row>
    <row r="928" customFormat="false" ht="15.75" hidden="false" customHeight="false" outlineLevel="0" collapsed="false">
      <c r="F928" s="95"/>
    </row>
    <row r="929" customFormat="false" ht="15.75" hidden="false" customHeight="false" outlineLevel="0" collapsed="false">
      <c r="F929" s="95"/>
    </row>
    <row r="930" customFormat="false" ht="15.75" hidden="false" customHeight="false" outlineLevel="0" collapsed="false">
      <c r="F930" s="95"/>
    </row>
    <row r="931" customFormat="false" ht="15.75" hidden="false" customHeight="false" outlineLevel="0" collapsed="false">
      <c r="F931" s="95"/>
    </row>
    <row r="932" customFormat="false" ht="15.75" hidden="false" customHeight="false" outlineLevel="0" collapsed="false">
      <c r="F932" s="95"/>
    </row>
    <row r="933" customFormat="false" ht="15.75" hidden="false" customHeight="false" outlineLevel="0" collapsed="false">
      <c r="F933" s="95"/>
    </row>
    <row r="934" customFormat="false" ht="15.75" hidden="false" customHeight="false" outlineLevel="0" collapsed="false">
      <c r="F934" s="95"/>
    </row>
    <row r="935" customFormat="false" ht="15.75" hidden="false" customHeight="false" outlineLevel="0" collapsed="false">
      <c r="F935" s="95"/>
    </row>
    <row r="936" customFormat="false" ht="15.75" hidden="false" customHeight="false" outlineLevel="0" collapsed="false">
      <c r="F936" s="95"/>
    </row>
    <row r="937" customFormat="false" ht="15.75" hidden="false" customHeight="false" outlineLevel="0" collapsed="false">
      <c r="F937" s="95"/>
    </row>
    <row r="938" customFormat="false" ht="15.75" hidden="false" customHeight="false" outlineLevel="0" collapsed="false">
      <c r="F938" s="95"/>
    </row>
    <row r="939" customFormat="false" ht="15.75" hidden="false" customHeight="false" outlineLevel="0" collapsed="false">
      <c r="F939" s="95"/>
    </row>
    <row r="940" customFormat="false" ht="15.75" hidden="false" customHeight="false" outlineLevel="0" collapsed="false">
      <c r="F940" s="95"/>
    </row>
    <row r="941" customFormat="false" ht="15.75" hidden="false" customHeight="false" outlineLevel="0" collapsed="false">
      <c r="F941" s="95"/>
    </row>
    <row r="942" customFormat="false" ht="15.75" hidden="false" customHeight="false" outlineLevel="0" collapsed="false">
      <c r="F942" s="95"/>
    </row>
    <row r="943" customFormat="false" ht="15.75" hidden="false" customHeight="false" outlineLevel="0" collapsed="false">
      <c r="F943" s="95"/>
    </row>
    <row r="944" customFormat="false" ht="15.75" hidden="false" customHeight="false" outlineLevel="0" collapsed="false">
      <c r="F944" s="95"/>
    </row>
    <row r="945" customFormat="false" ht="15.75" hidden="false" customHeight="false" outlineLevel="0" collapsed="false">
      <c r="F945" s="95"/>
    </row>
    <row r="946" customFormat="false" ht="15.75" hidden="false" customHeight="false" outlineLevel="0" collapsed="false">
      <c r="F946" s="95"/>
    </row>
    <row r="947" customFormat="false" ht="15.75" hidden="false" customHeight="false" outlineLevel="0" collapsed="false">
      <c r="F947" s="95"/>
    </row>
    <row r="948" customFormat="false" ht="15.75" hidden="false" customHeight="false" outlineLevel="0" collapsed="false">
      <c r="F948" s="95"/>
    </row>
    <row r="949" customFormat="false" ht="15.75" hidden="false" customHeight="false" outlineLevel="0" collapsed="false">
      <c r="F949" s="95"/>
    </row>
    <row r="950" customFormat="false" ht="15.75" hidden="false" customHeight="false" outlineLevel="0" collapsed="false">
      <c r="F950" s="95"/>
    </row>
    <row r="951" customFormat="false" ht="15.75" hidden="false" customHeight="false" outlineLevel="0" collapsed="false">
      <c r="F951" s="95"/>
    </row>
    <row r="952" customFormat="false" ht="15.75" hidden="false" customHeight="false" outlineLevel="0" collapsed="false">
      <c r="F952" s="95"/>
    </row>
    <row r="953" customFormat="false" ht="15.75" hidden="false" customHeight="false" outlineLevel="0" collapsed="false">
      <c r="F953" s="95"/>
    </row>
    <row r="954" customFormat="false" ht="15.75" hidden="false" customHeight="false" outlineLevel="0" collapsed="false">
      <c r="F954" s="95"/>
    </row>
    <row r="955" customFormat="false" ht="15.75" hidden="false" customHeight="false" outlineLevel="0" collapsed="false">
      <c r="F955" s="95"/>
    </row>
    <row r="956" customFormat="false" ht="15.75" hidden="false" customHeight="false" outlineLevel="0" collapsed="false">
      <c r="F956" s="95"/>
    </row>
    <row r="957" customFormat="false" ht="15.75" hidden="false" customHeight="false" outlineLevel="0" collapsed="false">
      <c r="F957" s="95"/>
    </row>
    <row r="958" customFormat="false" ht="15.75" hidden="false" customHeight="false" outlineLevel="0" collapsed="false">
      <c r="F958" s="95"/>
    </row>
    <row r="959" customFormat="false" ht="15.75" hidden="false" customHeight="false" outlineLevel="0" collapsed="false">
      <c r="F959" s="95"/>
    </row>
    <row r="960" customFormat="false" ht="15.75" hidden="false" customHeight="false" outlineLevel="0" collapsed="false">
      <c r="F960" s="95"/>
    </row>
    <row r="961" customFormat="false" ht="15.75" hidden="false" customHeight="false" outlineLevel="0" collapsed="false">
      <c r="F961" s="95"/>
    </row>
    <row r="962" customFormat="false" ht="15.75" hidden="false" customHeight="false" outlineLevel="0" collapsed="false">
      <c r="F962" s="95"/>
    </row>
    <row r="963" customFormat="false" ht="15.75" hidden="false" customHeight="false" outlineLevel="0" collapsed="false">
      <c r="F963" s="95"/>
    </row>
    <row r="964" customFormat="false" ht="15.75" hidden="false" customHeight="false" outlineLevel="0" collapsed="false">
      <c r="F964" s="95"/>
    </row>
    <row r="965" customFormat="false" ht="15.75" hidden="false" customHeight="false" outlineLevel="0" collapsed="false">
      <c r="F965" s="95"/>
    </row>
    <row r="966" customFormat="false" ht="15.75" hidden="false" customHeight="false" outlineLevel="0" collapsed="false">
      <c r="F966" s="95"/>
    </row>
    <row r="967" customFormat="false" ht="15.75" hidden="false" customHeight="false" outlineLevel="0" collapsed="false">
      <c r="F967" s="95"/>
    </row>
    <row r="968" customFormat="false" ht="15.75" hidden="false" customHeight="false" outlineLevel="0" collapsed="false">
      <c r="F968" s="95"/>
    </row>
    <row r="969" customFormat="false" ht="15.75" hidden="false" customHeight="false" outlineLevel="0" collapsed="false">
      <c r="F969" s="95"/>
    </row>
    <row r="970" customFormat="false" ht="15.75" hidden="false" customHeight="false" outlineLevel="0" collapsed="false">
      <c r="F970" s="95"/>
    </row>
    <row r="971" customFormat="false" ht="15.75" hidden="false" customHeight="false" outlineLevel="0" collapsed="false">
      <c r="F971" s="95"/>
    </row>
    <row r="972" customFormat="false" ht="15.75" hidden="false" customHeight="false" outlineLevel="0" collapsed="false">
      <c r="F972" s="95"/>
    </row>
    <row r="973" customFormat="false" ht="15.75" hidden="false" customHeight="false" outlineLevel="0" collapsed="false">
      <c r="F973" s="95"/>
    </row>
    <row r="974" customFormat="false" ht="15.75" hidden="false" customHeight="false" outlineLevel="0" collapsed="false">
      <c r="F974" s="95"/>
    </row>
    <row r="975" customFormat="false" ht="15.75" hidden="false" customHeight="false" outlineLevel="0" collapsed="false">
      <c r="F975" s="95"/>
    </row>
    <row r="976" customFormat="false" ht="15.75" hidden="false" customHeight="false" outlineLevel="0" collapsed="false">
      <c r="F976" s="95"/>
    </row>
    <row r="977" customFormat="false" ht="15.75" hidden="false" customHeight="false" outlineLevel="0" collapsed="false">
      <c r="F977" s="95"/>
    </row>
    <row r="978" customFormat="false" ht="15.75" hidden="false" customHeight="false" outlineLevel="0" collapsed="false">
      <c r="F978" s="95"/>
    </row>
    <row r="979" customFormat="false" ht="15.75" hidden="false" customHeight="false" outlineLevel="0" collapsed="false">
      <c r="F979" s="95"/>
    </row>
    <row r="980" customFormat="false" ht="15.75" hidden="false" customHeight="false" outlineLevel="0" collapsed="false">
      <c r="F980" s="95"/>
    </row>
    <row r="981" customFormat="false" ht="15.75" hidden="false" customHeight="false" outlineLevel="0" collapsed="false">
      <c r="F981" s="95"/>
    </row>
    <row r="982" customFormat="false" ht="15.75" hidden="false" customHeight="false" outlineLevel="0" collapsed="false">
      <c r="F982" s="95"/>
    </row>
    <row r="983" customFormat="false" ht="15.75" hidden="false" customHeight="false" outlineLevel="0" collapsed="false">
      <c r="F983" s="95"/>
    </row>
    <row r="984" customFormat="false" ht="15.75" hidden="false" customHeight="false" outlineLevel="0" collapsed="false">
      <c r="F984" s="95"/>
    </row>
    <row r="985" customFormat="false" ht="15.75" hidden="false" customHeight="false" outlineLevel="0" collapsed="false">
      <c r="F985" s="95"/>
    </row>
    <row r="986" customFormat="false" ht="15.75" hidden="false" customHeight="false" outlineLevel="0" collapsed="false">
      <c r="F986" s="95"/>
    </row>
    <row r="987" customFormat="false" ht="15.75" hidden="false" customHeight="false" outlineLevel="0" collapsed="false">
      <c r="F987" s="95"/>
    </row>
    <row r="988" customFormat="false" ht="15.75" hidden="false" customHeight="false" outlineLevel="0" collapsed="false">
      <c r="F988" s="95"/>
    </row>
    <row r="989" customFormat="false" ht="15.75" hidden="false" customHeight="false" outlineLevel="0" collapsed="false">
      <c r="F989" s="95"/>
    </row>
    <row r="990" customFormat="false" ht="15.75" hidden="false" customHeight="false" outlineLevel="0" collapsed="false">
      <c r="F990" s="95"/>
    </row>
    <row r="991" customFormat="false" ht="15.75" hidden="false" customHeight="false" outlineLevel="0" collapsed="false">
      <c r="F991" s="95"/>
    </row>
    <row r="992" customFormat="false" ht="15.75" hidden="false" customHeight="false" outlineLevel="0" collapsed="false">
      <c r="F992" s="95"/>
    </row>
    <row r="993" customFormat="false" ht="15.75" hidden="false" customHeight="false" outlineLevel="0" collapsed="false">
      <c r="F993" s="95"/>
    </row>
    <row r="994" customFormat="false" ht="15.75" hidden="false" customHeight="false" outlineLevel="0" collapsed="false">
      <c r="F994" s="95"/>
    </row>
    <row r="995" customFormat="false" ht="15.75" hidden="false" customHeight="false" outlineLevel="0" collapsed="false">
      <c r="F995" s="95"/>
    </row>
    <row r="996" customFormat="false" ht="15.75" hidden="false" customHeight="false" outlineLevel="0" collapsed="false">
      <c r="F996" s="95"/>
    </row>
    <row r="997" customFormat="false" ht="15.75" hidden="false" customHeight="false" outlineLevel="0" collapsed="false">
      <c r="F997" s="95"/>
    </row>
    <row r="998" customFormat="false" ht="15.75" hidden="false" customHeight="false" outlineLevel="0" collapsed="false">
      <c r="F998" s="95"/>
    </row>
    <row r="999" customFormat="false" ht="15.75" hidden="false" customHeight="false" outlineLevel="0" collapsed="false">
      <c r="F999" s="95"/>
    </row>
    <row r="1000" customFormat="false" ht="15.75" hidden="false" customHeight="false" outlineLevel="0" collapsed="false">
      <c r="F1000" s="95"/>
    </row>
    <row r="1001" customFormat="false" ht="15.75" hidden="false" customHeight="false" outlineLevel="0" collapsed="false">
      <c r="F1001" s="95"/>
    </row>
    <row r="1002" customFormat="false" ht="15.75" hidden="false" customHeight="false" outlineLevel="0" collapsed="false">
      <c r="F1002" s="95"/>
    </row>
    <row r="1003" customFormat="false" ht="15.75" hidden="false" customHeight="false" outlineLevel="0" collapsed="false">
      <c r="F1003" s="95"/>
    </row>
    <row r="1004" customFormat="false" ht="15.75" hidden="false" customHeight="false" outlineLevel="0" collapsed="false">
      <c r="F1004" s="95"/>
    </row>
    <row r="1005" customFormat="false" ht="15.75" hidden="false" customHeight="false" outlineLevel="0" collapsed="false">
      <c r="F1005" s="95"/>
    </row>
    <row r="1006" customFormat="false" ht="15.75" hidden="false" customHeight="false" outlineLevel="0" collapsed="false">
      <c r="F1006" s="95"/>
    </row>
    <row r="1007" customFormat="false" ht="15.75" hidden="false" customHeight="false" outlineLevel="0" collapsed="false">
      <c r="F1007" s="95"/>
    </row>
    <row r="1008" customFormat="false" ht="15.75" hidden="false" customHeight="false" outlineLevel="0" collapsed="false">
      <c r="F1008" s="95"/>
    </row>
    <row r="1009" customFormat="false" ht="15.75" hidden="false" customHeight="false" outlineLevel="0" collapsed="false">
      <c r="F1009" s="95"/>
    </row>
    <row r="1010" customFormat="false" ht="15.75" hidden="false" customHeight="false" outlineLevel="0" collapsed="false">
      <c r="F1010" s="95"/>
    </row>
    <row r="1011" customFormat="false" ht="15.75" hidden="false" customHeight="false" outlineLevel="0" collapsed="false">
      <c r="F1011" s="95"/>
    </row>
    <row r="1012" customFormat="false" ht="15.75" hidden="false" customHeight="false" outlineLevel="0" collapsed="false">
      <c r="F1012" s="95"/>
    </row>
    <row r="1013" customFormat="false" ht="15.75" hidden="false" customHeight="false" outlineLevel="0" collapsed="false">
      <c r="F1013" s="95"/>
    </row>
    <row r="1014" customFormat="false" ht="15.75" hidden="false" customHeight="false" outlineLevel="0" collapsed="false">
      <c r="F1014" s="95"/>
    </row>
    <row r="1015" customFormat="false" ht="15.75" hidden="false" customHeight="false" outlineLevel="0" collapsed="false">
      <c r="F1015" s="95"/>
    </row>
    <row r="1016" customFormat="false" ht="15.75" hidden="false" customHeight="false" outlineLevel="0" collapsed="false">
      <c r="F1016" s="95"/>
    </row>
    <row r="1017" customFormat="false" ht="15.75" hidden="false" customHeight="false" outlineLevel="0" collapsed="false">
      <c r="F1017" s="95"/>
    </row>
    <row r="1018" customFormat="false" ht="15.75" hidden="false" customHeight="false" outlineLevel="0" collapsed="false">
      <c r="F1018" s="95"/>
    </row>
    <row r="1019" customFormat="false" ht="15.75" hidden="false" customHeight="false" outlineLevel="0" collapsed="false">
      <c r="F1019" s="95"/>
    </row>
    <row r="1020" customFormat="false" ht="15.75" hidden="false" customHeight="false" outlineLevel="0" collapsed="false">
      <c r="F1020" s="95"/>
    </row>
    <row r="1021" customFormat="false" ht="15.75" hidden="false" customHeight="false" outlineLevel="0" collapsed="false">
      <c r="F1021" s="95"/>
    </row>
    <row r="1022" customFormat="false" ht="15.75" hidden="false" customHeight="false" outlineLevel="0" collapsed="false">
      <c r="F1022" s="95"/>
    </row>
    <row r="1023" customFormat="false" ht="15.75" hidden="false" customHeight="false" outlineLevel="0" collapsed="false">
      <c r="F1023" s="95"/>
    </row>
    <row r="1024" customFormat="false" ht="15.75" hidden="false" customHeight="false" outlineLevel="0" collapsed="false">
      <c r="F1024" s="95"/>
    </row>
    <row r="1025" customFormat="false" ht="15.75" hidden="false" customHeight="false" outlineLevel="0" collapsed="false">
      <c r="F1025" s="95"/>
    </row>
    <row r="1026" customFormat="false" ht="15.75" hidden="false" customHeight="false" outlineLevel="0" collapsed="false">
      <c r="F1026" s="95"/>
    </row>
    <row r="1027" customFormat="false" ht="15.75" hidden="false" customHeight="false" outlineLevel="0" collapsed="false">
      <c r="F1027" s="95"/>
    </row>
    <row r="1028" customFormat="false" ht="15.75" hidden="false" customHeight="false" outlineLevel="0" collapsed="false">
      <c r="F1028" s="95"/>
    </row>
    <row r="1029" customFormat="false" ht="15.75" hidden="false" customHeight="false" outlineLevel="0" collapsed="false">
      <c r="F1029" s="95"/>
    </row>
    <row r="1030" customFormat="false" ht="15.75" hidden="false" customHeight="false" outlineLevel="0" collapsed="false">
      <c r="F1030" s="95"/>
    </row>
    <row r="1031" customFormat="false" ht="15.75" hidden="false" customHeight="false" outlineLevel="0" collapsed="false">
      <c r="F1031" s="95"/>
    </row>
    <row r="1032" customFormat="false" ht="15.75" hidden="false" customHeight="false" outlineLevel="0" collapsed="false">
      <c r="F1032" s="95"/>
    </row>
    <row r="1033" customFormat="false" ht="15.75" hidden="false" customHeight="false" outlineLevel="0" collapsed="false">
      <c r="F1033" s="95"/>
    </row>
    <row r="1034" customFormat="false" ht="15.75" hidden="false" customHeight="false" outlineLevel="0" collapsed="false">
      <c r="F1034" s="95"/>
    </row>
    <row r="1035" customFormat="false" ht="15.75" hidden="false" customHeight="false" outlineLevel="0" collapsed="false">
      <c r="F1035" s="95"/>
    </row>
    <row r="1036" customFormat="false" ht="15.75" hidden="false" customHeight="false" outlineLevel="0" collapsed="false">
      <c r="F1036" s="95"/>
    </row>
    <row r="1037" customFormat="false" ht="15.75" hidden="false" customHeight="false" outlineLevel="0" collapsed="false">
      <c r="F1037" s="95"/>
    </row>
    <row r="1038" customFormat="false" ht="15.75" hidden="false" customHeight="false" outlineLevel="0" collapsed="false">
      <c r="F1038" s="95"/>
    </row>
    <row r="1039" customFormat="false" ht="15.75" hidden="false" customHeight="false" outlineLevel="0" collapsed="false">
      <c r="F1039" s="95"/>
    </row>
    <row r="1040" customFormat="false" ht="15.75" hidden="false" customHeight="false" outlineLevel="0" collapsed="false">
      <c r="F1040" s="95"/>
    </row>
    <row r="1041" customFormat="false" ht="15.75" hidden="false" customHeight="false" outlineLevel="0" collapsed="false">
      <c r="F1041" s="95"/>
    </row>
    <row r="1042" customFormat="false" ht="15.75" hidden="false" customHeight="false" outlineLevel="0" collapsed="false">
      <c r="F1042" s="95"/>
    </row>
    <row r="1043" customFormat="false" ht="15.75" hidden="false" customHeight="false" outlineLevel="0" collapsed="false">
      <c r="F1043" s="95"/>
    </row>
    <row r="1044" customFormat="false" ht="15.75" hidden="false" customHeight="false" outlineLevel="0" collapsed="false">
      <c r="F1044" s="95"/>
    </row>
    <row r="1045" customFormat="false" ht="15.75" hidden="false" customHeight="false" outlineLevel="0" collapsed="false">
      <c r="F1045" s="95"/>
    </row>
    <row r="1046" customFormat="false" ht="15.75" hidden="false" customHeight="false" outlineLevel="0" collapsed="false">
      <c r="F1046" s="95"/>
    </row>
    <row r="1047" customFormat="false" ht="15.75" hidden="false" customHeight="false" outlineLevel="0" collapsed="false">
      <c r="F1047" s="95"/>
    </row>
    <row r="1048" customFormat="false" ht="15.75" hidden="false" customHeight="false" outlineLevel="0" collapsed="false">
      <c r="F1048" s="95"/>
    </row>
    <row r="1049" customFormat="false" ht="15.75" hidden="false" customHeight="false" outlineLevel="0" collapsed="false">
      <c r="F1049" s="95"/>
    </row>
    <row r="1050" customFormat="false" ht="15.75" hidden="false" customHeight="false" outlineLevel="0" collapsed="false">
      <c r="F1050" s="95"/>
    </row>
    <row r="1051" customFormat="false" ht="15.75" hidden="false" customHeight="false" outlineLevel="0" collapsed="false">
      <c r="F1051" s="95"/>
    </row>
    <row r="1052" customFormat="false" ht="15.75" hidden="false" customHeight="false" outlineLevel="0" collapsed="false">
      <c r="F1052" s="95"/>
    </row>
    <row r="1053" customFormat="false" ht="15.75" hidden="false" customHeight="false" outlineLevel="0" collapsed="false">
      <c r="F1053" s="95"/>
    </row>
    <row r="1054" customFormat="false" ht="15.75" hidden="false" customHeight="false" outlineLevel="0" collapsed="false">
      <c r="F1054" s="95"/>
    </row>
    <row r="1055" customFormat="false" ht="15.75" hidden="false" customHeight="false" outlineLevel="0" collapsed="false">
      <c r="F1055" s="95"/>
    </row>
    <row r="1056" customFormat="false" ht="15.75" hidden="false" customHeight="false" outlineLevel="0" collapsed="false">
      <c r="F1056" s="95"/>
    </row>
    <row r="1057" customFormat="false" ht="15.75" hidden="false" customHeight="false" outlineLevel="0" collapsed="false">
      <c r="F1057" s="95"/>
    </row>
    <row r="1058" customFormat="false" ht="15.75" hidden="false" customHeight="false" outlineLevel="0" collapsed="false">
      <c r="F1058" s="95"/>
    </row>
    <row r="1059" customFormat="false" ht="15.75" hidden="false" customHeight="false" outlineLevel="0" collapsed="false">
      <c r="F1059" s="95"/>
    </row>
    <row r="1060" customFormat="false" ht="15.75" hidden="false" customHeight="false" outlineLevel="0" collapsed="false">
      <c r="F1060" s="95"/>
    </row>
    <row r="1061" customFormat="false" ht="15.75" hidden="false" customHeight="false" outlineLevel="0" collapsed="false">
      <c r="F1061" s="95"/>
    </row>
  </sheetData>
  <mergeCells count="1">
    <mergeCell ref="DD3:DF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9" activeCellId="0" sqref="B29"/>
    </sheetView>
  </sheetViews>
  <sheetFormatPr defaultColWidth="8.90234375" defaultRowHeight="15.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A27" colorId="64" zoomScale="100" zoomScaleNormal="100" zoomScalePageLayoutView="100" workbookViewId="0">
      <selection pane="topLeft" activeCell="A45" activeCellId="0" sqref="A45"/>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6" t="s">
        <v>101</v>
      </c>
      <c r="B2" s="36"/>
      <c r="C2" s="36" t="s">
        <v>102</v>
      </c>
      <c r="E2" s="36" t="s">
        <v>103</v>
      </c>
    </row>
    <row r="3" customFormat="false" ht="15.75" hidden="false" customHeight="false" outlineLevel="0" collapsed="false">
      <c r="A3" s="96" t="n">
        <f aca="false">Pool_Cash_Flows!U6</f>
        <v>127002818.686026</v>
      </c>
      <c r="B3" s="96"/>
      <c r="C3" s="96" t="n">
        <v>839492970.514482</v>
      </c>
      <c r="D3" s="96"/>
      <c r="E3" s="97" t="n">
        <v>859834204.16</v>
      </c>
    </row>
    <row r="4" customFormat="false" ht="15.75" hidden="false" customHeight="false" outlineLevel="0" collapsed="false">
      <c r="A4" s="96" t="n">
        <f aca="false">Pool_Cash_Flows!U7</f>
        <v>127095469.217698</v>
      </c>
      <c r="B4" s="96"/>
      <c r="C4" s="96" t="n">
        <v>847501114.493599</v>
      </c>
      <c r="D4" s="96"/>
      <c r="E4" s="96"/>
    </row>
    <row r="5" customFormat="false" ht="15.75" hidden="false" customHeight="false" outlineLevel="0" collapsed="false">
      <c r="A5" s="96" t="n">
        <f aca="false">Pool_Cash_Flows!U8</f>
        <v>127195431.729329</v>
      </c>
      <c r="B5" s="96"/>
      <c r="C5" s="96" t="n">
        <v>864065961.814924</v>
      </c>
      <c r="D5" s="96"/>
      <c r="E5" s="96"/>
    </row>
    <row r="6" customFormat="false" ht="15.75" hidden="false" customHeight="false" outlineLevel="0" collapsed="false">
      <c r="A6" s="96" t="n">
        <f aca="false">Pool_Cash_Flows!U9</f>
        <v>127303283.282378</v>
      </c>
      <c r="B6" s="96"/>
      <c r="C6" s="96" t="n">
        <v>868957314.026676</v>
      </c>
      <c r="D6" s="96"/>
      <c r="E6" s="96"/>
    </row>
    <row r="7" customFormat="false" ht="15.75" hidden="false" customHeight="false" outlineLevel="0" collapsed="false">
      <c r="A7" s="96" t="n">
        <f aca="false">Pool_Cash_Flows!U10</f>
        <v>127419646.479994</v>
      </c>
      <c r="B7" s="96"/>
      <c r="C7" s="96" t="n">
        <v>865133701.089606</v>
      </c>
      <c r="D7" s="96"/>
      <c r="E7" s="96"/>
    </row>
    <row r="8" customFormat="false" ht="15.75" hidden="false" customHeight="false" outlineLevel="0" collapsed="false">
      <c r="A8" s="96" t="n">
        <f aca="false">Pool_Cash_Flows!U11</f>
        <v>127545193.061166</v>
      </c>
      <c r="B8" s="96"/>
      <c r="C8" s="96" t="n">
        <v>856168624.34701</v>
      </c>
      <c r="D8" s="96"/>
      <c r="E8" s="96"/>
    </row>
    <row r="9" customFormat="false" ht="15.75" hidden="false" customHeight="false" outlineLevel="0" collapsed="false">
      <c r="A9" s="96" t="n">
        <f aca="false">Pool_Cash_Flows!U12</f>
        <v>127680647.778524</v>
      </c>
      <c r="B9" s="96"/>
      <c r="C9" s="96" t="n">
        <v>844146695.209652</v>
      </c>
      <c r="D9" s="96"/>
      <c r="E9" s="96"/>
    </row>
    <row r="10" customFormat="false" ht="15.75" hidden="false" customHeight="false" outlineLevel="0" collapsed="false">
      <c r="A10" s="96" t="n">
        <f aca="false">Pool_Cash_Flows!U13</f>
        <v>127826792.582176</v>
      </c>
      <c r="B10" s="96"/>
      <c r="C10" s="96" t="n">
        <v>859670571.756579</v>
      </c>
      <c r="D10" s="96"/>
      <c r="E10" s="96"/>
    </row>
    <row r="11" customFormat="false" ht="15.75" hidden="false" customHeight="false" outlineLevel="0" collapsed="false">
      <c r="A11" s="96" t="n">
        <f aca="false">Pool_Cash_Flows!U14</f>
        <v>127984471.133732</v>
      </c>
      <c r="B11" s="96"/>
      <c r="C11" s="96" t="n">
        <v>858577507.152416</v>
      </c>
      <c r="D11" s="96"/>
      <c r="E11" s="96"/>
    </row>
    <row r="12" customFormat="false" ht="15.75" hidden="false" customHeight="false" outlineLevel="0" collapsed="false">
      <c r="A12" s="96" t="n">
        <f aca="false">Pool_Cash_Flows!U15</f>
        <v>128154593.676576</v>
      </c>
      <c r="B12" s="96"/>
      <c r="C12" s="96" t="n">
        <v>852726837.483085</v>
      </c>
      <c r="D12" s="96"/>
      <c r="E12" s="96"/>
    </row>
    <row r="13" customFormat="false" ht="15.75" hidden="false" customHeight="false" outlineLevel="0" collapsed="false">
      <c r="A13" s="96" t="n">
        <f aca="false">Pool_Cash_Flows!U16</f>
        <v>128338142.290502</v>
      </c>
      <c r="B13" s="96"/>
      <c r="C13" s="96" t="n">
        <v>865573529.064923</v>
      </c>
      <c r="D13" s="96"/>
      <c r="E13" s="96"/>
    </row>
    <row r="14" customFormat="false" ht="15.75" hidden="false" customHeight="false" outlineLevel="0" collapsed="false">
      <c r="A14" s="96" t="n">
        <f aca="false">Pool_Cash_Flows!U17</f>
        <v>128536176.561039</v>
      </c>
      <c r="B14" s="96"/>
      <c r="C14" s="96" t="n">
        <v>858768681.372671</v>
      </c>
      <c r="D14" s="96"/>
      <c r="E14" s="96"/>
    </row>
    <row r="15" customFormat="false" ht="15.75" hidden="false" customHeight="false" outlineLevel="0" collapsed="false">
      <c r="A15" s="96" t="n">
        <f aca="false">Pool_Cash_Flows!U18</f>
        <v>128749839.696207</v>
      </c>
      <c r="B15" s="96"/>
      <c r="C15" s="96" t="n">
        <v>867151319.642052</v>
      </c>
      <c r="D15" s="96"/>
      <c r="E15" s="96"/>
    </row>
    <row r="16" customFormat="false" ht="15.75" hidden="false" customHeight="false" outlineLevel="0" collapsed="false">
      <c r="A16" s="96" t="n">
        <f aca="false">Pool_Cash_Flows!U19</f>
        <v>128980365.126003</v>
      </c>
      <c r="B16" s="96"/>
      <c r="C16" s="96" t="n">
        <v>849144137.615635</v>
      </c>
      <c r="D16" s="96"/>
      <c r="E16" s="96"/>
    </row>
    <row r="17" customFormat="false" ht="15.75" hidden="false" customHeight="false" outlineLevel="0" collapsed="false">
      <c r="A17" s="96" t="n">
        <f aca="false">Pool_Cash_Flows!U20</f>
        <v>129229083.622717</v>
      </c>
      <c r="B17" s="96"/>
      <c r="C17" s="96" t="n">
        <v>864326124.590849</v>
      </c>
      <c r="D17" s="96"/>
      <c r="E17" s="96"/>
    </row>
    <row r="18" customFormat="false" ht="15.75" hidden="false" customHeight="false" outlineLevel="0" collapsed="false">
      <c r="A18" s="96" t="n">
        <f aca="false">Pool_Cash_Flows!U21</f>
        <v>129497430.983193</v>
      </c>
      <c r="B18" s="96"/>
      <c r="C18" s="96" t="n">
        <v>856997186.228554</v>
      </c>
      <c r="D18" s="96"/>
      <c r="E18" s="96"/>
    </row>
    <row r="19" customFormat="false" ht="15.75" hidden="false" customHeight="false" outlineLevel="0" collapsed="false">
      <c r="A19" s="96" t="n">
        <f aca="false">Pool_Cash_Flows!U22</f>
        <v>129786956.317357</v>
      </c>
      <c r="B19" s="96"/>
      <c r="C19" s="96" t="n">
        <v>858995306.269268</v>
      </c>
      <c r="D19" s="96"/>
      <c r="E19" s="96"/>
    </row>
    <row r="20" customFormat="false" ht="15.75" hidden="false" customHeight="false" outlineLevel="0" collapsed="false">
      <c r="A20" s="96" t="n">
        <f aca="false">Pool_Cash_Flows!U23</f>
        <v>130099330.990894</v>
      </c>
      <c r="B20" s="96"/>
      <c r="C20" s="96" t="n">
        <v>860518673.692367</v>
      </c>
      <c r="D20" s="96"/>
      <c r="E20" s="96"/>
    </row>
    <row r="21" customFormat="false" ht="15.75" hidden="false" customHeight="false" outlineLevel="0" collapsed="false">
      <c r="A21" s="96" t="n">
        <f aca="false">Pool_Cash_Flows!U24</f>
        <v>130436358.273666</v>
      </c>
      <c r="B21" s="96"/>
      <c r="C21" s="96" t="n">
        <v>857641190.094779</v>
      </c>
      <c r="D21" s="96"/>
      <c r="E21" s="96"/>
    </row>
    <row r="22" customFormat="false" ht="15.75" hidden="false" customHeight="false" outlineLevel="0" collapsed="false">
      <c r="A22" s="96" t="n">
        <f aca="false">Pool_Cash_Flows!U25</f>
        <v>130799983.749594</v>
      </c>
      <c r="B22" s="96"/>
      <c r="C22" s="96" t="n">
        <v>855824774.398902</v>
      </c>
      <c r="D22" s="96"/>
      <c r="E22" s="96"/>
    </row>
    <row r="23" customFormat="false" ht="15.75" hidden="false" customHeight="false" outlineLevel="0" collapsed="false">
      <c r="A23" s="96" t="n">
        <f aca="false">Pool_Cash_Flows!U26</f>
        <v>131192306.548083</v>
      </c>
      <c r="B23" s="96"/>
      <c r="C23" s="96" t="n">
        <v>859610162.321806</v>
      </c>
      <c r="D23" s="96"/>
      <c r="E23" s="96"/>
    </row>
    <row r="24" customFormat="false" ht="15.75" hidden="false" customHeight="false" outlineLevel="0" collapsed="false">
      <c r="A24" s="96" t="n">
        <f aca="false">Pool_Cash_Flows!U27</f>
        <v>131615591.461828</v>
      </c>
      <c r="B24" s="96"/>
      <c r="C24" s="96" t="n">
        <v>851914018.43059</v>
      </c>
      <c r="D24" s="96"/>
      <c r="E24" s="96"/>
    </row>
    <row r="25" customFormat="false" ht="15.75" hidden="false" customHeight="false" outlineLevel="0" collapsed="false">
      <c r="A25" s="96" t="n">
        <f aca="false">Pool_Cash_Flows!U28</f>
        <v>132072282.020966</v>
      </c>
      <c r="B25" s="96"/>
      <c r="C25" s="96" t="n">
        <v>862553501.231435</v>
      </c>
      <c r="D25" s="96"/>
      <c r="E25" s="96"/>
    </row>
    <row r="26" customFormat="false" ht="15.75" hidden="false" customHeight="false" outlineLevel="0" collapsed="false">
      <c r="A26" s="96" t="n">
        <f aca="false">Pool_Cash_Flows!U29</f>
        <v>132565014.599032</v>
      </c>
      <c r="B26" s="96"/>
      <c r="C26" s="96" t="n">
        <v>855582295.912687</v>
      </c>
      <c r="D26" s="96"/>
      <c r="E26" s="96"/>
    </row>
    <row r="27" customFormat="false" ht="15.75" hidden="false" customHeight="false" outlineLevel="0" collapsed="false">
      <c r="A27" s="96" t="n">
        <f aca="false">Pool_Cash_Flows!U30</f>
        <v>133096633.632158</v>
      </c>
      <c r="B27" s="96"/>
      <c r="C27" s="96" t="n">
        <v>875593140.750635</v>
      </c>
      <c r="D27" s="96"/>
      <c r="E27" s="96"/>
    </row>
    <row r="28" customFormat="false" ht="15.75" hidden="false" customHeight="false" outlineLevel="0" collapsed="false">
      <c r="A28" s="96" t="n">
        <f aca="false">Pool_Cash_Flows!U31</f>
        <v>133670208.039378</v>
      </c>
      <c r="B28" s="96"/>
      <c r="C28" s="96" t="n">
        <v>867855854.807128</v>
      </c>
      <c r="D28" s="96"/>
      <c r="E28" s="96"/>
    </row>
    <row r="29" customFormat="false" ht="15.75" hidden="false" customHeight="false" outlineLevel="0" collapsed="false">
      <c r="A29" s="96" t="n">
        <f aca="false">Pool_Cash_Flows!U32</f>
        <v>134289048.938817</v>
      </c>
      <c r="B29" s="96"/>
      <c r="C29" s="96" t="n">
        <v>862324079.93591</v>
      </c>
      <c r="D29" s="96"/>
      <c r="E29" s="96"/>
    </row>
    <row r="30" customFormat="false" ht="15.75" hidden="false" customHeight="false" outlineLevel="0" collapsed="false">
      <c r="A30" s="96" t="n">
        <f aca="false">Pool_Cash_Flows!U33</f>
        <v>134956728.762039</v>
      </c>
      <c r="B30" s="96"/>
      <c r="C30" s="96" t="n">
        <v>863572117.004225</v>
      </c>
      <c r="D30" s="96"/>
      <c r="E30" s="96"/>
    </row>
    <row r="31" customFormat="false" ht="15.75" hidden="false" customHeight="false" outlineLevel="0" collapsed="false">
      <c r="A31" s="96" t="n">
        <f aca="false">Pool_Cash_Flows!U34</f>
        <v>135677101.87691</v>
      </c>
      <c r="B31" s="96"/>
      <c r="C31" s="96" t="n">
        <v>877278913.527594</v>
      </c>
      <c r="D31" s="96"/>
      <c r="E31" s="96"/>
    </row>
    <row r="32" customFormat="false" ht="15.75" hidden="false" customHeight="false" outlineLevel="0" collapsed="false">
      <c r="A32" s="96" t="n">
        <f aca="false">Pool_Cash_Flows!U35</f>
        <v>136454326.838006</v>
      </c>
      <c r="B32" s="96"/>
      <c r="C32" s="96" t="n">
        <v>860044593.487793</v>
      </c>
      <c r="D32" s="96"/>
      <c r="E32" s="96"/>
    </row>
    <row r="33" customFormat="false" ht="15.75" hidden="false" customHeight="false" outlineLevel="0" collapsed="false">
      <c r="C33" s="0" t="n">
        <v>853746053.801575</v>
      </c>
    </row>
    <row r="34" customFormat="false" ht="15.75" hidden="false" customHeight="false" outlineLevel="0" collapsed="false">
      <c r="A34" s="96"/>
      <c r="C34" s="0" t="n">
        <v>875999567.026087</v>
      </c>
    </row>
    <row r="35" customFormat="false" ht="15.75" hidden="false" customHeight="false" outlineLevel="0" collapsed="false">
      <c r="C35" s="0" t="n">
        <v>861089626.764799</v>
      </c>
    </row>
    <row r="36" customFormat="false" ht="15.75" hidden="false" customHeight="false" outlineLevel="0" collapsed="false">
      <c r="C36" s="0" t="n">
        <v>870682746.005051</v>
      </c>
    </row>
    <row r="37" customFormat="false" ht="15.75" hidden="false" customHeight="false" outlineLevel="0" collapsed="false">
      <c r="C37" s="0" t="n">
        <v>834437888.917834</v>
      </c>
    </row>
    <row r="38" customFormat="false" ht="15.75" hidden="false" customHeight="false" outlineLevel="0" collapsed="false">
      <c r="C38" s="0" t="n">
        <v>856115444.348867</v>
      </c>
    </row>
    <row r="39" customFormat="false" ht="15.75" hidden="false" customHeight="false" outlineLevel="0" collapsed="false">
      <c r="C39" s="0" t="n">
        <v>848231500.709997</v>
      </c>
    </row>
    <row r="40" customFormat="false" ht="15.75" hidden="false" customHeight="false" outlineLevel="0" collapsed="false">
      <c r="C40" s="0" t="n">
        <v>851196097.81881</v>
      </c>
    </row>
    <row r="41" customFormat="false" ht="15.75" hidden="false" customHeight="false" outlineLevel="0" collapsed="false">
      <c r="C41" s="0" t="n">
        <v>865373729.20757</v>
      </c>
    </row>
    <row r="42" customFormat="false" ht="15.75" hidden="false" customHeight="false" outlineLevel="0" collapsed="false">
      <c r="C42" s="0" t="n">
        <v>858107524.306113</v>
      </c>
    </row>
    <row r="43" customFormat="false" ht="15.75" hidden="false" customHeight="false" outlineLevel="0" collapsed="false">
      <c r="C43" s="0" t="n">
        <v>855861200.898408</v>
      </c>
    </row>
    <row r="44" customFormat="false" ht="15.75" hidden="false" customHeight="false" outlineLevel="0" collapsed="false">
      <c r="C44" s="0" t="n">
        <v>862467884.894621</v>
      </c>
    </row>
    <row r="45" customFormat="false" ht="15.75" hidden="false" customHeight="false" outlineLevel="0" collapsed="false">
      <c r="C45" s="0" t="n">
        <v>845730750.300723</v>
      </c>
    </row>
    <row r="46" customFormat="false" ht="15.75" hidden="false" customHeight="false" outlineLevel="0" collapsed="false">
      <c r="C46" s="0" t="n">
        <v>862314805.770016</v>
      </c>
    </row>
    <row r="47" customFormat="false" ht="15.75" hidden="false" customHeight="false" outlineLevel="0" collapsed="false">
      <c r="C47" s="0" t="n">
        <v>866000451.166277</v>
      </c>
    </row>
    <row r="48" customFormat="false" ht="15.75" hidden="false" customHeight="false" outlineLevel="0" collapsed="false">
      <c r="C48" s="0" t="n">
        <v>872020858.423733</v>
      </c>
    </row>
    <row r="49" customFormat="false" ht="15.75" hidden="false" customHeight="false" outlineLevel="0" collapsed="false">
      <c r="C49" s="0" t="n">
        <v>889884462.578279</v>
      </c>
    </row>
    <row r="50" customFormat="false" ht="15.75" hidden="false" customHeight="false" outlineLevel="0" collapsed="false">
      <c r="C50" s="0" t="n">
        <v>858662669.240705</v>
      </c>
    </row>
    <row r="51" customFormat="false" ht="15.75" hidden="false" customHeight="false" outlineLevel="0" collapsed="false">
      <c r="C51" s="0" t="n">
        <v>859956956.029334</v>
      </c>
    </row>
    <row r="52" customFormat="false" ht="15.75" hidden="false" customHeight="false" outlineLevel="0" collapsed="false">
      <c r="C52" s="0" t="n">
        <v>844924735.280494</v>
      </c>
    </row>
    <row r="53" customFormat="false" ht="15.75" hidden="false" customHeight="false" outlineLevel="0" collapsed="false">
      <c r="C53" s="0" t="n">
        <v>851871779.773136</v>
      </c>
    </row>
    <row r="54" customFormat="false" ht="15.75" hidden="false" customHeight="false" outlineLevel="0" collapsed="false">
      <c r="C54" s="0" t="n">
        <v>888352839.976713</v>
      </c>
    </row>
    <row r="55" customFormat="false" ht="15.75" hidden="false" customHeight="false" outlineLevel="0" collapsed="false">
      <c r="C55" s="0" t="n">
        <v>855387844.710652</v>
      </c>
    </row>
    <row r="56" customFormat="false" ht="15.75" hidden="false" customHeight="false" outlineLevel="0" collapsed="false">
      <c r="C56" s="0" t="n">
        <v>844606856.903885</v>
      </c>
    </row>
    <row r="57" customFormat="false" ht="15.75" hidden="false" customHeight="false" outlineLevel="0" collapsed="false">
      <c r="C57" s="0" t="n">
        <v>828342014.14325</v>
      </c>
    </row>
    <row r="58" customFormat="false" ht="15.75" hidden="false" customHeight="false" outlineLevel="0" collapsed="false">
      <c r="C58" s="0" t="n">
        <v>871092423.72215</v>
      </c>
    </row>
    <row r="59" customFormat="false" ht="15.75" hidden="false" customHeight="false" outlineLevel="0" collapsed="false">
      <c r="C59" s="0" t="n">
        <v>844751325.558679</v>
      </c>
    </row>
    <row r="60" customFormat="false" ht="15.75" hidden="false" customHeight="false" outlineLevel="0" collapsed="false">
      <c r="C60" s="0" t="n">
        <v>873500012.444038</v>
      </c>
    </row>
    <row r="61" customFormat="false" ht="15.75" hidden="false" customHeight="false" outlineLevel="0" collapsed="false">
      <c r="C61" s="0" t="n">
        <v>862040568.445727</v>
      </c>
    </row>
    <row r="62" customFormat="false" ht="15.75" hidden="false" customHeight="false" outlineLevel="0" collapsed="false">
      <c r="C62" s="0" t="n">
        <v>854267257.890292</v>
      </c>
    </row>
    <row r="63" customFormat="false" ht="15.75" hidden="false" customHeight="false" outlineLevel="0" collapsed="false">
      <c r="C63" s="0" t="n">
        <v>868746825.755269</v>
      </c>
    </row>
    <row r="64" customFormat="false" ht="15.75" hidden="false" customHeight="false" outlineLevel="0" collapsed="false">
      <c r="C64" s="0" t="n">
        <v>858455751.268864</v>
      </c>
    </row>
    <row r="65" customFormat="false" ht="15.75" hidden="false" customHeight="false" outlineLevel="0" collapsed="false">
      <c r="C65" s="0" t="n">
        <v>876168949.197563</v>
      </c>
    </row>
    <row r="66" customFormat="false" ht="15.75" hidden="false" customHeight="false" outlineLevel="0" collapsed="false">
      <c r="C66" s="0" t="n">
        <v>860729912.235243</v>
      </c>
    </row>
    <row r="67" customFormat="false" ht="15.75" hidden="false" customHeight="false" outlineLevel="0" collapsed="false">
      <c r="C67" s="0" t="n">
        <v>859210811.97391</v>
      </c>
    </row>
    <row r="68" customFormat="false" ht="15.75" hidden="false" customHeight="false" outlineLevel="0" collapsed="false">
      <c r="C68" s="0" t="n">
        <v>851553472.801852</v>
      </c>
    </row>
    <row r="69" customFormat="false" ht="15.75" hidden="false" customHeight="false" outlineLevel="0" collapsed="false">
      <c r="C69" s="0" t="n">
        <v>858916309.133215</v>
      </c>
    </row>
    <row r="70" customFormat="false" ht="15.75" hidden="false" customHeight="false" outlineLevel="0" collapsed="false">
      <c r="C70" s="0" t="n">
        <v>868239100.311596</v>
      </c>
    </row>
    <row r="71" customFormat="false" ht="15.75" hidden="false" customHeight="false" outlineLevel="0" collapsed="false">
      <c r="C71" s="0" t="n">
        <v>866586956.789303</v>
      </c>
    </row>
    <row r="72" customFormat="false" ht="15.75" hidden="false" customHeight="false" outlineLevel="0" collapsed="false">
      <c r="C72" s="0" t="n">
        <v>841060716.00513</v>
      </c>
    </row>
    <row r="73" customFormat="false" ht="15.75" hidden="false" customHeight="false" outlineLevel="0" collapsed="false">
      <c r="C73" s="0" t="n">
        <v>849892816.991825</v>
      </c>
    </row>
    <row r="74" customFormat="false" ht="15.75" hidden="false" customHeight="false" outlineLevel="0" collapsed="false">
      <c r="C74" s="0" t="n">
        <v>859460982.314248</v>
      </c>
    </row>
    <row r="75" customFormat="false" ht="15.75" hidden="false" customHeight="false" outlineLevel="0" collapsed="false">
      <c r="C75" s="0" t="n">
        <v>851260089.442474</v>
      </c>
    </row>
    <row r="76" customFormat="false" ht="15.75" hidden="false" customHeight="false" outlineLevel="0" collapsed="false">
      <c r="C76" s="0" t="n">
        <v>875480041.403295</v>
      </c>
    </row>
    <row r="77" customFormat="false" ht="15.75" hidden="false" customHeight="false" outlineLevel="0" collapsed="false">
      <c r="C77" s="0" t="n">
        <v>861153703.556558</v>
      </c>
    </row>
    <row r="78" customFormat="false" ht="15.75" hidden="false" customHeight="false" outlineLevel="0" collapsed="false">
      <c r="C78" s="0" t="n">
        <v>864013825.722608</v>
      </c>
    </row>
    <row r="79" customFormat="false" ht="15.75" hidden="false" customHeight="false" outlineLevel="0" collapsed="false">
      <c r="C79" s="0" t="n">
        <v>865542104.241874</v>
      </c>
    </row>
    <row r="80" customFormat="false" ht="15.75" hidden="false" customHeight="false" outlineLevel="0" collapsed="false">
      <c r="C80" s="0" t="n">
        <v>860088193.904541</v>
      </c>
    </row>
    <row r="81" customFormat="false" ht="15.75" hidden="false" customHeight="false" outlineLevel="0" collapsed="false">
      <c r="C81" s="0" t="n">
        <v>863876302.536982</v>
      </c>
    </row>
    <row r="82" customFormat="false" ht="15.75" hidden="false" customHeight="false" outlineLevel="0" collapsed="false">
      <c r="C82" s="0" t="n">
        <v>854804475.609515</v>
      </c>
    </row>
    <row r="83" customFormat="false" ht="15.75" hidden="false" customHeight="false" outlineLevel="0" collapsed="false">
      <c r="C83" s="0" t="n">
        <v>863827734.600326</v>
      </c>
    </row>
    <row r="84" customFormat="false" ht="15.75" hidden="false" customHeight="false" outlineLevel="0" collapsed="false">
      <c r="C84" s="0" t="n">
        <v>858420766.696525</v>
      </c>
    </row>
    <row r="85" customFormat="false" ht="15.75" hidden="false" customHeight="false" outlineLevel="0" collapsed="false">
      <c r="C85" s="0" t="n">
        <v>850739686.603001</v>
      </c>
    </row>
    <row r="86" customFormat="false" ht="15.75" hidden="false" customHeight="false" outlineLevel="0" collapsed="false">
      <c r="C86" s="0" t="n">
        <v>869044288.787142</v>
      </c>
    </row>
    <row r="87" customFormat="false" ht="15.75" hidden="false" customHeight="false" outlineLevel="0" collapsed="false">
      <c r="C87" s="0" t="n">
        <v>850278267.927439</v>
      </c>
    </row>
    <row r="88" customFormat="false" ht="15.75" hidden="false" customHeight="false" outlineLevel="0" collapsed="false">
      <c r="C88" s="0" t="n">
        <v>877241506.936425</v>
      </c>
    </row>
    <row r="89" customFormat="false" ht="15.75" hidden="false" customHeight="false" outlineLevel="0" collapsed="false">
      <c r="C89" s="0" t="n">
        <v>862937173.373833</v>
      </c>
    </row>
    <row r="90" customFormat="false" ht="15.75" hidden="false" customHeight="false" outlineLevel="0" collapsed="false">
      <c r="C90" s="0" t="n">
        <v>873819583.782828</v>
      </c>
    </row>
    <row r="91" customFormat="false" ht="15.75" hidden="false" customHeight="false" outlineLevel="0" collapsed="false">
      <c r="C91" s="0" t="n">
        <v>854428598.97127</v>
      </c>
    </row>
    <row r="92" customFormat="false" ht="15.75" hidden="false" customHeight="false" outlineLevel="0" collapsed="false">
      <c r="C92" s="0" t="n">
        <v>864687092.514307</v>
      </c>
    </row>
    <row r="93" customFormat="false" ht="15.75" hidden="false" customHeight="false" outlineLevel="0" collapsed="false">
      <c r="C93" s="0" t="n">
        <v>860873947.766254</v>
      </c>
    </row>
    <row r="94" customFormat="false" ht="15.75" hidden="false" customHeight="false" outlineLevel="0" collapsed="false">
      <c r="C94" s="0" t="n">
        <v>880655468.981136</v>
      </c>
    </row>
    <row r="95" customFormat="false" ht="15.75" hidden="false" customHeight="false" outlineLevel="0" collapsed="false">
      <c r="C95" s="0" t="n">
        <v>876526709.675236</v>
      </c>
    </row>
    <row r="96" customFormat="false" ht="15.75" hidden="false" customHeight="false" outlineLevel="0" collapsed="false">
      <c r="C96" s="0" t="n">
        <v>879974580.76263</v>
      </c>
    </row>
    <row r="97" customFormat="false" ht="15.75" hidden="false" customHeight="false" outlineLevel="0" collapsed="false">
      <c r="C97" s="0" t="n">
        <v>845698695.619687</v>
      </c>
    </row>
    <row r="98" customFormat="false" ht="15.75" hidden="false" customHeight="false" outlineLevel="0" collapsed="false">
      <c r="C98" s="0" t="n">
        <v>864094690.631154</v>
      </c>
    </row>
    <row r="99" customFormat="false" ht="15.75" hidden="false" customHeight="false" outlineLevel="0" collapsed="false">
      <c r="C99" s="0" t="n">
        <v>850379281.83346</v>
      </c>
    </row>
    <row r="100" customFormat="false" ht="15.75" hidden="false" customHeight="false" outlineLevel="0" collapsed="false">
      <c r="C100" s="0" t="n">
        <v>860203436.050134</v>
      </c>
    </row>
    <row r="101" customFormat="false" ht="15.75" hidden="false" customHeight="false" outlineLevel="0" collapsed="false">
      <c r="C101" s="0" t="n">
        <v>852812666.147126</v>
      </c>
    </row>
    <row r="102" customFormat="false" ht="15.75" hidden="false" customHeight="false" outlineLevel="0" collapsed="false">
      <c r="C102" s="0" t="n">
        <v>816826177.659827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6" t="s">
        <v>104</v>
      </c>
    </row>
    <row r="2" customFormat="false" ht="15.75" hidden="false" customHeight="false" outlineLevel="0" collapsed="false">
      <c r="A2" s="36" t="s">
        <v>105</v>
      </c>
    </row>
    <row r="3" customFormat="false" ht="15.75" hidden="false" customHeight="false" outlineLevel="0" collapsed="false">
      <c r="A3" s="98" t="n">
        <f aca="false">Data!A14</f>
        <v>100</v>
      </c>
    </row>
    <row r="40" customFormat="false" ht="15.75" hidden="false" customHeight="false" outlineLevel="0" collapsed="false">
      <c r="B40" s="0" t="n">
        <f aca="true">RAND()</f>
        <v>0.714966463502601</v>
      </c>
      <c r="C40" s="0" t="n">
        <f aca="true">RAND()</f>
        <v>0.423208755875674</v>
      </c>
      <c r="D40" s="0" t="n">
        <f aca="true">RAND()</f>
        <v>0.330743635147776</v>
      </c>
      <c r="E40" s="0" t="n">
        <f aca="true">RAND()</f>
        <v>0.761028765584925</v>
      </c>
      <c r="F40" s="0" t="n">
        <f aca="true">RAND()</f>
        <v>0.357187633461673</v>
      </c>
      <c r="G40" s="0" t="n">
        <f aca="true">RAND()</f>
        <v>0.223071274600794</v>
      </c>
      <c r="H40" s="0" t="n">
        <f aca="true">RAND()</f>
        <v>0.707790735011079</v>
      </c>
      <c r="I40" s="0" t="n">
        <f aca="true">RAND()</f>
        <v>0.45491136097302</v>
      </c>
      <c r="J40" s="0" t="n">
        <f aca="true">RAND()</f>
        <v>0.745879189713517</v>
      </c>
      <c r="K40" s="0" t="n">
        <f aca="true">RAND()</f>
        <v>0.636923316281453</v>
      </c>
      <c r="L40" s="0" t="n">
        <f aca="true">RAND()</f>
        <v>0.11612564060477</v>
      </c>
      <c r="M40" s="0" t="n">
        <f aca="true">RAND()</f>
        <v>0.338988514292314</v>
      </c>
      <c r="N40" s="0" t="n">
        <f aca="true">RAND()</f>
        <v>0.556419883340137</v>
      </c>
      <c r="O40" s="0" t="n">
        <f aca="true">RAND()</f>
        <v>0.859264232120908</v>
      </c>
      <c r="P40" s="0" t="n">
        <f aca="true">RAND()</f>
        <v>0.0689044055015191</v>
      </c>
      <c r="Q40" s="0" t="n">
        <f aca="true">RAND()</f>
        <v>0.642486014610672</v>
      </c>
      <c r="R40" s="0" t="n">
        <f aca="true">RAND()</f>
        <v>0.386284935779785</v>
      </c>
      <c r="S40" s="0" t="n">
        <f aca="true">RAND()</f>
        <v>0.691098200696353</v>
      </c>
      <c r="T40" s="0" t="n">
        <f aca="true">RAND()</f>
        <v>0.179056992771142</v>
      </c>
      <c r="U40" s="0" t="n">
        <f aca="true">RAND()</f>
        <v>0.159960838103892</v>
      </c>
      <c r="V40" s="0" t="n">
        <f aca="true">RAND()</f>
        <v>0.0897834289464502</v>
      </c>
      <c r="W40" s="0" t="n">
        <f aca="true">RAND()</f>
        <v>0.261286411344599</v>
      </c>
      <c r="X40" s="0" t="n">
        <f aca="true">RAND()</f>
        <v>0.102515668377588</v>
      </c>
      <c r="Y40" s="0" t="n">
        <f aca="true">RAND()</f>
        <v>0.369304425700616</v>
      </c>
      <c r="Z40" s="0" t="n">
        <f aca="true">RAND()</f>
        <v>0.515486917705587</v>
      </c>
      <c r="AA40" s="0" t="n">
        <f aca="true">RAND()</f>
        <v>0.997920095482673</v>
      </c>
      <c r="AB40" s="0" t="n">
        <f aca="true">RAND()</f>
        <v>0.0182758323738723</v>
      </c>
      <c r="AC40" s="0" t="n">
        <f aca="true">RAND()</f>
        <v>0.0594160404732908</v>
      </c>
      <c r="AD40" s="0" t="n">
        <f aca="true">RAND()</f>
        <v>0.584261814365172</v>
      </c>
      <c r="AE40" s="0" t="n">
        <f aca="true">RAND()</f>
        <v>0.17292454668795</v>
      </c>
    </row>
    <row r="41" customFormat="false" ht="15.75" hidden="false" customHeight="false" outlineLevel="0" collapsed="false">
      <c r="B41" s="0" t="n">
        <f aca="true">RAND()</f>
        <v>0.284037160597572</v>
      </c>
      <c r="C41" s="0" t="n">
        <f aca="true">RAND()</f>
        <v>0.38607303439307</v>
      </c>
      <c r="D41" s="0" t="n">
        <f aca="true">RAND()</f>
        <v>0.15342638897005</v>
      </c>
      <c r="E41" s="0" t="n">
        <f aca="true">RAND()</f>
        <v>0.508828256894086</v>
      </c>
      <c r="F41" s="0" t="n">
        <f aca="true">RAND()</f>
        <v>0.121508330115754</v>
      </c>
      <c r="G41" s="0" t="n">
        <f aca="true">RAND()</f>
        <v>0.603657120181752</v>
      </c>
      <c r="H41" s="0" t="n">
        <f aca="true">RAND()</f>
        <v>0.215610676271171</v>
      </c>
      <c r="I41" s="0" t="n">
        <f aca="true">RAND()</f>
        <v>0.673726542504277</v>
      </c>
      <c r="J41" s="0" t="n">
        <f aca="true">RAND()</f>
        <v>0.727348317342665</v>
      </c>
      <c r="K41" s="0" t="n">
        <f aca="true">RAND()</f>
        <v>0.742018850042111</v>
      </c>
      <c r="L41" s="0" t="n">
        <f aca="true">RAND()</f>
        <v>0.0764166158444772</v>
      </c>
      <c r="M41" s="0" t="n">
        <f aca="true">RAND()</f>
        <v>0.978008124832212</v>
      </c>
      <c r="N41" s="0" t="n">
        <f aca="true">RAND()</f>
        <v>0.699936000109151</v>
      </c>
      <c r="O41" s="0" t="n">
        <f aca="true">RAND()</f>
        <v>0.973372116078309</v>
      </c>
      <c r="P41" s="0" t="n">
        <f aca="true">RAND()</f>
        <v>0.190569326982735</v>
      </c>
      <c r="Q41" s="0" t="n">
        <f aca="true">RAND()</f>
        <v>0.411726861392626</v>
      </c>
      <c r="R41" s="0" t="n">
        <f aca="true">RAND()</f>
        <v>0.83607636598566</v>
      </c>
      <c r="S41" s="0" t="n">
        <f aca="true">RAND()</f>
        <v>0.274719031171911</v>
      </c>
      <c r="T41" s="0" t="n">
        <f aca="true">RAND()</f>
        <v>0.70642202097421</v>
      </c>
      <c r="U41" s="0" t="n">
        <f aca="true">RAND()</f>
        <v>0.694646874809854</v>
      </c>
      <c r="V41" s="0" t="n">
        <f aca="true">RAND()</f>
        <v>0.982760231418476</v>
      </c>
      <c r="W41" s="0" t="n">
        <f aca="true">RAND()</f>
        <v>0.792826831367625</v>
      </c>
      <c r="X41" s="0" t="n">
        <f aca="true">RAND()</f>
        <v>0.650406028370813</v>
      </c>
      <c r="Y41" s="0" t="n">
        <f aca="true">RAND()</f>
        <v>0.561425683119001</v>
      </c>
      <c r="Z41" s="0" t="n">
        <f aca="true">RAND()</f>
        <v>0.984853582004066</v>
      </c>
      <c r="AA41" s="0" t="n">
        <f aca="true">RAND()</f>
        <v>0.75935878715859</v>
      </c>
      <c r="AB41" s="0" t="n">
        <f aca="true">RAND()</f>
        <v>0.351292069636338</v>
      </c>
      <c r="AC41" s="0" t="n">
        <f aca="true">RAND()</f>
        <v>0.199407369748583</v>
      </c>
      <c r="AD41" s="0" t="n">
        <f aca="true">RAND()</f>
        <v>0.507940328307289</v>
      </c>
      <c r="AE41" s="0" t="n">
        <f aca="true">RAND()</f>
        <v>0.580349468679341</v>
      </c>
    </row>
    <row r="42" customFormat="false" ht="15.75" hidden="false" customHeight="false" outlineLevel="0" collapsed="false">
      <c r="B42" s="0" t="n">
        <f aca="true">RAND()</f>
        <v>0.452043260060217</v>
      </c>
      <c r="C42" s="0" t="n">
        <f aca="true">RAND()</f>
        <v>0.527291823609723</v>
      </c>
      <c r="D42" s="0" t="n">
        <f aca="true">RAND()</f>
        <v>0.932373535814033</v>
      </c>
      <c r="E42" s="0" t="n">
        <f aca="true">RAND()</f>
        <v>0.525652621650832</v>
      </c>
      <c r="F42" s="0" t="n">
        <f aca="true">RAND()</f>
        <v>0.399176320556109</v>
      </c>
      <c r="G42" s="0" t="n">
        <f aca="true">RAND()</f>
        <v>0.563324135071179</v>
      </c>
      <c r="H42" s="0" t="n">
        <f aca="true">RAND()</f>
        <v>0.522639095174017</v>
      </c>
      <c r="I42" s="0" t="n">
        <f aca="true">RAND()</f>
        <v>0.785831749265807</v>
      </c>
      <c r="J42" s="0" t="n">
        <f aca="true">RAND()</f>
        <v>0.903276890448567</v>
      </c>
      <c r="K42" s="0" t="n">
        <f aca="true">RAND()</f>
        <v>0.703313292066661</v>
      </c>
      <c r="L42" s="0" t="n">
        <f aca="true">RAND()</f>
        <v>0.479693360760825</v>
      </c>
      <c r="M42" s="0" t="n">
        <f aca="true">RAND()</f>
        <v>0.067588199563862</v>
      </c>
      <c r="N42" s="0" t="n">
        <f aca="true">RAND()</f>
        <v>0.938623201383822</v>
      </c>
      <c r="O42" s="0" t="n">
        <f aca="true">RAND()</f>
        <v>0.983986496952759</v>
      </c>
      <c r="P42" s="0" t="n">
        <f aca="true">RAND()</f>
        <v>0.541429623586042</v>
      </c>
      <c r="Q42" s="0" t="n">
        <f aca="true">RAND()</f>
        <v>0.366941481590676</v>
      </c>
      <c r="R42" s="0" t="n">
        <f aca="true">RAND()</f>
        <v>0.243530748919014</v>
      </c>
      <c r="S42" s="0" t="n">
        <f aca="true">RAND()</f>
        <v>0.665555643420288</v>
      </c>
      <c r="T42" s="0" t="n">
        <f aca="true">RAND()</f>
        <v>0.909897985443722</v>
      </c>
      <c r="U42" s="0" t="n">
        <f aca="true">RAND()</f>
        <v>0.0295178499452936</v>
      </c>
      <c r="V42" s="0" t="n">
        <f aca="true">RAND()</f>
        <v>0.735609349430864</v>
      </c>
      <c r="W42" s="0" t="n">
        <f aca="true">RAND()</f>
        <v>0.377661184123685</v>
      </c>
      <c r="X42" s="0" t="n">
        <f aca="true">RAND()</f>
        <v>0.106731157800329</v>
      </c>
      <c r="Y42" s="0" t="n">
        <f aca="true">RAND()</f>
        <v>0.159709117658075</v>
      </c>
      <c r="Z42" s="0" t="n">
        <f aca="true">RAND()</f>
        <v>0.663491240355708</v>
      </c>
      <c r="AA42" s="0" t="n">
        <f aca="true">RAND()</f>
        <v>0.449194955780833</v>
      </c>
      <c r="AB42" s="0" t="n">
        <f aca="true">RAND()</f>
        <v>0.504961544763776</v>
      </c>
      <c r="AC42" s="0" t="n">
        <f aca="true">RAND()</f>
        <v>0.963360637029969</v>
      </c>
      <c r="AD42" s="0" t="n">
        <f aca="true">RAND()</f>
        <v>0.187647209235148</v>
      </c>
      <c r="AE42" s="0" t="n">
        <f aca="true">RAND()</f>
        <v>0.670338244948892</v>
      </c>
    </row>
    <row r="43" customFormat="false" ht="15.75" hidden="false" customHeight="false" outlineLevel="0" collapsed="false">
      <c r="B43" s="0" t="n">
        <f aca="true">RAND()</f>
        <v>0.223440196544126</v>
      </c>
      <c r="C43" s="0" t="n">
        <f aca="true">RAND()</f>
        <v>0.872806414419272</v>
      </c>
      <c r="D43" s="0" t="n">
        <f aca="true">RAND()</f>
        <v>0.578952019836075</v>
      </c>
      <c r="E43" s="0" t="n">
        <f aca="true">RAND()</f>
        <v>0.388059652429067</v>
      </c>
      <c r="F43" s="0" t="n">
        <f aca="true">RAND()</f>
        <v>0.965445095700859</v>
      </c>
      <c r="G43" s="0" t="n">
        <f aca="true">RAND()</f>
        <v>0.430536957582068</v>
      </c>
      <c r="H43" s="0" t="n">
        <f aca="true">RAND()</f>
        <v>0.678757913582861</v>
      </c>
      <c r="I43" s="0" t="n">
        <f aca="true">RAND()</f>
        <v>0.509240180295052</v>
      </c>
      <c r="J43" s="0" t="n">
        <f aca="true">RAND()</f>
        <v>0.51146713347424</v>
      </c>
      <c r="K43" s="0" t="n">
        <f aca="true">RAND()</f>
        <v>0.510023026797153</v>
      </c>
      <c r="L43" s="0" t="n">
        <f aca="true">RAND()</f>
        <v>0.0609843697754897</v>
      </c>
      <c r="M43" s="0" t="n">
        <f aca="true">RAND()</f>
        <v>0.483274343229031</v>
      </c>
      <c r="N43" s="0" t="n">
        <f aca="true">RAND()</f>
        <v>0.87974313117061</v>
      </c>
      <c r="O43" s="0" t="n">
        <f aca="true">RAND()</f>
        <v>0.508765112216089</v>
      </c>
      <c r="P43" s="0" t="n">
        <f aca="true">RAND()</f>
        <v>0.506612838245052</v>
      </c>
      <c r="Q43" s="0" t="n">
        <f aca="true">RAND()</f>
        <v>0.684799453214956</v>
      </c>
      <c r="R43" s="0" t="n">
        <f aca="true">RAND()</f>
        <v>0.313709065652399</v>
      </c>
      <c r="S43" s="0" t="n">
        <f aca="true">RAND()</f>
        <v>0.282492290537518</v>
      </c>
      <c r="T43" s="0" t="n">
        <f aca="true">RAND()</f>
        <v>0.747549706091364</v>
      </c>
      <c r="U43" s="0" t="n">
        <f aca="true">RAND()</f>
        <v>0.292821452036604</v>
      </c>
      <c r="V43" s="0" t="n">
        <f aca="true">RAND()</f>
        <v>0.355243548770528</v>
      </c>
      <c r="W43" s="0" t="n">
        <f aca="true">RAND()</f>
        <v>0.378742829449289</v>
      </c>
      <c r="X43" s="0" t="n">
        <f aca="true">RAND()</f>
        <v>0.545004542008972</v>
      </c>
      <c r="Y43" s="0" t="n">
        <f aca="true">RAND()</f>
        <v>0.888589011889574</v>
      </c>
      <c r="Z43" s="0" t="n">
        <f aca="true">RAND()</f>
        <v>0.6303208221248</v>
      </c>
      <c r="AA43" s="0" t="n">
        <f aca="true">RAND()</f>
        <v>0.974881039956232</v>
      </c>
      <c r="AB43" s="0" t="n">
        <f aca="true">RAND()</f>
        <v>0.3848213064014</v>
      </c>
      <c r="AC43" s="0" t="n">
        <f aca="true">RAND()</f>
        <v>0.405842454848048</v>
      </c>
      <c r="AD43" s="0" t="n">
        <f aca="true">RAND()</f>
        <v>0.125817275107316</v>
      </c>
      <c r="AE43" s="0" t="n">
        <f aca="true">RAND()</f>
        <v>0.0159931334893162</v>
      </c>
    </row>
    <row r="44" customFormat="false" ht="15.75" hidden="false" customHeight="false" outlineLevel="0" collapsed="false">
      <c r="B44" s="0" t="n">
        <f aca="true">RAND()</f>
        <v>0.276547427769877</v>
      </c>
      <c r="C44" s="0" t="n">
        <f aca="true">RAND()</f>
        <v>0.151729826462486</v>
      </c>
      <c r="D44" s="0" t="n">
        <f aca="true">RAND()</f>
        <v>0.509697915907725</v>
      </c>
      <c r="E44" s="0" t="n">
        <f aca="true">RAND()</f>
        <v>0.200922338410672</v>
      </c>
      <c r="F44" s="0" t="n">
        <f aca="true">RAND()</f>
        <v>0.792718377129657</v>
      </c>
      <c r="G44" s="0" t="n">
        <f aca="true">RAND()</f>
        <v>0.261916669203129</v>
      </c>
      <c r="H44" s="0" t="n">
        <f aca="true">RAND()</f>
        <v>0.7528547298084</v>
      </c>
      <c r="I44" s="0" t="n">
        <f aca="true">RAND()</f>
        <v>0.60302356654881</v>
      </c>
      <c r="J44" s="0" t="n">
        <f aca="true">RAND()</f>
        <v>0.37619393370906</v>
      </c>
      <c r="K44" s="0" t="n">
        <f aca="true">RAND()</f>
        <v>0.771101947182187</v>
      </c>
      <c r="L44" s="0" t="n">
        <f aca="true">RAND()</f>
        <v>0.199707016692902</v>
      </c>
      <c r="M44" s="0" t="n">
        <f aca="true">RAND()</f>
        <v>0.704744014811349</v>
      </c>
      <c r="N44" s="0" t="n">
        <f aca="true">RAND()</f>
        <v>0.0122134658221718</v>
      </c>
      <c r="O44" s="0" t="n">
        <f aca="true">RAND()</f>
        <v>0.714605875646408</v>
      </c>
      <c r="P44" s="0" t="n">
        <f aca="true">RAND()</f>
        <v>0.31655864534427</v>
      </c>
      <c r="Q44" s="0" t="n">
        <f aca="true">RAND()</f>
        <v>0.862960300969493</v>
      </c>
      <c r="R44" s="0" t="n">
        <f aca="true">RAND()</f>
        <v>0.145264790174221</v>
      </c>
      <c r="S44" s="0" t="n">
        <f aca="true">RAND()</f>
        <v>0.525039967041429</v>
      </c>
      <c r="T44" s="0" t="n">
        <f aca="true">RAND()</f>
        <v>0.204484790710701</v>
      </c>
      <c r="U44" s="0" t="n">
        <f aca="true">RAND()</f>
        <v>0.603658259838635</v>
      </c>
      <c r="V44" s="0" t="n">
        <f aca="true">RAND()</f>
        <v>0.683761445354599</v>
      </c>
      <c r="W44" s="0" t="n">
        <f aca="true">RAND()</f>
        <v>0.83989850618787</v>
      </c>
      <c r="X44" s="0" t="n">
        <f aca="true">RAND()</f>
        <v>0.689259545818131</v>
      </c>
      <c r="Y44" s="0" t="n">
        <f aca="true">RAND()</f>
        <v>0.843929919001088</v>
      </c>
      <c r="Z44" s="0" t="n">
        <f aca="true">RAND()</f>
        <v>0.596463494079733</v>
      </c>
      <c r="AA44" s="0" t="n">
        <f aca="true">RAND()</f>
        <v>0.230448825040223</v>
      </c>
      <c r="AB44" s="0" t="n">
        <f aca="true">RAND()</f>
        <v>0.16740889439453</v>
      </c>
      <c r="AC44" s="0" t="n">
        <f aca="true">RAND()</f>
        <v>0.983251163496556</v>
      </c>
      <c r="AD44" s="0" t="n">
        <f aca="true">RAND()</f>
        <v>0.45482327222384</v>
      </c>
      <c r="AE44" s="0" t="n">
        <f aca="true">RAND()</f>
        <v>0.360437821643865</v>
      </c>
    </row>
    <row r="45" customFormat="false" ht="15.75" hidden="false" customHeight="false" outlineLevel="0" collapsed="false">
      <c r="B45" s="0" t="n">
        <f aca="true">RAND()</f>
        <v>0.395921627833599</v>
      </c>
      <c r="C45" s="0" t="n">
        <f aca="true">RAND()</f>
        <v>0.832561927210213</v>
      </c>
      <c r="D45" s="0" t="n">
        <f aca="true">RAND()</f>
        <v>0.2059794813559</v>
      </c>
      <c r="E45" s="0" t="n">
        <f aca="true">RAND()</f>
        <v>0.228275675398185</v>
      </c>
      <c r="F45" s="0" t="n">
        <f aca="true">RAND()</f>
        <v>0.55461069643842</v>
      </c>
      <c r="G45" s="0" t="n">
        <f aca="true">RAND()</f>
        <v>0.612763352760387</v>
      </c>
      <c r="H45" s="0" t="n">
        <f aca="true">RAND()</f>
        <v>0.34873554526204</v>
      </c>
      <c r="I45" s="0" t="n">
        <f aca="true">RAND()</f>
        <v>0.889044167697221</v>
      </c>
      <c r="J45" s="0" t="n">
        <f aca="true">RAND()</f>
        <v>0.722517672796507</v>
      </c>
      <c r="K45" s="0" t="n">
        <f aca="true">RAND()</f>
        <v>0.490895248378168</v>
      </c>
      <c r="L45" s="0" t="n">
        <f aca="true">RAND()</f>
        <v>0.103130935012131</v>
      </c>
      <c r="M45" s="0" t="n">
        <f aca="true">RAND()</f>
        <v>0.154849383049645</v>
      </c>
      <c r="N45" s="0" t="n">
        <f aca="true">RAND()</f>
        <v>0.286588398263598</v>
      </c>
      <c r="O45" s="0" t="n">
        <f aca="true">RAND()</f>
        <v>0.24817109523965</v>
      </c>
      <c r="P45" s="0" t="n">
        <f aca="true">RAND()</f>
        <v>0.0214491556065739</v>
      </c>
      <c r="Q45" s="0" t="n">
        <f aca="true">RAND()</f>
        <v>0.62244821281316</v>
      </c>
      <c r="R45" s="0" t="n">
        <f aca="true">RAND()</f>
        <v>0.125873303336675</v>
      </c>
      <c r="S45" s="0" t="n">
        <f aca="true">RAND()</f>
        <v>0.779306417214976</v>
      </c>
      <c r="T45" s="0" t="n">
        <f aca="true">RAND()</f>
        <v>0.452796960318648</v>
      </c>
      <c r="U45" s="0" t="n">
        <f aca="true">RAND()</f>
        <v>0.867066974120853</v>
      </c>
      <c r="V45" s="0" t="n">
        <f aca="true">RAND()</f>
        <v>0.315297392907662</v>
      </c>
      <c r="W45" s="0" t="n">
        <f aca="true">RAND()</f>
        <v>0.777618921394601</v>
      </c>
      <c r="X45" s="0" t="n">
        <f aca="true">RAND()</f>
        <v>0.369252384727733</v>
      </c>
      <c r="Y45" s="0" t="n">
        <f aca="true">RAND()</f>
        <v>0.572209204756149</v>
      </c>
      <c r="Z45" s="0" t="n">
        <f aca="true">RAND()</f>
        <v>0.862645708035067</v>
      </c>
      <c r="AA45" s="0" t="n">
        <f aca="true">RAND()</f>
        <v>0.702821888708001</v>
      </c>
      <c r="AB45" s="0" t="n">
        <f aca="true">RAND()</f>
        <v>0.215417836226272</v>
      </c>
      <c r="AC45" s="0" t="n">
        <f aca="true">RAND()</f>
        <v>0.0174199882948339</v>
      </c>
      <c r="AD45" s="0" t="n">
        <f aca="true">RAND()</f>
        <v>0.101271601817163</v>
      </c>
      <c r="AE45" s="0" t="n">
        <f aca="true">RAND()</f>
        <v>0.226651705519909</v>
      </c>
    </row>
    <row r="46" customFormat="false" ht="15.75" hidden="false" customHeight="false" outlineLevel="0" collapsed="false">
      <c r="B46" s="0" t="n">
        <f aca="true">RAND()</f>
        <v>0.957752457894108</v>
      </c>
      <c r="C46" s="0" t="n">
        <f aca="true">RAND()</f>
        <v>0.393809096646606</v>
      </c>
      <c r="D46" s="0" t="n">
        <f aca="true">RAND()</f>
        <v>0.864242803901132</v>
      </c>
      <c r="E46" s="0" t="n">
        <f aca="true">RAND()</f>
        <v>0.0159388163591343</v>
      </c>
      <c r="F46" s="0" t="n">
        <f aca="true">RAND()</f>
        <v>0.335771821672937</v>
      </c>
      <c r="G46" s="0" t="n">
        <f aca="true">RAND()</f>
        <v>0.42907949274571</v>
      </c>
      <c r="H46" s="0" t="n">
        <f aca="true">RAND()</f>
        <v>0.39438029270028</v>
      </c>
      <c r="I46" s="0" t="n">
        <f aca="true">RAND()</f>
        <v>0.605374257961216</v>
      </c>
      <c r="J46" s="0" t="n">
        <f aca="true">RAND()</f>
        <v>0.273422946284494</v>
      </c>
      <c r="K46" s="0" t="n">
        <f aca="true">RAND()</f>
        <v>0.915681766558239</v>
      </c>
      <c r="L46" s="0" t="n">
        <f aca="true">RAND()</f>
        <v>0.236387249835857</v>
      </c>
      <c r="M46" s="0" t="n">
        <f aca="true">RAND()</f>
        <v>0.650474868028668</v>
      </c>
      <c r="N46" s="0" t="n">
        <f aca="true">RAND()</f>
        <v>0.0880168976206884</v>
      </c>
      <c r="O46" s="0" t="n">
        <f aca="true">RAND()</f>
        <v>0.220334038584667</v>
      </c>
      <c r="P46" s="0" t="n">
        <f aca="true">RAND()</f>
        <v>0.825863189610026</v>
      </c>
      <c r="Q46" s="0" t="n">
        <f aca="true">RAND()</f>
        <v>0.508393152267849</v>
      </c>
      <c r="R46" s="0" t="n">
        <f aca="true">RAND()</f>
        <v>0.89066829481463</v>
      </c>
      <c r="S46" s="0" t="n">
        <f aca="true">RAND()</f>
        <v>0.503188153424139</v>
      </c>
      <c r="T46" s="0" t="n">
        <f aca="true">RAND()</f>
        <v>0.898984959649601</v>
      </c>
      <c r="U46" s="0" t="n">
        <f aca="true">RAND()</f>
        <v>0.989825684580577</v>
      </c>
      <c r="V46" s="0" t="n">
        <f aca="true">RAND()</f>
        <v>0.270972045598054</v>
      </c>
      <c r="W46" s="0" t="n">
        <f aca="true">RAND()</f>
        <v>0.451793070185509</v>
      </c>
      <c r="X46" s="0" t="n">
        <f aca="true">RAND()</f>
        <v>0.850540447504724</v>
      </c>
      <c r="Y46" s="0" t="n">
        <f aca="true">RAND()</f>
        <v>0.481848097781269</v>
      </c>
      <c r="Z46" s="0" t="n">
        <f aca="true">RAND()</f>
        <v>0.0416252815755177</v>
      </c>
      <c r="AA46" s="0" t="n">
        <f aca="true">RAND()</f>
        <v>0.45675534280093</v>
      </c>
      <c r="AB46" s="0" t="n">
        <f aca="true">RAND()</f>
        <v>0.101990095644002</v>
      </c>
      <c r="AC46" s="0" t="n">
        <f aca="true">RAND()</f>
        <v>0.531814589314825</v>
      </c>
      <c r="AD46" s="0" t="n">
        <f aca="true">RAND()</f>
        <v>0.83375856577994</v>
      </c>
      <c r="AE46" s="0" t="n">
        <f aca="true">RAND()</f>
        <v>0.57844340702564</v>
      </c>
    </row>
    <row r="47" customFormat="false" ht="15.75" hidden="false" customHeight="false" outlineLevel="0" collapsed="false">
      <c r="B47" s="0" t="n">
        <f aca="true">RAND()</f>
        <v>0.852807217340166</v>
      </c>
      <c r="C47" s="0" t="n">
        <f aca="true">RAND()</f>
        <v>0.181629647394331</v>
      </c>
      <c r="D47" s="0" t="n">
        <f aca="true">RAND()</f>
        <v>0.521664377976314</v>
      </c>
      <c r="E47" s="0" t="n">
        <f aca="true">RAND()</f>
        <v>0.172064876701164</v>
      </c>
      <c r="F47" s="0" t="n">
        <f aca="true">RAND()</f>
        <v>0.855918302567593</v>
      </c>
      <c r="G47" s="0" t="n">
        <f aca="true">RAND()</f>
        <v>0.0968741196566652</v>
      </c>
      <c r="H47" s="0" t="n">
        <f aca="true">RAND()</f>
        <v>0.23967869745877</v>
      </c>
      <c r="I47" s="0" t="n">
        <f aca="true">RAND()</f>
        <v>0.998461494979543</v>
      </c>
      <c r="J47" s="0" t="n">
        <f aca="true">RAND()</f>
        <v>0.301115753244672</v>
      </c>
      <c r="K47" s="0" t="n">
        <f aca="true">RAND()</f>
        <v>0.00359782619123865</v>
      </c>
      <c r="L47" s="0" t="n">
        <f aca="true">RAND()</f>
        <v>0.170874667687304</v>
      </c>
      <c r="M47" s="0" t="n">
        <f aca="true">RAND()</f>
        <v>0.19209630422606</v>
      </c>
      <c r="N47" s="0" t="n">
        <f aca="true">RAND()</f>
        <v>0.102673521181123</v>
      </c>
      <c r="O47" s="0" t="n">
        <f aca="true">RAND()</f>
        <v>0.796224876420025</v>
      </c>
      <c r="P47" s="0" t="n">
        <f aca="true">RAND()</f>
        <v>0.29749444469046</v>
      </c>
      <c r="Q47" s="0" t="n">
        <f aca="true">RAND()</f>
        <v>0.677023674356731</v>
      </c>
      <c r="R47" s="0" t="n">
        <f aca="true">RAND()</f>
        <v>0.00483457372831753</v>
      </c>
      <c r="S47" s="0" t="n">
        <f aca="true">RAND()</f>
        <v>0.367107711369508</v>
      </c>
      <c r="T47" s="0" t="n">
        <f aca="true">RAND()</f>
        <v>0.962182485715044</v>
      </c>
      <c r="U47" s="0" t="n">
        <f aca="true">RAND()</f>
        <v>0.913663971954706</v>
      </c>
      <c r="V47" s="0" t="n">
        <f aca="true">RAND()</f>
        <v>0.125869998798159</v>
      </c>
      <c r="W47" s="0" t="n">
        <f aca="true">RAND()</f>
        <v>0.412696621630399</v>
      </c>
      <c r="X47" s="0" t="n">
        <f aca="true">RAND()</f>
        <v>0.140171101927128</v>
      </c>
      <c r="Y47" s="0" t="n">
        <f aca="true">RAND()</f>
        <v>0.134384750306097</v>
      </c>
      <c r="Z47" s="0" t="n">
        <f aca="true">RAND()</f>
        <v>0.610586047443741</v>
      </c>
      <c r="AA47" s="0" t="n">
        <f aca="true">RAND()</f>
        <v>0.59760064918751</v>
      </c>
      <c r="AB47" s="0" t="n">
        <f aca="true">RAND()</f>
        <v>0.337753163823093</v>
      </c>
      <c r="AC47" s="0" t="n">
        <f aca="true">RAND()</f>
        <v>0.868616312025216</v>
      </c>
      <c r="AD47" s="0" t="n">
        <f aca="true">RAND()</f>
        <v>0.393991767530408</v>
      </c>
      <c r="AE47" s="0" t="n">
        <f aca="true">RAND()</f>
        <v>0.176628983033481</v>
      </c>
    </row>
    <row r="48" customFormat="false" ht="15.75" hidden="false" customHeight="false" outlineLevel="0" collapsed="false">
      <c r="B48" s="0" t="n">
        <f aca="true">RAND()</f>
        <v>0.834995893417251</v>
      </c>
      <c r="C48" s="0" t="n">
        <f aca="true">RAND()</f>
        <v>0.560464470788342</v>
      </c>
      <c r="D48" s="0" t="n">
        <f aca="true">RAND()</f>
        <v>0.368885892443445</v>
      </c>
      <c r="E48" s="0" t="n">
        <f aca="true">RAND()</f>
        <v>0.168374782832702</v>
      </c>
      <c r="F48" s="0" t="n">
        <f aca="true">RAND()</f>
        <v>0.812135357134021</v>
      </c>
      <c r="G48" s="0" t="n">
        <f aca="true">RAND()</f>
        <v>0.567722017673238</v>
      </c>
      <c r="H48" s="0" t="n">
        <f aca="true">RAND()</f>
        <v>0.513624303235363</v>
      </c>
      <c r="I48" s="0" t="n">
        <f aca="true">RAND()</f>
        <v>0.178486998424868</v>
      </c>
      <c r="J48" s="0" t="n">
        <f aca="true">RAND()</f>
        <v>0.447152480854142</v>
      </c>
      <c r="K48" s="0" t="n">
        <f aca="true">RAND()</f>
        <v>0.710850180791806</v>
      </c>
      <c r="L48" s="0" t="n">
        <f aca="true">RAND()</f>
        <v>0.599692556409253</v>
      </c>
      <c r="M48" s="0" t="n">
        <f aca="true">RAND()</f>
        <v>0.27919377936813</v>
      </c>
      <c r="N48" s="0" t="n">
        <f aca="true">RAND()</f>
        <v>0.869630177581188</v>
      </c>
      <c r="O48" s="0" t="n">
        <f aca="true">RAND()</f>
        <v>0.140422442877886</v>
      </c>
      <c r="P48" s="0" t="n">
        <f aca="true">RAND()</f>
        <v>0.581872463638297</v>
      </c>
      <c r="Q48" s="0" t="n">
        <f aca="true">RAND()</f>
        <v>0.714386113445138</v>
      </c>
      <c r="R48" s="0" t="n">
        <f aca="true">RAND()</f>
        <v>0.315313864340736</v>
      </c>
      <c r="S48" s="0" t="n">
        <f aca="true">RAND()</f>
        <v>0.439193195825645</v>
      </c>
      <c r="T48" s="0" t="n">
        <f aca="true">RAND()</f>
        <v>0.865535606567371</v>
      </c>
      <c r="U48" s="0" t="n">
        <f aca="true">RAND()</f>
        <v>0.775298503837518</v>
      </c>
      <c r="V48" s="0" t="n">
        <f aca="true">RAND()</f>
        <v>0.944109115532028</v>
      </c>
      <c r="W48" s="0" t="n">
        <f aca="true">RAND()</f>
        <v>0.779314085479397</v>
      </c>
      <c r="X48" s="0" t="n">
        <f aca="true">RAND()</f>
        <v>0.768522713777715</v>
      </c>
      <c r="Y48" s="0" t="n">
        <f aca="true">RAND()</f>
        <v>0.266133248943466</v>
      </c>
      <c r="Z48" s="0" t="n">
        <f aca="true">RAND()</f>
        <v>0.359699227041783</v>
      </c>
      <c r="AA48" s="0" t="n">
        <f aca="true">RAND()</f>
        <v>0.696213939108056</v>
      </c>
      <c r="AB48" s="0" t="n">
        <f aca="true">RAND()</f>
        <v>0.593436436224994</v>
      </c>
      <c r="AC48" s="0" t="n">
        <f aca="true">RAND()</f>
        <v>0.818667774330151</v>
      </c>
      <c r="AD48" s="0" t="n">
        <f aca="true">RAND()</f>
        <v>0.179487516971975</v>
      </c>
      <c r="AE48" s="0" t="n">
        <f aca="true">RAND()</f>
        <v>0.0512995684449592</v>
      </c>
    </row>
    <row r="49" customFormat="false" ht="15.75" hidden="false" customHeight="false" outlineLevel="0" collapsed="false">
      <c r="B49" s="0" t="n">
        <f aca="true">RAND()</f>
        <v>0.838689569213879</v>
      </c>
      <c r="C49" s="0" t="n">
        <f aca="true">RAND()</f>
        <v>0.946570137417631</v>
      </c>
      <c r="D49" s="0" t="n">
        <f aca="true">RAND()</f>
        <v>0.147665485071119</v>
      </c>
      <c r="E49" s="0" t="n">
        <f aca="true">RAND()</f>
        <v>0.0450659721965701</v>
      </c>
      <c r="F49" s="0" t="n">
        <f aca="true">RAND()</f>
        <v>0.199947194988622</v>
      </c>
      <c r="G49" s="0" t="n">
        <f aca="true">RAND()</f>
        <v>0.354979544012898</v>
      </c>
      <c r="H49" s="0" t="n">
        <f aca="true">RAND()</f>
        <v>0.496450063404861</v>
      </c>
      <c r="I49" s="0" t="n">
        <f aca="true">RAND()</f>
        <v>0.897712763682578</v>
      </c>
      <c r="J49" s="0" t="n">
        <f aca="true">RAND()</f>
        <v>0.103187219722235</v>
      </c>
      <c r="K49" s="0" t="n">
        <f aca="true">RAND()</f>
        <v>0.558451974096329</v>
      </c>
      <c r="L49" s="0" t="n">
        <f aca="true">RAND()</f>
        <v>0.143407803489616</v>
      </c>
      <c r="M49" s="0" t="n">
        <f aca="true">RAND()</f>
        <v>0.225773316157159</v>
      </c>
      <c r="N49" s="0" t="n">
        <f aca="true">RAND()</f>
        <v>0.150118181654103</v>
      </c>
      <c r="O49" s="0" t="n">
        <f aca="true">RAND()</f>
        <v>0.267021951708925</v>
      </c>
      <c r="P49" s="0" t="n">
        <f aca="true">RAND()</f>
        <v>0.510904083053728</v>
      </c>
      <c r="Q49" s="0" t="n">
        <f aca="true">RAND()</f>
        <v>0.948847553799112</v>
      </c>
      <c r="R49" s="0" t="n">
        <f aca="true">RAND()</f>
        <v>0.594883164946887</v>
      </c>
      <c r="S49" s="0" t="n">
        <f aca="true">RAND()</f>
        <v>0.327747486576573</v>
      </c>
      <c r="T49" s="0" t="n">
        <f aca="true">RAND()</f>
        <v>0.823455590209887</v>
      </c>
      <c r="U49" s="0" t="n">
        <f aca="true">RAND()</f>
        <v>0.56019291134032</v>
      </c>
      <c r="V49" s="0" t="n">
        <f aca="true">RAND()</f>
        <v>0.0432870608221316</v>
      </c>
      <c r="W49" s="0" t="n">
        <f aca="true">RAND()</f>
        <v>0.761214392764849</v>
      </c>
      <c r="X49" s="0" t="n">
        <f aca="true">RAND()</f>
        <v>0.93205024892897</v>
      </c>
      <c r="Y49" s="0" t="n">
        <f aca="true">RAND()</f>
        <v>0.466862205612028</v>
      </c>
      <c r="Z49" s="0" t="n">
        <f aca="true">RAND()</f>
        <v>0.757927602393975</v>
      </c>
      <c r="AA49" s="0" t="n">
        <f aca="true">RAND()</f>
        <v>0.431949230134772</v>
      </c>
      <c r="AB49" s="0" t="n">
        <f aca="true">RAND()</f>
        <v>0.404283792566702</v>
      </c>
      <c r="AC49" s="0" t="n">
        <f aca="true">RAND()</f>
        <v>0.426849558108828</v>
      </c>
      <c r="AD49" s="0" t="n">
        <f aca="true">RAND()</f>
        <v>0.422494150533395</v>
      </c>
      <c r="AE49" s="0" t="n">
        <f aca="true">RAND()</f>
        <v>0.2189563573312</v>
      </c>
    </row>
    <row r="50" customFormat="false" ht="15.75" hidden="false" customHeight="false" outlineLevel="0" collapsed="false">
      <c r="B50" s="0" t="n">
        <f aca="true">RAND()</f>
        <v>0.489944682884457</v>
      </c>
      <c r="C50" s="0" t="n">
        <f aca="true">RAND()</f>
        <v>0.601559725898514</v>
      </c>
      <c r="D50" s="0" t="n">
        <f aca="true">RAND()</f>
        <v>0.00018059920498752</v>
      </c>
      <c r="E50" s="0" t="n">
        <f aca="true">RAND()</f>
        <v>0.565532216991789</v>
      </c>
      <c r="F50" s="0" t="n">
        <f aca="true">RAND()</f>
        <v>0.854370653643607</v>
      </c>
      <c r="G50" s="0" t="n">
        <f aca="true">RAND()</f>
        <v>0.0327204551023904</v>
      </c>
      <c r="H50" s="0" t="n">
        <f aca="true">RAND()</f>
        <v>0.963137299909534</v>
      </c>
      <c r="I50" s="0" t="n">
        <f aca="true">RAND()</f>
        <v>0.348214681085969</v>
      </c>
      <c r="J50" s="0" t="n">
        <f aca="true">RAND()</f>
        <v>0.814630364593359</v>
      </c>
      <c r="K50" s="0" t="n">
        <f aca="true">RAND()</f>
        <v>0.561847403542502</v>
      </c>
      <c r="L50" s="0" t="n">
        <f aca="true">RAND()</f>
        <v>0.847909131769418</v>
      </c>
      <c r="M50" s="0" t="n">
        <f aca="true">RAND()</f>
        <v>0.75143260825827</v>
      </c>
      <c r="N50" s="0" t="n">
        <f aca="true">RAND()</f>
        <v>0.635020304095088</v>
      </c>
      <c r="O50" s="0" t="n">
        <f aca="true">RAND()</f>
        <v>0.238550742757624</v>
      </c>
      <c r="P50" s="0" t="n">
        <f aca="true">RAND()</f>
        <v>0.376207088590929</v>
      </c>
      <c r="Q50" s="0" t="n">
        <f aca="true">RAND()</f>
        <v>0.293952229712078</v>
      </c>
      <c r="R50" s="0" t="n">
        <f aca="true">RAND()</f>
        <v>0.832383861638345</v>
      </c>
      <c r="S50" s="0" t="n">
        <f aca="true">RAND()</f>
        <v>0.998408352596329</v>
      </c>
      <c r="T50" s="0" t="n">
        <f aca="true">RAND()</f>
        <v>0.951245403890839</v>
      </c>
      <c r="U50" s="0" t="n">
        <f aca="true">RAND()</f>
        <v>0.0539268980654329</v>
      </c>
      <c r="V50" s="0" t="n">
        <f aca="true">RAND()</f>
        <v>0.561242708262132</v>
      </c>
      <c r="W50" s="0" t="n">
        <f aca="true">RAND()</f>
        <v>0.986533828059324</v>
      </c>
      <c r="X50" s="0" t="n">
        <f aca="true">RAND()</f>
        <v>0.277351617354916</v>
      </c>
      <c r="Y50" s="0" t="n">
        <f aca="true">RAND()</f>
        <v>0.677932752878197</v>
      </c>
      <c r="Z50" s="0" t="n">
        <f aca="true">RAND()</f>
        <v>0.397222403859689</v>
      </c>
      <c r="AA50" s="0" t="n">
        <f aca="true">RAND()</f>
        <v>0.859692272649895</v>
      </c>
      <c r="AB50" s="0" t="n">
        <f aca="true">RAND()</f>
        <v>0.0482906930865252</v>
      </c>
      <c r="AC50" s="0" t="n">
        <f aca="true">RAND()</f>
        <v>0.122085556716831</v>
      </c>
      <c r="AD50" s="0" t="n">
        <f aca="true">RAND()</f>
        <v>0.897519665789394</v>
      </c>
      <c r="AE50" s="0" t="n">
        <f aca="true">RAND()</f>
        <v>0.422479180364496</v>
      </c>
    </row>
    <row r="51" customFormat="false" ht="15.75" hidden="false" customHeight="false" outlineLevel="0" collapsed="false">
      <c r="B51" s="0" t="n">
        <f aca="true">RAND()</f>
        <v>0.627644193551222</v>
      </c>
      <c r="C51" s="0" t="n">
        <f aca="true">RAND()</f>
        <v>0.355494656960909</v>
      </c>
      <c r="D51" s="0" t="n">
        <f aca="true">RAND()</f>
        <v>0.348760186134555</v>
      </c>
      <c r="E51" s="0" t="n">
        <f aca="true">RAND()</f>
        <v>0.38166444046321</v>
      </c>
      <c r="F51" s="0" t="n">
        <f aca="true">RAND()</f>
        <v>0.701930050473574</v>
      </c>
      <c r="G51" s="0" t="n">
        <f aca="true">RAND()</f>
        <v>0.759703466713804</v>
      </c>
      <c r="H51" s="0" t="n">
        <f aca="true">RAND()</f>
        <v>0.0692109715256941</v>
      </c>
      <c r="I51" s="0" t="n">
        <f aca="true">RAND()</f>
        <v>0.247340670984891</v>
      </c>
      <c r="J51" s="0" t="n">
        <f aca="true">RAND()</f>
        <v>0.21508273733448</v>
      </c>
      <c r="K51" s="0" t="n">
        <f aca="true">RAND()</f>
        <v>0.00395646295879791</v>
      </c>
      <c r="L51" s="0" t="n">
        <f aca="true">RAND()</f>
        <v>0.456941302259035</v>
      </c>
      <c r="M51" s="0" t="n">
        <f aca="true">RAND()</f>
        <v>0.706322034906815</v>
      </c>
      <c r="N51" s="0" t="n">
        <f aca="true">RAND()</f>
        <v>0.162523097001723</v>
      </c>
      <c r="O51" s="0" t="n">
        <f aca="true">RAND()</f>
        <v>0.297252133068733</v>
      </c>
      <c r="P51" s="0" t="n">
        <f aca="true">RAND()</f>
        <v>0.0340188809963844</v>
      </c>
      <c r="Q51" s="0" t="n">
        <f aca="true">RAND()</f>
        <v>0.745793638198776</v>
      </c>
      <c r="R51" s="0" t="n">
        <f aca="true">RAND()</f>
        <v>0.573562329166673</v>
      </c>
      <c r="S51" s="0" t="n">
        <f aca="true">RAND()</f>
        <v>0.555201444112969</v>
      </c>
      <c r="T51" s="0" t="n">
        <f aca="true">RAND()</f>
        <v>0.97114459080152</v>
      </c>
      <c r="U51" s="0" t="n">
        <f aca="true">RAND()</f>
        <v>0.98987417909769</v>
      </c>
      <c r="V51" s="0" t="n">
        <f aca="true">RAND()</f>
        <v>0.302141182967074</v>
      </c>
      <c r="W51" s="0" t="n">
        <f aca="true">RAND()</f>
        <v>0.189560439672065</v>
      </c>
      <c r="X51" s="0" t="n">
        <f aca="true">RAND()</f>
        <v>0.475801045176644</v>
      </c>
      <c r="Y51" s="0" t="n">
        <f aca="true">RAND()</f>
        <v>0.824541083857041</v>
      </c>
      <c r="Z51" s="0" t="n">
        <f aca="true">RAND()</f>
        <v>0.759230471993559</v>
      </c>
      <c r="AA51" s="0" t="n">
        <f aca="true">RAND()</f>
        <v>0.033317442619596</v>
      </c>
      <c r="AB51" s="0" t="n">
        <f aca="true">RAND()</f>
        <v>0.405309514030065</v>
      </c>
      <c r="AC51" s="0" t="n">
        <f aca="true">RAND()</f>
        <v>0.477904970502045</v>
      </c>
      <c r="AD51" s="0" t="n">
        <f aca="true">RAND()</f>
        <v>0.183095362289155</v>
      </c>
      <c r="AE51" s="0" t="n">
        <f aca="true">RAND()</f>
        <v>0.977487021321672</v>
      </c>
    </row>
    <row r="52" customFormat="false" ht="15.75" hidden="false" customHeight="false" outlineLevel="0" collapsed="false">
      <c r="B52" s="0" t="n">
        <f aca="true">RAND()</f>
        <v>0.478060628292394</v>
      </c>
      <c r="C52" s="0" t="n">
        <f aca="true">RAND()</f>
        <v>0.998640313149166</v>
      </c>
      <c r="D52" s="0" t="n">
        <f aca="true">RAND()</f>
        <v>0.622950989855942</v>
      </c>
      <c r="E52" s="0" t="n">
        <f aca="true">RAND()</f>
        <v>0.699460214614738</v>
      </c>
      <c r="F52" s="0" t="n">
        <f aca="true">RAND()</f>
        <v>0.925530027850451</v>
      </c>
      <c r="G52" s="0" t="n">
        <f aca="true">RAND()</f>
        <v>0.826248385499215</v>
      </c>
      <c r="H52" s="0" t="n">
        <f aca="true">RAND()</f>
        <v>0.919281248284249</v>
      </c>
      <c r="I52" s="0" t="n">
        <f aca="true">RAND()</f>
        <v>0.282418920299499</v>
      </c>
      <c r="J52" s="0" t="n">
        <f aca="true">RAND()</f>
        <v>0.0459513939910895</v>
      </c>
      <c r="K52" s="0" t="n">
        <f aca="true">RAND()</f>
        <v>0.241904390201288</v>
      </c>
      <c r="L52" s="0" t="n">
        <f aca="true">RAND()</f>
        <v>0.416037942483065</v>
      </c>
      <c r="M52" s="0" t="n">
        <f aca="true">RAND()</f>
        <v>0.471858042871332</v>
      </c>
      <c r="N52" s="0" t="n">
        <f aca="true">RAND()</f>
        <v>0.549536699891519</v>
      </c>
      <c r="O52" s="0" t="n">
        <f aca="true">RAND()</f>
        <v>0.191104947936115</v>
      </c>
      <c r="P52" s="0" t="n">
        <f aca="true">RAND()</f>
        <v>0.641143175475458</v>
      </c>
      <c r="Q52" s="0" t="n">
        <f aca="true">RAND()</f>
        <v>0.928203967300093</v>
      </c>
      <c r="R52" s="0" t="n">
        <f aca="true">RAND()</f>
        <v>0.159455693461541</v>
      </c>
      <c r="S52" s="0" t="n">
        <f aca="true">RAND()</f>
        <v>0.64325362231022</v>
      </c>
      <c r="T52" s="0" t="n">
        <f aca="true">RAND()</f>
        <v>0.996856569784286</v>
      </c>
      <c r="U52" s="0" t="n">
        <f aca="true">RAND()</f>
        <v>0.630434670330361</v>
      </c>
      <c r="V52" s="0" t="n">
        <f aca="true">RAND()</f>
        <v>0.313203173578011</v>
      </c>
      <c r="W52" s="0" t="n">
        <f aca="true">RAND()</f>
        <v>0.791134731847421</v>
      </c>
      <c r="X52" s="0" t="n">
        <f aca="true">RAND()</f>
        <v>0.599051477662588</v>
      </c>
      <c r="Y52" s="0" t="n">
        <f aca="true">RAND()</f>
        <v>0.5240703471623</v>
      </c>
      <c r="Z52" s="0" t="n">
        <f aca="true">RAND()</f>
        <v>0.809355273961146</v>
      </c>
      <c r="AA52" s="0" t="n">
        <f aca="true">RAND()</f>
        <v>0.5577792387557</v>
      </c>
      <c r="AB52" s="0" t="n">
        <f aca="true">RAND()</f>
        <v>0.0781619727012432</v>
      </c>
      <c r="AC52" s="0" t="n">
        <f aca="true">RAND()</f>
        <v>0.26382950853584</v>
      </c>
      <c r="AD52" s="0" t="n">
        <f aca="true">RAND()</f>
        <v>0.937085406803701</v>
      </c>
      <c r="AE52" s="0" t="n">
        <f aca="true">RAND()</f>
        <v>0.790275258294576</v>
      </c>
    </row>
    <row r="53" customFormat="false" ht="15.75" hidden="false" customHeight="false" outlineLevel="0" collapsed="false">
      <c r="B53" s="0" t="n">
        <f aca="true">RAND()</f>
        <v>0.438418779225622</v>
      </c>
      <c r="C53" s="0" t="n">
        <f aca="true">RAND()</f>
        <v>0.5926543094747</v>
      </c>
      <c r="D53" s="0" t="n">
        <f aca="true">RAND()</f>
        <v>0.867485059088592</v>
      </c>
      <c r="E53" s="0" t="n">
        <f aca="true">RAND()</f>
        <v>0.396643859360705</v>
      </c>
      <c r="F53" s="0" t="n">
        <f aca="true">RAND()</f>
        <v>0.252564088204695</v>
      </c>
      <c r="G53" s="0" t="n">
        <f aca="true">RAND()</f>
        <v>0.339382894487056</v>
      </c>
      <c r="H53" s="0" t="n">
        <f aca="true">RAND()</f>
        <v>0.520407170170015</v>
      </c>
      <c r="I53" s="0" t="n">
        <f aca="true">RAND()</f>
        <v>0.67917931938238</v>
      </c>
      <c r="J53" s="0" t="n">
        <f aca="true">RAND()</f>
        <v>0.237465567047574</v>
      </c>
      <c r="K53" s="0" t="n">
        <f aca="true">RAND()</f>
        <v>0.664613269420597</v>
      </c>
      <c r="L53" s="0" t="n">
        <f aca="true">RAND()</f>
        <v>0.718734094597288</v>
      </c>
      <c r="M53" s="0" t="n">
        <f aca="true">RAND()</f>
        <v>0.0660800927341361</v>
      </c>
      <c r="N53" s="0" t="n">
        <f aca="true">RAND()</f>
        <v>0.250258680759307</v>
      </c>
      <c r="O53" s="0" t="n">
        <f aca="true">RAND()</f>
        <v>0.296332998235705</v>
      </c>
      <c r="P53" s="0" t="n">
        <f aca="true">RAND()</f>
        <v>0.282168418141137</v>
      </c>
      <c r="Q53" s="0" t="n">
        <f aca="true">RAND()</f>
        <v>0.88585788267351</v>
      </c>
      <c r="R53" s="0" t="n">
        <f aca="true">RAND()</f>
        <v>0.0931202823536574</v>
      </c>
      <c r="S53" s="0" t="n">
        <f aca="true">RAND()</f>
        <v>0.150113055840738</v>
      </c>
      <c r="T53" s="0" t="n">
        <f aca="true">RAND()</f>
        <v>0.457835282544869</v>
      </c>
      <c r="U53" s="0" t="n">
        <f aca="true">RAND()</f>
        <v>0.139402652743622</v>
      </c>
      <c r="V53" s="0" t="n">
        <f aca="true">RAND()</f>
        <v>0.794476459126659</v>
      </c>
      <c r="W53" s="0" t="n">
        <f aca="true">RAND()</f>
        <v>0.90500258682958</v>
      </c>
      <c r="X53" s="0" t="n">
        <f aca="true">RAND()</f>
        <v>0.993425943748565</v>
      </c>
      <c r="Y53" s="0" t="n">
        <f aca="true">RAND()</f>
        <v>0.416157760873708</v>
      </c>
      <c r="Z53" s="0" t="n">
        <f aca="true">RAND()</f>
        <v>0.246814930222248</v>
      </c>
      <c r="AA53" s="0" t="n">
        <f aca="true">RAND()</f>
        <v>0.873119330499408</v>
      </c>
      <c r="AB53" s="0" t="n">
        <f aca="true">RAND()</f>
        <v>0.667382570116111</v>
      </c>
      <c r="AC53" s="0" t="n">
        <f aca="true">RAND()</f>
        <v>0.778504670091793</v>
      </c>
      <c r="AD53" s="0" t="n">
        <f aca="true">RAND()</f>
        <v>0.601902955816558</v>
      </c>
      <c r="AE53" s="0" t="n">
        <f aca="true">RAND()</f>
        <v>0.76387655043193</v>
      </c>
    </row>
    <row r="54" customFormat="false" ht="15.75" hidden="false" customHeight="false" outlineLevel="0" collapsed="false">
      <c r="B54" s="0" t="n">
        <f aca="true">RAND()</f>
        <v>0.697095501402004</v>
      </c>
      <c r="C54" s="0" t="n">
        <f aca="true">RAND()</f>
        <v>0.622308503388944</v>
      </c>
      <c r="D54" s="0" t="n">
        <f aca="true">RAND()</f>
        <v>0.948013997109193</v>
      </c>
      <c r="E54" s="0" t="n">
        <f aca="true">RAND()</f>
        <v>0.393891555010957</v>
      </c>
      <c r="F54" s="0" t="n">
        <f aca="true">RAND()</f>
        <v>0.702840089621505</v>
      </c>
      <c r="G54" s="0" t="n">
        <f aca="true">RAND()</f>
        <v>0.838007092961183</v>
      </c>
      <c r="H54" s="0" t="n">
        <f aca="true">RAND()</f>
        <v>0.412767973796454</v>
      </c>
      <c r="I54" s="0" t="n">
        <f aca="true">RAND()</f>
        <v>0.142238578457088</v>
      </c>
      <c r="J54" s="0" t="n">
        <f aca="true">RAND()</f>
        <v>0.612756341337348</v>
      </c>
      <c r="K54" s="0" t="n">
        <f aca="true">RAND()</f>
        <v>0.573647136021456</v>
      </c>
      <c r="L54" s="0" t="n">
        <f aca="true">RAND()</f>
        <v>0.352393586350078</v>
      </c>
      <c r="M54" s="0" t="n">
        <f aca="true">RAND()</f>
        <v>0.923516373167084</v>
      </c>
      <c r="N54" s="0" t="n">
        <f aca="true">RAND()</f>
        <v>0.451112005029079</v>
      </c>
      <c r="O54" s="0" t="n">
        <f aca="true">RAND()</f>
        <v>0.722736073349089</v>
      </c>
      <c r="P54" s="0" t="n">
        <f aca="true">RAND()</f>
        <v>0.49284926523777</v>
      </c>
      <c r="Q54" s="0" t="n">
        <f aca="true">RAND()</f>
        <v>0.220001854962218</v>
      </c>
      <c r="R54" s="0" t="n">
        <f aca="true">RAND()</f>
        <v>0.249170659082177</v>
      </c>
      <c r="S54" s="0" t="n">
        <f aca="true">RAND()</f>
        <v>0.812581659523901</v>
      </c>
      <c r="T54" s="0" t="n">
        <f aca="true">RAND()</f>
        <v>0.301864919896271</v>
      </c>
      <c r="U54" s="0" t="n">
        <f aca="true">RAND()</f>
        <v>0.434530542199585</v>
      </c>
      <c r="V54" s="0" t="n">
        <f aca="true">RAND()</f>
        <v>0.643457252561348</v>
      </c>
      <c r="W54" s="0" t="n">
        <f aca="true">RAND()</f>
        <v>0.314652734764544</v>
      </c>
      <c r="X54" s="0" t="n">
        <f aca="true">RAND()</f>
        <v>0.589113487744929</v>
      </c>
      <c r="Y54" s="0" t="n">
        <f aca="true">RAND()</f>
        <v>0.895206681485543</v>
      </c>
      <c r="Z54" s="0" t="n">
        <f aca="true">RAND()</f>
        <v>0.4255093551863</v>
      </c>
      <c r="AA54" s="0" t="n">
        <f aca="true">RAND()</f>
        <v>0.492484169622424</v>
      </c>
      <c r="AB54" s="0" t="n">
        <f aca="true">RAND()</f>
        <v>0.749069927782731</v>
      </c>
      <c r="AC54" s="0" t="n">
        <f aca="true">RAND()</f>
        <v>0.619403445000141</v>
      </c>
      <c r="AD54" s="0" t="n">
        <f aca="true">RAND()</f>
        <v>0.783015672649398</v>
      </c>
      <c r="AE54" s="0" t="n">
        <f aca="true">RAND()</f>
        <v>0.0385433544262162</v>
      </c>
    </row>
    <row r="55" customFormat="false" ht="15.75" hidden="false" customHeight="false" outlineLevel="0" collapsed="false">
      <c r="B55" s="0" t="n">
        <f aca="true">RAND()</f>
        <v>0.203887378285449</v>
      </c>
      <c r="C55" s="0" t="n">
        <f aca="true">RAND()</f>
        <v>0.751566316452465</v>
      </c>
      <c r="D55" s="0" t="n">
        <f aca="true">RAND()</f>
        <v>0.115411023284064</v>
      </c>
      <c r="E55" s="0" t="n">
        <f aca="true">RAND()</f>
        <v>0.916689525179189</v>
      </c>
      <c r="F55" s="0" t="n">
        <f aca="true">RAND()</f>
        <v>0.248547993504802</v>
      </c>
      <c r="G55" s="0" t="n">
        <f aca="true">RAND()</f>
        <v>0.0102085995372571</v>
      </c>
      <c r="H55" s="0" t="n">
        <f aca="true">RAND()</f>
        <v>0.482496649794996</v>
      </c>
      <c r="I55" s="0" t="n">
        <f aca="true">RAND()</f>
        <v>0.918075606948203</v>
      </c>
      <c r="J55" s="0" t="n">
        <f aca="true">RAND()</f>
        <v>0.320929833796898</v>
      </c>
      <c r="K55" s="0" t="n">
        <f aca="true">RAND()</f>
        <v>0.603647878235047</v>
      </c>
      <c r="L55" s="0" t="n">
        <f aca="true">RAND()</f>
        <v>0.211695342129148</v>
      </c>
      <c r="M55" s="0" t="n">
        <f aca="true">RAND()</f>
        <v>0.0897589463489221</v>
      </c>
      <c r="N55" s="0" t="n">
        <f aca="true">RAND()</f>
        <v>0.312493863304069</v>
      </c>
      <c r="O55" s="0" t="n">
        <f aca="true">RAND()</f>
        <v>0.147648376467625</v>
      </c>
      <c r="P55" s="0" t="n">
        <f aca="true">RAND()</f>
        <v>0.799277103347171</v>
      </c>
      <c r="Q55" s="0" t="n">
        <f aca="true">RAND()</f>
        <v>0.556315940542394</v>
      </c>
      <c r="R55" s="0" t="n">
        <f aca="true">RAND()</f>
        <v>0.870645987810255</v>
      </c>
      <c r="S55" s="0" t="n">
        <f aca="true">RAND()</f>
        <v>0.950360155832399</v>
      </c>
      <c r="T55" s="0" t="n">
        <f aca="true">RAND()</f>
        <v>0.200959516225588</v>
      </c>
      <c r="U55" s="0" t="n">
        <f aca="true">RAND()</f>
        <v>0.669489975231098</v>
      </c>
      <c r="V55" s="0" t="n">
        <f aca="true">RAND()</f>
        <v>0.150400249644559</v>
      </c>
      <c r="W55" s="0" t="n">
        <f aca="true">RAND()</f>
        <v>0.086743218195183</v>
      </c>
      <c r="X55" s="0" t="n">
        <f aca="true">RAND()</f>
        <v>0.820488711403945</v>
      </c>
      <c r="Y55" s="0" t="n">
        <f aca="true">RAND()</f>
        <v>0.421758449387914</v>
      </c>
      <c r="Z55" s="0" t="n">
        <f aca="true">RAND()</f>
        <v>0.418719235205465</v>
      </c>
      <c r="AA55" s="0" t="n">
        <f aca="true">RAND()</f>
        <v>0.290206009439941</v>
      </c>
      <c r="AB55" s="0" t="n">
        <f aca="true">RAND()</f>
        <v>0.431983503397854</v>
      </c>
      <c r="AC55" s="0" t="n">
        <f aca="true">RAND()</f>
        <v>0.986405105803754</v>
      </c>
      <c r="AD55" s="0" t="n">
        <f aca="true">RAND()</f>
        <v>0.688963951651126</v>
      </c>
      <c r="AE55" s="0" t="n">
        <f aca="true">RAND()</f>
        <v>0.549776696792017</v>
      </c>
    </row>
    <row r="56" customFormat="false" ht="15.75" hidden="false" customHeight="false" outlineLevel="0" collapsed="false">
      <c r="B56" s="0" t="n">
        <f aca="true">RAND()</f>
        <v>0.272208052111535</v>
      </c>
      <c r="C56" s="0" t="n">
        <f aca="true">RAND()</f>
        <v>0.0393829779087931</v>
      </c>
      <c r="D56" s="0" t="n">
        <f aca="true">RAND()</f>
        <v>0.0265563048927261</v>
      </c>
      <c r="E56" s="0" t="n">
        <f aca="true">RAND()</f>
        <v>0.924366547244481</v>
      </c>
      <c r="F56" s="0" t="n">
        <f aca="true">RAND()</f>
        <v>0.265051380701626</v>
      </c>
      <c r="G56" s="0" t="n">
        <f aca="true">RAND()</f>
        <v>0.452610563360447</v>
      </c>
      <c r="H56" s="0" t="n">
        <f aca="true">RAND()</f>
        <v>0.881735390567641</v>
      </c>
      <c r="I56" s="0" t="n">
        <f aca="true">RAND()</f>
        <v>0.342684312550497</v>
      </c>
      <c r="J56" s="0" t="n">
        <f aca="true">RAND()</f>
        <v>0.208654567718153</v>
      </c>
      <c r="K56" s="0" t="n">
        <f aca="true">RAND()</f>
        <v>0.323438209955117</v>
      </c>
      <c r="L56" s="0" t="n">
        <f aca="true">RAND()</f>
        <v>0.643891864376443</v>
      </c>
      <c r="M56" s="0" t="n">
        <f aca="true">RAND()</f>
        <v>0.0432255386044751</v>
      </c>
      <c r="N56" s="0" t="n">
        <f aca="true">RAND()</f>
        <v>0.610842155786441</v>
      </c>
      <c r="O56" s="0" t="n">
        <f aca="true">RAND()</f>
        <v>0.343003913030767</v>
      </c>
      <c r="P56" s="0" t="n">
        <f aca="true">RAND()</f>
        <v>0.664589747821353</v>
      </c>
      <c r="Q56" s="0" t="n">
        <f aca="true">RAND()</f>
        <v>0.48204006229217</v>
      </c>
      <c r="R56" s="0" t="n">
        <f aca="true">RAND()</f>
        <v>0.917220501417</v>
      </c>
      <c r="S56" s="0" t="n">
        <f aca="true">RAND()</f>
        <v>0.0650832813896673</v>
      </c>
      <c r="T56" s="0" t="n">
        <f aca="true">RAND()</f>
        <v>0.808846513038413</v>
      </c>
      <c r="U56" s="0" t="n">
        <f aca="true">RAND()</f>
        <v>0.617619660315284</v>
      </c>
      <c r="V56" s="0" t="n">
        <f aca="true">RAND()</f>
        <v>0.629032733161796</v>
      </c>
      <c r="W56" s="0" t="n">
        <f aca="true">RAND()</f>
        <v>0.103404348222198</v>
      </c>
      <c r="X56" s="0" t="n">
        <f aca="true">RAND()</f>
        <v>0.0861386484933827</v>
      </c>
      <c r="Y56" s="0" t="n">
        <f aca="true">RAND()</f>
        <v>0.925535726863177</v>
      </c>
      <c r="Z56" s="0" t="n">
        <f aca="true">RAND()</f>
        <v>0.387955546636342</v>
      </c>
      <c r="AA56" s="0" t="n">
        <f aca="true">RAND()</f>
        <v>0.644035476089259</v>
      </c>
      <c r="AB56" s="0" t="n">
        <f aca="true">RAND()</f>
        <v>0.369746637051664</v>
      </c>
      <c r="AC56" s="0" t="n">
        <f aca="true">RAND()</f>
        <v>0.591205544010995</v>
      </c>
      <c r="AD56" s="0" t="n">
        <f aca="true">RAND()</f>
        <v>0.729171224425071</v>
      </c>
      <c r="AE56" s="0" t="n">
        <f aca="true">RAND()</f>
        <v>0.464373558108718</v>
      </c>
    </row>
    <row r="57" customFormat="false" ht="15.75" hidden="false" customHeight="false" outlineLevel="0" collapsed="false">
      <c r="B57" s="0" t="n">
        <f aca="true">RAND()</f>
        <v>0.977825777381099</v>
      </c>
      <c r="C57" s="0" t="n">
        <f aca="true">RAND()</f>
        <v>0.993931483091819</v>
      </c>
      <c r="D57" s="0" t="n">
        <f aca="true">RAND()</f>
        <v>0.228078474627046</v>
      </c>
      <c r="E57" s="0" t="n">
        <f aca="true">RAND()</f>
        <v>0.856738638457283</v>
      </c>
      <c r="F57" s="0" t="n">
        <f aca="true">RAND()</f>
        <v>0.186241780004099</v>
      </c>
      <c r="G57" s="0" t="n">
        <f aca="true">RAND()</f>
        <v>0.992129296337065</v>
      </c>
      <c r="H57" s="0" t="n">
        <f aca="true">RAND()</f>
        <v>0.560539210293414</v>
      </c>
      <c r="I57" s="0" t="n">
        <f aca="true">RAND()</f>
        <v>0.50676314423227</v>
      </c>
      <c r="J57" s="0" t="n">
        <f aca="true">RAND()</f>
        <v>0.445300140215725</v>
      </c>
      <c r="K57" s="0" t="n">
        <f aca="true">RAND()</f>
        <v>0.0284883037932767</v>
      </c>
      <c r="L57" s="0" t="n">
        <f aca="true">RAND()</f>
        <v>0.259154626395885</v>
      </c>
      <c r="M57" s="0" t="n">
        <f aca="true">RAND()</f>
        <v>0.626907279254889</v>
      </c>
      <c r="N57" s="0" t="n">
        <f aca="true">RAND()</f>
        <v>0.847257096221811</v>
      </c>
      <c r="O57" s="0" t="n">
        <f aca="true">RAND()</f>
        <v>0.33789024245573</v>
      </c>
      <c r="P57" s="0" t="n">
        <f aca="true">RAND()</f>
        <v>0.222477610424578</v>
      </c>
      <c r="Q57" s="0" t="n">
        <f aca="true">RAND()</f>
        <v>0.798263165161743</v>
      </c>
      <c r="R57" s="0" t="n">
        <f aca="true">RAND()</f>
        <v>0.815997601770317</v>
      </c>
      <c r="S57" s="0" t="n">
        <f aca="true">RAND()</f>
        <v>0.362462186002012</v>
      </c>
      <c r="T57" s="0" t="n">
        <f aca="true">RAND()</f>
        <v>0.16098579647686</v>
      </c>
      <c r="U57" s="0" t="n">
        <f aca="true">RAND()</f>
        <v>0.227162435920976</v>
      </c>
      <c r="V57" s="0" t="n">
        <f aca="true">RAND()</f>
        <v>0.51758092383792</v>
      </c>
      <c r="W57" s="0" t="n">
        <f aca="true">RAND()</f>
        <v>0.878586921532025</v>
      </c>
      <c r="X57" s="0" t="n">
        <f aca="true">RAND()</f>
        <v>0.548234194295845</v>
      </c>
      <c r="Y57" s="0" t="n">
        <f aca="true">RAND()</f>
        <v>0.640773115560659</v>
      </c>
      <c r="Z57" s="0" t="n">
        <f aca="true">RAND()</f>
        <v>0.387247407385475</v>
      </c>
      <c r="AA57" s="0" t="n">
        <f aca="true">RAND()</f>
        <v>0.171563115911318</v>
      </c>
      <c r="AB57" s="0" t="n">
        <f aca="true">RAND()</f>
        <v>0.934323037802011</v>
      </c>
      <c r="AC57" s="0" t="n">
        <f aca="true">RAND()</f>
        <v>0.584361703539029</v>
      </c>
      <c r="AD57" s="0" t="n">
        <f aca="true">RAND()</f>
        <v>0.613848326087138</v>
      </c>
      <c r="AE57" s="0" t="n">
        <f aca="true">RAND()</f>
        <v>0.301412035641074</v>
      </c>
    </row>
    <row r="58" customFormat="false" ht="15.75" hidden="false" customHeight="false" outlineLevel="0" collapsed="false">
      <c r="B58" s="0" t="n">
        <f aca="true">RAND()</f>
        <v>0.439617167449708</v>
      </c>
      <c r="C58" s="0" t="n">
        <f aca="true">RAND()</f>
        <v>0.778194182337324</v>
      </c>
      <c r="D58" s="0" t="n">
        <f aca="true">RAND()</f>
        <v>0.876778134929836</v>
      </c>
      <c r="E58" s="0" t="n">
        <f aca="true">RAND()</f>
        <v>0.544774169004439</v>
      </c>
      <c r="F58" s="0" t="n">
        <f aca="true">RAND()</f>
        <v>0.0788623801649148</v>
      </c>
      <c r="G58" s="0" t="n">
        <f aca="true">RAND()</f>
        <v>0.021512434991279</v>
      </c>
      <c r="H58" s="0" t="n">
        <f aca="true">RAND()</f>
        <v>0.422563254889047</v>
      </c>
      <c r="I58" s="0" t="n">
        <f aca="true">RAND()</f>
        <v>0.586126588176072</v>
      </c>
      <c r="J58" s="0" t="n">
        <f aca="true">RAND()</f>
        <v>0.258530386433973</v>
      </c>
      <c r="K58" s="0" t="n">
        <f aca="true">RAND()</f>
        <v>0.671952214337969</v>
      </c>
      <c r="L58" s="0" t="n">
        <f aca="true">RAND()</f>
        <v>0.0237853647682864</v>
      </c>
      <c r="M58" s="0" t="n">
        <f aca="true">RAND()</f>
        <v>0.659787159943487</v>
      </c>
      <c r="N58" s="0" t="n">
        <f aca="true">RAND()</f>
        <v>0.66004174116926</v>
      </c>
      <c r="O58" s="0" t="n">
        <f aca="true">RAND()</f>
        <v>0.301335643999815</v>
      </c>
      <c r="P58" s="0" t="n">
        <f aca="true">RAND()</f>
        <v>0.0364410273406569</v>
      </c>
      <c r="Q58" s="0" t="n">
        <f aca="true">RAND()</f>
        <v>0.19434898403603</v>
      </c>
      <c r="R58" s="0" t="n">
        <f aca="true">RAND()</f>
        <v>0.364297232128635</v>
      </c>
      <c r="S58" s="0" t="n">
        <f aca="true">RAND()</f>
        <v>0.371086113395601</v>
      </c>
      <c r="T58" s="0" t="n">
        <f aca="true">RAND()</f>
        <v>0.338747272898281</v>
      </c>
      <c r="U58" s="0" t="n">
        <f aca="true">RAND()</f>
        <v>0.27806810054651</v>
      </c>
      <c r="V58" s="0" t="n">
        <f aca="true">RAND()</f>
        <v>0.137148054575539</v>
      </c>
      <c r="W58" s="0" t="n">
        <f aca="true">RAND()</f>
        <v>0.75917847749575</v>
      </c>
      <c r="X58" s="0" t="n">
        <f aca="true">RAND()</f>
        <v>0.447091240719934</v>
      </c>
      <c r="Y58" s="0" t="n">
        <f aca="true">RAND()</f>
        <v>0.289435850686654</v>
      </c>
      <c r="Z58" s="0" t="n">
        <f aca="true">RAND()</f>
        <v>0.0806850612827576</v>
      </c>
      <c r="AA58" s="0" t="n">
        <f aca="true">RAND()</f>
        <v>0.478537396216304</v>
      </c>
      <c r="AB58" s="0" t="n">
        <f aca="true">RAND()</f>
        <v>0.887987598574691</v>
      </c>
      <c r="AC58" s="0" t="n">
        <f aca="true">RAND()</f>
        <v>0.299943057353943</v>
      </c>
      <c r="AD58" s="0" t="n">
        <f aca="true">RAND()</f>
        <v>0.333087739567892</v>
      </c>
      <c r="AE58" s="0" t="n">
        <f aca="true">RAND()</f>
        <v>0.845614126938575</v>
      </c>
    </row>
    <row r="59" customFormat="false" ht="15.75" hidden="false" customHeight="false" outlineLevel="0" collapsed="false">
      <c r="B59" s="0" t="n">
        <f aca="true">RAND()</f>
        <v>0.233855386848</v>
      </c>
      <c r="C59" s="0" t="n">
        <f aca="true">RAND()</f>
        <v>0.557357251082246</v>
      </c>
      <c r="D59" s="0" t="n">
        <f aca="true">RAND()</f>
        <v>0.565350278359232</v>
      </c>
      <c r="E59" s="0" t="n">
        <f aca="true">RAND()</f>
        <v>0.365636353341904</v>
      </c>
      <c r="F59" s="0" t="n">
        <f aca="true">RAND()</f>
        <v>0.968829349323085</v>
      </c>
      <c r="G59" s="0" t="n">
        <f aca="true">RAND()</f>
        <v>0.640018651534007</v>
      </c>
      <c r="H59" s="0" t="n">
        <f aca="true">RAND()</f>
        <v>0.986217575702875</v>
      </c>
      <c r="I59" s="0" t="n">
        <f aca="true">RAND()</f>
        <v>0.726958100738549</v>
      </c>
      <c r="J59" s="0" t="n">
        <f aca="true">RAND()</f>
        <v>0.556015376350943</v>
      </c>
      <c r="K59" s="0" t="n">
        <f aca="true">RAND()</f>
        <v>0.879424015719989</v>
      </c>
      <c r="L59" s="0" t="n">
        <f aca="true">RAND()</f>
        <v>0.195240050854487</v>
      </c>
      <c r="M59" s="0" t="n">
        <f aca="true">RAND()</f>
        <v>0.580142797889209</v>
      </c>
      <c r="N59" s="0" t="n">
        <f aca="true">RAND()</f>
        <v>0.351050709754304</v>
      </c>
      <c r="O59" s="0" t="n">
        <f aca="true">RAND()</f>
        <v>0.83431096047328</v>
      </c>
      <c r="P59" s="0" t="n">
        <f aca="true">RAND()</f>
        <v>0.611061657745256</v>
      </c>
      <c r="Q59" s="0" t="n">
        <f aca="true">RAND()</f>
        <v>0.497434882391268</v>
      </c>
      <c r="R59" s="0" t="n">
        <f aca="true">RAND()</f>
        <v>0.112695886105995</v>
      </c>
      <c r="S59" s="0" t="n">
        <f aca="true">RAND()</f>
        <v>0.947666403822</v>
      </c>
      <c r="T59" s="0" t="n">
        <f aca="true">RAND()</f>
        <v>0.15775566508429</v>
      </c>
      <c r="U59" s="0" t="n">
        <f aca="true">RAND()</f>
        <v>0.591973608463034</v>
      </c>
      <c r="V59" s="0" t="n">
        <f aca="true">RAND()</f>
        <v>0.0293500374243461</v>
      </c>
      <c r="W59" s="0" t="n">
        <f aca="true">RAND()</f>
        <v>0.274391320283359</v>
      </c>
      <c r="X59" s="0" t="n">
        <f aca="true">RAND()</f>
        <v>0.194757289948813</v>
      </c>
      <c r="Y59" s="0" t="n">
        <f aca="true">RAND()</f>
        <v>0.194871678561213</v>
      </c>
      <c r="Z59" s="0" t="n">
        <f aca="true">RAND()</f>
        <v>0.752466920128447</v>
      </c>
      <c r="AA59" s="0" t="n">
        <f aca="true">RAND()</f>
        <v>0.144647270227661</v>
      </c>
      <c r="AB59" s="0" t="n">
        <f aca="true">RAND()</f>
        <v>0.0549971121042652</v>
      </c>
      <c r="AC59" s="0" t="n">
        <f aca="true">RAND()</f>
        <v>0.0220855199997632</v>
      </c>
      <c r="AD59" s="0" t="n">
        <f aca="true">RAND()</f>
        <v>0.762717228438056</v>
      </c>
      <c r="AE59" s="0" t="n">
        <f aca="true">RAND()</f>
        <v>0.12660157319625</v>
      </c>
    </row>
    <row r="60" customFormat="false" ht="15.75" hidden="false" customHeight="false" outlineLevel="0" collapsed="false">
      <c r="B60" s="0" t="n">
        <f aca="true">RAND()</f>
        <v>0.824259059087291</v>
      </c>
      <c r="C60" s="0" t="n">
        <f aca="true">RAND()</f>
        <v>0.239282824310596</v>
      </c>
      <c r="D60" s="0" t="n">
        <f aca="true">RAND()</f>
        <v>0.258952018376188</v>
      </c>
      <c r="E60" s="0" t="n">
        <f aca="true">RAND()</f>
        <v>0.525909071354237</v>
      </c>
      <c r="F60" s="0" t="n">
        <f aca="true">RAND()</f>
        <v>0.831403624601514</v>
      </c>
      <c r="G60" s="0" t="n">
        <f aca="true">RAND()</f>
        <v>0.384078078169395</v>
      </c>
      <c r="H60" s="0" t="n">
        <f aca="true">RAND()</f>
        <v>0.886288404599004</v>
      </c>
      <c r="I60" s="0" t="n">
        <f aca="true">RAND()</f>
        <v>0.863035355658393</v>
      </c>
      <c r="J60" s="0" t="n">
        <f aca="true">RAND()</f>
        <v>0.657739424187039</v>
      </c>
      <c r="K60" s="0" t="n">
        <f aca="true">RAND()</f>
        <v>0.0770591994843528</v>
      </c>
      <c r="L60" s="0" t="n">
        <f aca="true">RAND()</f>
        <v>0.531844131751659</v>
      </c>
      <c r="M60" s="0" t="n">
        <f aca="true">RAND()</f>
        <v>0.232420381665988</v>
      </c>
      <c r="N60" s="0" t="n">
        <f aca="true">RAND()</f>
        <v>0.153501596056462</v>
      </c>
      <c r="O60" s="0" t="n">
        <f aca="true">RAND()</f>
        <v>0.51249018251076</v>
      </c>
      <c r="P60" s="0" t="n">
        <f aca="true">RAND()</f>
        <v>0.584776705311619</v>
      </c>
      <c r="Q60" s="0" t="n">
        <f aca="true">RAND()</f>
        <v>0.264701893072578</v>
      </c>
      <c r="R60" s="0" t="n">
        <f aca="true">RAND()</f>
        <v>0.972624911741805</v>
      </c>
      <c r="S60" s="0" t="n">
        <f aca="true">RAND()</f>
        <v>0.529202006227354</v>
      </c>
      <c r="T60" s="0" t="n">
        <f aca="true">RAND()</f>
        <v>0.0929561561860649</v>
      </c>
      <c r="U60" s="0" t="n">
        <f aca="true">RAND()</f>
        <v>0.0362820404752487</v>
      </c>
      <c r="V60" s="0" t="n">
        <f aca="true">RAND()</f>
        <v>0.981595886911735</v>
      </c>
      <c r="W60" s="0" t="n">
        <f aca="true">RAND()</f>
        <v>0.615233769423142</v>
      </c>
      <c r="X60" s="0" t="n">
        <f aca="true">RAND()</f>
        <v>0.385577383848421</v>
      </c>
      <c r="Y60" s="0" t="n">
        <f aca="true">RAND()</f>
        <v>0.624048286229542</v>
      </c>
      <c r="Z60" s="0" t="n">
        <f aca="true">RAND()</f>
        <v>0.514316000249213</v>
      </c>
      <c r="AA60" s="0" t="n">
        <f aca="true">RAND()</f>
        <v>0.621378818577086</v>
      </c>
      <c r="AB60" s="0" t="n">
        <f aca="true">RAND()</f>
        <v>0.191951895000228</v>
      </c>
      <c r="AC60" s="0" t="n">
        <f aca="true">RAND()</f>
        <v>0.947008998618228</v>
      </c>
      <c r="AD60" s="0" t="n">
        <f aca="true">RAND()</f>
        <v>0.499849575372539</v>
      </c>
      <c r="AE60" s="0" t="n">
        <f aca="true">RAND()</f>
        <v>0.939800120488344</v>
      </c>
    </row>
    <row r="61" customFormat="false" ht="15.75" hidden="false" customHeight="false" outlineLevel="0" collapsed="false">
      <c r="B61" s="0" t="n">
        <f aca="true">RAND()</f>
        <v>0.582975905753973</v>
      </c>
      <c r="C61" s="0" t="n">
        <f aca="true">RAND()</f>
        <v>0.329440111459992</v>
      </c>
      <c r="D61" s="0" t="n">
        <f aca="true">RAND()</f>
        <v>0.896532856522063</v>
      </c>
      <c r="E61" s="0" t="n">
        <f aca="true">RAND()</f>
        <v>0.0982602517114097</v>
      </c>
      <c r="F61" s="0" t="n">
        <f aca="true">RAND()</f>
        <v>0.899281691251058</v>
      </c>
      <c r="G61" s="0" t="n">
        <f aca="true">RAND()</f>
        <v>0.904781933912466</v>
      </c>
      <c r="H61" s="0" t="n">
        <f aca="true">RAND()</f>
        <v>0.832774072762094</v>
      </c>
      <c r="I61" s="0" t="n">
        <f aca="true">RAND()</f>
        <v>0.631004952232154</v>
      </c>
      <c r="J61" s="0" t="n">
        <f aca="true">RAND()</f>
        <v>0.773315594969759</v>
      </c>
      <c r="K61" s="0" t="n">
        <f aca="true">RAND()</f>
        <v>0.528217078411102</v>
      </c>
      <c r="L61" s="0" t="n">
        <f aca="true">RAND()</f>
        <v>0.951850927226</v>
      </c>
      <c r="M61" s="0" t="n">
        <f aca="true">RAND()</f>
        <v>0.409229179826679</v>
      </c>
      <c r="N61" s="0" t="n">
        <f aca="true">RAND()</f>
        <v>0.831285892465211</v>
      </c>
      <c r="O61" s="0" t="n">
        <f aca="true">RAND()</f>
        <v>0.0927815978271575</v>
      </c>
      <c r="P61" s="0" t="n">
        <f aca="true">RAND()</f>
        <v>0.0524239625285681</v>
      </c>
      <c r="Q61" s="0" t="n">
        <f aca="true">RAND()</f>
        <v>0.192913976618656</v>
      </c>
      <c r="R61" s="0" t="n">
        <f aca="true">RAND()</f>
        <v>0.829915221910858</v>
      </c>
      <c r="S61" s="0" t="n">
        <f aca="true">RAND()</f>
        <v>0.872740575190183</v>
      </c>
      <c r="T61" s="0" t="n">
        <f aca="true">RAND()</f>
        <v>0.635545387666374</v>
      </c>
      <c r="U61" s="0" t="n">
        <f aca="true">RAND()</f>
        <v>0.793045169385188</v>
      </c>
      <c r="V61" s="0" t="n">
        <f aca="true">RAND()</f>
        <v>0.476971204187784</v>
      </c>
      <c r="W61" s="0" t="n">
        <f aca="true">RAND()</f>
        <v>0.24374996413643</v>
      </c>
      <c r="X61" s="0" t="n">
        <f aca="true">RAND()</f>
        <v>0.448075677447511</v>
      </c>
      <c r="Y61" s="0" t="n">
        <f aca="true">RAND()</f>
        <v>0.234089762722996</v>
      </c>
      <c r="Z61" s="0" t="n">
        <f aca="true">RAND()</f>
        <v>0.946759316676983</v>
      </c>
      <c r="AA61" s="0" t="n">
        <f aca="true">RAND()</f>
        <v>0.652239351079381</v>
      </c>
      <c r="AB61" s="0" t="n">
        <f aca="true">RAND()</f>
        <v>0.867609281086179</v>
      </c>
      <c r="AC61" s="0" t="n">
        <f aca="true">RAND()</f>
        <v>0.941914077853615</v>
      </c>
      <c r="AD61" s="0" t="n">
        <f aca="true">RAND()</f>
        <v>0.234702150175824</v>
      </c>
      <c r="AE61" s="0" t="n">
        <f aca="true">RAND()</f>
        <v>0.831140304988622</v>
      </c>
    </row>
    <row r="62" customFormat="false" ht="15.75" hidden="false" customHeight="false" outlineLevel="0" collapsed="false">
      <c r="B62" s="0" t="n">
        <f aca="true">RAND()</f>
        <v>0.884586451623362</v>
      </c>
      <c r="C62" s="0" t="n">
        <f aca="true">RAND()</f>
        <v>0.321052811585846</v>
      </c>
      <c r="D62" s="0" t="n">
        <f aca="true">RAND()</f>
        <v>0.250024012665489</v>
      </c>
      <c r="E62" s="0" t="n">
        <f aca="true">RAND()</f>
        <v>0.29967855708989</v>
      </c>
      <c r="F62" s="0" t="n">
        <f aca="true">RAND()</f>
        <v>0.524045012474679</v>
      </c>
      <c r="G62" s="0" t="n">
        <f aca="true">RAND()</f>
        <v>0.558360324481519</v>
      </c>
      <c r="H62" s="0" t="n">
        <f aca="true">RAND()</f>
        <v>0.517677943950813</v>
      </c>
      <c r="I62" s="0" t="n">
        <f aca="true">RAND()</f>
        <v>0.78049569810456</v>
      </c>
      <c r="J62" s="0" t="n">
        <f aca="true">RAND()</f>
        <v>0.17834250528774</v>
      </c>
      <c r="K62" s="0" t="n">
        <f aca="true">RAND()</f>
        <v>0.498224625046989</v>
      </c>
      <c r="L62" s="0" t="n">
        <f aca="true">RAND()</f>
        <v>0.713924333493377</v>
      </c>
      <c r="M62" s="0" t="n">
        <f aca="true">RAND()</f>
        <v>0.372306841813037</v>
      </c>
      <c r="N62" s="0" t="n">
        <f aca="true">RAND()</f>
        <v>0.413341722611978</v>
      </c>
      <c r="O62" s="0" t="n">
        <f aca="true">RAND()</f>
        <v>0.019308668555337</v>
      </c>
      <c r="P62" s="0" t="n">
        <f aca="true">RAND()</f>
        <v>0.911928700882178</v>
      </c>
      <c r="Q62" s="0" t="n">
        <f aca="true">RAND()</f>
        <v>0.291870302917335</v>
      </c>
      <c r="R62" s="0" t="n">
        <f aca="true">RAND()</f>
        <v>0.567764473402191</v>
      </c>
      <c r="S62" s="0" t="n">
        <f aca="true">RAND()</f>
        <v>0.430154601079816</v>
      </c>
      <c r="T62" s="0" t="n">
        <f aca="true">RAND()</f>
        <v>0.999774029005922</v>
      </c>
      <c r="U62" s="0" t="n">
        <f aca="true">RAND()</f>
        <v>0.895989073205921</v>
      </c>
      <c r="V62" s="0" t="n">
        <f aca="true">RAND()</f>
        <v>0.204661280862533</v>
      </c>
      <c r="W62" s="0" t="n">
        <f aca="true">RAND()</f>
        <v>0.52329669778512</v>
      </c>
      <c r="X62" s="0" t="n">
        <f aca="true">RAND()</f>
        <v>0.367029706268735</v>
      </c>
      <c r="Y62" s="0" t="n">
        <f aca="true">RAND()</f>
        <v>0.36529980310992</v>
      </c>
      <c r="Z62" s="0" t="n">
        <f aca="true">RAND()</f>
        <v>0.583639677705405</v>
      </c>
      <c r="AA62" s="0" t="n">
        <f aca="true">RAND()</f>
        <v>0.39510242535108</v>
      </c>
      <c r="AB62" s="0" t="n">
        <f aca="true">RAND()</f>
        <v>0.0753904117835508</v>
      </c>
      <c r="AC62" s="0" t="n">
        <f aca="true">RAND()</f>
        <v>0.439524566737294</v>
      </c>
      <c r="AD62" s="0" t="n">
        <f aca="true">RAND()</f>
        <v>0.918192204697965</v>
      </c>
      <c r="AE62" s="0" t="n">
        <f aca="true">RAND()</f>
        <v>0.471329281870425</v>
      </c>
    </row>
    <row r="63" customFormat="false" ht="15.75" hidden="false" customHeight="false" outlineLevel="0" collapsed="false">
      <c r="B63" s="0" t="n">
        <f aca="true">RAND()</f>
        <v>0.645803943554296</v>
      </c>
      <c r="C63" s="0" t="n">
        <f aca="true">RAND()</f>
        <v>0.514648669507597</v>
      </c>
      <c r="D63" s="0" t="n">
        <f aca="true">RAND()</f>
        <v>0.123228328742979</v>
      </c>
      <c r="E63" s="0" t="n">
        <f aca="true">RAND()</f>
        <v>0.11580204753669</v>
      </c>
      <c r="F63" s="0" t="n">
        <f aca="true">RAND()</f>
        <v>0.208903239272797</v>
      </c>
      <c r="G63" s="0" t="n">
        <f aca="true">RAND()</f>
        <v>0.617942195607879</v>
      </c>
      <c r="H63" s="0" t="n">
        <f aca="true">RAND()</f>
        <v>0.323486062180686</v>
      </c>
      <c r="I63" s="0" t="n">
        <f aca="true">RAND()</f>
        <v>0.267397200016172</v>
      </c>
      <c r="J63" s="0" t="n">
        <f aca="true">RAND()</f>
        <v>0.104385774574906</v>
      </c>
      <c r="K63" s="0" t="n">
        <f aca="true">RAND()</f>
        <v>0.345161146523471</v>
      </c>
      <c r="L63" s="0" t="n">
        <f aca="true">RAND()</f>
        <v>0.219110976874537</v>
      </c>
      <c r="M63" s="0" t="n">
        <f aca="true">RAND()</f>
        <v>0.742633485571412</v>
      </c>
      <c r="N63" s="0" t="n">
        <f aca="true">RAND()</f>
        <v>0.780810335707809</v>
      </c>
      <c r="O63" s="0" t="n">
        <f aca="true">RAND()</f>
        <v>0.376032006197902</v>
      </c>
      <c r="P63" s="0" t="n">
        <f aca="true">RAND()</f>
        <v>0.890788013522822</v>
      </c>
      <c r="Q63" s="0" t="n">
        <f aca="true">RAND()</f>
        <v>0.371662990338125</v>
      </c>
      <c r="R63" s="0" t="n">
        <f aca="true">RAND()</f>
        <v>0.685994313187968</v>
      </c>
      <c r="S63" s="0" t="n">
        <f aca="true">RAND()</f>
        <v>0.831266762655118</v>
      </c>
      <c r="T63" s="0" t="n">
        <f aca="true">RAND()</f>
        <v>0.063629662509259</v>
      </c>
      <c r="U63" s="0" t="n">
        <f aca="true">RAND()</f>
        <v>0.43424602986751</v>
      </c>
      <c r="V63" s="0" t="n">
        <f aca="true">RAND()</f>
        <v>0.680413592363311</v>
      </c>
      <c r="W63" s="0" t="n">
        <f aca="true">RAND()</f>
        <v>0.204906739501209</v>
      </c>
      <c r="X63" s="0" t="n">
        <f aca="true">RAND()</f>
        <v>0.0843812541878591</v>
      </c>
      <c r="Y63" s="0" t="n">
        <f aca="true">RAND()</f>
        <v>0.715535024112242</v>
      </c>
      <c r="Z63" s="0" t="n">
        <f aca="true">RAND()</f>
        <v>0.464147495350071</v>
      </c>
      <c r="AA63" s="0" t="n">
        <f aca="true">RAND()</f>
        <v>0.24412889193161</v>
      </c>
      <c r="AB63" s="0" t="n">
        <f aca="true">RAND()</f>
        <v>0.385442497341766</v>
      </c>
      <c r="AC63" s="0" t="n">
        <f aca="true">RAND()</f>
        <v>0.0186983069114043</v>
      </c>
      <c r="AD63" s="0" t="n">
        <f aca="true">RAND()</f>
        <v>0.812104657320461</v>
      </c>
      <c r="AE63" s="0" t="n">
        <f aca="true">RAND()</f>
        <v>0.589197790429742</v>
      </c>
    </row>
    <row r="64" customFormat="false" ht="15.75" hidden="false" customHeight="false" outlineLevel="0" collapsed="false">
      <c r="B64" s="0" t="n">
        <f aca="true">RAND()</f>
        <v>0.800953225753011</v>
      </c>
      <c r="C64" s="0" t="n">
        <f aca="true">RAND()</f>
        <v>0.871122621409845</v>
      </c>
      <c r="D64" s="0" t="n">
        <f aca="true">RAND()</f>
        <v>0.362783889393817</v>
      </c>
      <c r="E64" s="0" t="n">
        <f aca="true">RAND()</f>
        <v>0.921264721583443</v>
      </c>
      <c r="F64" s="0" t="n">
        <f aca="true">RAND()</f>
        <v>0.607103039214289</v>
      </c>
      <c r="G64" s="0" t="n">
        <f aca="true">RAND()</f>
        <v>0.0118151646491605</v>
      </c>
      <c r="H64" s="0" t="n">
        <f aca="true">RAND()</f>
        <v>0.552485731951543</v>
      </c>
      <c r="I64" s="0" t="n">
        <f aca="true">RAND()</f>
        <v>0.477758067935016</v>
      </c>
      <c r="J64" s="0" t="n">
        <f aca="true">RAND()</f>
        <v>0.00265107345660357</v>
      </c>
      <c r="K64" s="0" t="n">
        <f aca="true">RAND()</f>
        <v>0.772106117152929</v>
      </c>
      <c r="L64" s="0" t="n">
        <f aca="true">RAND()</f>
        <v>0.208936772291612</v>
      </c>
      <c r="M64" s="0" t="n">
        <f aca="true">RAND()</f>
        <v>0.654318692713506</v>
      </c>
      <c r="N64" s="0" t="n">
        <f aca="true">RAND()</f>
        <v>0.475574423144013</v>
      </c>
      <c r="O64" s="0" t="n">
        <f aca="true">RAND()</f>
        <v>0.190242560810295</v>
      </c>
      <c r="P64" s="0" t="n">
        <f aca="true">RAND()</f>
        <v>0.562458546509515</v>
      </c>
      <c r="Q64" s="0" t="n">
        <f aca="true">RAND()</f>
        <v>0.866716637802962</v>
      </c>
      <c r="R64" s="0" t="n">
        <f aca="true">RAND()</f>
        <v>0.618854641081113</v>
      </c>
      <c r="S64" s="0" t="n">
        <f aca="true">RAND()</f>
        <v>0.462764863711242</v>
      </c>
      <c r="T64" s="0" t="n">
        <f aca="true">RAND()</f>
        <v>0.839354920318764</v>
      </c>
      <c r="U64" s="0" t="n">
        <f aca="true">RAND()</f>
        <v>0.901493134393277</v>
      </c>
      <c r="V64" s="0" t="n">
        <f aca="true">RAND()</f>
        <v>0.449970496180554</v>
      </c>
      <c r="W64" s="0" t="n">
        <f aca="true">RAND()</f>
        <v>0.556317656278416</v>
      </c>
      <c r="X64" s="0" t="n">
        <f aca="true">RAND()</f>
        <v>0.283759507461302</v>
      </c>
      <c r="Y64" s="0" t="n">
        <f aca="true">RAND()</f>
        <v>0.816688322975303</v>
      </c>
      <c r="Z64" s="0" t="n">
        <f aca="true">RAND()</f>
        <v>0.550643141772465</v>
      </c>
      <c r="AA64" s="0" t="n">
        <f aca="true">RAND()</f>
        <v>0.47390319028889</v>
      </c>
      <c r="AB64" s="0" t="n">
        <f aca="true">RAND()</f>
        <v>0.105095133715118</v>
      </c>
      <c r="AC64" s="0" t="n">
        <f aca="true">RAND()</f>
        <v>0.793130912917824</v>
      </c>
      <c r="AD64" s="0" t="n">
        <f aca="true">RAND()</f>
        <v>0.870221066068491</v>
      </c>
      <c r="AE64" s="0" t="n">
        <f aca="true">RAND()</f>
        <v>0.52966669624723</v>
      </c>
    </row>
    <row r="65" customFormat="false" ht="15.75" hidden="false" customHeight="false" outlineLevel="0" collapsed="false">
      <c r="B65" s="0" t="n">
        <f aca="true">RAND()</f>
        <v>0.440458281347236</v>
      </c>
      <c r="C65" s="0" t="n">
        <f aca="true">RAND()</f>
        <v>0.960210768630926</v>
      </c>
      <c r="D65" s="0" t="n">
        <f aca="true">RAND()</f>
        <v>0.16282457684802</v>
      </c>
      <c r="E65" s="0" t="n">
        <f aca="true">RAND()</f>
        <v>0.32348239521526</v>
      </c>
      <c r="F65" s="0" t="n">
        <f aca="true">RAND()</f>
        <v>0.27496427240954</v>
      </c>
      <c r="G65" s="0" t="n">
        <f aca="true">RAND()</f>
        <v>0.554119733664782</v>
      </c>
      <c r="H65" s="0" t="n">
        <f aca="true">RAND()</f>
        <v>0.988264997217005</v>
      </c>
      <c r="I65" s="0" t="n">
        <f aca="true">RAND()</f>
        <v>0.677031426814537</v>
      </c>
      <c r="J65" s="0" t="n">
        <f aca="true">RAND()</f>
        <v>0.0478806665494288</v>
      </c>
      <c r="K65" s="0" t="n">
        <f aca="true">RAND()</f>
        <v>0.269895503033008</v>
      </c>
      <c r="L65" s="0" t="n">
        <f aca="true">RAND()</f>
        <v>0.176576556310214</v>
      </c>
      <c r="M65" s="0" t="n">
        <f aca="true">RAND()</f>
        <v>0.525031223780293</v>
      </c>
      <c r="N65" s="0" t="n">
        <f aca="true">RAND()</f>
        <v>0.027918065757978</v>
      </c>
      <c r="O65" s="0" t="n">
        <f aca="true">RAND()</f>
        <v>0.578780445851744</v>
      </c>
      <c r="P65" s="0" t="n">
        <f aca="true">RAND()</f>
        <v>0.875061584203704</v>
      </c>
      <c r="Q65" s="0" t="n">
        <f aca="true">RAND()</f>
        <v>0.77477130196044</v>
      </c>
      <c r="R65" s="0" t="n">
        <f aca="true">RAND()</f>
        <v>0.554234528844612</v>
      </c>
      <c r="S65" s="0" t="n">
        <f aca="true">RAND()</f>
        <v>0.40411167355757</v>
      </c>
      <c r="T65" s="0" t="n">
        <f aca="true">RAND()</f>
        <v>0.927293947249218</v>
      </c>
      <c r="U65" s="0" t="n">
        <f aca="true">RAND()</f>
        <v>0.2320918950983</v>
      </c>
      <c r="V65" s="0" t="n">
        <f aca="true">RAND()</f>
        <v>0.988064791961829</v>
      </c>
      <c r="W65" s="0" t="n">
        <f aca="true">RAND()</f>
        <v>0.534007303937278</v>
      </c>
      <c r="X65" s="0" t="n">
        <f aca="true">RAND()</f>
        <v>0.662438964421376</v>
      </c>
      <c r="Y65" s="0" t="n">
        <f aca="true">RAND()</f>
        <v>0.169149514402192</v>
      </c>
      <c r="Z65" s="0" t="n">
        <f aca="true">RAND()</f>
        <v>0.673707884304617</v>
      </c>
      <c r="AA65" s="0" t="n">
        <f aca="true">RAND()</f>
        <v>0.669818509262708</v>
      </c>
      <c r="AB65" s="0" t="n">
        <f aca="true">RAND()</f>
        <v>0.588076371124638</v>
      </c>
      <c r="AC65" s="0" t="n">
        <f aca="true">RAND()</f>
        <v>0.20039429931779</v>
      </c>
      <c r="AD65" s="0" t="n">
        <f aca="true">RAND()</f>
        <v>0.103184267739525</v>
      </c>
      <c r="AE65" s="0" t="n">
        <f aca="true">RAND()</f>
        <v>0.999372300589193</v>
      </c>
    </row>
    <row r="66" customFormat="false" ht="15.75" hidden="false" customHeight="false" outlineLevel="0" collapsed="false">
      <c r="B66" s="0" t="n">
        <f aca="true">RAND()</f>
        <v>0.224046720708673</v>
      </c>
      <c r="C66" s="0" t="n">
        <f aca="true">RAND()</f>
        <v>0.811372036295107</v>
      </c>
      <c r="D66" s="0" t="n">
        <f aca="true">RAND()</f>
        <v>0.877501032814091</v>
      </c>
      <c r="E66" s="0" t="n">
        <f aca="true">RAND()</f>
        <v>0.38494265726214</v>
      </c>
      <c r="F66" s="0" t="n">
        <f aca="true">RAND()</f>
        <v>0.572727856740666</v>
      </c>
      <c r="G66" s="0" t="n">
        <f aca="true">RAND()</f>
        <v>0.721898834625635</v>
      </c>
      <c r="H66" s="0" t="n">
        <f aca="true">RAND()</f>
        <v>0.779914986382732</v>
      </c>
      <c r="I66" s="0" t="n">
        <f aca="true">RAND()</f>
        <v>0.62731974557548</v>
      </c>
      <c r="J66" s="0" t="n">
        <f aca="true">RAND()</f>
        <v>0.044357449903095</v>
      </c>
      <c r="K66" s="0" t="n">
        <f aca="true">RAND()</f>
        <v>0.454110781107163</v>
      </c>
      <c r="L66" s="0" t="n">
        <f aca="true">RAND()</f>
        <v>0.60757425893109</v>
      </c>
      <c r="M66" s="0" t="n">
        <f aca="true">RAND()</f>
        <v>0.280893139160071</v>
      </c>
      <c r="N66" s="0" t="n">
        <f aca="true">RAND()</f>
        <v>0.457718473394759</v>
      </c>
      <c r="O66" s="0" t="n">
        <f aca="true">RAND()</f>
        <v>0.817982145540852</v>
      </c>
      <c r="P66" s="0" t="n">
        <f aca="true">RAND()</f>
        <v>0.37066657522803</v>
      </c>
      <c r="Q66" s="0" t="n">
        <f aca="true">RAND()</f>
        <v>0.688932603107428</v>
      </c>
      <c r="R66" s="0" t="n">
        <f aca="true">RAND()</f>
        <v>0.436455719663545</v>
      </c>
      <c r="S66" s="0" t="n">
        <f aca="true">RAND()</f>
        <v>0.85404327971646</v>
      </c>
      <c r="T66" s="0" t="n">
        <f aca="true">RAND()</f>
        <v>0.254410164536083</v>
      </c>
      <c r="U66" s="0" t="n">
        <f aca="true">RAND()</f>
        <v>0.290270055669052</v>
      </c>
      <c r="V66" s="0" t="n">
        <f aca="true">RAND()</f>
        <v>0.739220986756638</v>
      </c>
      <c r="W66" s="0" t="n">
        <f aca="true">RAND()</f>
        <v>0.0384829529161636</v>
      </c>
      <c r="X66" s="0" t="n">
        <f aca="true">RAND()</f>
        <v>0.922220413880868</v>
      </c>
      <c r="Y66" s="0" t="n">
        <f aca="true">RAND()</f>
        <v>0.391940259291187</v>
      </c>
      <c r="Z66" s="0" t="n">
        <f aca="true">RAND()</f>
        <v>0.783348270122729</v>
      </c>
      <c r="AA66" s="0" t="n">
        <f aca="true">RAND()</f>
        <v>0.407060468983629</v>
      </c>
      <c r="AB66" s="0" t="n">
        <f aca="true">RAND()</f>
        <v>0.680785830297526</v>
      </c>
      <c r="AC66" s="0" t="n">
        <f aca="true">RAND()</f>
        <v>0.0982494487732836</v>
      </c>
      <c r="AD66" s="0" t="n">
        <f aca="true">RAND()</f>
        <v>0.163593715409507</v>
      </c>
      <c r="AE66" s="0" t="n">
        <f aca="true">RAND()</f>
        <v>0.568128707194185</v>
      </c>
    </row>
    <row r="67" customFormat="false" ht="15.75" hidden="false" customHeight="false" outlineLevel="0" collapsed="false">
      <c r="B67" s="0" t="n">
        <f aca="true">RAND()</f>
        <v>0.564062667589454</v>
      </c>
      <c r="C67" s="0" t="n">
        <f aca="true">RAND()</f>
        <v>0.712202013746989</v>
      </c>
      <c r="D67" s="0" t="n">
        <f aca="true">RAND()</f>
        <v>0.0713698338391812</v>
      </c>
      <c r="E67" s="0" t="n">
        <f aca="true">RAND()</f>
        <v>0.494907106527174</v>
      </c>
      <c r="F67" s="0" t="n">
        <f aca="true">RAND()</f>
        <v>0.256734147372881</v>
      </c>
      <c r="G67" s="0" t="n">
        <f aca="true">RAND()</f>
        <v>0.33843484861971</v>
      </c>
      <c r="H67" s="0" t="n">
        <f aca="true">RAND()</f>
        <v>0.322539484072915</v>
      </c>
      <c r="I67" s="0" t="n">
        <f aca="true">RAND()</f>
        <v>0.566793019213899</v>
      </c>
      <c r="J67" s="0" t="n">
        <f aca="true">RAND()</f>
        <v>0.0923839649578241</v>
      </c>
      <c r="K67" s="0" t="n">
        <f aca="true">RAND()</f>
        <v>0.459312615306115</v>
      </c>
      <c r="L67" s="0" t="n">
        <f aca="true">RAND()</f>
        <v>0.171071477478666</v>
      </c>
      <c r="M67" s="0" t="n">
        <f aca="true">RAND()</f>
        <v>0.959238039055749</v>
      </c>
      <c r="N67" s="0" t="n">
        <f aca="true">RAND()</f>
        <v>0.759195178743241</v>
      </c>
      <c r="O67" s="0" t="n">
        <f aca="true">RAND()</f>
        <v>0.298757341442697</v>
      </c>
      <c r="P67" s="0" t="n">
        <f aca="true">RAND()</f>
        <v>0.669859705890124</v>
      </c>
      <c r="Q67" s="0" t="n">
        <f aca="true">RAND()</f>
        <v>0.157760722353383</v>
      </c>
      <c r="R67" s="0" t="n">
        <f aca="true">RAND()</f>
        <v>0.447937344719169</v>
      </c>
      <c r="S67" s="0" t="n">
        <f aca="true">RAND()</f>
        <v>0.972423549438426</v>
      </c>
      <c r="T67" s="0" t="n">
        <f aca="true">RAND()</f>
        <v>0.233663299068847</v>
      </c>
      <c r="U67" s="0" t="n">
        <f aca="true">RAND()</f>
        <v>0.691836864523264</v>
      </c>
      <c r="V67" s="0" t="n">
        <f aca="true">RAND()</f>
        <v>0.125258852024829</v>
      </c>
      <c r="W67" s="0" t="n">
        <f aca="true">RAND()</f>
        <v>0.74766538710047</v>
      </c>
      <c r="X67" s="0" t="n">
        <f aca="true">RAND()</f>
        <v>0.864015145451211</v>
      </c>
      <c r="Y67" s="0" t="n">
        <f aca="true">RAND()</f>
        <v>0.251946757643427</v>
      </c>
      <c r="Z67" s="0" t="n">
        <f aca="true">RAND()</f>
        <v>0.791077919642436</v>
      </c>
      <c r="AA67" s="0" t="n">
        <f aca="true">RAND()</f>
        <v>0.109800243920452</v>
      </c>
      <c r="AB67" s="0" t="n">
        <f aca="true">RAND()</f>
        <v>0.120007708755512</v>
      </c>
      <c r="AC67" s="0" t="n">
        <f aca="true">RAND()</f>
        <v>0.405485854261391</v>
      </c>
      <c r="AD67" s="0" t="n">
        <f aca="true">RAND()</f>
        <v>0.490827872566003</v>
      </c>
      <c r="AE67" s="0" t="n">
        <f aca="true">RAND()</f>
        <v>0.934861191772111</v>
      </c>
    </row>
    <row r="68" customFormat="false" ht="15.75" hidden="false" customHeight="false" outlineLevel="0" collapsed="false">
      <c r="B68" s="0" t="n">
        <f aca="true">RAND()</f>
        <v>0.923877505283511</v>
      </c>
      <c r="C68" s="0" t="n">
        <f aca="true">RAND()</f>
        <v>0.789299719057703</v>
      </c>
      <c r="D68" s="0" t="n">
        <f aca="true">RAND()</f>
        <v>0.704971629666449</v>
      </c>
      <c r="E68" s="0" t="n">
        <f aca="true">RAND()</f>
        <v>0.311573611572549</v>
      </c>
      <c r="F68" s="0" t="n">
        <f aca="true">RAND()</f>
        <v>0.875901025127784</v>
      </c>
      <c r="G68" s="0" t="n">
        <f aca="true">RAND()</f>
        <v>0.12838598259328</v>
      </c>
      <c r="H68" s="0" t="n">
        <f aca="true">RAND()</f>
        <v>0.598187310630727</v>
      </c>
      <c r="I68" s="0" t="n">
        <f aca="true">RAND()</f>
        <v>0.0971205889213917</v>
      </c>
      <c r="J68" s="0" t="n">
        <f aca="true">RAND()</f>
        <v>0.869538684344309</v>
      </c>
      <c r="K68" s="0" t="n">
        <f aca="true">RAND()</f>
        <v>0.0803572791184624</v>
      </c>
      <c r="L68" s="0" t="n">
        <f aca="true">RAND()</f>
        <v>0.527291273481301</v>
      </c>
      <c r="M68" s="0" t="n">
        <f aca="true">RAND()</f>
        <v>0.272708386802666</v>
      </c>
      <c r="N68" s="0" t="n">
        <f aca="true">RAND()</f>
        <v>0.180835073653319</v>
      </c>
      <c r="O68" s="0" t="n">
        <f aca="true">RAND()</f>
        <v>0.0138890488030896</v>
      </c>
      <c r="P68" s="0" t="n">
        <f aca="true">RAND()</f>
        <v>0.820543647209653</v>
      </c>
      <c r="Q68" s="0" t="n">
        <f aca="true">RAND()</f>
        <v>0.131836279351775</v>
      </c>
      <c r="R68" s="0" t="n">
        <f aca="true">RAND()</f>
        <v>0.472528249179019</v>
      </c>
      <c r="S68" s="0" t="n">
        <f aca="true">RAND()</f>
        <v>0.924050231862647</v>
      </c>
      <c r="T68" s="0" t="n">
        <f aca="true">RAND()</f>
        <v>0.547072180284476</v>
      </c>
      <c r="U68" s="0" t="n">
        <f aca="true">RAND()</f>
        <v>0.541009192009577</v>
      </c>
      <c r="V68" s="0" t="n">
        <f aca="true">RAND()</f>
        <v>0.473939294197014</v>
      </c>
      <c r="W68" s="0" t="n">
        <f aca="true">RAND()</f>
        <v>0.981262688003275</v>
      </c>
      <c r="X68" s="0" t="n">
        <f aca="true">RAND()</f>
        <v>0.867172895095977</v>
      </c>
      <c r="Y68" s="0" t="n">
        <f aca="true">RAND()</f>
        <v>0.102311525669109</v>
      </c>
      <c r="Z68" s="0" t="n">
        <f aca="true">RAND()</f>
        <v>0.887636960429937</v>
      </c>
      <c r="AA68" s="0" t="n">
        <f aca="true">RAND()</f>
        <v>0.821498598698452</v>
      </c>
      <c r="AB68" s="0" t="n">
        <f aca="true">RAND()</f>
        <v>0.811335180299559</v>
      </c>
      <c r="AC68" s="0" t="n">
        <f aca="true">RAND()</f>
        <v>0.336973129367831</v>
      </c>
      <c r="AD68" s="0" t="n">
        <f aca="true">RAND()</f>
        <v>0.952966529296159</v>
      </c>
      <c r="AE68" s="0" t="n">
        <f aca="true">RAND()</f>
        <v>0.944865110824501</v>
      </c>
    </row>
    <row r="69" customFormat="false" ht="15.75" hidden="false" customHeight="false" outlineLevel="0" collapsed="false">
      <c r="B69" s="0" t="n">
        <f aca="true">RAND()</f>
        <v>0.691105203702233</v>
      </c>
      <c r="C69" s="0" t="n">
        <f aca="true">RAND()</f>
        <v>0.448548570564979</v>
      </c>
      <c r="D69" s="0" t="n">
        <f aca="true">RAND()</f>
        <v>0.401023810466226</v>
      </c>
      <c r="E69" s="0" t="n">
        <f aca="true">RAND()</f>
        <v>0.512802552332403</v>
      </c>
      <c r="F69" s="0" t="n">
        <f aca="true">RAND()</f>
        <v>0.446179255719602</v>
      </c>
      <c r="G69" s="0" t="n">
        <f aca="true">RAND()</f>
        <v>0.959730607827785</v>
      </c>
      <c r="H69" s="0" t="n">
        <f aca="true">RAND()</f>
        <v>0.421084679778143</v>
      </c>
      <c r="I69" s="0" t="n">
        <f aca="true">RAND()</f>
        <v>0.522608747993519</v>
      </c>
      <c r="J69" s="0" t="n">
        <f aca="true">RAND()</f>
        <v>0.539853623047072</v>
      </c>
      <c r="K69" s="0" t="n">
        <f aca="true">RAND()</f>
        <v>0.638160238434465</v>
      </c>
      <c r="L69" s="0" t="n">
        <f aca="true">RAND()</f>
        <v>0.577580187378279</v>
      </c>
      <c r="M69" s="0" t="n">
        <f aca="true">RAND()</f>
        <v>0.498255921808909</v>
      </c>
      <c r="N69" s="0" t="n">
        <f aca="true">RAND()</f>
        <v>0.299670528799546</v>
      </c>
      <c r="O69" s="0" t="n">
        <f aca="true">RAND()</f>
        <v>0.330107309031133</v>
      </c>
      <c r="P69" s="0" t="n">
        <f aca="true">RAND()</f>
        <v>0.979564956928363</v>
      </c>
      <c r="Q69" s="0" t="n">
        <f aca="true">RAND()</f>
        <v>0.755649396053258</v>
      </c>
      <c r="R69" s="0" t="n">
        <f aca="true">RAND()</f>
        <v>0.68345009293028</v>
      </c>
      <c r="S69" s="0" t="n">
        <f aca="true">RAND()</f>
        <v>0.345964965550799</v>
      </c>
      <c r="T69" s="0" t="n">
        <f aca="true">RAND()</f>
        <v>0.826214835396241</v>
      </c>
      <c r="U69" s="0" t="n">
        <f aca="true">RAND()</f>
        <v>0.723552441693333</v>
      </c>
      <c r="V69" s="0" t="n">
        <f aca="true">RAND()</f>
        <v>0.70659355744199</v>
      </c>
      <c r="W69" s="0" t="n">
        <f aca="true">RAND()</f>
        <v>0.458192155697664</v>
      </c>
      <c r="X69" s="0" t="n">
        <f aca="true">RAND()</f>
        <v>0.217176551102869</v>
      </c>
      <c r="Y69" s="0" t="n">
        <f aca="true">RAND()</f>
        <v>0.345081239101925</v>
      </c>
      <c r="Z69" s="0" t="n">
        <f aca="true">RAND()</f>
        <v>0.165925303714229</v>
      </c>
      <c r="AA69" s="0" t="n">
        <f aca="true">RAND()</f>
        <v>0.0263248350858567</v>
      </c>
      <c r="AB69" s="0" t="n">
        <f aca="true">RAND()</f>
        <v>0.730956649760853</v>
      </c>
      <c r="AC69" s="0" t="n">
        <f aca="true">RAND()</f>
        <v>0.731460213091119</v>
      </c>
      <c r="AD69" s="0" t="n">
        <f aca="true">RAND()</f>
        <v>0.421284790316515</v>
      </c>
      <c r="AE69" s="0" t="n">
        <f aca="true">RAND()</f>
        <v>0.647083336890328</v>
      </c>
    </row>
    <row r="70" customFormat="false" ht="15.75" hidden="false" customHeight="false" outlineLevel="0" collapsed="false">
      <c r="B70" s="0" t="n">
        <f aca="true">RAND()</f>
        <v>0.387870106445929</v>
      </c>
      <c r="C70" s="0" t="n">
        <f aca="true">RAND()</f>
        <v>0.896394310051417</v>
      </c>
      <c r="D70" s="0" t="n">
        <f aca="true">RAND()</f>
        <v>0.103413329679401</v>
      </c>
      <c r="E70" s="0" t="n">
        <f aca="true">RAND()</f>
        <v>0.449203944569666</v>
      </c>
      <c r="F70" s="0" t="n">
        <f aca="true">RAND()</f>
        <v>0.407707733651085</v>
      </c>
      <c r="G70" s="0" t="n">
        <f aca="true">RAND()</f>
        <v>0.875415997517197</v>
      </c>
      <c r="H70" s="0" t="n">
        <f aca="true">RAND()</f>
        <v>0.551325710963969</v>
      </c>
      <c r="I70" s="0" t="n">
        <f aca="true">RAND()</f>
        <v>0.472946184444613</v>
      </c>
      <c r="J70" s="0" t="n">
        <f aca="true">RAND()</f>
        <v>0.300650357911013</v>
      </c>
      <c r="K70" s="0" t="n">
        <f aca="true">RAND()</f>
        <v>0.147891006160784</v>
      </c>
      <c r="L70" s="0" t="n">
        <f aca="true">RAND()</f>
        <v>0.58154020622802</v>
      </c>
      <c r="M70" s="0" t="n">
        <f aca="true">RAND()</f>
        <v>0.630312717746364</v>
      </c>
      <c r="N70" s="0" t="n">
        <f aca="true">RAND()</f>
        <v>0.157703715478641</v>
      </c>
      <c r="O70" s="0" t="n">
        <f aca="true">RAND()</f>
        <v>0.151432522605368</v>
      </c>
      <c r="P70" s="0" t="n">
        <f aca="true">RAND()</f>
        <v>0.551245662799505</v>
      </c>
      <c r="Q70" s="0" t="n">
        <f aca="true">RAND()</f>
        <v>0.578740397687031</v>
      </c>
      <c r="R70" s="0" t="n">
        <f aca="true">RAND()</f>
        <v>0.257184905338546</v>
      </c>
      <c r="S70" s="0" t="n">
        <f aca="true">RAND()</f>
        <v>0.0809702469696081</v>
      </c>
      <c r="T70" s="0" t="n">
        <f aca="true">RAND()</f>
        <v>0.806395478088602</v>
      </c>
      <c r="U70" s="0" t="n">
        <f aca="true">RAND()</f>
        <v>0.472236816731892</v>
      </c>
      <c r="V70" s="0" t="n">
        <f aca="true">RAND()</f>
        <v>0.544946615892713</v>
      </c>
      <c r="W70" s="0" t="n">
        <f aca="true">RAND()</f>
        <v>0.751522060342644</v>
      </c>
      <c r="X70" s="0" t="n">
        <f aca="true">RAND()</f>
        <v>0.776240251575583</v>
      </c>
      <c r="Y70" s="0" t="n">
        <f aca="true">RAND()</f>
        <v>0.144661520794596</v>
      </c>
      <c r="Z70" s="0" t="n">
        <f aca="true">RAND()</f>
        <v>0.48669358820292</v>
      </c>
      <c r="AA70" s="0" t="n">
        <f aca="true">RAND()</f>
        <v>0.612084226838375</v>
      </c>
      <c r="AB70" s="0" t="n">
        <f aca="true">RAND()</f>
        <v>0.726916686144052</v>
      </c>
      <c r="AC70" s="0" t="n">
        <f aca="true">RAND()</f>
        <v>0.282327306187612</v>
      </c>
      <c r="AD70" s="0" t="n">
        <f aca="true">RAND()</f>
        <v>0.188643209246367</v>
      </c>
      <c r="AE70" s="0" t="n">
        <f aca="true">RAND()</f>
        <v>0.659725896893962</v>
      </c>
    </row>
    <row r="71" customFormat="false" ht="15.75" hidden="false" customHeight="false" outlineLevel="0" collapsed="false">
      <c r="B71" s="0" t="n">
        <f aca="true">RAND()</f>
        <v>0.180784636740971</v>
      </c>
      <c r="C71" s="0" t="n">
        <f aca="true">RAND()</f>
        <v>0.139825173489796</v>
      </c>
      <c r="D71" s="0" t="n">
        <f aca="true">RAND()</f>
        <v>0.904017621455877</v>
      </c>
      <c r="E71" s="0" t="n">
        <f aca="true">RAND()</f>
        <v>0.676130538333216</v>
      </c>
      <c r="F71" s="0" t="n">
        <f aca="true">RAND()</f>
        <v>0.457996122356087</v>
      </c>
      <c r="G71" s="0" t="n">
        <f aca="true">RAND()</f>
        <v>0.504628926928933</v>
      </c>
      <c r="H71" s="0" t="n">
        <f aca="true">RAND()</f>
        <v>0.832957743298305</v>
      </c>
      <c r="I71" s="0" t="n">
        <f aca="true">RAND()</f>
        <v>0.378141873064302</v>
      </c>
      <c r="J71" s="0" t="n">
        <f aca="true">RAND()</f>
        <v>0.545447144853237</v>
      </c>
      <c r="K71" s="0" t="n">
        <f aca="true">RAND()</f>
        <v>0.747914561833488</v>
      </c>
      <c r="L71" s="0" t="n">
        <f aca="true">RAND()</f>
        <v>0.495533925293713</v>
      </c>
      <c r="M71" s="0" t="n">
        <f aca="true">RAND()</f>
        <v>0.63093666271177</v>
      </c>
      <c r="N71" s="0" t="n">
        <f aca="true">RAND()</f>
        <v>0.00800169947834038</v>
      </c>
      <c r="O71" s="0" t="n">
        <f aca="true">RAND()</f>
        <v>0.126345794145171</v>
      </c>
      <c r="P71" s="0" t="n">
        <f aca="true">RAND()</f>
        <v>0.695253744434023</v>
      </c>
      <c r="Q71" s="0" t="n">
        <f aca="true">RAND()</f>
        <v>0.283184750188329</v>
      </c>
      <c r="R71" s="0" t="n">
        <f aca="true">RAND()</f>
        <v>0.639559336094685</v>
      </c>
      <c r="S71" s="0" t="n">
        <f aca="true">RAND()</f>
        <v>0.139529742448396</v>
      </c>
      <c r="T71" s="0" t="n">
        <f aca="true">RAND()</f>
        <v>0.974651120373761</v>
      </c>
      <c r="U71" s="0" t="n">
        <f aca="true">RAND()</f>
        <v>0.79126661433095</v>
      </c>
      <c r="V71" s="0" t="n">
        <f aca="true">RAND()</f>
        <v>0.294705683784914</v>
      </c>
      <c r="W71" s="0" t="n">
        <f aca="true">RAND()</f>
        <v>0.15121341319497</v>
      </c>
      <c r="X71" s="0" t="n">
        <f aca="true">RAND()</f>
        <v>0.83524018970474</v>
      </c>
      <c r="Y71" s="0" t="n">
        <f aca="true">RAND()</f>
        <v>0.408180542075925</v>
      </c>
      <c r="Z71" s="0" t="n">
        <f aca="true">RAND()</f>
        <v>0.345031594538723</v>
      </c>
      <c r="AA71" s="0" t="n">
        <f aca="true">RAND()</f>
        <v>0.865121128191002</v>
      </c>
      <c r="AB71" s="0" t="n">
        <f aca="true">RAND()</f>
        <v>0.779153555929856</v>
      </c>
      <c r="AC71" s="0" t="n">
        <f aca="true">RAND()</f>
        <v>0.45879377323893</v>
      </c>
      <c r="AD71" s="0" t="n">
        <f aca="true">RAND()</f>
        <v>0.682946982983707</v>
      </c>
      <c r="AE71" s="0" t="n">
        <f aca="true">RAND()</f>
        <v>0.402495010231557</v>
      </c>
    </row>
    <row r="72" customFormat="false" ht="15.75" hidden="false" customHeight="false" outlineLevel="0" collapsed="false">
      <c r="B72" s="0" t="n">
        <f aca="true">RAND()</f>
        <v>0.210944471436616</v>
      </c>
      <c r="C72" s="0" t="n">
        <f aca="true">RAND()</f>
        <v>0.494381191708487</v>
      </c>
      <c r="D72" s="0" t="n">
        <f aca="true">RAND()</f>
        <v>0.499402591636502</v>
      </c>
      <c r="E72" s="0" t="n">
        <f aca="true">RAND()</f>
        <v>0.326863193948583</v>
      </c>
      <c r="F72" s="0" t="n">
        <f aca="true">RAND()</f>
        <v>0.0725636759020553</v>
      </c>
      <c r="G72" s="0" t="n">
        <f aca="true">RAND()</f>
        <v>0.513551642407112</v>
      </c>
      <c r="H72" s="0" t="n">
        <f aca="true">RAND()</f>
        <v>0.0607211242080352</v>
      </c>
      <c r="I72" s="0" t="n">
        <f aca="true">RAND()</f>
        <v>0.512876983947442</v>
      </c>
      <c r="J72" s="0" t="n">
        <f aca="true">RAND()</f>
        <v>0.795287570735833</v>
      </c>
      <c r="K72" s="0" t="n">
        <f aca="true">RAND()</f>
        <v>0.178531092562816</v>
      </c>
      <c r="L72" s="0" t="n">
        <f aca="true">RAND()</f>
        <v>0.824671913528986</v>
      </c>
      <c r="M72" s="0" t="n">
        <f aca="true">RAND()</f>
        <v>0.4985775604165</v>
      </c>
      <c r="N72" s="0" t="n">
        <f aca="true">RAND()</f>
        <v>0.728392387150921</v>
      </c>
      <c r="O72" s="0" t="n">
        <f aca="true">RAND()</f>
        <v>0.031638493305912</v>
      </c>
      <c r="P72" s="0" t="n">
        <f aca="true">RAND()</f>
        <v>0.517987391732662</v>
      </c>
      <c r="Q72" s="0" t="n">
        <f aca="true">RAND()</f>
        <v>0.816334948514528</v>
      </c>
      <c r="R72" s="0" t="n">
        <f aca="true">RAND()</f>
        <v>0.146826188343894</v>
      </c>
      <c r="S72" s="0" t="n">
        <f aca="true">RAND()</f>
        <v>0.906944803412931</v>
      </c>
      <c r="T72" s="0" t="n">
        <f aca="true">RAND()</f>
        <v>0.429731531734662</v>
      </c>
      <c r="U72" s="0" t="n">
        <f aca="true">RAND()</f>
        <v>0.316636189779413</v>
      </c>
      <c r="V72" s="0" t="n">
        <f aca="true">RAND()</f>
        <v>0.064576800528835</v>
      </c>
      <c r="W72" s="0" t="n">
        <f aca="true">RAND()</f>
        <v>0.0769515922613483</v>
      </c>
      <c r="X72" s="0" t="n">
        <f aca="true">RAND()</f>
        <v>0.350328253629238</v>
      </c>
      <c r="Y72" s="0" t="n">
        <f aca="true">RAND()</f>
        <v>0.18560181053065</v>
      </c>
      <c r="Z72" s="0" t="n">
        <f aca="true">RAND()</f>
        <v>0.919929564308458</v>
      </c>
      <c r="AA72" s="0" t="n">
        <f aca="true">RAND()</f>
        <v>0.653255731499687</v>
      </c>
      <c r="AB72" s="0" t="n">
        <f aca="true">RAND()</f>
        <v>0.770743504300544</v>
      </c>
      <c r="AC72" s="0" t="n">
        <f aca="true">RAND()</f>
        <v>0.539556554578086</v>
      </c>
      <c r="AD72" s="0" t="n">
        <f aca="true">RAND()</f>
        <v>0.511371109179186</v>
      </c>
      <c r="AE72" s="0" t="n">
        <f aca="true">RAND()</f>
        <v>0.973471545608429</v>
      </c>
    </row>
    <row r="73" customFormat="false" ht="15.75" hidden="false" customHeight="false" outlineLevel="0" collapsed="false">
      <c r="B73" s="0" t="n">
        <f aca="true">RAND()</f>
        <v>0.895936935530526</v>
      </c>
      <c r="C73" s="0" t="n">
        <f aca="true">RAND()</f>
        <v>0.541473171638103</v>
      </c>
      <c r="D73" s="0" t="n">
        <f aca="true">RAND()</f>
        <v>0.0298479766059701</v>
      </c>
      <c r="E73" s="0" t="n">
        <f aca="true">RAND()</f>
        <v>0.747657823141783</v>
      </c>
      <c r="F73" s="0" t="n">
        <f aca="true">RAND()</f>
        <v>0.346418834789882</v>
      </c>
      <c r="G73" s="0" t="n">
        <f aca="true">RAND()</f>
        <v>0.109036251014772</v>
      </c>
      <c r="H73" s="0" t="n">
        <f aca="true">RAND()</f>
        <v>0.460029799775806</v>
      </c>
      <c r="I73" s="0" t="n">
        <f aca="true">RAND()</f>
        <v>0.718835258764471</v>
      </c>
      <c r="J73" s="0" t="n">
        <f aca="true">RAND()</f>
        <v>0.467010665359291</v>
      </c>
      <c r="K73" s="0" t="n">
        <f aca="true">RAND()</f>
        <v>0.693380085883565</v>
      </c>
      <c r="L73" s="0" t="n">
        <f aca="true">RAND()</f>
        <v>0.865188264521896</v>
      </c>
      <c r="M73" s="0" t="n">
        <f aca="true">RAND()</f>
        <v>0.0925911833693524</v>
      </c>
      <c r="N73" s="0" t="n">
        <f aca="true">RAND()</f>
        <v>0.898678905177482</v>
      </c>
      <c r="O73" s="0" t="n">
        <f aca="true">RAND()</f>
        <v>0.43426774348416</v>
      </c>
      <c r="P73" s="0" t="n">
        <f aca="true">RAND()</f>
        <v>0.255928584003834</v>
      </c>
      <c r="Q73" s="0" t="n">
        <f aca="true">RAND()</f>
        <v>0.765400299952638</v>
      </c>
      <c r="R73" s="0" t="n">
        <f aca="true">RAND()</f>
        <v>0.66602107840655</v>
      </c>
      <c r="S73" s="0" t="n">
        <f aca="true">RAND()</f>
        <v>0.713652411369065</v>
      </c>
      <c r="T73" s="0" t="n">
        <f aca="true">RAND()</f>
        <v>0.593317777232541</v>
      </c>
      <c r="U73" s="0" t="n">
        <f aca="true">RAND()</f>
        <v>0.938131750954277</v>
      </c>
      <c r="V73" s="0" t="n">
        <f aca="true">RAND()</f>
        <v>0.763074821691473</v>
      </c>
      <c r="W73" s="0" t="n">
        <f aca="true">RAND()</f>
        <v>0.500531371918321</v>
      </c>
      <c r="X73" s="0" t="n">
        <f aca="true">RAND()</f>
        <v>0.403226263545543</v>
      </c>
      <c r="Y73" s="0" t="n">
        <f aca="true">RAND()</f>
        <v>0.508823464805239</v>
      </c>
      <c r="Z73" s="0" t="n">
        <f aca="true">RAND()</f>
        <v>0.662612112434443</v>
      </c>
      <c r="AA73" s="0" t="n">
        <f aca="true">RAND()</f>
        <v>0.868797785032188</v>
      </c>
      <c r="AB73" s="0" t="n">
        <f aca="true">RAND()</f>
        <v>0.497012795115804</v>
      </c>
      <c r="AC73" s="0" t="n">
        <f aca="true">RAND()</f>
        <v>0.400007703997716</v>
      </c>
      <c r="AD73" s="0" t="n">
        <f aca="true">RAND()</f>
        <v>0.823194719629417</v>
      </c>
      <c r="AE73" s="0" t="n">
        <f aca="true">RAND()</f>
        <v>0.327276781443514</v>
      </c>
    </row>
    <row r="74" customFormat="false" ht="15.75" hidden="false" customHeight="false" outlineLevel="0" collapsed="false">
      <c r="B74" s="0" t="n">
        <f aca="true">RAND()</f>
        <v>0.726187183197047</v>
      </c>
      <c r="C74" s="0" t="n">
        <f aca="true">RAND()</f>
        <v>0.583170789746039</v>
      </c>
      <c r="D74" s="0" t="n">
        <f aca="true">RAND()</f>
        <v>0.46810016488007</v>
      </c>
      <c r="E74" s="0" t="n">
        <f aca="true">RAND()</f>
        <v>0.182047735748322</v>
      </c>
      <c r="F74" s="0" t="n">
        <f aca="true">RAND()</f>
        <v>0.996408123324794</v>
      </c>
      <c r="G74" s="0" t="n">
        <f aca="true">RAND()</f>
        <v>0.697658647813053</v>
      </c>
      <c r="H74" s="0" t="n">
        <f aca="true">RAND()</f>
        <v>0.980807620783258</v>
      </c>
      <c r="I74" s="0" t="n">
        <f aca="true">RAND()</f>
        <v>0.824956786772809</v>
      </c>
      <c r="J74" s="0" t="n">
        <f aca="true">RAND()</f>
        <v>0.726617398358342</v>
      </c>
      <c r="K74" s="0" t="n">
        <f aca="true">RAND()</f>
        <v>0.449176580774222</v>
      </c>
      <c r="L74" s="0" t="n">
        <f aca="true">RAND()</f>
        <v>0.689538215224076</v>
      </c>
      <c r="M74" s="0" t="n">
        <f aca="true">RAND()</f>
        <v>0.606762104394326</v>
      </c>
      <c r="N74" s="0" t="n">
        <f aca="true">RAND()</f>
        <v>0.866837182368482</v>
      </c>
      <c r="O74" s="0" t="n">
        <f aca="true">RAND()</f>
        <v>0.359934617689563</v>
      </c>
      <c r="P74" s="0" t="n">
        <f aca="true">RAND()</f>
        <v>0.839393801464365</v>
      </c>
      <c r="Q74" s="0" t="n">
        <f aca="true">RAND()</f>
        <v>0.585169218056448</v>
      </c>
      <c r="R74" s="0" t="n">
        <f aca="true">RAND()</f>
        <v>0.509273779497797</v>
      </c>
      <c r="S74" s="0" t="n">
        <f aca="true">RAND()</f>
        <v>0.200475291306566</v>
      </c>
      <c r="T74" s="0" t="n">
        <f aca="true">RAND()</f>
        <v>0.34104148427825</v>
      </c>
      <c r="U74" s="0" t="n">
        <f aca="true">RAND()</f>
        <v>0.476290778955287</v>
      </c>
      <c r="V74" s="0" t="n">
        <f aca="true">RAND()</f>
        <v>0.826521553212</v>
      </c>
      <c r="W74" s="0" t="n">
        <f aca="true">RAND()</f>
        <v>0.588439323185699</v>
      </c>
      <c r="X74" s="0" t="n">
        <f aca="true">RAND()</f>
        <v>0.819542839496854</v>
      </c>
      <c r="Y74" s="0" t="n">
        <f aca="true">RAND()</f>
        <v>0.50576295460537</v>
      </c>
      <c r="Z74" s="0" t="n">
        <f aca="true">RAND()</f>
        <v>0.806777899950765</v>
      </c>
      <c r="AA74" s="0" t="n">
        <f aca="true">RAND()</f>
        <v>0.796171815134689</v>
      </c>
      <c r="AB74" s="0" t="n">
        <f aca="true">RAND()</f>
        <v>0.510678410009648</v>
      </c>
      <c r="AC74" s="0" t="n">
        <f aca="true">RAND()</f>
        <v>0.588635462162915</v>
      </c>
      <c r="AD74" s="0" t="n">
        <f aca="true">RAND()</f>
        <v>0.597389407255423</v>
      </c>
      <c r="AE74" s="0" t="n">
        <f aca="true">RAND()</f>
        <v>0.163735905378592</v>
      </c>
    </row>
    <row r="75" customFormat="false" ht="15.75" hidden="false" customHeight="false" outlineLevel="0" collapsed="false">
      <c r="B75" s="0" t="n">
        <f aca="true">RAND()</f>
        <v>0.0589042269623092</v>
      </c>
      <c r="C75" s="0" t="n">
        <f aca="true">RAND()</f>
        <v>0.737816895574466</v>
      </c>
      <c r="D75" s="0" t="n">
        <f aca="true">RAND()</f>
        <v>0.232631693812053</v>
      </c>
      <c r="E75" s="0" t="n">
        <f aca="true">RAND()</f>
        <v>0.160539292064742</v>
      </c>
      <c r="F75" s="0" t="n">
        <f aca="true">RAND()</f>
        <v>0.681278924427378</v>
      </c>
      <c r="G75" s="0" t="n">
        <f aca="true">RAND()</f>
        <v>0.270991847772164</v>
      </c>
      <c r="H75" s="0" t="n">
        <f aca="true">RAND()</f>
        <v>0.881485874929491</v>
      </c>
      <c r="I75" s="0" t="n">
        <f aca="true">RAND()</f>
        <v>0.428163395910826</v>
      </c>
      <c r="J75" s="0" t="n">
        <f aca="true">RAND()</f>
        <v>0.585065732015805</v>
      </c>
      <c r="K75" s="0" t="n">
        <f aca="true">RAND()</f>
        <v>0.141408173331298</v>
      </c>
      <c r="L75" s="0" t="n">
        <f aca="true">RAND()</f>
        <v>0.315272287859788</v>
      </c>
      <c r="M75" s="0" t="n">
        <f aca="true">RAND()</f>
        <v>0.183573406704339</v>
      </c>
      <c r="N75" s="0" t="n">
        <f aca="true">RAND()</f>
        <v>0.844742251709365</v>
      </c>
      <c r="O75" s="0" t="n">
        <f aca="true">RAND()</f>
        <v>0.0749226674687052</v>
      </c>
      <c r="P75" s="0" t="n">
        <f aca="true">RAND()</f>
        <v>0.184066146099557</v>
      </c>
      <c r="Q75" s="0" t="n">
        <f aca="true">RAND()</f>
        <v>0.770044669832983</v>
      </c>
      <c r="R75" s="0" t="n">
        <f aca="true">RAND()</f>
        <v>0.494523266803927</v>
      </c>
      <c r="S75" s="0" t="n">
        <f aca="true">RAND()</f>
        <v>0.434824646020093</v>
      </c>
      <c r="T75" s="0" t="n">
        <f aca="true">RAND()</f>
        <v>0.918660193456116</v>
      </c>
      <c r="U75" s="0" t="n">
        <f aca="true">RAND()</f>
        <v>0.642212132832836</v>
      </c>
      <c r="V75" s="0" t="n">
        <f aca="true">RAND()</f>
        <v>0.66268935665641</v>
      </c>
      <c r="W75" s="0" t="n">
        <f aca="true">RAND()</f>
        <v>0.985582756855541</v>
      </c>
      <c r="X75" s="0" t="n">
        <f aca="true">RAND()</f>
        <v>0.0180707705944214</v>
      </c>
      <c r="Y75" s="0" t="n">
        <f aca="true">RAND()</f>
        <v>0.435401007767064</v>
      </c>
      <c r="Z75" s="0" t="n">
        <f aca="true">RAND()</f>
        <v>0.903993288406263</v>
      </c>
      <c r="AA75" s="0" t="n">
        <f aca="true">RAND()</f>
        <v>0.666656840036127</v>
      </c>
      <c r="AB75" s="0" t="n">
        <f aca="true">RAND()</f>
        <v>0.539292570585285</v>
      </c>
      <c r="AC75" s="0" t="n">
        <f aca="true">RAND()</f>
        <v>0.339849563172499</v>
      </c>
      <c r="AD75" s="0" t="n">
        <f aca="true">RAND()</f>
        <v>0.572922904984017</v>
      </c>
      <c r="AE75" s="0" t="n">
        <f aca="true">RAND()</f>
        <v>0.222026999450475</v>
      </c>
    </row>
    <row r="76" customFormat="false" ht="15.75" hidden="false" customHeight="false" outlineLevel="0" collapsed="false">
      <c r="B76" s="0" t="n">
        <f aca="true">RAND()</f>
        <v>0.287934554053098</v>
      </c>
      <c r="C76" s="0" t="n">
        <f aca="true">RAND()</f>
        <v>0.261969036675078</v>
      </c>
      <c r="D76" s="0" t="n">
        <f aca="true">RAND()</f>
        <v>0.793839508824553</v>
      </c>
      <c r="E76" s="0" t="n">
        <f aca="true">RAND()</f>
        <v>0.156316306756369</v>
      </c>
      <c r="F76" s="0" t="n">
        <f aca="true">RAND()</f>
        <v>0.816854383320069</v>
      </c>
      <c r="G76" s="0" t="n">
        <f aca="true">RAND()</f>
        <v>0.0246894187348883</v>
      </c>
      <c r="H76" s="0" t="n">
        <f aca="true">RAND()</f>
        <v>0.85591912045842</v>
      </c>
      <c r="I76" s="0" t="n">
        <f aca="true">RAND()</f>
        <v>0.439721700731609</v>
      </c>
      <c r="J76" s="0" t="n">
        <f aca="true">RAND()</f>
        <v>0.750272940566222</v>
      </c>
      <c r="K76" s="0" t="n">
        <f aca="true">RAND()</f>
        <v>0.652252030559327</v>
      </c>
      <c r="L76" s="0" t="n">
        <f aca="true">RAND()</f>
        <v>0.973750022937596</v>
      </c>
      <c r="M76" s="0" t="n">
        <f aca="true">RAND()</f>
        <v>0.933635348961429</v>
      </c>
      <c r="N76" s="0" t="n">
        <f aca="true">RAND()</f>
        <v>0.138982118150367</v>
      </c>
      <c r="O76" s="0" t="n">
        <f aca="true">RAND()</f>
        <v>0.0792916085893364</v>
      </c>
      <c r="P76" s="0" t="n">
        <f aca="true">RAND()</f>
        <v>0.236803710506937</v>
      </c>
      <c r="Q76" s="0" t="n">
        <f aca="true">RAND()</f>
        <v>0.872340785978289</v>
      </c>
      <c r="R76" s="0" t="n">
        <f aca="true">RAND()</f>
        <v>0.927592852768838</v>
      </c>
      <c r="S76" s="0" t="n">
        <f aca="true">RAND()</f>
        <v>0.416222058028593</v>
      </c>
      <c r="T76" s="0" t="n">
        <f aca="true">RAND()</f>
        <v>0.0244013217904119</v>
      </c>
      <c r="U76" s="0" t="n">
        <f aca="true">RAND()</f>
        <v>0.0653923157309809</v>
      </c>
      <c r="V76" s="0" t="n">
        <f aca="true">RAND()</f>
        <v>0.403016203935799</v>
      </c>
      <c r="W76" s="0" t="n">
        <f aca="true">RAND()</f>
        <v>0.65469935399373</v>
      </c>
      <c r="X76" s="0" t="n">
        <f aca="true">RAND()</f>
        <v>0.635181258881803</v>
      </c>
      <c r="Y76" s="0" t="n">
        <f aca="true">RAND()</f>
        <v>0.491246022596275</v>
      </c>
      <c r="Z76" s="0" t="n">
        <f aca="true">RAND()</f>
        <v>0.660206022927401</v>
      </c>
      <c r="AA76" s="0" t="n">
        <f aca="true">RAND()</f>
        <v>0.318893309379646</v>
      </c>
      <c r="AB76" s="0" t="n">
        <f aca="true">RAND()</f>
        <v>0.783390301311564</v>
      </c>
      <c r="AC76" s="0" t="n">
        <f aca="true">RAND()</f>
        <v>0.369090060425383</v>
      </c>
      <c r="AD76" s="0" t="n">
        <f aca="true">RAND()</f>
        <v>0.121208266314665</v>
      </c>
      <c r="AE76" s="0" t="n">
        <f aca="true">RAND()</f>
        <v>0.48425399293301</v>
      </c>
    </row>
    <row r="77" customFormat="false" ht="15.75" hidden="false" customHeight="false" outlineLevel="0" collapsed="false">
      <c r="B77" s="0" t="n">
        <f aca="true">RAND()</f>
        <v>0.0467226894156821</v>
      </c>
      <c r="C77" s="0" t="n">
        <f aca="true">RAND()</f>
        <v>0.932393049964617</v>
      </c>
      <c r="D77" s="0" t="n">
        <f aca="true">RAND()</f>
        <v>0.963206579912871</v>
      </c>
      <c r="E77" s="0" t="n">
        <f aca="true">RAND()</f>
        <v>0.360619027293325</v>
      </c>
      <c r="F77" s="0" t="n">
        <f aca="true">RAND()</f>
        <v>0.21936264156734</v>
      </c>
      <c r="G77" s="0" t="n">
        <f aca="true">RAND()</f>
        <v>0.843331024380142</v>
      </c>
      <c r="H77" s="0" t="n">
        <f aca="true">RAND()</f>
        <v>0.47797419590823</v>
      </c>
      <c r="I77" s="0" t="n">
        <f aca="true">RAND()</f>
        <v>0.606442352947437</v>
      </c>
      <c r="J77" s="0" t="n">
        <f aca="true">RAND()</f>
        <v>0.522827013990779</v>
      </c>
      <c r="K77" s="0" t="n">
        <f aca="true">RAND()</f>
        <v>0.984461243775201</v>
      </c>
      <c r="L77" s="0" t="n">
        <f aca="true">RAND()</f>
        <v>0.788350767431461</v>
      </c>
      <c r="M77" s="0" t="n">
        <f aca="true">RAND()</f>
        <v>0.772151923921958</v>
      </c>
      <c r="N77" s="0" t="n">
        <f aca="true">RAND()</f>
        <v>0.682014924093682</v>
      </c>
      <c r="O77" s="0" t="n">
        <f aca="true">RAND()</f>
        <v>0.0200337315897256</v>
      </c>
      <c r="P77" s="0" t="n">
        <f aca="true">RAND()</f>
        <v>0.231108582349379</v>
      </c>
      <c r="Q77" s="0" t="n">
        <f aca="true">RAND()</f>
        <v>0.664320949185989</v>
      </c>
      <c r="R77" s="0" t="n">
        <f aca="true">RAND()</f>
        <v>0.336757132535102</v>
      </c>
      <c r="S77" s="0" t="n">
        <f aca="true">RAND()</f>
        <v>0.0651505819712803</v>
      </c>
      <c r="T77" s="0" t="n">
        <f aca="true">RAND()</f>
        <v>0.308062129135182</v>
      </c>
      <c r="U77" s="0" t="n">
        <f aca="true">RAND()</f>
        <v>0.45625506264338</v>
      </c>
      <c r="V77" s="0" t="n">
        <f aca="true">RAND()</f>
        <v>0.129908512627111</v>
      </c>
      <c r="W77" s="0" t="n">
        <f aca="true">RAND()</f>
        <v>0.172324523666307</v>
      </c>
      <c r="X77" s="0" t="n">
        <f aca="true">RAND()</f>
        <v>0.49470492042448</v>
      </c>
      <c r="Y77" s="0" t="n">
        <f aca="true">RAND()</f>
        <v>0.0146122722275899</v>
      </c>
      <c r="Z77" s="0" t="n">
        <f aca="true">RAND()</f>
        <v>0.872676246667289</v>
      </c>
      <c r="AA77" s="0" t="n">
        <f aca="true">RAND()</f>
        <v>0.27354273636654</v>
      </c>
      <c r="AB77" s="0" t="n">
        <f aca="true">RAND()</f>
        <v>0.146774059794973</v>
      </c>
      <c r="AC77" s="0" t="n">
        <f aca="true">RAND()</f>
        <v>0.163591094430003</v>
      </c>
      <c r="AD77" s="0" t="n">
        <f aca="true">RAND()</f>
        <v>0.508632217289169</v>
      </c>
      <c r="AE77" s="0" t="n">
        <f aca="true">RAND()</f>
        <v>0.496977432219124</v>
      </c>
    </row>
    <row r="78" customFormat="false" ht="15.75" hidden="false" customHeight="false" outlineLevel="0" collapsed="false">
      <c r="B78" s="0" t="n">
        <f aca="true">RAND()</f>
        <v>0.900239859545865</v>
      </c>
      <c r="C78" s="0" t="n">
        <f aca="true">RAND()</f>
        <v>0.792075339423639</v>
      </c>
      <c r="D78" s="0" t="n">
        <f aca="true">RAND()</f>
        <v>0.975605580449049</v>
      </c>
      <c r="E78" s="0" t="n">
        <f aca="true">RAND()</f>
        <v>0.503578689374305</v>
      </c>
      <c r="F78" s="0" t="n">
        <f aca="true">RAND()</f>
        <v>0.765216400879621</v>
      </c>
      <c r="G78" s="0" t="n">
        <f aca="true">RAND()</f>
        <v>0.808557926295015</v>
      </c>
      <c r="H78" s="0" t="n">
        <f aca="true">RAND()</f>
        <v>0.754462215979028</v>
      </c>
      <c r="I78" s="0" t="n">
        <f aca="true">RAND()</f>
        <v>0.312077826822734</v>
      </c>
      <c r="J78" s="0" t="n">
        <f aca="true">RAND()</f>
        <v>0.803483078045317</v>
      </c>
      <c r="K78" s="0" t="n">
        <f aca="true">RAND()</f>
        <v>0.588183538064755</v>
      </c>
      <c r="L78" s="0" t="n">
        <f aca="true">RAND()</f>
        <v>0.199808299108846</v>
      </c>
      <c r="M78" s="0" t="n">
        <f aca="true">RAND()</f>
        <v>0.0299242774588148</v>
      </c>
      <c r="N78" s="0" t="n">
        <f aca="true">RAND()</f>
        <v>0.686358930342633</v>
      </c>
      <c r="O78" s="0" t="n">
        <f aca="true">RAND()</f>
        <v>0.524926643679412</v>
      </c>
      <c r="P78" s="0" t="n">
        <f aca="true">RAND()</f>
        <v>0.238287032750012</v>
      </c>
      <c r="Q78" s="0" t="n">
        <f aca="true">RAND()</f>
        <v>0.866173232848967</v>
      </c>
      <c r="R78" s="0" t="n">
        <f aca="true">RAND()</f>
        <v>0.217080108732133</v>
      </c>
      <c r="S78" s="0" t="n">
        <f aca="true">RAND()</f>
        <v>0.662354581405159</v>
      </c>
      <c r="T78" s="0" t="n">
        <f aca="true">RAND()</f>
        <v>0.924704323479708</v>
      </c>
      <c r="U78" s="0" t="n">
        <f aca="true">RAND()</f>
        <v>0.163728464342977</v>
      </c>
      <c r="V78" s="0" t="n">
        <f aca="true">RAND()</f>
        <v>0.134445671607376</v>
      </c>
      <c r="W78" s="0" t="n">
        <f aca="true">RAND()</f>
        <v>0.512376724714721</v>
      </c>
      <c r="X78" s="0" t="n">
        <f aca="true">RAND()</f>
        <v>0.954528450332877</v>
      </c>
      <c r="Y78" s="0" t="n">
        <f aca="true">RAND()</f>
        <v>0.714645254251576</v>
      </c>
      <c r="Z78" s="0" t="n">
        <f aca="true">RAND()</f>
        <v>0.670870685758679</v>
      </c>
      <c r="AA78" s="0" t="n">
        <f aca="true">RAND()</f>
        <v>0.461497831306775</v>
      </c>
      <c r="AB78" s="0" t="n">
        <f aca="true">RAND()</f>
        <v>0.131239814451773</v>
      </c>
      <c r="AC78" s="0" t="n">
        <f aca="true">RAND()</f>
        <v>0.71163575990786</v>
      </c>
      <c r="AD78" s="0" t="n">
        <f aca="true">RAND()</f>
        <v>0.498796196349418</v>
      </c>
      <c r="AE78" s="0" t="n">
        <f aca="true">RAND()</f>
        <v>0.00927827217230821</v>
      </c>
    </row>
    <row r="79" customFormat="false" ht="15.75" hidden="false" customHeight="false" outlineLevel="0" collapsed="false">
      <c r="B79" s="0" t="n">
        <f aca="true">RAND()</f>
        <v>0.0810471927224771</v>
      </c>
      <c r="C79" s="0" t="n">
        <f aca="true">RAND()</f>
        <v>0.571465875898295</v>
      </c>
      <c r="D79" s="0" t="n">
        <f aca="true">RAND()</f>
        <v>0.622175441985865</v>
      </c>
      <c r="E79" s="0" t="n">
        <f aca="true">RAND()</f>
        <v>0.313887110183308</v>
      </c>
      <c r="F79" s="0" t="n">
        <f aca="true">RAND()</f>
        <v>0.0905433458433813</v>
      </c>
      <c r="G79" s="0" t="n">
        <f aca="true">RAND()</f>
        <v>0.491038650135913</v>
      </c>
      <c r="H79" s="0" t="n">
        <f aca="true">RAND()</f>
        <v>0.537883252231547</v>
      </c>
      <c r="I79" s="0" t="n">
        <f aca="true">RAND()</f>
        <v>0.256411725468896</v>
      </c>
      <c r="J79" s="0" t="n">
        <f aca="true">RAND()</f>
        <v>0.371028788466903</v>
      </c>
      <c r="K79" s="0" t="n">
        <f aca="true">RAND()</f>
        <v>0.518232514666965</v>
      </c>
      <c r="L79" s="0" t="n">
        <f aca="true">RAND()</f>
        <v>0.62074280167906</v>
      </c>
      <c r="M79" s="0" t="n">
        <f aca="true">RAND()</f>
        <v>0.384108962114914</v>
      </c>
      <c r="N79" s="0" t="n">
        <f aca="true">RAND()</f>
        <v>0.716992146152272</v>
      </c>
      <c r="O79" s="0" t="n">
        <f aca="true">RAND()</f>
        <v>0.5647971280722</v>
      </c>
      <c r="P79" s="0" t="n">
        <f aca="true">RAND()</f>
        <v>0.692482684484951</v>
      </c>
      <c r="Q79" s="0" t="n">
        <f aca="true">RAND()</f>
        <v>0.268954834712457</v>
      </c>
      <c r="R79" s="0" t="n">
        <f aca="true">RAND()</f>
        <v>0.545409342621766</v>
      </c>
      <c r="S79" s="0" t="n">
        <f aca="true">RAND()</f>
        <v>0.185803849287003</v>
      </c>
      <c r="T79" s="0" t="n">
        <f aca="true">RAND()</f>
        <v>0.770133636108345</v>
      </c>
      <c r="U79" s="0" t="n">
        <f aca="true">RAND()</f>
        <v>0.911098190437228</v>
      </c>
      <c r="V79" s="0" t="n">
        <f aca="true">RAND()</f>
        <v>0.248186979875311</v>
      </c>
      <c r="W79" s="0" t="n">
        <f aca="true">RAND()</f>
        <v>0.674039315685246</v>
      </c>
      <c r="X79" s="0" t="n">
        <f aca="true">RAND()</f>
        <v>0.509302303361693</v>
      </c>
      <c r="Y79" s="0" t="n">
        <f aca="true">RAND()</f>
        <v>0.755719013118226</v>
      </c>
      <c r="Z79" s="0" t="n">
        <f aca="true">RAND()</f>
        <v>0.513693999873505</v>
      </c>
      <c r="AA79" s="0" t="n">
        <f aca="true">RAND()</f>
        <v>0.353742135644846</v>
      </c>
      <c r="AB79" s="0" t="n">
        <f aca="true">RAND()</f>
        <v>0.886300343653428</v>
      </c>
      <c r="AC79" s="0" t="n">
        <f aca="true">RAND()</f>
        <v>0.80674726070242</v>
      </c>
      <c r="AD79" s="0" t="n">
        <f aca="true">RAND()</f>
        <v>0.282093796079829</v>
      </c>
      <c r="AE79" s="0" t="n">
        <f aca="true">RAND()</f>
        <v>0.990593757733988</v>
      </c>
    </row>
    <row r="80" customFormat="false" ht="15.75" hidden="false" customHeight="false" outlineLevel="0" collapsed="false">
      <c r="B80" s="0" t="n">
        <f aca="true">RAND()</f>
        <v>0.392712230966839</v>
      </c>
      <c r="C80" s="0" t="n">
        <f aca="true">RAND()</f>
        <v>0.708032880610147</v>
      </c>
      <c r="D80" s="0" t="n">
        <f aca="true">RAND()</f>
        <v>0.146883995168222</v>
      </c>
      <c r="E80" s="0" t="n">
        <f aca="true">RAND()</f>
        <v>0.569633172101689</v>
      </c>
      <c r="F80" s="0" t="n">
        <f aca="true">RAND()</f>
        <v>0.901867526706749</v>
      </c>
      <c r="G80" s="0" t="n">
        <f aca="true">RAND()</f>
        <v>0.387300426207513</v>
      </c>
      <c r="H80" s="0" t="n">
        <f aca="true">RAND()</f>
        <v>0.33074498758884</v>
      </c>
      <c r="I80" s="0" t="n">
        <f aca="true">RAND()</f>
        <v>0.190085978485041</v>
      </c>
      <c r="J80" s="0" t="n">
        <f aca="true">RAND()</f>
        <v>0.283038426433946</v>
      </c>
      <c r="K80" s="0" t="n">
        <f aca="true">RAND()</f>
        <v>0.741712393182197</v>
      </c>
      <c r="L80" s="0" t="n">
        <f aca="true">RAND()</f>
        <v>0.20719965512672</v>
      </c>
      <c r="M80" s="0" t="n">
        <f aca="true">RAND()</f>
        <v>0.796613980507195</v>
      </c>
      <c r="N80" s="0" t="n">
        <f aca="true">RAND()</f>
        <v>0.643423099829193</v>
      </c>
      <c r="O80" s="0" t="n">
        <f aca="true">RAND()</f>
        <v>0.434728510544672</v>
      </c>
      <c r="P80" s="0" t="n">
        <f aca="true">RAND()</f>
        <v>0.935631996879533</v>
      </c>
      <c r="Q80" s="0" t="n">
        <f aca="true">RAND()</f>
        <v>0.614436292921737</v>
      </c>
      <c r="R80" s="0" t="n">
        <f aca="true">RAND()</f>
        <v>0.691773802119686</v>
      </c>
      <c r="S80" s="0" t="n">
        <f aca="true">RAND()</f>
        <v>0.740518378767152</v>
      </c>
      <c r="T80" s="0" t="n">
        <f aca="true">RAND()</f>
        <v>0.13777171441053</v>
      </c>
      <c r="U80" s="0" t="n">
        <f aca="true">RAND()</f>
        <v>0.447873331430338</v>
      </c>
      <c r="V80" s="0" t="n">
        <f aca="true">RAND()</f>
        <v>0.900142591234424</v>
      </c>
      <c r="W80" s="0" t="n">
        <f aca="true">RAND()</f>
        <v>0.10711820117699</v>
      </c>
      <c r="X80" s="0" t="n">
        <f aca="true">RAND()</f>
        <v>0.723709267021642</v>
      </c>
      <c r="Y80" s="0" t="n">
        <f aca="true">RAND()</f>
        <v>0.516066737876734</v>
      </c>
      <c r="Z80" s="0" t="n">
        <f aca="true">RAND()</f>
        <v>0.265876885571242</v>
      </c>
      <c r="AA80" s="0" t="n">
        <f aca="true">RAND()</f>
        <v>0.698658864681099</v>
      </c>
      <c r="AB80" s="0" t="n">
        <f aca="true">RAND()</f>
        <v>0.489338315384341</v>
      </c>
      <c r="AC80" s="0" t="n">
        <f aca="true">RAND()</f>
        <v>0.914584951603517</v>
      </c>
      <c r="AD80" s="0" t="n">
        <f aca="true">RAND()</f>
        <v>0.708176479131805</v>
      </c>
      <c r="AE80" s="0" t="n">
        <f aca="true">RAND()</f>
        <v>0.802361743111658</v>
      </c>
    </row>
    <row r="81" customFormat="false" ht="15.75" hidden="false" customHeight="false" outlineLevel="0" collapsed="false">
      <c r="B81" s="0" t="n">
        <f aca="true">RAND()</f>
        <v>0.779531134099332</v>
      </c>
      <c r="C81" s="0" t="n">
        <f aca="true">RAND()</f>
        <v>0.605331390390534</v>
      </c>
      <c r="D81" s="0" t="n">
        <f aca="true">RAND()</f>
        <v>0.383448304476785</v>
      </c>
      <c r="E81" s="0" t="n">
        <f aca="true">RAND()</f>
        <v>0.525240811942245</v>
      </c>
      <c r="F81" s="0" t="n">
        <f aca="true">RAND()</f>
        <v>0.729104110949963</v>
      </c>
      <c r="G81" s="0" t="n">
        <f aca="true">RAND()</f>
        <v>0.267805701866536</v>
      </c>
      <c r="H81" s="0" t="n">
        <f aca="true">RAND()</f>
        <v>0.419338363450089</v>
      </c>
      <c r="I81" s="0" t="n">
        <f aca="true">RAND()</f>
        <v>0.496587641531961</v>
      </c>
      <c r="J81" s="0" t="n">
        <f aca="true">RAND()</f>
        <v>0.739498419518115</v>
      </c>
      <c r="K81" s="0" t="n">
        <f aca="true">RAND()</f>
        <v>0.700233568019418</v>
      </c>
      <c r="L81" s="0" t="n">
        <f aca="true">RAND()</f>
        <v>0.724879162574495</v>
      </c>
      <c r="M81" s="0" t="n">
        <f aca="true">RAND()</f>
        <v>0.292550239861609</v>
      </c>
      <c r="N81" s="0" t="n">
        <f aca="true">RAND()</f>
        <v>0.728571129646568</v>
      </c>
      <c r="O81" s="0" t="n">
        <f aca="true">RAND()</f>
        <v>0.479254288029829</v>
      </c>
      <c r="P81" s="0" t="n">
        <f aca="true">RAND()</f>
        <v>0.126764574302247</v>
      </c>
      <c r="Q81" s="0" t="n">
        <f aca="true">RAND()</f>
        <v>0.932365402850945</v>
      </c>
      <c r="R81" s="0" t="n">
        <f aca="true">RAND()</f>
        <v>0.497462359094472</v>
      </c>
      <c r="S81" s="0" t="n">
        <f aca="true">RAND()</f>
        <v>0.168983627281995</v>
      </c>
      <c r="T81" s="0" t="n">
        <f aca="true">RAND()</f>
        <v>0.365145032664377</v>
      </c>
      <c r="U81" s="0" t="n">
        <f aca="true">RAND()</f>
        <v>0.970088031380728</v>
      </c>
      <c r="V81" s="0" t="n">
        <f aca="true">RAND()</f>
        <v>0.0734196932482004</v>
      </c>
      <c r="W81" s="0" t="n">
        <f aca="true">RAND()</f>
        <v>0.973423133203333</v>
      </c>
      <c r="X81" s="0" t="n">
        <f aca="true">RAND()</f>
        <v>0.311074329222692</v>
      </c>
      <c r="Y81" s="0" t="n">
        <f aca="true">RAND()</f>
        <v>0.967393201450189</v>
      </c>
      <c r="Z81" s="0" t="n">
        <f aca="true">RAND()</f>
        <v>0.124225157383786</v>
      </c>
      <c r="AA81" s="0" t="n">
        <f aca="true">RAND()</f>
        <v>0.326064365764208</v>
      </c>
      <c r="AB81" s="0" t="n">
        <f aca="true">RAND()</f>
        <v>0.308221996676794</v>
      </c>
      <c r="AC81" s="0" t="n">
        <f aca="true">RAND()</f>
        <v>0.352923265436194</v>
      </c>
      <c r="AD81" s="0" t="n">
        <f aca="true">RAND()</f>
        <v>0.0930166897496075</v>
      </c>
      <c r="AE81" s="0" t="n">
        <f aca="true">RAND()</f>
        <v>0.611170688841413</v>
      </c>
    </row>
    <row r="82" customFormat="false" ht="15.75" hidden="false" customHeight="false" outlineLevel="0" collapsed="false">
      <c r="B82" s="0" t="n">
        <f aca="true">RAND()</f>
        <v>0.795352723201013</v>
      </c>
      <c r="C82" s="0" t="n">
        <f aca="true">RAND()</f>
        <v>0.815444717862877</v>
      </c>
      <c r="D82" s="0" t="n">
        <f aca="true">RAND()</f>
        <v>0.608433105589265</v>
      </c>
      <c r="E82" s="0" t="n">
        <f aca="true">RAND()</f>
        <v>0.533616004157584</v>
      </c>
      <c r="F82" s="0" t="n">
        <f aca="true">RAND()</f>
        <v>0.890035032733557</v>
      </c>
      <c r="G82" s="0" t="n">
        <f aca="true">RAND()</f>
        <v>0.745986658868218</v>
      </c>
      <c r="H82" s="0" t="n">
        <f aca="true">RAND()</f>
        <v>0.173654290705953</v>
      </c>
      <c r="I82" s="0" t="n">
        <f aca="true">RAND()</f>
        <v>0.935938772390304</v>
      </c>
      <c r="J82" s="0" t="n">
        <f aca="true">RAND()</f>
        <v>0.921345453771204</v>
      </c>
      <c r="K82" s="0" t="n">
        <f aca="true">RAND()</f>
        <v>0.178283197831279</v>
      </c>
      <c r="L82" s="0" t="n">
        <f aca="true">RAND()</f>
        <v>0.280284178062037</v>
      </c>
      <c r="M82" s="0" t="n">
        <f aca="true">RAND()</f>
        <v>0.448074924190611</v>
      </c>
      <c r="N82" s="0" t="n">
        <f aca="true">RAND()</f>
        <v>0.170261729229808</v>
      </c>
      <c r="O82" s="0" t="n">
        <f aca="true">RAND()</f>
        <v>0.772441417501181</v>
      </c>
      <c r="P82" s="0" t="n">
        <f aca="true">RAND()</f>
        <v>0.0136379037062858</v>
      </c>
      <c r="Q82" s="0" t="n">
        <f aca="true">RAND()</f>
        <v>0.903407962102169</v>
      </c>
      <c r="R82" s="0" t="n">
        <f aca="true">RAND()</f>
        <v>0.734051673272119</v>
      </c>
      <c r="S82" s="0" t="n">
        <f aca="true">RAND()</f>
        <v>0.0969970512644892</v>
      </c>
      <c r="T82" s="0" t="n">
        <f aca="true">RAND()</f>
        <v>0.218578786765309</v>
      </c>
      <c r="U82" s="0" t="n">
        <f aca="true">RAND()</f>
        <v>0.426940087571631</v>
      </c>
      <c r="V82" s="0" t="n">
        <f aca="true">RAND()</f>
        <v>0.150832213249726</v>
      </c>
      <c r="W82" s="0" t="n">
        <f aca="true">RAND()</f>
        <v>0.24672292232298</v>
      </c>
      <c r="X82" s="0" t="n">
        <f aca="true">RAND()</f>
        <v>0.708705493032117</v>
      </c>
      <c r="Y82" s="0" t="n">
        <f aca="true">RAND()</f>
        <v>0.341836555722697</v>
      </c>
      <c r="Z82" s="0" t="n">
        <f aca="true">RAND()</f>
        <v>0.936440113020682</v>
      </c>
      <c r="AA82" s="0" t="n">
        <f aca="true">RAND()</f>
        <v>0.644415184872719</v>
      </c>
      <c r="AB82" s="0" t="n">
        <f aca="true">RAND()</f>
        <v>0.436865044083733</v>
      </c>
      <c r="AC82" s="0" t="n">
        <f aca="true">RAND()</f>
        <v>0.995235889637646</v>
      </c>
      <c r="AD82" s="0" t="n">
        <f aca="true">RAND()</f>
        <v>0.208417861035232</v>
      </c>
      <c r="AE82" s="0" t="n">
        <f aca="true">RAND()</f>
        <v>0.653582978799296</v>
      </c>
    </row>
    <row r="83" customFormat="false" ht="15.75" hidden="false" customHeight="false" outlineLevel="0" collapsed="false">
      <c r="B83" s="0" t="n">
        <f aca="true">RAND()</f>
        <v>0.333522197623814</v>
      </c>
      <c r="C83" s="0" t="n">
        <f aca="true">RAND()</f>
        <v>0.469492465964616</v>
      </c>
      <c r="D83" s="0" t="n">
        <f aca="true">RAND()</f>
        <v>0.921528049034304</v>
      </c>
      <c r="E83" s="0" t="n">
        <f aca="true">RAND()</f>
        <v>0.0494189622290895</v>
      </c>
      <c r="F83" s="0" t="n">
        <f aca="true">RAND()</f>
        <v>0.251326887491663</v>
      </c>
      <c r="G83" s="0" t="n">
        <f aca="true">RAND()</f>
        <v>0.49003756684005</v>
      </c>
      <c r="H83" s="0" t="n">
        <f aca="true">RAND()</f>
        <v>0.741540689657247</v>
      </c>
      <c r="I83" s="0" t="n">
        <f aca="true">RAND()</f>
        <v>0.407711545764527</v>
      </c>
      <c r="J83" s="0" t="n">
        <f aca="true">RAND()</f>
        <v>0.903461908943043</v>
      </c>
      <c r="K83" s="0" t="n">
        <f aca="true">RAND()</f>
        <v>0.358046622464697</v>
      </c>
      <c r="L83" s="0" t="n">
        <f aca="true">RAND()</f>
        <v>0.82582441209047</v>
      </c>
      <c r="M83" s="0" t="n">
        <f aca="true">RAND()</f>
        <v>0.672509470455944</v>
      </c>
      <c r="N83" s="0" t="n">
        <f aca="true">RAND()</f>
        <v>0.616219960657278</v>
      </c>
      <c r="O83" s="0" t="n">
        <f aca="true">RAND()</f>
        <v>0.0606616069247694</v>
      </c>
      <c r="P83" s="0" t="n">
        <f aca="true">RAND()</f>
        <v>0.407268082986435</v>
      </c>
      <c r="Q83" s="0" t="n">
        <f aca="true">RAND()</f>
        <v>0.350168483914606</v>
      </c>
      <c r="R83" s="0" t="n">
        <f aca="true">RAND()</f>
        <v>0.120114898321339</v>
      </c>
      <c r="S83" s="0" t="n">
        <f aca="true">RAND()</f>
        <v>0.591588979010249</v>
      </c>
      <c r="T83" s="0" t="n">
        <f aca="true">RAND()</f>
        <v>0.975426425640283</v>
      </c>
      <c r="U83" s="0" t="n">
        <f aca="true">RAND()</f>
        <v>0.341284853538642</v>
      </c>
      <c r="V83" s="0" t="n">
        <f aca="true">RAND()</f>
        <v>0.396235888003003</v>
      </c>
      <c r="W83" s="0" t="n">
        <f aca="true">RAND()</f>
        <v>0.86077027925146</v>
      </c>
      <c r="X83" s="0" t="n">
        <f aca="true">RAND()</f>
        <v>0.0470581424203363</v>
      </c>
      <c r="Y83" s="0" t="n">
        <f aca="true">RAND()</f>
        <v>0.575427299006849</v>
      </c>
      <c r="Z83" s="0" t="n">
        <f aca="true">RAND()</f>
        <v>0.59305641312246</v>
      </c>
      <c r="AA83" s="0" t="n">
        <f aca="true">RAND()</f>
        <v>0.610425620646653</v>
      </c>
      <c r="AB83" s="0" t="n">
        <f aca="true">RAND()</f>
        <v>0.351240148286712</v>
      </c>
      <c r="AC83" s="0" t="n">
        <f aca="true">RAND()</f>
        <v>0.910387978339181</v>
      </c>
      <c r="AD83" s="0" t="n">
        <f aca="true">RAND()</f>
        <v>0.810043813458804</v>
      </c>
      <c r="AE83" s="0" t="n">
        <f aca="true">RAND()</f>
        <v>0.214210041497044</v>
      </c>
    </row>
    <row r="84" customFormat="false" ht="15.75" hidden="false" customHeight="false" outlineLevel="0" collapsed="false">
      <c r="B84" s="0" t="n">
        <f aca="true">RAND()</f>
        <v>0.00811446027200536</v>
      </c>
      <c r="C84" s="0" t="n">
        <f aca="true">RAND()</f>
        <v>0.911614630304805</v>
      </c>
      <c r="D84" s="0" t="n">
        <f aca="true">RAND()</f>
        <v>0.307776350597605</v>
      </c>
      <c r="E84" s="0" t="n">
        <f aca="true">RAND()</f>
        <v>0.106530686570271</v>
      </c>
      <c r="F84" s="0" t="n">
        <f aca="true">RAND()</f>
        <v>0.898493889094492</v>
      </c>
      <c r="G84" s="0" t="n">
        <f aca="true">RAND()</f>
        <v>0.905048714967091</v>
      </c>
      <c r="H84" s="0" t="n">
        <f aca="true">RAND()</f>
        <v>0.743793298711864</v>
      </c>
      <c r="I84" s="0" t="n">
        <f aca="true">RAND()</f>
        <v>0.606393089139765</v>
      </c>
      <c r="J84" s="0" t="n">
        <f aca="true">RAND()</f>
        <v>0.82631607205339</v>
      </c>
      <c r="K84" s="0" t="n">
        <f aca="true">RAND()</f>
        <v>0.37543697286426</v>
      </c>
      <c r="L84" s="0" t="n">
        <f aca="true">RAND()</f>
        <v>0.246990797941101</v>
      </c>
      <c r="M84" s="0" t="n">
        <f aca="true">RAND()</f>
        <v>0.322225596914206</v>
      </c>
      <c r="N84" s="0" t="n">
        <f aca="true">RAND()</f>
        <v>0.883834014852095</v>
      </c>
      <c r="O84" s="0" t="n">
        <f aca="true">RAND()</f>
        <v>0.475873498331849</v>
      </c>
      <c r="P84" s="0" t="n">
        <f aca="true">RAND()</f>
        <v>0.511595077773333</v>
      </c>
      <c r="Q84" s="0" t="n">
        <f aca="true">RAND()</f>
        <v>0.928583252437942</v>
      </c>
      <c r="R84" s="0" t="n">
        <f aca="true">RAND()</f>
        <v>0.521164215603364</v>
      </c>
      <c r="S84" s="0" t="n">
        <f aca="true">RAND()</f>
        <v>0.289697479829548</v>
      </c>
      <c r="T84" s="0" t="n">
        <f aca="true">RAND()</f>
        <v>0.52540488733005</v>
      </c>
      <c r="U84" s="0" t="n">
        <f aca="true">RAND()</f>
        <v>0.672389524704477</v>
      </c>
      <c r="V84" s="0" t="n">
        <f aca="true">RAND()</f>
        <v>0.618798591831961</v>
      </c>
      <c r="W84" s="0" t="n">
        <f aca="true">RAND()</f>
        <v>0.269181093352246</v>
      </c>
      <c r="X84" s="0" t="n">
        <f aca="true">RAND()</f>
        <v>0.873370179718055</v>
      </c>
      <c r="Y84" s="0" t="n">
        <f aca="true">RAND()</f>
        <v>0.345258762659424</v>
      </c>
      <c r="Z84" s="0" t="n">
        <f aca="true">RAND()</f>
        <v>0.769386535655466</v>
      </c>
      <c r="AA84" s="0" t="n">
        <f aca="true">RAND()</f>
        <v>0.065742016940436</v>
      </c>
      <c r="AB84" s="0" t="n">
        <f aca="true">RAND()</f>
        <v>0.489835194300153</v>
      </c>
      <c r="AC84" s="0" t="n">
        <f aca="true">RAND()</f>
        <v>0.716169613543909</v>
      </c>
      <c r="AD84" s="0" t="n">
        <f aca="true">RAND()</f>
        <v>0.64073371491829</v>
      </c>
      <c r="AE84" s="0" t="n">
        <f aca="true">RAND()</f>
        <v>0.200460582103638</v>
      </c>
    </row>
    <row r="85" customFormat="false" ht="15.75" hidden="false" customHeight="false" outlineLevel="0" collapsed="false">
      <c r="B85" s="0" t="n">
        <f aca="true">RAND()</f>
        <v>0.453297385152587</v>
      </c>
      <c r="C85" s="0" t="n">
        <f aca="true">RAND()</f>
        <v>0.20782237560244</v>
      </c>
      <c r="D85" s="0" t="n">
        <f aca="true">RAND()</f>
        <v>0.474750443247906</v>
      </c>
      <c r="E85" s="0" t="n">
        <f aca="true">RAND()</f>
        <v>0.84951512936359</v>
      </c>
      <c r="F85" s="0" t="n">
        <f aca="true">RAND()</f>
        <v>0.59863578430252</v>
      </c>
      <c r="G85" s="0" t="n">
        <f aca="true">RAND()</f>
        <v>0.953596637180711</v>
      </c>
      <c r="H85" s="0" t="n">
        <f aca="true">RAND()</f>
        <v>0.550681086832271</v>
      </c>
      <c r="I85" s="0" t="n">
        <f aca="true">RAND()</f>
        <v>0.137904232953177</v>
      </c>
      <c r="J85" s="0" t="n">
        <f aca="true">RAND()</f>
        <v>0.774612719902791</v>
      </c>
      <c r="K85" s="0" t="n">
        <f aca="true">RAND()</f>
        <v>0.095382316113349</v>
      </c>
      <c r="L85" s="0" t="n">
        <f aca="true">RAND()</f>
        <v>0.977247999100443</v>
      </c>
      <c r="M85" s="0" t="n">
        <f aca="true">RAND()</f>
        <v>0.278381028687461</v>
      </c>
      <c r="N85" s="0" t="n">
        <f aca="true">RAND()</f>
        <v>0.0784583953476761</v>
      </c>
      <c r="O85" s="0" t="n">
        <f aca="true">RAND()</f>
        <v>0.0999583067105724</v>
      </c>
      <c r="P85" s="0" t="n">
        <f aca="true">RAND()</f>
        <v>0.241492612253872</v>
      </c>
      <c r="Q85" s="0" t="n">
        <f aca="true">RAND()</f>
        <v>0.712651660723515</v>
      </c>
      <c r="R85" s="0" t="n">
        <f aca="true">RAND()</f>
        <v>0.406058411660264</v>
      </c>
      <c r="S85" s="0" t="n">
        <f aca="true">RAND()</f>
        <v>0.107116270915907</v>
      </c>
      <c r="T85" s="0" t="n">
        <f aca="true">RAND()</f>
        <v>0.7738352440696</v>
      </c>
      <c r="U85" s="0" t="n">
        <f aca="true">RAND()</f>
        <v>0.0918664756873201</v>
      </c>
      <c r="V85" s="0" t="n">
        <f aca="true">RAND()</f>
        <v>0.53572621005058</v>
      </c>
      <c r="W85" s="0" t="n">
        <f aca="true">RAND()</f>
        <v>0.853144607615351</v>
      </c>
      <c r="X85" s="0" t="n">
        <f aca="true">RAND()</f>
        <v>0.561824161600109</v>
      </c>
      <c r="Y85" s="0" t="n">
        <f aca="true">RAND()</f>
        <v>0.416364709655412</v>
      </c>
      <c r="Z85" s="0" t="n">
        <f aca="true">RAND()</f>
        <v>0.192035154985758</v>
      </c>
      <c r="AA85" s="0" t="n">
        <f aca="true">RAND()</f>
        <v>0.417308688623744</v>
      </c>
      <c r="AB85" s="0" t="n">
        <f aca="true">RAND()</f>
        <v>0.493494677628784</v>
      </c>
      <c r="AC85" s="0" t="n">
        <f aca="true">RAND()</f>
        <v>0.106427692193311</v>
      </c>
      <c r="AD85" s="0" t="n">
        <f aca="true">RAND()</f>
        <v>0.914862839715806</v>
      </c>
      <c r="AE85" s="0" t="n">
        <f aca="true">RAND()</f>
        <v>0.251843870974478</v>
      </c>
    </row>
    <row r="86" customFormat="false" ht="15.75" hidden="false" customHeight="false" outlineLevel="0" collapsed="false">
      <c r="B86" s="0" t="n">
        <f aca="true">RAND()</f>
        <v>0.77497789633333</v>
      </c>
      <c r="C86" s="0" t="n">
        <f aca="true">RAND()</f>
        <v>0.0798951566573478</v>
      </c>
      <c r="D86" s="0" t="n">
        <f aca="true">RAND()</f>
        <v>0.178167246496988</v>
      </c>
      <c r="E86" s="0" t="n">
        <f aca="true">RAND()</f>
        <v>0.762930129976774</v>
      </c>
      <c r="F86" s="0" t="n">
        <f aca="true">RAND()</f>
        <v>0.146156392945853</v>
      </c>
      <c r="G86" s="0" t="n">
        <f aca="true">RAND()</f>
        <v>0.0949217522017179</v>
      </c>
      <c r="H86" s="0" t="n">
        <f aca="true">RAND()</f>
        <v>0.715500311458348</v>
      </c>
      <c r="I86" s="0" t="n">
        <f aca="true">RAND()</f>
        <v>0.884467395255458</v>
      </c>
      <c r="J86" s="0" t="n">
        <f aca="true">RAND()</f>
        <v>0.316300822690283</v>
      </c>
      <c r="K86" s="0" t="n">
        <f aca="true">RAND()</f>
        <v>0.374171939680183</v>
      </c>
      <c r="L86" s="0" t="n">
        <f aca="true">RAND()</f>
        <v>0.581241668303345</v>
      </c>
      <c r="M86" s="0" t="n">
        <f aca="true">RAND()</f>
        <v>0.62869447824783</v>
      </c>
      <c r="N86" s="0" t="n">
        <f aca="true">RAND()</f>
        <v>0.858791894177438</v>
      </c>
      <c r="O86" s="0" t="n">
        <f aca="true">RAND()</f>
        <v>0.32980857466712</v>
      </c>
      <c r="P86" s="0" t="n">
        <f aca="true">RAND()</f>
        <v>0.208316263187286</v>
      </c>
      <c r="Q86" s="0" t="n">
        <f aca="true">RAND()</f>
        <v>0.0173049310853662</v>
      </c>
      <c r="R86" s="0" t="n">
        <f aca="true">RAND()</f>
        <v>0.320179289154718</v>
      </c>
      <c r="S86" s="0" t="n">
        <f aca="true">RAND()</f>
        <v>0.121399108517327</v>
      </c>
      <c r="T86" s="0" t="n">
        <f aca="true">RAND()</f>
        <v>0.409534751047622</v>
      </c>
      <c r="U86" s="0" t="n">
        <f aca="true">RAND()</f>
        <v>0.0290692360035815</v>
      </c>
      <c r="V86" s="0" t="n">
        <f aca="true">RAND()</f>
        <v>0.903930552932451</v>
      </c>
      <c r="W86" s="0" t="n">
        <f aca="true">RAND()</f>
        <v>0.695709606614108</v>
      </c>
      <c r="X86" s="0" t="n">
        <f aca="true">RAND()</f>
        <v>0.453135296432699</v>
      </c>
      <c r="Y86" s="0" t="n">
        <f aca="true">RAND()</f>
        <v>0.544284831354564</v>
      </c>
      <c r="Z86" s="0" t="n">
        <f aca="true">RAND()</f>
        <v>0.22922776889709</v>
      </c>
      <c r="AA86" s="0" t="n">
        <f aca="true">RAND()</f>
        <v>0.304055433718305</v>
      </c>
      <c r="AB86" s="0" t="n">
        <f aca="true">RAND()</f>
        <v>0.148943218023171</v>
      </c>
      <c r="AC86" s="0" t="n">
        <f aca="true">RAND()</f>
        <v>0.499320851938191</v>
      </c>
      <c r="AD86" s="0" t="n">
        <f aca="true">RAND()</f>
        <v>0.884419532552083</v>
      </c>
      <c r="AE86" s="0" t="n">
        <f aca="true">RAND()</f>
        <v>0.617906255974971</v>
      </c>
    </row>
    <row r="87" customFormat="false" ht="15.75" hidden="false" customHeight="false" outlineLevel="0" collapsed="false">
      <c r="B87" s="0" t="n">
        <f aca="true">RAND()</f>
        <v>0.475560633029822</v>
      </c>
      <c r="C87" s="0" t="n">
        <f aca="true">RAND()</f>
        <v>0.617942017588181</v>
      </c>
      <c r="D87" s="0" t="n">
        <f aca="true">RAND()</f>
        <v>0.593320942550635</v>
      </c>
      <c r="E87" s="0" t="n">
        <f aca="true">RAND()</f>
        <v>0.772207055461002</v>
      </c>
      <c r="F87" s="0" t="n">
        <f aca="true">RAND()</f>
        <v>0.705408352893101</v>
      </c>
      <c r="G87" s="0" t="n">
        <f aca="true">RAND()</f>
        <v>0.455478457526844</v>
      </c>
      <c r="H87" s="0" t="n">
        <f aca="true">RAND()</f>
        <v>0.515087301911488</v>
      </c>
      <c r="I87" s="0" t="n">
        <f aca="true">RAND()</f>
        <v>0.918496981563237</v>
      </c>
      <c r="J87" s="0" t="n">
        <f aca="true">RAND()</f>
        <v>0.662546548679252</v>
      </c>
      <c r="K87" s="0" t="n">
        <f aca="true">RAND()</f>
        <v>0.477678778174973</v>
      </c>
      <c r="L87" s="0" t="n">
        <f aca="true">RAND()</f>
        <v>0.0118286345672561</v>
      </c>
      <c r="M87" s="0" t="n">
        <f aca="true">RAND()</f>
        <v>0.839937925613496</v>
      </c>
      <c r="N87" s="0" t="n">
        <f aca="true">RAND()</f>
        <v>0.721980174282822</v>
      </c>
      <c r="O87" s="0" t="n">
        <f aca="true">RAND()</f>
        <v>0.86519311440723</v>
      </c>
      <c r="P87" s="0" t="n">
        <f aca="true">RAND()</f>
        <v>0.0664886097327553</v>
      </c>
      <c r="Q87" s="0" t="n">
        <f aca="true">RAND()</f>
        <v>0.0521574730806908</v>
      </c>
      <c r="R87" s="0" t="n">
        <f aca="true">RAND()</f>
        <v>0.624526713171437</v>
      </c>
      <c r="S87" s="0" t="n">
        <f aca="true">RAND()</f>
        <v>0.77619358116668</v>
      </c>
      <c r="T87" s="0" t="n">
        <f aca="true">RAND()</f>
        <v>0.521486553065247</v>
      </c>
      <c r="U87" s="0" t="n">
        <f aca="true">RAND()</f>
        <v>0.954596497414122</v>
      </c>
      <c r="V87" s="0" t="n">
        <f aca="true">RAND()</f>
        <v>0.0056907946499488</v>
      </c>
      <c r="W87" s="0" t="n">
        <f aca="true">RAND()</f>
        <v>0.275168854351651</v>
      </c>
      <c r="X87" s="0" t="n">
        <f aca="true">RAND()</f>
        <v>0.874967689381289</v>
      </c>
      <c r="Y87" s="0" t="n">
        <f aca="true">RAND()</f>
        <v>0.285219062662236</v>
      </c>
      <c r="Z87" s="0" t="n">
        <f aca="true">RAND()</f>
        <v>0.225207323979492</v>
      </c>
      <c r="AA87" s="0" t="n">
        <f aca="true">RAND()</f>
        <v>0.302783032689996</v>
      </c>
      <c r="AB87" s="0" t="n">
        <f aca="true">RAND()</f>
        <v>0.732610317200837</v>
      </c>
      <c r="AC87" s="0" t="n">
        <f aca="true">RAND()</f>
        <v>0.914157265873016</v>
      </c>
      <c r="AD87" s="0" t="n">
        <f aca="true">RAND()</f>
        <v>0.375757487106789</v>
      </c>
      <c r="AE87" s="0" t="n">
        <f aca="true">RAND()</f>
        <v>0.725995342854911</v>
      </c>
    </row>
    <row r="88" customFormat="false" ht="15.75" hidden="false" customHeight="false" outlineLevel="0" collapsed="false">
      <c r="B88" s="0" t="n">
        <f aca="true">RAND()</f>
        <v>0.405405946435219</v>
      </c>
      <c r="C88" s="0" t="n">
        <f aca="true">RAND()</f>
        <v>0.641236810230103</v>
      </c>
      <c r="D88" s="0" t="n">
        <f aca="true">RAND()</f>
        <v>0.306918644774282</v>
      </c>
      <c r="E88" s="0" t="n">
        <f aca="true">RAND()</f>
        <v>0.895167803640795</v>
      </c>
      <c r="F88" s="0" t="n">
        <f aca="true">RAND()</f>
        <v>0.423097315895795</v>
      </c>
      <c r="G88" s="0" t="n">
        <f aca="true">RAND()</f>
        <v>0.200949752649452</v>
      </c>
      <c r="H88" s="0" t="n">
        <f aca="true">RAND()</f>
        <v>0.29010930230732</v>
      </c>
      <c r="I88" s="0" t="n">
        <f aca="true">RAND()</f>
        <v>0.96797251799836</v>
      </c>
      <c r="J88" s="0" t="n">
        <f aca="true">RAND()</f>
        <v>0.282395186250875</v>
      </c>
      <c r="K88" s="0" t="n">
        <f aca="true">RAND()</f>
        <v>0.142529322999984</v>
      </c>
      <c r="L88" s="0" t="n">
        <f aca="true">RAND()</f>
        <v>0.262002102028967</v>
      </c>
      <c r="M88" s="0" t="n">
        <f aca="true">RAND()</f>
        <v>0.329850678091847</v>
      </c>
      <c r="N88" s="0" t="n">
        <f aca="true">RAND()</f>
        <v>0.0784960093676137</v>
      </c>
      <c r="O88" s="0" t="n">
        <f aca="true">RAND()</f>
        <v>0.527579426186527</v>
      </c>
      <c r="P88" s="0" t="n">
        <f aca="true">RAND()</f>
        <v>0.763109052009028</v>
      </c>
      <c r="Q88" s="0" t="n">
        <f aca="true">RAND()</f>
        <v>0.516361203837755</v>
      </c>
      <c r="R88" s="0" t="n">
        <f aca="true">RAND()</f>
        <v>0.704683223713092</v>
      </c>
      <c r="S88" s="0" t="n">
        <f aca="true">RAND()</f>
        <v>0.34148054944059</v>
      </c>
      <c r="T88" s="0" t="n">
        <f aca="true">RAND()</f>
        <v>0.249402703994405</v>
      </c>
      <c r="U88" s="0" t="n">
        <f aca="true">RAND()</f>
        <v>0.551949953409215</v>
      </c>
      <c r="V88" s="0" t="n">
        <f aca="true">RAND()</f>
        <v>0.356653198745284</v>
      </c>
      <c r="W88" s="0" t="n">
        <f aca="true">RAND()</f>
        <v>0.243992970429183</v>
      </c>
      <c r="X88" s="0" t="n">
        <f aca="true">RAND()</f>
        <v>0.971421001624111</v>
      </c>
      <c r="Y88" s="0" t="n">
        <f aca="true">RAND()</f>
        <v>0.421870832615124</v>
      </c>
      <c r="Z88" s="0" t="n">
        <f aca="true">RAND()</f>
        <v>0.948729736980777</v>
      </c>
      <c r="AA88" s="0" t="n">
        <f aca="true">RAND()</f>
        <v>0.901924342234823</v>
      </c>
      <c r="AB88" s="0" t="n">
        <f aca="true">RAND()</f>
        <v>0.992142523565143</v>
      </c>
      <c r="AC88" s="0" t="n">
        <f aca="true">RAND()</f>
        <v>0.561614810715239</v>
      </c>
      <c r="AD88" s="0" t="n">
        <f aca="true">RAND()</f>
        <v>0.530729962517924</v>
      </c>
      <c r="AE88" s="0" t="n">
        <f aca="true">RAND()</f>
        <v>0.313774334506991</v>
      </c>
    </row>
    <row r="89" customFormat="false" ht="15.75" hidden="false" customHeight="false" outlineLevel="0" collapsed="false">
      <c r="B89" s="0" t="n">
        <f aca="true">RAND()</f>
        <v>0.881890896365451</v>
      </c>
      <c r="C89" s="0" t="n">
        <f aca="true">RAND()</f>
        <v>0.971187262138627</v>
      </c>
      <c r="D89" s="0" t="n">
        <f aca="true">RAND()</f>
        <v>0.782540949796577</v>
      </c>
      <c r="E89" s="0" t="n">
        <f aca="true">RAND()</f>
        <v>0.751732868458811</v>
      </c>
      <c r="F89" s="0" t="n">
        <f aca="true">RAND()</f>
        <v>0.956184750385477</v>
      </c>
      <c r="G89" s="0" t="n">
        <f aca="true">RAND()</f>
        <v>0.301996670460232</v>
      </c>
      <c r="H89" s="0" t="n">
        <f aca="true">RAND()</f>
        <v>0.976237205836993</v>
      </c>
      <c r="I89" s="0" t="n">
        <f aca="true">RAND()</f>
        <v>0.7227144367851</v>
      </c>
      <c r="J89" s="0" t="n">
        <f aca="true">RAND()</f>
        <v>0.537360051900312</v>
      </c>
      <c r="K89" s="0" t="n">
        <f aca="true">RAND()</f>
        <v>0.945028021848989</v>
      </c>
      <c r="L89" s="0" t="n">
        <f aca="true">RAND()</f>
        <v>0.131925301700724</v>
      </c>
      <c r="M89" s="0" t="n">
        <f aca="true">RAND()</f>
        <v>0.814087732314389</v>
      </c>
      <c r="N89" s="0" t="n">
        <f aca="true">RAND()</f>
        <v>0.767318436652569</v>
      </c>
      <c r="O89" s="0" t="n">
        <f aca="true">RAND()</f>
        <v>0.425946212878718</v>
      </c>
      <c r="P89" s="0" t="n">
        <f aca="true">RAND()</f>
        <v>0.77600134365257</v>
      </c>
      <c r="Q89" s="0" t="n">
        <f aca="true">RAND()</f>
        <v>0.891480620637981</v>
      </c>
      <c r="R89" s="0" t="n">
        <f aca="true">RAND()</f>
        <v>0.385637899416052</v>
      </c>
      <c r="S89" s="0" t="n">
        <f aca="true">RAND()</f>
        <v>0.465522109255269</v>
      </c>
      <c r="T89" s="0" t="n">
        <f aca="true">RAND()</f>
        <v>0.915347531329533</v>
      </c>
      <c r="U89" s="0" t="n">
        <f aca="true">RAND()</f>
        <v>0.218383504569918</v>
      </c>
      <c r="V89" s="0" t="n">
        <f aca="true">RAND()</f>
        <v>0.965951105349355</v>
      </c>
      <c r="W89" s="0" t="n">
        <f aca="true">RAND()</f>
        <v>0.177109676999501</v>
      </c>
      <c r="X89" s="0" t="n">
        <f aca="true">RAND()</f>
        <v>0.0625960921539575</v>
      </c>
      <c r="Y89" s="0" t="n">
        <f aca="true">RAND()</f>
        <v>0.390262210684255</v>
      </c>
      <c r="Z89" s="0" t="n">
        <f aca="true">RAND()</f>
        <v>0.017226721529783</v>
      </c>
      <c r="AA89" s="0" t="n">
        <f aca="true">RAND()</f>
        <v>0.955855728178026</v>
      </c>
      <c r="AB89" s="0" t="n">
        <f aca="true">RAND()</f>
        <v>0.0646292077931051</v>
      </c>
      <c r="AC89" s="0" t="n">
        <f aca="true">RAND()</f>
        <v>0.986280869729128</v>
      </c>
      <c r="AD89" s="0" t="n">
        <f aca="true">RAND()</f>
        <v>0.161210972780745</v>
      </c>
      <c r="AE89" s="0" t="n">
        <f aca="true">RAND()</f>
        <v>0.374096872518941</v>
      </c>
    </row>
    <row r="90" customFormat="false" ht="15.75" hidden="false" customHeight="false" outlineLevel="0" collapsed="false">
      <c r="B90" s="0" t="n">
        <f aca="true">RAND()</f>
        <v>0.916458915536945</v>
      </c>
      <c r="C90" s="0" t="n">
        <f aca="true">RAND()</f>
        <v>0.153254238761495</v>
      </c>
      <c r="D90" s="0" t="n">
        <f aca="true">RAND()</f>
        <v>0.0507140522506514</v>
      </c>
      <c r="E90" s="0" t="n">
        <f aca="true">RAND()</f>
        <v>0.114623103125404</v>
      </c>
      <c r="F90" s="0" t="n">
        <f aca="true">RAND()</f>
        <v>0.3434618404457</v>
      </c>
      <c r="G90" s="0" t="n">
        <f aca="true">RAND()</f>
        <v>0.371035757437309</v>
      </c>
      <c r="H90" s="0" t="n">
        <f aca="true">RAND()</f>
        <v>0.266756970896037</v>
      </c>
      <c r="I90" s="0" t="n">
        <f aca="true">RAND()</f>
        <v>0.284634266620009</v>
      </c>
      <c r="J90" s="0" t="n">
        <f aca="true">RAND()</f>
        <v>0.911069405040313</v>
      </c>
      <c r="K90" s="0" t="n">
        <f aca="true">RAND()</f>
        <v>0.0195703407949173</v>
      </c>
      <c r="L90" s="0" t="n">
        <f aca="true">RAND()</f>
        <v>0.350794863583901</v>
      </c>
      <c r="M90" s="0" t="n">
        <f aca="true">RAND()</f>
        <v>0.126658418489458</v>
      </c>
      <c r="N90" s="0" t="n">
        <f aca="true">RAND()</f>
        <v>0.428531995225756</v>
      </c>
      <c r="O90" s="0" t="n">
        <f aca="true">RAND()</f>
        <v>0.0428802616511085</v>
      </c>
      <c r="P90" s="0" t="n">
        <f aca="true">RAND()</f>
        <v>0.987129376038194</v>
      </c>
      <c r="Q90" s="0" t="n">
        <f aca="true">RAND()</f>
        <v>0.869403578897339</v>
      </c>
      <c r="R90" s="0" t="n">
        <f aca="true">RAND()</f>
        <v>0.432790781666056</v>
      </c>
      <c r="S90" s="0" t="n">
        <f aca="true">RAND()</f>
        <v>0.799852099256695</v>
      </c>
      <c r="T90" s="0" t="n">
        <f aca="true">RAND()</f>
        <v>0.982179174292537</v>
      </c>
      <c r="U90" s="0" t="n">
        <f aca="true">RAND()</f>
        <v>0.53606481316312</v>
      </c>
      <c r="V90" s="0" t="n">
        <f aca="true">RAND()</f>
        <v>0.689315243431011</v>
      </c>
      <c r="W90" s="0" t="n">
        <f aca="true">RAND()</f>
        <v>0.321927800936258</v>
      </c>
      <c r="X90" s="0" t="n">
        <f aca="true">RAND()</f>
        <v>0.253626812651913</v>
      </c>
      <c r="Y90" s="0" t="n">
        <f aca="true">RAND()</f>
        <v>0.217520563571811</v>
      </c>
      <c r="Z90" s="0" t="n">
        <f aca="true">RAND()</f>
        <v>0.646833644855809</v>
      </c>
      <c r="AA90" s="0" t="n">
        <f aca="true">RAND()</f>
        <v>0.479618439631383</v>
      </c>
      <c r="AB90" s="0" t="n">
        <f aca="true">RAND()</f>
        <v>0.795152161883909</v>
      </c>
      <c r="AC90" s="0" t="n">
        <f aca="true">RAND()</f>
        <v>0.164155001093216</v>
      </c>
      <c r="AD90" s="0" t="n">
        <f aca="true">RAND()</f>
        <v>0.209885747103467</v>
      </c>
      <c r="AE90" s="0" t="n">
        <f aca="true">RAND()</f>
        <v>0.966728034172936</v>
      </c>
    </row>
    <row r="91" customFormat="false" ht="15.75" hidden="false" customHeight="false" outlineLevel="0" collapsed="false">
      <c r="B91" s="0" t="n">
        <f aca="true">RAND()</f>
        <v>0.417206389388946</v>
      </c>
      <c r="C91" s="0" t="n">
        <f aca="true">RAND()</f>
        <v>0.534410374069006</v>
      </c>
      <c r="D91" s="0" t="n">
        <f aca="true">RAND()</f>
        <v>0.427630936054038</v>
      </c>
      <c r="E91" s="0" t="n">
        <f aca="true">RAND()</f>
        <v>0.997560529952149</v>
      </c>
      <c r="F91" s="0" t="n">
        <f aca="true">RAND()</f>
        <v>0.686632515691812</v>
      </c>
      <c r="G91" s="0" t="n">
        <f aca="true">RAND()</f>
        <v>0.438405033420128</v>
      </c>
      <c r="H91" s="0" t="n">
        <f aca="true">RAND()</f>
        <v>0.220358796017482</v>
      </c>
      <c r="I91" s="0" t="n">
        <f aca="true">RAND()</f>
        <v>0.785470820310056</v>
      </c>
      <c r="J91" s="0" t="n">
        <f aca="true">RAND()</f>
        <v>0.513271423605267</v>
      </c>
      <c r="K91" s="0" t="n">
        <f aca="true">RAND()</f>
        <v>0.0231908141124213</v>
      </c>
      <c r="L91" s="0" t="n">
        <f aca="true">RAND()</f>
        <v>0.700478024054724</v>
      </c>
      <c r="M91" s="0" t="n">
        <f aca="true">RAND()</f>
        <v>0.163505933929829</v>
      </c>
      <c r="N91" s="0" t="n">
        <f aca="true">RAND()</f>
        <v>0.768589365570646</v>
      </c>
      <c r="O91" s="0" t="n">
        <f aca="true">RAND()</f>
        <v>0.857042028053765</v>
      </c>
      <c r="P91" s="0" t="n">
        <f aca="true">RAND()</f>
        <v>0.705202117276397</v>
      </c>
      <c r="Q91" s="0" t="n">
        <f aca="true">RAND()</f>
        <v>0.16955642731037</v>
      </c>
      <c r="R91" s="0" t="n">
        <f aca="true">RAND()</f>
        <v>0.467067182510302</v>
      </c>
      <c r="S91" s="0" t="n">
        <f aca="true">RAND()</f>
        <v>0.966502977882415</v>
      </c>
      <c r="T91" s="0" t="n">
        <f aca="true">RAND()</f>
        <v>0.495023231262841</v>
      </c>
      <c r="U91" s="0" t="n">
        <f aca="true">RAND()</f>
        <v>0.154049527749687</v>
      </c>
      <c r="V91" s="0" t="n">
        <f aca="true">RAND()</f>
        <v>0.495609552407493</v>
      </c>
      <c r="W91" s="0" t="n">
        <f aca="true">RAND()</f>
        <v>0.593975646971334</v>
      </c>
      <c r="X91" s="0" t="n">
        <f aca="true">RAND()</f>
        <v>0.142243431122835</v>
      </c>
      <c r="Y91" s="0" t="n">
        <f aca="true">RAND()</f>
        <v>0.218623266364576</v>
      </c>
      <c r="Z91" s="0" t="n">
        <f aca="true">RAND()</f>
        <v>0.942869964579821</v>
      </c>
      <c r="AA91" s="0" t="n">
        <f aca="true">RAND()</f>
        <v>0.441195393732222</v>
      </c>
      <c r="AB91" s="0" t="n">
        <f aca="true">RAND()</f>
        <v>0.546573990097338</v>
      </c>
      <c r="AC91" s="0" t="n">
        <f aca="true">RAND()</f>
        <v>0.91748664252877</v>
      </c>
      <c r="AD91" s="0" t="n">
        <f aca="true">RAND()</f>
        <v>0.525157320987853</v>
      </c>
      <c r="AE91" s="0" t="n">
        <f aca="true">RAND()</f>
        <v>0.454682866112465</v>
      </c>
    </row>
    <row r="92" customFormat="false" ht="15.75" hidden="false" customHeight="false" outlineLevel="0" collapsed="false">
      <c r="B92" s="0" t="n">
        <f aca="true">RAND()</f>
        <v>0.966179821526901</v>
      </c>
      <c r="C92" s="0" t="n">
        <f aca="true">RAND()</f>
        <v>0.603740963529986</v>
      </c>
      <c r="D92" s="0" t="n">
        <f aca="true">RAND()</f>
        <v>0.465721415335077</v>
      </c>
      <c r="E92" s="0" t="n">
        <f aca="true">RAND()</f>
        <v>0.372592061844244</v>
      </c>
      <c r="F92" s="0" t="n">
        <f aca="true">RAND()</f>
        <v>0.866862153627399</v>
      </c>
      <c r="G92" s="0" t="n">
        <f aca="true">RAND()</f>
        <v>0.840499913327775</v>
      </c>
      <c r="H92" s="0" t="n">
        <f aca="true">RAND()</f>
        <v>0.491440621548195</v>
      </c>
      <c r="I92" s="0" t="n">
        <f aca="true">RAND()</f>
        <v>0.442400609134238</v>
      </c>
      <c r="J92" s="0" t="n">
        <f aca="true">RAND()</f>
        <v>0.494751669944449</v>
      </c>
      <c r="K92" s="0" t="n">
        <f aca="true">RAND()</f>
        <v>0.525033212099749</v>
      </c>
      <c r="L92" s="0" t="n">
        <f aca="true">RAND()</f>
        <v>0.655110201634168</v>
      </c>
      <c r="M92" s="0" t="n">
        <f aca="true">RAND()</f>
        <v>0.770671011671561</v>
      </c>
      <c r="N92" s="0" t="n">
        <f aca="true">RAND()</f>
        <v>0.0898585474129421</v>
      </c>
      <c r="O92" s="0" t="n">
        <f aca="true">RAND()</f>
        <v>0.468028374793232</v>
      </c>
      <c r="P92" s="0" t="n">
        <f aca="true">RAND()</f>
        <v>0.747586756637586</v>
      </c>
      <c r="Q92" s="0" t="n">
        <f aca="true">RAND()</f>
        <v>0.436281017944394</v>
      </c>
      <c r="R92" s="0" t="n">
        <f aca="true">RAND()</f>
        <v>0.0850431629705551</v>
      </c>
      <c r="S92" s="0" t="n">
        <f aca="true">RAND()</f>
        <v>0.308307146484624</v>
      </c>
      <c r="T92" s="0" t="n">
        <f aca="true">RAND()</f>
        <v>0.392320580196721</v>
      </c>
      <c r="U92" s="0" t="n">
        <f aca="true">RAND()</f>
        <v>0.760369193607705</v>
      </c>
      <c r="V92" s="0" t="n">
        <f aca="true">RAND()</f>
        <v>0.255690204292231</v>
      </c>
      <c r="W92" s="0" t="n">
        <f aca="true">RAND()</f>
        <v>0.286970512830966</v>
      </c>
      <c r="X92" s="0" t="n">
        <f aca="true">RAND()</f>
        <v>0.956631706830006</v>
      </c>
      <c r="Y92" s="0" t="n">
        <f aca="true">RAND()</f>
        <v>0.974526788532379</v>
      </c>
      <c r="Z92" s="0" t="n">
        <f aca="true">RAND()</f>
        <v>0.728243221160068</v>
      </c>
      <c r="AA92" s="0" t="n">
        <f aca="true">RAND()</f>
        <v>0.297480881354244</v>
      </c>
      <c r="AB92" s="0" t="n">
        <f aca="true">RAND()</f>
        <v>0.199974163208125</v>
      </c>
      <c r="AC92" s="0" t="n">
        <f aca="true">RAND()</f>
        <v>0.869679251985731</v>
      </c>
      <c r="AD92" s="0" t="n">
        <f aca="true">RAND()</f>
        <v>0.19088808951921</v>
      </c>
      <c r="AE92" s="0" t="n">
        <f aca="true">RAND()</f>
        <v>0.576599555529059</v>
      </c>
    </row>
    <row r="93" customFormat="false" ht="15.75" hidden="false" customHeight="false" outlineLevel="0" collapsed="false">
      <c r="B93" s="0" t="n">
        <f aca="true">RAND()</f>
        <v>0.318459316362538</v>
      </c>
      <c r="C93" s="0" t="n">
        <f aca="true">RAND()</f>
        <v>0.0187251763438001</v>
      </c>
      <c r="D93" s="0" t="n">
        <f aca="true">RAND()</f>
        <v>0.514752900790851</v>
      </c>
      <c r="E93" s="0" t="n">
        <f aca="true">RAND()</f>
        <v>0.452921205363109</v>
      </c>
      <c r="F93" s="0" t="n">
        <f aca="true">RAND()</f>
        <v>0.952784128116406</v>
      </c>
      <c r="G93" s="0" t="n">
        <f aca="true">RAND()</f>
        <v>0.775223502098423</v>
      </c>
      <c r="H93" s="0" t="n">
        <f aca="true">RAND()</f>
        <v>0.0389849343728552</v>
      </c>
      <c r="I93" s="0" t="n">
        <f aca="true">RAND()</f>
        <v>0.406633266525162</v>
      </c>
      <c r="J93" s="0" t="n">
        <f aca="true">RAND()</f>
        <v>0.311513222131112</v>
      </c>
      <c r="K93" s="0" t="n">
        <f aca="true">RAND()</f>
        <v>0.800998599283305</v>
      </c>
      <c r="L93" s="0" t="n">
        <f aca="true">RAND()</f>
        <v>0.768029737411548</v>
      </c>
      <c r="M93" s="0" t="n">
        <f aca="true">RAND()</f>
        <v>0.89066171081681</v>
      </c>
      <c r="N93" s="0" t="n">
        <f aca="true">RAND()</f>
        <v>0.096698586371227</v>
      </c>
      <c r="O93" s="0" t="n">
        <f aca="true">RAND()</f>
        <v>0.493545293276154</v>
      </c>
      <c r="P93" s="0" t="n">
        <f aca="true">RAND()</f>
        <v>0.280642069197492</v>
      </c>
      <c r="Q93" s="0" t="n">
        <f aca="true">RAND()</f>
        <v>0.816158366511631</v>
      </c>
      <c r="R93" s="0" t="n">
        <f aca="true">RAND()</f>
        <v>0.783520794768066</v>
      </c>
      <c r="S93" s="0" t="n">
        <f aca="true">RAND()</f>
        <v>0.196872596583943</v>
      </c>
      <c r="T93" s="0" t="n">
        <f aca="true">RAND()</f>
        <v>0.694052808928355</v>
      </c>
      <c r="U93" s="0" t="n">
        <f aca="true">RAND()</f>
        <v>0.369510046002784</v>
      </c>
      <c r="V93" s="0" t="n">
        <f aca="true">RAND()</f>
        <v>0.98621430874034</v>
      </c>
      <c r="W93" s="0" t="n">
        <f aca="true">RAND()</f>
        <v>0.938158938592962</v>
      </c>
      <c r="X93" s="0" t="n">
        <f aca="true">RAND()</f>
        <v>0.841631423921178</v>
      </c>
      <c r="Y93" s="0" t="n">
        <f aca="true">RAND()</f>
        <v>0.741657880607912</v>
      </c>
      <c r="Z93" s="0" t="n">
        <f aca="true">RAND()</f>
        <v>0.0675342766252958</v>
      </c>
      <c r="AA93" s="0" t="n">
        <f aca="true">RAND()</f>
        <v>0.283704634814797</v>
      </c>
      <c r="AB93" s="0" t="n">
        <f aca="true">RAND()</f>
        <v>0.100423864354928</v>
      </c>
      <c r="AC93" s="0" t="n">
        <f aca="true">RAND()</f>
        <v>0.727271090747113</v>
      </c>
      <c r="AD93" s="0" t="n">
        <f aca="true">RAND()</f>
        <v>0.385411170189484</v>
      </c>
      <c r="AE93" s="0" t="n">
        <f aca="true">RAND()</f>
        <v>0.671231238985827</v>
      </c>
    </row>
    <row r="94" customFormat="false" ht="15.75" hidden="false" customHeight="false" outlineLevel="0" collapsed="false">
      <c r="B94" s="0" t="n">
        <f aca="true">RAND()</f>
        <v>0.363452838684235</v>
      </c>
      <c r="C94" s="0" t="n">
        <f aca="true">RAND()</f>
        <v>0.689499261268632</v>
      </c>
      <c r="D94" s="0" t="n">
        <f aca="true">RAND()</f>
        <v>0.975826249223215</v>
      </c>
      <c r="E94" s="0" t="n">
        <f aca="true">RAND()</f>
        <v>0.940413629625665</v>
      </c>
      <c r="F94" s="0" t="n">
        <f aca="true">RAND()</f>
        <v>0.665713323902366</v>
      </c>
      <c r="G94" s="0" t="n">
        <f aca="true">RAND()</f>
        <v>0.637457504704147</v>
      </c>
      <c r="H94" s="0" t="n">
        <f aca="true">RAND()</f>
        <v>0.983553389765984</v>
      </c>
      <c r="I94" s="0" t="n">
        <f aca="true">RAND()</f>
        <v>0.75054371169582</v>
      </c>
      <c r="J94" s="0" t="n">
        <f aca="true">RAND()</f>
        <v>0.153949058340342</v>
      </c>
      <c r="K94" s="0" t="n">
        <f aca="true">RAND()</f>
        <v>0.0695377589962426</v>
      </c>
      <c r="L94" s="0" t="n">
        <f aca="true">RAND()</f>
        <v>0.749499475629163</v>
      </c>
      <c r="M94" s="0" t="n">
        <f aca="true">RAND()</f>
        <v>0.950819323823009</v>
      </c>
      <c r="N94" s="0" t="n">
        <f aca="true">RAND()</f>
        <v>0.785640575465828</v>
      </c>
      <c r="O94" s="0" t="n">
        <f aca="true">RAND()</f>
        <v>0.0847228033191034</v>
      </c>
      <c r="P94" s="0" t="n">
        <f aca="true">RAND()</f>
        <v>0.964441092313455</v>
      </c>
      <c r="Q94" s="0" t="n">
        <f aca="true">RAND()</f>
        <v>0.743543720546301</v>
      </c>
      <c r="R94" s="0" t="n">
        <f aca="true">RAND()</f>
        <v>0.460510253914382</v>
      </c>
      <c r="S94" s="0" t="n">
        <f aca="true">RAND()</f>
        <v>0.254985124461596</v>
      </c>
      <c r="T94" s="0" t="n">
        <f aca="true">RAND()</f>
        <v>0.330563566970092</v>
      </c>
      <c r="U94" s="0" t="n">
        <f aca="true">RAND()</f>
        <v>0.810173098438506</v>
      </c>
      <c r="V94" s="0" t="n">
        <f aca="true">RAND()</f>
        <v>0.400515932986811</v>
      </c>
      <c r="W94" s="0" t="n">
        <f aca="true">RAND()</f>
        <v>0.370153217316818</v>
      </c>
      <c r="X94" s="0" t="n">
        <f aca="true">RAND()</f>
        <v>0.032170562289262</v>
      </c>
      <c r="Y94" s="0" t="n">
        <f aca="true">RAND()</f>
        <v>0.554373122200641</v>
      </c>
      <c r="Z94" s="0" t="n">
        <f aca="true">RAND()</f>
        <v>0.158202801156207</v>
      </c>
      <c r="AA94" s="0" t="n">
        <f aca="true">RAND()</f>
        <v>0.844331597737987</v>
      </c>
      <c r="AB94" s="0" t="n">
        <f aca="true">RAND()</f>
        <v>0.33851032664602</v>
      </c>
      <c r="AC94" s="0" t="n">
        <f aca="true">RAND()</f>
        <v>0.823689765810642</v>
      </c>
      <c r="AD94" s="0" t="n">
        <f aca="true">RAND()</f>
        <v>0.16890286123991</v>
      </c>
      <c r="AE94" s="0" t="n">
        <f aca="true">RAND()</f>
        <v>0.165020636406105</v>
      </c>
    </row>
    <row r="95" customFormat="false" ht="15.75" hidden="false" customHeight="false" outlineLevel="0" collapsed="false">
      <c r="B95" s="0" t="n">
        <f aca="true">RAND()</f>
        <v>0.0748803520989767</v>
      </c>
      <c r="C95" s="0" t="n">
        <f aca="true">RAND()</f>
        <v>0.572796518865544</v>
      </c>
      <c r="D95" s="0" t="n">
        <f aca="true">RAND()</f>
        <v>0.289181202043097</v>
      </c>
      <c r="E95" s="0" t="n">
        <f aca="true">RAND()</f>
        <v>0.611924860752315</v>
      </c>
      <c r="F95" s="0" t="n">
        <f aca="true">RAND()</f>
        <v>0.50340071278817</v>
      </c>
      <c r="G95" s="0" t="n">
        <f aca="true">RAND()</f>
        <v>0.124389454207258</v>
      </c>
      <c r="H95" s="0" t="n">
        <f aca="true">RAND()</f>
        <v>0.948104547590363</v>
      </c>
      <c r="I95" s="0" t="n">
        <f aca="true">RAND()</f>
        <v>0.419945518053615</v>
      </c>
      <c r="J95" s="0" t="n">
        <f aca="true">RAND()</f>
        <v>0.748964699272639</v>
      </c>
      <c r="K95" s="0" t="n">
        <f aca="true">RAND()</f>
        <v>0.756551510334583</v>
      </c>
      <c r="L95" s="0" t="n">
        <f aca="true">RAND()</f>
        <v>0.583542163351903</v>
      </c>
      <c r="M95" s="0" t="n">
        <f aca="true">RAND()</f>
        <v>0.349595713378256</v>
      </c>
      <c r="N95" s="0" t="n">
        <f aca="true">RAND()</f>
        <v>0.12620846090364</v>
      </c>
      <c r="O95" s="0" t="n">
        <f aca="true">RAND()</f>
        <v>0.520656152951872</v>
      </c>
      <c r="P95" s="0" t="n">
        <f aca="true">RAND()</f>
        <v>0.941808886502804</v>
      </c>
      <c r="Q95" s="0" t="n">
        <f aca="true">RAND()</f>
        <v>0.766919432469877</v>
      </c>
      <c r="R95" s="0" t="n">
        <f aca="true">RAND()</f>
        <v>0.551444056579752</v>
      </c>
      <c r="S95" s="0" t="n">
        <f aca="true">RAND()</f>
        <v>0.162638809447551</v>
      </c>
      <c r="T95" s="0" t="n">
        <f aca="true">RAND()</f>
        <v>0.717373647735889</v>
      </c>
      <c r="U95" s="0" t="n">
        <f aca="true">RAND()</f>
        <v>0.72671004630876</v>
      </c>
      <c r="V95" s="0" t="n">
        <f aca="true">RAND()</f>
        <v>0.1721248663413</v>
      </c>
      <c r="W95" s="0" t="n">
        <f aca="true">RAND()</f>
        <v>0.458798205237818</v>
      </c>
      <c r="X95" s="0" t="n">
        <f aca="true">RAND()</f>
        <v>0.0296100483801921</v>
      </c>
      <c r="Y95" s="0" t="n">
        <f aca="true">RAND()</f>
        <v>0.486880494142132</v>
      </c>
      <c r="Z95" s="0" t="n">
        <f aca="true">RAND()</f>
        <v>0.478682191940113</v>
      </c>
      <c r="AA95" s="0" t="n">
        <f aca="true">RAND()</f>
        <v>0.707509065426887</v>
      </c>
      <c r="AB95" s="0" t="n">
        <f aca="true">RAND()</f>
        <v>0.750028369350273</v>
      </c>
      <c r="AC95" s="0" t="n">
        <f aca="true">RAND()</f>
        <v>0.623612325539531</v>
      </c>
      <c r="AD95" s="0" t="n">
        <f aca="true">RAND()</f>
        <v>0.318965640292462</v>
      </c>
      <c r="AE95" s="0" t="n">
        <f aca="true">RAND()</f>
        <v>0.829656087402453</v>
      </c>
    </row>
    <row r="96" customFormat="false" ht="15.75" hidden="false" customHeight="false" outlineLevel="0" collapsed="false">
      <c r="B96" s="0" t="n">
        <f aca="true">RAND()</f>
        <v>0.582615991919312</v>
      </c>
      <c r="C96" s="0" t="n">
        <f aca="true">RAND()</f>
        <v>0.293092017149661</v>
      </c>
      <c r="D96" s="0" t="n">
        <f aca="true">RAND()</f>
        <v>0.134696860544789</v>
      </c>
      <c r="E96" s="0" t="n">
        <f aca="true">RAND()</f>
        <v>0.492741045215412</v>
      </c>
      <c r="F96" s="0" t="n">
        <f aca="true">RAND()</f>
        <v>0.659546826949286</v>
      </c>
      <c r="G96" s="0" t="n">
        <f aca="true">RAND()</f>
        <v>0.499362500235232</v>
      </c>
      <c r="H96" s="0" t="n">
        <f aca="true">RAND()</f>
        <v>0.0318374947692534</v>
      </c>
      <c r="I96" s="0" t="n">
        <f aca="true">RAND()</f>
        <v>0.0491359490304879</v>
      </c>
      <c r="J96" s="0" t="n">
        <f aca="true">RAND()</f>
        <v>0.824288823005017</v>
      </c>
      <c r="K96" s="0" t="n">
        <f aca="true">RAND()</f>
        <v>0.433238303635809</v>
      </c>
      <c r="L96" s="0" t="n">
        <f aca="true">RAND()</f>
        <v>0.499201862282084</v>
      </c>
      <c r="M96" s="0" t="n">
        <f aca="true">RAND()</f>
        <v>0.493264661126791</v>
      </c>
      <c r="N96" s="0" t="n">
        <f aca="true">RAND()</f>
        <v>0.436048263302347</v>
      </c>
      <c r="O96" s="0" t="n">
        <f aca="true">RAND()</f>
        <v>0.00479465101188704</v>
      </c>
      <c r="P96" s="0" t="n">
        <f aca="true">RAND()</f>
        <v>0.516135698954737</v>
      </c>
      <c r="Q96" s="0" t="n">
        <f aca="true">RAND()</f>
        <v>0.0162143035181587</v>
      </c>
      <c r="R96" s="0" t="n">
        <f aca="true">RAND()</f>
        <v>0.930881774049211</v>
      </c>
      <c r="S96" s="0" t="n">
        <f aca="true">RAND()</f>
        <v>0.422157807947308</v>
      </c>
      <c r="T96" s="0" t="n">
        <f aca="true">RAND()</f>
        <v>0.958771812454818</v>
      </c>
      <c r="U96" s="0" t="n">
        <f aca="true">RAND()</f>
        <v>0.284979069353837</v>
      </c>
      <c r="V96" s="0" t="n">
        <f aca="true">RAND()</f>
        <v>0.618024103103203</v>
      </c>
      <c r="W96" s="0" t="n">
        <f aca="true">RAND()</f>
        <v>0.544750213348482</v>
      </c>
      <c r="X96" s="0" t="n">
        <f aca="true">RAND()</f>
        <v>0.350561854613019</v>
      </c>
      <c r="Y96" s="0" t="n">
        <f aca="true">RAND()</f>
        <v>0.170670758046533</v>
      </c>
      <c r="Z96" s="0" t="n">
        <f aca="true">RAND()</f>
        <v>0.504260731534495</v>
      </c>
      <c r="AA96" s="0" t="n">
        <f aca="true">RAND()</f>
        <v>0.0695746664471409</v>
      </c>
      <c r="AB96" s="0" t="n">
        <f aca="true">RAND()</f>
        <v>0.855260567548724</v>
      </c>
      <c r="AC96" s="0" t="n">
        <f aca="true">RAND()</f>
        <v>0.0861512369645141</v>
      </c>
      <c r="AD96" s="0" t="n">
        <f aca="true">RAND()</f>
        <v>0.312878816436043</v>
      </c>
      <c r="AE96" s="0" t="n">
        <f aca="true">RAND()</f>
        <v>0.415045401165759</v>
      </c>
    </row>
    <row r="97" customFormat="false" ht="15.75" hidden="false" customHeight="false" outlineLevel="0" collapsed="false">
      <c r="B97" s="0" t="n">
        <f aca="true">RAND()</f>
        <v>0.64293527301428</v>
      </c>
      <c r="C97" s="0" t="n">
        <f aca="true">RAND()</f>
        <v>0.0553238218790712</v>
      </c>
      <c r="D97" s="0" t="n">
        <f aca="true">RAND()</f>
        <v>0.0897361931938715</v>
      </c>
      <c r="E97" s="0" t="n">
        <f aca="true">RAND()</f>
        <v>0.313502929049091</v>
      </c>
      <c r="F97" s="0" t="n">
        <f aca="true">RAND()</f>
        <v>0.849936228174582</v>
      </c>
      <c r="G97" s="0" t="n">
        <f aca="true">RAND()</f>
        <v>0.0268641226279055</v>
      </c>
      <c r="H97" s="0" t="n">
        <f aca="true">RAND()</f>
        <v>0.354509490861137</v>
      </c>
      <c r="I97" s="0" t="n">
        <f aca="true">RAND()</f>
        <v>0.525326757143763</v>
      </c>
      <c r="J97" s="0" t="n">
        <f aca="true">RAND()</f>
        <v>0.493330229476324</v>
      </c>
      <c r="K97" s="0" t="n">
        <f aca="true">RAND()</f>
        <v>0.226817711358051</v>
      </c>
      <c r="L97" s="0" t="n">
        <f aca="true">RAND()</f>
        <v>0.3687520097963</v>
      </c>
      <c r="M97" s="0" t="n">
        <f aca="true">RAND()</f>
        <v>0.698461216495706</v>
      </c>
      <c r="N97" s="0" t="n">
        <f aca="true">RAND()</f>
        <v>0.884163924275699</v>
      </c>
      <c r="O97" s="0" t="n">
        <f aca="true">RAND()</f>
        <v>0.0986373923103214</v>
      </c>
      <c r="P97" s="0" t="n">
        <f aca="true">RAND()</f>
        <v>0.720600131057784</v>
      </c>
      <c r="Q97" s="0" t="n">
        <f aca="true">RAND()</f>
        <v>0.776531831570845</v>
      </c>
      <c r="R97" s="0" t="n">
        <f aca="true">RAND()</f>
        <v>0.270773517355042</v>
      </c>
      <c r="S97" s="0" t="n">
        <f aca="true">RAND()</f>
        <v>0.925187408289767</v>
      </c>
      <c r="T97" s="0" t="n">
        <f aca="true">RAND()</f>
        <v>0.509401876738414</v>
      </c>
      <c r="U97" s="0" t="n">
        <f aca="true">RAND()</f>
        <v>0.134254380601072</v>
      </c>
      <c r="V97" s="0" t="n">
        <f aca="true">RAND()</f>
        <v>0.81701388424575</v>
      </c>
      <c r="W97" s="0" t="n">
        <f aca="true">RAND()</f>
        <v>0.726361130384874</v>
      </c>
      <c r="X97" s="0" t="n">
        <f aca="true">RAND()</f>
        <v>0.413998816214389</v>
      </c>
      <c r="Y97" s="0" t="n">
        <f aca="true">RAND()</f>
        <v>0.724374223094911</v>
      </c>
      <c r="Z97" s="0" t="n">
        <f aca="true">RAND()</f>
        <v>0.363907005560722</v>
      </c>
      <c r="AA97" s="0" t="n">
        <f aca="true">RAND()</f>
        <v>0.322715803348709</v>
      </c>
      <c r="AB97" s="0" t="n">
        <f aca="true">RAND()</f>
        <v>0.55554147574821</v>
      </c>
      <c r="AC97" s="0" t="n">
        <f aca="true">RAND()</f>
        <v>0.279057516644994</v>
      </c>
      <c r="AD97" s="0" t="n">
        <f aca="true">RAND()</f>
        <v>0.304992624220655</v>
      </c>
      <c r="AE97" s="0" t="n">
        <f aca="true">RAND()</f>
        <v>0.731362664359753</v>
      </c>
    </row>
    <row r="98" customFormat="false" ht="15.75" hidden="false" customHeight="false" outlineLevel="0" collapsed="false">
      <c r="B98" s="0" t="n">
        <f aca="true">RAND()</f>
        <v>0.979741839691778</v>
      </c>
      <c r="C98" s="0" t="n">
        <f aca="true">RAND()</f>
        <v>0.706445942393307</v>
      </c>
      <c r="D98" s="0" t="n">
        <f aca="true">RAND()</f>
        <v>0.444046809781113</v>
      </c>
      <c r="E98" s="0" t="n">
        <f aca="true">RAND()</f>
        <v>0.952759088895337</v>
      </c>
      <c r="F98" s="0" t="n">
        <f aca="true">RAND()</f>
        <v>0.725152833737682</v>
      </c>
      <c r="G98" s="0" t="n">
        <f aca="true">RAND()</f>
        <v>0.0461100791038916</v>
      </c>
      <c r="H98" s="0" t="n">
        <f aca="true">RAND()</f>
        <v>0.13411608958845</v>
      </c>
      <c r="I98" s="0" t="n">
        <f aca="true">RAND()</f>
        <v>0.308199469988735</v>
      </c>
      <c r="J98" s="0" t="n">
        <f aca="true">RAND()</f>
        <v>0.855389074800134</v>
      </c>
      <c r="K98" s="0" t="n">
        <f aca="true">RAND()</f>
        <v>0.765796485110166</v>
      </c>
      <c r="L98" s="0" t="n">
        <f aca="true">RAND()</f>
        <v>0.368026894564978</v>
      </c>
      <c r="M98" s="0" t="n">
        <f aca="true">RAND()</f>
        <v>0.266198044319652</v>
      </c>
      <c r="N98" s="0" t="n">
        <f aca="true">RAND()</f>
        <v>0.332976270566576</v>
      </c>
      <c r="O98" s="0" t="n">
        <f aca="true">RAND()</f>
        <v>0.0725078117162209</v>
      </c>
      <c r="P98" s="0" t="n">
        <f aca="true">RAND()</f>
        <v>0.447949929971358</v>
      </c>
      <c r="Q98" s="0" t="n">
        <f aca="true">RAND()</f>
        <v>0.250059030969724</v>
      </c>
      <c r="R98" s="0" t="n">
        <f aca="true">RAND()</f>
        <v>0.820728754372806</v>
      </c>
      <c r="S98" s="0" t="n">
        <f aca="true">RAND()</f>
        <v>0.183034835089475</v>
      </c>
      <c r="T98" s="0" t="n">
        <f aca="true">RAND()</f>
        <v>0.688076523829842</v>
      </c>
      <c r="U98" s="0" t="n">
        <f aca="true">RAND()</f>
        <v>0.543551988471179</v>
      </c>
      <c r="V98" s="0" t="n">
        <f aca="true">RAND()</f>
        <v>0.474191532567065</v>
      </c>
      <c r="W98" s="0" t="n">
        <f aca="true">RAND()</f>
        <v>0.210079564813859</v>
      </c>
      <c r="X98" s="0" t="n">
        <f aca="true">RAND()</f>
        <v>0.642086850726972</v>
      </c>
      <c r="Y98" s="0" t="n">
        <f aca="true">RAND()</f>
        <v>0.494672963476381</v>
      </c>
      <c r="Z98" s="0" t="n">
        <f aca="true">RAND()</f>
        <v>0.279624188717266</v>
      </c>
      <c r="AA98" s="0" t="n">
        <f aca="true">RAND()</f>
        <v>0.410825069072789</v>
      </c>
      <c r="AB98" s="0" t="n">
        <f aca="true">RAND()</f>
        <v>0.946608486294435</v>
      </c>
      <c r="AC98" s="0" t="n">
        <f aca="true">RAND()</f>
        <v>0.831859362677354</v>
      </c>
      <c r="AD98" s="0" t="n">
        <f aca="true">RAND()</f>
        <v>0.368635512590767</v>
      </c>
      <c r="AE98" s="0" t="n">
        <f aca="true">RAND()</f>
        <v>0.560650118178297</v>
      </c>
    </row>
    <row r="99" customFormat="false" ht="15.75" hidden="false" customHeight="false" outlineLevel="0" collapsed="false">
      <c r="B99" s="0" t="n">
        <f aca="true">RAND()</f>
        <v>0.673846668674981</v>
      </c>
      <c r="C99" s="0" t="n">
        <f aca="true">RAND()</f>
        <v>0.73735779034838</v>
      </c>
      <c r="D99" s="0" t="n">
        <f aca="true">RAND()</f>
        <v>0.430561080459147</v>
      </c>
      <c r="E99" s="0" t="n">
        <f aca="true">RAND()</f>
        <v>0.250033411144318</v>
      </c>
      <c r="F99" s="0" t="n">
        <f aca="true">RAND()</f>
        <v>0.395279387780987</v>
      </c>
      <c r="G99" s="0" t="n">
        <f aca="true">RAND()</f>
        <v>0.332997320108233</v>
      </c>
      <c r="H99" s="0" t="n">
        <f aca="true">RAND()</f>
        <v>0.630361754140843</v>
      </c>
      <c r="I99" s="0" t="n">
        <f aca="true">RAND()</f>
        <v>0.556777120955737</v>
      </c>
      <c r="J99" s="0" t="n">
        <f aca="true">RAND()</f>
        <v>0.857647323011871</v>
      </c>
      <c r="K99" s="0" t="n">
        <f aca="true">RAND()</f>
        <v>0.971466103190039</v>
      </c>
      <c r="L99" s="0" t="n">
        <f aca="true">RAND()</f>
        <v>0.649139346656255</v>
      </c>
      <c r="M99" s="0" t="n">
        <f aca="true">RAND()</f>
        <v>0.239046456081087</v>
      </c>
      <c r="N99" s="0" t="n">
        <f aca="true">RAND()</f>
        <v>0.283075219793952</v>
      </c>
      <c r="O99" s="0" t="n">
        <f aca="true">RAND()</f>
        <v>0.389253013396499</v>
      </c>
      <c r="P99" s="0" t="n">
        <f aca="true">RAND()</f>
        <v>0.501072827062778</v>
      </c>
      <c r="Q99" s="0" t="n">
        <f aca="true">RAND()</f>
        <v>0.0875780697241195</v>
      </c>
      <c r="R99" s="0" t="n">
        <f aca="true">RAND()</f>
        <v>0.360001047221646</v>
      </c>
      <c r="S99" s="0" t="n">
        <f aca="true">RAND()</f>
        <v>0.0162975468863948</v>
      </c>
      <c r="T99" s="0" t="n">
        <f aca="true">RAND()</f>
        <v>0.396541703195642</v>
      </c>
      <c r="U99" s="0" t="n">
        <f aca="true">RAND()</f>
        <v>0.383304274890382</v>
      </c>
      <c r="V99" s="0" t="n">
        <f aca="true">RAND()</f>
        <v>0.964653637154406</v>
      </c>
      <c r="W99" s="0" t="n">
        <f aca="true">RAND()</f>
        <v>0.477104975489993</v>
      </c>
      <c r="X99" s="0" t="n">
        <f aca="true">RAND()</f>
        <v>0.119794190031174</v>
      </c>
      <c r="Y99" s="0" t="n">
        <f aca="true">RAND()</f>
        <v>0.987090003039571</v>
      </c>
      <c r="Z99" s="0" t="n">
        <f aca="true">RAND()</f>
        <v>0.218166381393831</v>
      </c>
      <c r="AA99" s="0" t="n">
        <f aca="true">RAND()</f>
        <v>0.354991282371532</v>
      </c>
      <c r="AB99" s="0" t="n">
        <f aca="true">RAND()</f>
        <v>0.162809116243688</v>
      </c>
      <c r="AC99" s="0" t="n">
        <f aca="true">RAND()</f>
        <v>0.597823430581155</v>
      </c>
      <c r="AD99" s="0" t="n">
        <f aca="true">RAND()</f>
        <v>0.995153793018324</v>
      </c>
      <c r="AE99" s="0" t="n">
        <f aca="true">RAND()</f>
        <v>0.793045422842339</v>
      </c>
    </row>
    <row r="100" customFormat="false" ht="15.75" hidden="false" customHeight="false" outlineLevel="0" collapsed="false">
      <c r="B100" s="0" t="n">
        <f aca="true">RAND()</f>
        <v>0.237027270271289</v>
      </c>
      <c r="C100" s="0" t="n">
        <f aca="true">RAND()</f>
        <v>0.154202671472434</v>
      </c>
      <c r="D100" s="0" t="n">
        <f aca="true">RAND()</f>
        <v>0.676245236612409</v>
      </c>
      <c r="E100" s="0" t="n">
        <f aca="true">RAND()</f>
        <v>0.79292735346635</v>
      </c>
      <c r="F100" s="0" t="n">
        <f aca="true">RAND()</f>
        <v>0.278153769736694</v>
      </c>
      <c r="G100" s="0" t="n">
        <f aca="true">RAND()</f>
        <v>0.859915072470834</v>
      </c>
      <c r="H100" s="0" t="n">
        <f aca="true">RAND()</f>
        <v>0.105864932910809</v>
      </c>
      <c r="I100" s="0" t="n">
        <f aca="true">RAND()</f>
        <v>0.993847634118859</v>
      </c>
      <c r="J100" s="0" t="n">
        <f aca="true">RAND()</f>
        <v>0.570277327223924</v>
      </c>
      <c r="K100" s="0" t="n">
        <f aca="true">RAND()</f>
        <v>0.0729852966337697</v>
      </c>
      <c r="L100" s="0" t="n">
        <f aca="true">RAND()</f>
        <v>0.525094982758532</v>
      </c>
      <c r="M100" s="0" t="n">
        <f aca="true">RAND()</f>
        <v>0.775422620827098</v>
      </c>
      <c r="N100" s="0" t="n">
        <f aca="true">RAND()</f>
        <v>0.897028476071156</v>
      </c>
      <c r="O100" s="0" t="n">
        <f aca="true">RAND()</f>
        <v>0.275137739360475</v>
      </c>
      <c r="P100" s="0" t="n">
        <f aca="true">RAND()</f>
        <v>0.337064204325879</v>
      </c>
      <c r="Q100" s="0" t="n">
        <f aca="true">RAND()</f>
        <v>0.80226007985253</v>
      </c>
      <c r="R100" s="0" t="n">
        <f aca="true">RAND()</f>
        <v>0.889525996537732</v>
      </c>
      <c r="S100" s="0" t="n">
        <f aca="true">RAND()</f>
        <v>0.981600829351683</v>
      </c>
      <c r="T100" s="0" t="n">
        <f aca="true">RAND()</f>
        <v>0.722622232851254</v>
      </c>
      <c r="U100" s="0" t="n">
        <f aca="true">RAND()</f>
        <v>0.35277393670224</v>
      </c>
      <c r="V100" s="0" t="n">
        <f aca="true">RAND()</f>
        <v>0.0990585674435244</v>
      </c>
      <c r="W100" s="0" t="n">
        <f aca="true">RAND()</f>
        <v>0.630178034411934</v>
      </c>
      <c r="X100" s="0" t="n">
        <f aca="true">RAND()</f>
        <v>0.973929517674252</v>
      </c>
      <c r="Y100" s="0" t="n">
        <f aca="true">RAND()</f>
        <v>0.321061833618459</v>
      </c>
      <c r="Z100" s="0" t="n">
        <f aca="true">RAND()</f>
        <v>0.585848556158576</v>
      </c>
      <c r="AA100" s="0" t="n">
        <f aca="true">RAND()</f>
        <v>0.888036834792116</v>
      </c>
      <c r="AB100" s="0" t="n">
        <f aca="true">RAND()</f>
        <v>0.312103376982605</v>
      </c>
      <c r="AC100" s="0" t="n">
        <f aca="true">RAND()</f>
        <v>0.846554823188126</v>
      </c>
      <c r="AD100" s="0" t="n">
        <f aca="true">RAND()</f>
        <v>0.364430664400275</v>
      </c>
      <c r="AE100" s="0" t="n">
        <f aca="true">RAND()</f>
        <v>0.187667281414686</v>
      </c>
    </row>
    <row r="101" customFormat="false" ht="15.75" hidden="false" customHeight="false" outlineLevel="0" collapsed="false">
      <c r="B101" s="0" t="n">
        <f aca="true">RAND()</f>
        <v>0.237418077897364</v>
      </c>
      <c r="C101" s="0" t="n">
        <f aca="true">RAND()</f>
        <v>0.0764469868932913</v>
      </c>
      <c r="D101" s="0" t="n">
        <f aca="true">RAND()</f>
        <v>0.00459169233993695</v>
      </c>
      <c r="E101" s="0" t="n">
        <f aca="true">RAND()</f>
        <v>0.95096352831482</v>
      </c>
      <c r="F101" s="0" t="n">
        <f aca="true">RAND()</f>
        <v>0.860011225325817</v>
      </c>
      <c r="G101" s="0" t="n">
        <f aca="true">RAND()</f>
        <v>0.99604510785869</v>
      </c>
      <c r="H101" s="0" t="n">
        <f aca="true">RAND()</f>
        <v>0.312783455254472</v>
      </c>
      <c r="I101" s="0" t="n">
        <f aca="true">RAND()</f>
        <v>0.0680936745308941</v>
      </c>
      <c r="J101" s="0" t="n">
        <f aca="true">RAND()</f>
        <v>0.0165000732347637</v>
      </c>
      <c r="K101" s="0" t="n">
        <f aca="true">RAND()</f>
        <v>0.15862227323259</v>
      </c>
      <c r="L101" s="0" t="n">
        <f aca="true">RAND()</f>
        <v>0.442993634342463</v>
      </c>
      <c r="M101" s="0" t="n">
        <f aca="true">RAND()</f>
        <v>0.997539318405294</v>
      </c>
      <c r="N101" s="0" t="n">
        <f aca="true">RAND()</f>
        <v>0.0649685980914285</v>
      </c>
      <c r="O101" s="0" t="n">
        <f aca="true">RAND()</f>
        <v>0.583248723008188</v>
      </c>
      <c r="P101" s="0" t="n">
        <f aca="true">RAND()</f>
        <v>0.985567159152111</v>
      </c>
      <c r="Q101" s="0" t="n">
        <f aca="true">RAND()</f>
        <v>0.187794690347905</v>
      </c>
      <c r="R101" s="0" t="n">
        <f aca="true">RAND()</f>
        <v>0.197134897283842</v>
      </c>
      <c r="S101" s="0" t="n">
        <f aca="true">RAND()</f>
        <v>0.149774285485017</v>
      </c>
      <c r="T101" s="0" t="n">
        <f aca="true">RAND()</f>
        <v>0.86889199334694</v>
      </c>
      <c r="U101" s="0" t="n">
        <f aca="true">RAND()</f>
        <v>0.607506160015442</v>
      </c>
      <c r="V101" s="0" t="n">
        <f aca="true">RAND()</f>
        <v>0.899809697079752</v>
      </c>
      <c r="W101" s="0" t="n">
        <f aca="true">RAND()</f>
        <v>0.938926167432204</v>
      </c>
      <c r="X101" s="0" t="n">
        <f aca="true">RAND()</f>
        <v>0.4341332207858</v>
      </c>
      <c r="Y101" s="0" t="n">
        <f aca="true">RAND()</f>
        <v>0.40946090291433</v>
      </c>
      <c r="Z101" s="0" t="n">
        <f aca="true">RAND()</f>
        <v>0.774772157412009</v>
      </c>
      <c r="AA101" s="0" t="n">
        <f aca="true">RAND()</f>
        <v>0.485258050881935</v>
      </c>
      <c r="AB101" s="0" t="n">
        <f aca="true">RAND()</f>
        <v>0.200646750152059</v>
      </c>
      <c r="AC101" s="0" t="n">
        <f aca="true">RAND()</f>
        <v>0.83904582645745</v>
      </c>
      <c r="AD101" s="0" t="n">
        <f aca="true">RAND()</f>
        <v>0.0763066129490678</v>
      </c>
      <c r="AE101" s="0" t="n">
        <f aca="true">RAND()</f>
        <v>0.531172711097727</v>
      </c>
    </row>
    <row r="102" customFormat="false" ht="15.75" hidden="false" customHeight="false" outlineLevel="0" collapsed="false">
      <c r="B102" s="0" t="n">
        <f aca="true">RAND()</f>
        <v>0.224687588681986</v>
      </c>
      <c r="C102" s="0" t="n">
        <f aca="true">RAND()</f>
        <v>0.396061907714008</v>
      </c>
      <c r="D102" s="0" t="n">
        <f aca="true">RAND()</f>
        <v>0.976213403101428</v>
      </c>
      <c r="E102" s="0" t="n">
        <f aca="true">RAND()</f>
        <v>0.882795861146644</v>
      </c>
      <c r="F102" s="0" t="n">
        <f aca="true">RAND()</f>
        <v>0.982678086811741</v>
      </c>
      <c r="G102" s="0" t="n">
        <f aca="true">RAND()</f>
        <v>0.971216990292643</v>
      </c>
      <c r="H102" s="0" t="n">
        <f aca="true">RAND()</f>
        <v>0.839642830180355</v>
      </c>
      <c r="I102" s="0" t="n">
        <f aca="true">RAND()</f>
        <v>0.121583457593817</v>
      </c>
      <c r="J102" s="0" t="n">
        <f aca="true">RAND()</f>
        <v>0.0878991985953351</v>
      </c>
      <c r="K102" s="0" t="n">
        <f aca="true">RAND()</f>
        <v>0.91169089730812</v>
      </c>
      <c r="L102" s="0" t="n">
        <f aca="true">RAND()</f>
        <v>0.362178207207791</v>
      </c>
      <c r="M102" s="0" t="n">
        <f aca="true">RAND()</f>
        <v>0.393502016390694</v>
      </c>
      <c r="N102" s="0" t="n">
        <f aca="true">RAND()</f>
        <v>0.8644793716177</v>
      </c>
      <c r="O102" s="0" t="n">
        <f aca="true">RAND()</f>
        <v>0.55214122373771</v>
      </c>
      <c r="P102" s="0" t="n">
        <f aca="true">RAND()</f>
        <v>0.870788232678665</v>
      </c>
      <c r="Q102" s="0" t="n">
        <f aca="true">RAND()</f>
        <v>0.412191628657769</v>
      </c>
      <c r="R102" s="0" t="n">
        <f aca="true">RAND()</f>
        <v>0.677082551680293</v>
      </c>
      <c r="S102" s="0" t="n">
        <f aca="true">RAND()</f>
        <v>0.925057277135163</v>
      </c>
      <c r="T102" s="0" t="n">
        <f aca="true">RAND()</f>
        <v>0.470598694043307</v>
      </c>
      <c r="U102" s="0" t="n">
        <f aca="true">RAND()</f>
        <v>0.173607957098007</v>
      </c>
      <c r="V102" s="0" t="n">
        <f aca="true">RAND()</f>
        <v>0.533480768972126</v>
      </c>
      <c r="W102" s="0" t="n">
        <f aca="true">RAND()</f>
        <v>0.828095918165672</v>
      </c>
      <c r="X102" s="0" t="n">
        <f aca="true">RAND()</f>
        <v>0.269667059463143</v>
      </c>
      <c r="Y102" s="0" t="n">
        <f aca="true">RAND()</f>
        <v>0.990683298309775</v>
      </c>
      <c r="Z102" s="0" t="n">
        <f aca="true">RAND()</f>
        <v>0.239832241108774</v>
      </c>
      <c r="AA102" s="0" t="n">
        <f aca="true">RAND()</f>
        <v>0.238006763852904</v>
      </c>
      <c r="AB102" s="0" t="n">
        <f aca="true">RAND()</f>
        <v>0.200313972917644</v>
      </c>
      <c r="AC102" s="0" t="n">
        <f aca="true">RAND()</f>
        <v>0.188060663933304</v>
      </c>
      <c r="AD102" s="0" t="n">
        <f aca="true">RAND()</f>
        <v>0.145084162912609</v>
      </c>
      <c r="AE102" s="0" t="n">
        <f aca="true">RAND()</f>
        <v>0.232999823436462</v>
      </c>
    </row>
    <row r="103" customFormat="false" ht="15.75" hidden="false" customHeight="false" outlineLevel="0" collapsed="false">
      <c r="B103" s="0" t="n">
        <f aca="true">RAND()</f>
        <v>0.429955222957888</v>
      </c>
      <c r="C103" s="0" t="n">
        <f aca="true">RAND()</f>
        <v>0.665906124506369</v>
      </c>
      <c r="D103" s="0" t="n">
        <f aca="true">RAND()</f>
        <v>0.742197769429515</v>
      </c>
      <c r="E103" s="0" t="n">
        <f aca="true">RAND()</f>
        <v>0.633614134293113</v>
      </c>
      <c r="F103" s="0" t="n">
        <f aca="true">RAND()</f>
        <v>0.671426785671015</v>
      </c>
      <c r="G103" s="0" t="n">
        <f aca="true">RAND()</f>
        <v>0.984903013456553</v>
      </c>
      <c r="H103" s="0" t="n">
        <f aca="true">RAND()</f>
        <v>0.969879704622039</v>
      </c>
      <c r="I103" s="0" t="n">
        <f aca="true">RAND()</f>
        <v>0.926498672083251</v>
      </c>
      <c r="J103" s="0" t="n">
        <f aca="true">RAND()</f>
        <v>0.739132857595058</v>
      </c>
      <c r="K103" s="0" t="n">
        <f aca="true">RAND()</f>
        <v>0.397120196048596</v>
      </c>
      <c r="L103" s="0" t="n">
        <f aca="true">RAND()</f>
        <v>0.713644340549018</v>
      </c>
      <c r="M103" s="0" t="n">
        <f aca="true">RAND()</f>
        <v>0.770700652377442</v>
      </c>
      <c r="N103" s="0" t="n">
        <f aca="true">RAND()</f>
        <v>0.539121235536084</v>
      </c>
      <c r="O103" s="0" t="n">
        <f aca="true">RAND()</f>
        <v>0.224052375437031</v>
      </c>
      <c r="P103" s="0" t="n">
        <f aca="true">RAND()</f>
        <v>0.14645800668783</v>
      </c>
      <c r="Q103" s="0" t="n">
        <f aca="true">RAND()</f>
        <v>0.172054591303896</v>
      </c>
      <c r="R103" s="0" t="n">
        <f aca="true">RAND()</f>
        <v>0.267457195230435</v>
      </c>
      <c r="S103" s="0" t="n">
        <f aca="true">RAND()</f>
        <v>0.150891000023878</v>
      </c>
      <c r="T103" s="0" t="n">
        <f aca="true">RAND()</f>
        <v>0.360995199593479</v>
      </c>
      <c r="U103" s="0" t="n">
        <f aca="true">RAND()</f>
        <v>0.617496972276876</v>
      </c>
      <c r="V103" s="0" t="n">
        <f aca="true">RAND()</f>
        <v>0.0529325651225731</v>
      </c>
      <c r="W103" s="0" t="n">
        <f aca="true">RAND()</f>
        <v>0.792359164200588</v>
      </c>
      <c r="X103" s="0" t="n">
        <f aca="true">RAND()</f>
        <v>0.530908541895626</v>
      </c>
      <c r="Y103" s="0" t="n">
        <f aca="true">RAND()</f>
        <v>0.869569281548843</v>
      </c>
      <c r="Z103" s="0" t="n">
        <f aca="true">RAND()</f>
        <v>0.480778929740751</v>
      </c>
      <c r="AA103" s="0" t="n">
        <f aca="true">RAND()</f>
        <v>0.764521808933671</v>
      </c>
      <c r="AB103" s="0" t="n">
        <f aca="true">RAND()</f>
        <v>0.422150535446505</v>
      </c>
      <c r="AC103" s="0" t="n">
        <f aca="true">RAND()</f>
        <v>0.447056621187535</v>
      </c>
      <c r="AD103" s="0" t="n">
        <f aca="true">RAND()</f>
        <v>0.789555333329949</v>
      </c>
      <c r="AE103" s="0" t="n">
        <f aca="true">RAND()</f>
        <v>0.885317812501469</v>
      </c>
    </row>
    <row r="104" customFormat="false" ht="15.75" hidden="false" customHeight="false" outlineLevel="0" collapsed="false">
      <c r="B104" s="0" t="n">
        <f aca="true">RAND()</f>
        <v>0.0500927312438874</v>
      </c>
      <c r="C104" s="0" t="n">
        <f aca="true">RAND()</f>
        <v>0.863790955150601</v>
      </c>
      <c r="D104" s="0" t="n">
        <f aca="true">RAND()</f>
        <v>0.208975453299917</v>
      </c>
      <c r="E104" s="0" t="n">
        <f aca="true">RAND()</f>
        <v>0.277314023589128</v>
      </c>
      <c r="F104" s="0" t="n">
        <f aca="true">RAND()</f>
        <v>0.469282415720454</v>
      </c>
      <c r="G104" s="0" t="n">
        <f aca="true">RAND()</f>
        <v>0.195512068944778</v>
      </c>
      <c r="H104" s="0" t="n">
        <f aca="true">RAND()</f>
        <v>0.788174532100594</v>
      </c>
      <c r="I104" s="0" t="n">
        <f aca="true">RAND()</f>
        <v>0.975410486643892</v>
      </c>
      <c r="J104" s="0" t="n">
        <f aca="true">RAND()</f>
        <v>0.491472279278148</v>
      </c>
      <c r="K104" s="0" t="n">
        <f aca="true">RAND()</f>
        <v>0.453819728293572</v>
      </c>
      <c r="L104" s="0" t="n">
        <f aca="true">RAND()</f>
        <v>0.909456325902713</v>
      </c>
      <c r="M104" s="0" t="n">
        <f aca="true">RAND()</f>
        <v>0.490983959817947</v>
      </c>
      <c r="N104" s="0" t="n">
        <f aca="true">RAND()</f>
        <v>0.877607091357518</v>
      </c>
      <c r="O104" s="0" t="n">
        <f aca="true">RAND()</f>
        <v>0.676348405791108</v>
      </c>
      <c r="P104" s="0" t="n">
        <f aca="true">RAND()</f>
        <v>0.749399060010604</v>
      </c>
      <c r="Q104" s="0" t="n">
        <f aca="true">RAND()</f>
        <v>0.97906193799038</v>
      </c>
      <c r="R104" s="0" t="n">
        <f aca="true">RAND()</f>
        <v>0.13692025044902</v>
      </c>
      <c r="S104" s="0" t="n">
        <f aca="true">RAND()</f>
        <v>0.00696063748705238</v>
      </c>
      <c r="T104" s="0" t="n">
        <f aca="true">RAND()</f>
        <v>0.390779769340321</v>
      </c>
      <c r="U104" s="0" t="n">
        <f aca="true">RAND()</f>
        <v>0.144838357100608</v>
      </c>
      <c r="V104" s="0" t="n">
        <f aca="true">RAND()</f>
        <v>0.721999117928722</v>
      </c>
      <c r="W104" s="0" t="n">
        <f aca="true">RAND()</f>
        <v>0.0220370611549389</v>
      </c>
      <c r="X104" s="0" t="n">
        <f aca="true">RAND()</f>
        <v>0.186514934063685</v>
      </c>
      <c r="Y104" s="0" t="n">
        <f aca="true">RAND()</f>
        <v>0.818030819202698</v>
      </c>
      <c r="Z104" s="0" t="n">
        <f aca="true">RAND()</f>
        <v>0.698405886687016</v>
      </c>
      <c r="AA104" s="0" t="n">
        <f aca="true">RAND()</f>
        <v>0.0204271314274356</v>
      </c>
      <c r="AB104" s="0" t="n">
        <f aca="true">RAND()</f>
        <v>0.0198542217405621</v>
      </c>
      <c r="AC104" s="0" t="n">
        <f aca="true">RAND()</f>
        <v>0.51327562900944</v>
      </c>
      <c r="AD104" s="0" t="n">
        <f aca="true">RAND()</f>
        <v>0.0545554504855047</v>
      </c>
      <c r="AE104" s="0" t="n">
        <f aca="true">RAND()</f>
        <v>0.478114163018256</v>
      </c>
    </row>
    <row r="105" customFormat="false" ht="15.75" hidden="false" customHeight="false" outlineLevel="0" collapsed="false">
      <c r="B105" s="0" t="n">
        <f aca="true">RAND()</f>
        <v>0.608149493724915</v>
      </c>
      <c r="C105" s="0" t="n">
        <f aca="true">RAND()</f>
        <v>0.271157344904269</v>
      </c>
      <c r="D105" s="0" t="n">
        <f aca="true">RAND()</f>
        <v>0.00116875923210241</v>
      </c>
      <c r="E105" s="0" t="n">
        <f aca="true">RAND()</f>
        <v>0.117651808983846</v>
      </c>
      <c r="F105" s="0" t="n">
        <f aca="true">RAND()</f>
        <v>0.255563540585312</v>
      </c>
      <c r="G105" s="0" t="n">
        <f aca="true">RAND()</f>
        <v>0.16178065982571</v>
      </c>
      <c r="H105" s="0" t="n">
        <f aca="true">RAND()</f>
        <v>0.566483446601399</v>
      </c>
      <c r="I105" s="0" t="n">
        <f aca="true">RAND()</f>
        <v>0.348764498902096</v>
      </c>
      <c r="J105" s="0" t="n">
        <f aca="true">RAND()</f>
        <v>0.506984615215115</v>
      </c>
      <c r="K105" s="0" t="n">
        <f aca="true">RAND()</f>
        <v>0.867683500039127</v>
      </c>
      <c r="L105" s="0" t="n">
        <f aca="true">RAND()</f>
        <v>0.650842989781176</v>
      </c>
      <c r="M105" s="0" t="n">
        <f aca="true">RAND()</f>
        <v>0.953661380160126</v>
      </c>
      <c r="N105" s="0" t="n">
        <f aca="true">RAND()</f>
        <v>0.506344289549487</v>
      </c>
      <c r="O105" s="0" t="n">
        <f aca="true">RAND()</f>
        <v>0.012884169910204</v>
      </c>
      <c r="P105" s="0" t="n">
        <f aca="true">RAND()</f>
        <v>0.527441818931614</v>
      </c>
      <c r="Q105" s="0" t="n">
        <f aca="true">RAND()</f>
        <v>0.370526138584426</v>
      </c>
      <c r="R105" s="0" t="n">
        <f aca="true">RAND()</f>
        <v>0.727410735657936</v>
      </c>
      <c r="S105" s="0" t="n">
        <f aca="true">RAND()</f>
        <v>0.116710680045205</v>
      </c>
      <c r="T105" s="0" t="n">
        <f aca="true">RAND()</f>
        <v>0.307023467449858</v>
      </c>
      <c r="U105" s="0" t="n">
        <f aca="true">RAND()</f>
        <v>0.195960107890813</v>
      </c>
      <c r="V105" s="0" t="n">
        <f aca="true">RAND()</f>
        <v>0.454761916888106</v>
      </c>
      <c r="W105" s="0" t="n">
        <f aca="true">RAND()</f>
        <v>0.224510969877843</v>
      </c>
      <c r="X105" s="0" t="n">
        <f aca="true">RAND()</f>
        <v>0.642472338749033</v>
      </c>
      <c r="Y105" s="0" t="n">
        <f aca="true">RAND()</f>
        <v>0.00177184138154338</v>
      </c>
      <c r="Z105" s="0" t="n">
        <f aca="true">RAND()</f>
        <v>0.304611215534784</v>
      </c>
      <c r="AA105" s="0" t="n">
        <f aca="true">RAND()</f>
        <v>0.576067610076227</v>
      </c>
      <c r="AB105" s="0" t="n">
        <f aca="true">RAND()</f>
        <v>0.480836792369499</v>
      </c>
      <c r="AC105" s="0" t="n">
        <f aca="true">RAND()</f>
        <v>0.931978192130648</v>
      </c>
      <c r="AD105" s="0" t="n">
        <f aca="true">RAND()</f>
        <v>0.36556838495421</v>
      </c>
      <c r="AE105" s="0" t="n">
        <f aca="true">RAND()</f>
        <v>0.109272084194063</v>
      </c>
    </row>
    <row r="106" customFormat="false" ht="15.75" hidden="false" customHeight="false" outlineLevel="0" collapsed="false">
      <c r="B106" s="0" t="n">
        <f aca="true">RAND()</f>
        <v>0.396027193603885</v>
      </c>
      <c r="C106" s="0" t="n">
        <f aca="true">RAND()</f>
        <v>0.42066755327346</v>
      </c>
      <c r="D106" s="0" t="n">
        <f aca="true">RAND()</f>
        <v>0.277138017041815</v>
      </c>
      <c r="E106" s="0" t="n">
        <f aca="true">RAND()</f>
        <v>0.60553263882927</v>
      </c>
      <c r="F106" s="0" t="n">
        <f aca="true">RAND()</f>
        <v>0.463170099321628</v>
      </c>
      <c r="G106" s="0" t="n">
        <f aca="true">RAND()</f>
        <v>0.347543181238211</v>
      </c>
      <c r="H106" s="0" t="n">
        <f aca="true">RAND()</f>
        <v>0.169189561826537</v>
      </c>
      <c r="I106" s="0" t="n">
        <f aca="true">RAND()</f>
        <v>0.575106782933008</v>
      </c>
      <c r="J106" s="0" t="n">
        <f aca="true">RAND()</f>
        <v>0.656687968354192</v>
      </c>
      <c r="K106" s="0" t="n">
        <f aca="true">RAND()</f>
        <v>0.738812916324929</v>
      </c>
      <c r="L106" s="0" t="n">
        <f aca="true">RAND()</f>
        <v>0.438768372432799</v>
      </c>
      <c r="M106" s="0" t="n">
        <f aca="true">RAND()</f>
        <v>0.00886204632982709</v>
      </c>
      <c r="N106" s="0" t="n">
        <f aca="true">RAND()</f>
        <v>0.434602865869645</v>
      </c>
      <c r="O106" s="0" t="n">
        <f aca="true">RAND()</f>
        <v>0.528684111692317</v>
      </c>
      <c r="P106" s="0" t="n">
        <f aca="true">RAND()</f>
        <v>0.560888547927931</v>
      </c>
      <c r="Q106" s="0" t="n">
        <f aca="true">RAND()</f>
        <v>0.544024287254755</v>
      </c>
      <c r="R106" s="0" t="n">
        <f aca="true">RAND()</f>
        <v>0.272934630611319</v>
      </c>
      <c r="S106" s="0" t="n">
        <f aca="true">RAND()</f>
        <v>0.344192970630357</v>
      </c>
      <c r="T106" s="0" t="n">
        <f aca="true">RAND()</f>
        <v>0.984685713764587</v>
      </c>
      <c r="U106" s="0" t="n">
        <f aca="true">RAND()</f>
        <v>0.37352788955659</v>
      </c>
      <c r="V106" s="0" t="n">
        <f aca="true">RAND()</f>
        <v>0.754276595559011</v>
      </c>
      <c r="W106" s="0" t="n">
        <f aca="true">RAND()</f>
        <v>0.192020624208693</v>
      </c>
      <c r="X106" s="0" t="n">
        <f aca="true">RAND()</f>
        <v>0.810310627999745</v>
      </c>
      <c r="Y106" s="0" t="n">
        <f aca="true">RAND()</f>
        <v>0.546186857171035</v>
      </c>
      <c r="Z106" s="0" t="n">
        <f aca="true">RAND()</f>
        <v>0.721818581306838</v>
      </c>
      <c r="AA106" s="0" t="n">
        <f aca="true">RAND()</f>
        <v>0.778766774574636</v>
      </c>
      <c r="AB106" s="0" t="n">
        <f aca="true">RAND()</f>
        <v>0.328732234282623</v>
      </c>
      <c r="AC106" s="0" t="n">
        <f aca="true">RAND()</f>
        <v>0.930132411138129</v>
      </c>
      <c r="AD106" s="0" t="n">
        <f aca="true">RAND()</f>
        <v>0.550065489634668</v>
      </c>
      <c r="AE106" s="0" t="n">
        <f aca="true">RAND()</f>
        <v>0.0828219456074764</v>
      </c>
    </row>
    <row r="107" customFormat="false" ht="15.75" hidden="false" customHeight="false" outlineLevel="0" collapsed="false">
      <c r="B107" s="0" t="n">
        <f aca="true">RAND()</f>
        <v>0.810091512445251</v>
      </c>
      <c r="C107" s="0" t="n">
        <f aca="true">RAND()</f>
        <v>0.240337708755101</v>
      </c>
      <c r="D107" s="0" t="n">
        <f aca="true">RAND()</f>
        <v>0.123901287462548</v>
      </c>
      <c r="E107" s="0" t="n">
        <f aca="true">RAND()</f>
        <v>0.0136586467732172</v>
      </c>
      <c r="F107" s="0" t="n">
        <f aca="true">RAND()</f>
        <v>0.781093836531408</v>
      </c>
      <c r="G107" s="0" t="n">
        <f aca="true">RAND()</f>
        <v>0.208978653587899</v>
      </c>
      <c r="H107" s="0" t="n">
        <f aca="true">RAND()</f>
        <v>0.97867115755894</v>
      </c>
      <c r="I107" s="0" t="n">
        <f aca="true">RAND()</f>
        <v>0.190278706004438</v>
      </c>
      <c r="J107" s="0" t="n">
        <f aca="true">RAND()</f>
        <v>0.695805138844523</v>
      </c>
      <c r="K107" s="0" t="n">
        <f aca="true">RAND()</f>
        <v>0.0186910644034813</v>
      </c>
      <c r="L107" s="0" t="n">
        <f aca="true">RAND()</f>
        <v>0.884480090394488</v>
      </c>
      <c r="M107" s="0" t="n">
        <f aca="true">RAND()</f>
        <v>0.10615025981151</v>
      </c>
      <c r="N107" s="0" t="n">
        <f aca="true">RAND()</f>
        <v>0.591845724991213</v>
      </c>
      <c r="O107" s="0" t="n">
        <f aca="true">RAND()</f>
        <v>0.303125307393081</v>
      </c>
      <c r="P107" s="0" t="n">
        <f aca="true">RAND()</f>
        <v>0.229367431891809</v>
      </c>
      <c r="Q107" s="0" t="n">
        <f aca="true">RAND()</f>
        <v>0.915122697441505</v>
      </c>
      <c r="R107" s="0" t="n">
        <f aca="true">RAND()</f>
        <v>0.83302351553806</v>
      </c>
      <c r="S107" s="0" t="n">
        <f aca="true">RAND()</f>
        <v>0.0105749606369322</v>
      </c>
      <c r="T107" s="0" t="n">
        <f aca="true">RAND()</f>
        <v>0.505287115267933</v>
      </c>
      <c r="U107" s="0" t="n">
        <f aca="true">RAND()</f>
        <v>0.376196497251816</v>
      </c>
      <c r="V107" s="0" t="n">
        <f aca="true">RAND()</f>
        <v>0.822213008922805</v>
      </c>
      <c r="W107" s="0" t="n">
        <f aca="true">RAND()</f>
        <v>0.961869105793797</v>
      </c>
      <c r="X107" s="0" t="n">
        <f aca="true">RAND()</f>
        <v>0.330815733458143</v>
      </c>
      <c r="Y107" s="0" t="n">
        <f aca="true">RAND()</f>
        <v>0.624030027703337</v>
      </c>
      <c r="Z107" s="0" t="n">
        <f aca="true">RAND()</f>
        <v>0.93802205771607</v>
      </c>
      <c r="AA107" s="0" t="n">
        <f aca="true">RAND()</f>
        <v>0.747358808071133</v>
      </c>
      <c r="AB107" s="0" t="n">
        <f aca="true">RAND()</f>
        <v>0.452692447184788</v>
      </c>
      <c r="AC107" s="0" t="n">
        <f aca="true">RAND()</f>
        <v>0.085602201492473</v>
      </c>
      <c r="AD107" s="0" t="n">
        <f aca="true">RAND()</f>
        <v>0.13281665755737</v>
      </c>
      <c r="AE107" s="0" t="n">
        <f aca="true">RAND()</f>
        <v>0.760434026366575</v>
      </c>
    </row>
    <row r="108" customFormat="false" ht="15.75" hidden="false" customHeight="false" outlineLevel="0" collapsed="false">
      <c r="B108" s="0" t="n">
        <f aca="true">RAND()</f>
        <v>0.880777628332628</v>
      </c>
      <c r="C108" s="0" t="n">
        <f aca="true">RAND()</f>
        <v>0.331588177456309</v>
      </c>
      <c r="D108" s="0" t="n">
        <f aca="true">RAND()</f>
        <v>0.358706315781831</v>
      </c>
      <c r="E108" s="0" t="n">
        <f aca="true">RAND()</f>
        <v>0.151285922719652</v>
      </c>
      <c r="F108" s="0" t="n">
        <f aca="true">RAND()</f>
        <v>0.72192429723169</v>
      </c>
      <c r="G108" s="0" t="n">
        <f aca="true">RAND()</f>
        <v>0.210744774502874</v>
      </c>
      <c r="H108" s="0" t="n">
        <f aca="true">RAND()</f>
        <v>0.555821894977661</v>
      </c>
      <c r="I108" s="0" t="n">
        <f aca="true">RAND()</f>
        <v>0.708845800668331</v>
      </c>
      <c r="J108" s="0" t="n">
        <f aca="true">RAND()</f>
        <v>0.353753190427827</v>
      </c>
      <c r="K108" s="0" t="n">
        <f aca="true">RAND()</f>
        <v>0.216049359074402</v>
      </c>
      <c r="L108" s="0" t="n">
        <f aca="true">RAND()</f>
        <v>0.022572881224001</v>
      </c>
      <c r="M108" s="0" t="n">
        <f aca="true">RAND()</f>
        <v>0.00731136706024517</v>
      </c>
      <c r="N108" s="0" t="n">
        <f aca="true">RAND()</f>
        <v>0.870822577416002</v>
      </c>
      <c r="O108" s="0" t="n">
        <f aca="true">RAND()</f>
        <v>0.860911326685002</v>
      </c>
      <c r="P108" s="0" t="n">
        <f aca="true">RAND()</f>
        <v>0.31178779220904</v>
      </c>
      <c r="Q108" s="0" t="n">
        <f aca="true">RAND()</f>
        <v>0.796900227533103</v>
      </c>
      <c r="R108" s="0" t="n">
        <f aca="true">RAND()</f>
        <v>0.855147222903785</v>
      </c>
      <c r="S108" s="0" t="n">
        <f aca="true">RAND()</f>
        <v>0.728908031127681</v>
      </c>
      <c r="T108" s="0" t="n">
        <f aca="true">RAND()</f>
        <v>0.555213664686547</v>
      </c>
      <c r="U108" s="0" t="n">
        <f aca="true">RAND()</f>
        <v>0.816473454991996</v>
      </c>
      <c r="V108" s="0" t="n">
        <f aca="true">RAND()</f>
        <v>0.0429314457778878</v>
      </c>
      <c r="W108" s="0" t="n">
        <f aca="true">RAND()</f>
        <v>0.706501318911569</v>
      </c>
      <c r="X108" s="0" t="n">
        <f aca="true">RAND()</f>
        <v>0.277743070712898</v>
      </c>
      <c r="Y108" s="0" t="n">
        <f aca="true">RAND()</f>
        <v>0.497705488733776</v>
      </c>
      <c r="Z108" s="0" t="n">
        <f aca="true">RAND()</f>
        <v>0.748302901185595</v>
      </c>
      <c r="AA108" s="0" t="n">
        <f aca="true">RAND()</f>
        <v>0.50923299441538</v>
      </c>
      <c r="AB108" s="0" t="n">
        <f aca="true">RAND()</f>
        <v>0.0625105733547717</v>
      </c>
      <c r="AC108" s="0" t="n">
        <f aca="true">RAND()</f>
        <v>0.252985546816592</v>
      </c>
      <c r="AD108" s="0" t="n">
        <f aca="true">RAND()</f>
        <v>0.0675362806084815</v>
      </c>
      <c r="AE108" s="0" t="n">
        <f aca="true">RAND()</f>
        <v>0.0486543683488915</v>
      </c>
    </row>
    <row r="109" customFormat="false" ht="15.75" hidden="false" customHeight="false" outlineLevel="0" collapsed="false">
      <c r="B109" s="0" t="n">
        <f aca="true">RAND()</f>
        <v>0.671749466818494</v>
      </c>
      <c r="C109" s="0" t="n">
        <f aca="true">RAND()</f>
        <v>0.0960935035193682</v>
      </c>
      <c r="D109" s="0" t="n">
        <f aca="true">RAND()</f>
        <v>0.849783881611043</v>
      </c>
      <c r="E109" s="0" t="n">
        <f aca="true">RAND()</f>
        <v>0.579741477971407</v>
      </c>
      <c r="F109" s="0" t="n">
        <f aca="true">RAND()</f>
        <v>0.931252925243096</v>
      </c>
      <c r="G109" s="0" t="n">
        <f aca="true">RAND()</f>
        <v>0.0552238367598225</v>
      </c>
      <c r="H109" s="0" t="n">
        <f aca="true">RAND()</f>
        <v>0.339497089523194</v>
      </c>
      <c r="I109" s="0" t="n">
        <f aca="true">RAND()</f>
        <v>0.103037258505648</v>
      </c>
      <c r="J109" s="0" t="n">
        <f aca="true">RAND()</f>
        <v>0.519814947112328</v>
      </c>
      <c r="K109" s="0" t="n">
        <f aca="true">RAND()</f>
        <v>0.731693622775005</v>
      </c>
      <c r="L109" s="0" t="n">
        <f aca="true">RAND()</f>
        <v>0.19324694223023</v>
      </c>
      <c r="M109" s="0" t="n">
        <f aca="true">RAND()</f>
        <v>0.948594189265379</v>
      </c>
      <c r="N109" s="0" t="n">
        <f aca="true">RAND()</f>
        <v>0.467656014073468</v>
      </c>
      <c r="O109" s="0" t="n">
        <f aca="true">RAND()</f>
        <v>0.997916072423141</v>
      </c>
      <c r="P109" s="0" t="n">
        <f aca="true">RAND()</f>
        <v>0.831175569552982</v>
      </c>
      <c r="Q109" s="0" t="n">
        <f aca="true">RAND()</f>
        <v>0.42500607640691</v>
      </c>
      <c r="R109" s="0" t="n">
        <f aca="true">RAND()</f>
        <v>0.961033902733817</v>
      </c>
      <c r="S109" s="0" t="n">
        <f aca="true">RAND()</f>
        <v>0.126775265729413</v>
      </c>
      <c r="T109" s="0" t="n">
        <f aca="true">RAND()</f>
        <v>0.706241672795701</v>
      </c>
      <c r="U109" s="0" t="n">
        <f aca="true">RAND()</f>
        <v>0.751314173626271</v>
      </c>
      <c r="V109" s="0" t="n">
        <f aca="true">RAND()</f>
        <v>0.356255878938639</v>
      </c>
      <c r="W109" s="0" t="n">
        <f aca="true">RAND()</f>
        <v>0.381948973007281</v>
      </c>
      <c r="X109" s="0" t="n">
        <f aca="true">RAND()</f>
        <v>0.601267362891849</v>
      </c>
      <c r="Y109" s="0" t="n">
        <f aca="true">RAND()</f>
        <v>0.556342285479446</v>
      </c>
      <c r="Z109" s="0" t="n">
        <f aca="true">RAND()</f>
        <v>0.551262176758586</v>
      </c>
      <c r="AA109" s="0" t="n">
        <f aca="true">RAND()</f>
        <v>0.663983707675647</v>
      </c>
      <c r="AB109" s="0" t="n">
        <f aca="true">RAND()</f>
        <v>0.802116051901854</v>
      </c>
      <c r="AC109" s="0" t="n">
        <f aca="true">RAND()</f>
        <v>0.564785783918331</v>
      </c>
      <c r="AD109" s="0" t="n">
        <f aca="true">RAND()</f>
        <v>0.859948570433103</v>
      </c>
      <c r="AE109" s="0" t="n">
        <f aca="true">RAND()</f>
        <v>0.755123026838913</v>
      </c>
    </row>
    <row r="110" customFormat="false" ht="15.75" hidden="false" customHeight="false" outlineLevel="0" collapsed="false">
      <c r="B110" s="0" t="n">
        <f aca="true">RAND()</f>
        <v>0.581175297383511</v>
      </c>
      <c r="C110" s="0" t="n">
        <f aca="true">RAND()</f>
        <v>0.0307124351914604</v>
      </c>
      <c r="D110" s="0" t="n">
        <f aca="true">RAND()</f>
        <v>0.535633985297969</v>
      </c>
      <c r="E110" s="0" t="n">
        <f aca="true">RAND()</f>
        <v>0.911159165733173</v>
      </c>
      <c r="F110" s="0" t="n">
        <f aca="true">RAND()</f>
        <v>0.341581369307776</v>
      </c>
      <c r="G110" s="0" t="n">
        <f aca="true">RAND()</f>
        <v>0.447115304836433</v>
      </c>
      <c r="H110" s="0" t="n">
        <f aca="true">RAND()</f>
        <v>0.656744789549019</v>
      </c>
      <c r="I110" s="0" t="n">
        <f aca="true">RAND()</f>
        <v>0.677791076689287</v>
      </c>
      <c r="J110" s="0" t="n">
        <f aca="true">RAND()</f>
        <v>0.622427189939689</v>
      </c>
      <c r="K110" s="0" t="n">
        <f aca="true">RAND()</f>
        <v>0.0456053660195359</v>
      </c>
      <c r="L110" s="0" t="n">
        <f aca="true">RAND()</f>
        <v>0.61103411304946</v>
      </c>
      <c r="M110" s="0" t="n">
        <f aca="true">RAND()</f>
        <v>0.20811362800348</v>
      </c>
      <c r="N110" s="0" t="n">
        <f aca="true">RAND()</f>
        <v>0.98019261198999</v>
      </c>
      <c r="O110" s="0" t="n">
        <f aca="true">RAND()</f>
        <v>0.504811483743734</v>
      </c>
      <c r="P110" s="0" t="n">
        <f aca="true">RAND()</f>
        <v>0.667720833505977</v>
      </c>
      <c r="Q110" s="0" t="n">
        <f aca="true">RAND()</f>
        <v>0.827866597531026</v>
      </c>
      <c r="R110" s="0" t="n">
        <f aca="true">RAND()</f>
        <v>0.0915810444738255</v>
      </c>
      <c r="S110" s="0" t="n">
        <f aca="true">RAND()</f>
        <v>0.435383986416129</v>
      </c>
      <c r="T110" s="0" t="n">
        <f aca="true">RAND()</f>
        <v>0.0423157507341319</v>
      </c>
      <c r="U110" s="0" t="n">
        <f aca="true">RAND()</f>
        <v>0.736821217003779</v>
      </c>
      <c r="V110" s="0" t="n">
        <f aca="true">RAND()</f>
        <v>0.033803536460081</v>
      </c>
      <c r="W110" s="0" t="n">
        <f aca="true">RAND()</f>
        <v>0.982559534175489</v>
      </c>
      <c r="X110" s="0" t="n">
        <f aca="true">RAND()</f>
        <v>0.940081355175339</v>
      </c>
      <c r="Y110" s="0" t="n">
        <f aca="true">RAND()</f>
        <v>0.718831147964587</v>
      </c>
      <c r="Z110" s="0" t="n">
        <f aca="true">RAND()</f>
        <v>0.810274076761853</v>
      </c>
      <c r="AA110" s="0" t="n">
        <f aca="true">RAND()</f>
        <v>0.423312309811834</v>
      </c>
      <c r="AB110" s="0" t="n">
        <f aca="true">RAND()</f>
        <v>0.251969609137939</v>
      </c>
      <c r="AC110" s="0" t="n">
        <f aca="true">RAND()</f>
        <v>0.819007249589051</v>
      </c>
      <c r="AD110" s="0" t="n">
        <f aca="true">RAND()</f>
        <v>0.879327928508376</v>
      </c>
      <c r="AE110" s="0" t="n">
        <f aca="true">RAND()</f>
        <v>0.0762419392765585</v>
      </c>
    </row>
    <row r="111" customFormat="false" ht="15.75" hidden="false" customHeight="false" outlineLevel="0" collapsed="false">
      <c r="B111" s="0" t="n">
        <f aca="true">RAND()</f>
        <v>0.427218011446637</v>
      </c>
      <c r="C111" s="0" t="n">
        <f aca="true">RAND()</f>
        <v>0.21475549397818</v>
      </c>
      <c r="D111" s="0" t="n">
        <f aca="true">RAND()</f>
        <v>0.980662019939244</v>
      </c>
      <c r="E111" s="0" t="n">
        <f aca="true">RAND()</f>
        <v>0.449021130439795</v>
      </c>
      <c r="F111" s="0" t="n">
        <f aca="true">RAND()</f>
        <v>0.972087175160214</v>
      </c>
      <c r="G111" s="0" t="n">
        <f aca="true">RAND()</f>
        <v>0.228187281175998</v>
      </c>
      <c r="H111" s="0" t="n">
        <f aca="true">RAND()</f>
        <v>0.764657693596264</v>
      </c>
      <c r="I111" s="0" t="n">
        <f aca="true">RAND()</f>
        <v>0.731559068669901</v>
      </c>
      <c r="J111" s="0" t="n">
        <f aca="true">RAND()</f>
        <v>0.486075981603146</v>
      </c>
      <c r="K111" s="0" t="n">
        <f aca="true">RAND()</f>
        <v>0.21517271094171</v>
      </c>
      <c r="L111" s="0" t="n">
        <f aca="true">RAND()</f>
        <v>0.915531547559211</v>
      </c>
      <c r="M111" s="0" t="n">
        <f aca="true">RAND()</f>
        <v>0.741739322169366</v>
      </c>
      <c r="N111" s="0" t="n">
        <f aca="true">RAND()</f>
        <v>0.701728831532881</v>
      </c>
      <c r="O111" s="0" t="n">
        <f aca="true">RAND()</f>
        <v>0.413356699847698</v>
      </c>
      <c r="P111" s="0" t="n">
        <f aca="true">RAND()</f>
        <v>0.724110746609845</v>
      </c>
      <c r="Q111" s="0" t="n">
        <f aca="true">RAND()</f>
        <v>0.999056433642591</v>
      </c>
      <c r="R111" s="0" t="n">
        <f aca="true">RAND()</f>
        <v>0.0152807686652951</v>
      </c>
      <c r="S111" s="0" t="n">
        <f aca="true">RAND()</f>
        <v>0.17079956686342</v>
      </c>
      <c r="T111" s="0" t="n">
        <f aca="true">RAND()</f>
        <v>0.843968121140614</v>
      </c>
      <c r="U111" s="0" t="n">
        <f aca="true">RAND()</f>
        <v>0.980467719262367</v>
      </c>
      <c r="V111" s="0" t="n">
        <f aca="true">RAND()</f>
        <v>0.416860594928894</v>
      </c>
      <c r="W111" s="0" t="n">
        <f aca="true">RAND()</f>
        <v>0.84088668705496</v>
      </c>
      <c r="X111" s="0" t="n">
        <f aca="true">RAND()</f>
        <v>0.943245064392653</v>
      </c>
      <c r="Y111" s="0" t="n">
        <f aca="true">RAND()</f>
        <v>0.803412127090897</v>
      </c>
      <c r="Z111" s="0" t="n">
        <f aca="true">RAND()</f>
        <v>0.327070196426569</v>
      </c>
      <c r="AA111" s="0" t="n">
        <f aca="true">RAND()</f>
        <v>0.762929059296498</v>
      </c>
      <c r="AB111" s="0" t="n">
        <f aca="true">RAND()</f>
        <v>0.830545885814838</v>
      </c>
      <c r="AC111" s="0" t="n">
        <f aca="true">RAND()</f>
        <v>0.0826122531338525</v>
      </c>
      <c r="AD111" s="0" t="n">
        <f aca="true">RAND()</f>
        <v>0.795669487118352</v>
      </c>
      <c r="AE111" s="0" t="n">
        <f aca="true">RAND()</f>
        <v>0.433311669660324</v>
      </c>
    </row>
    <row r="112" customFormat="false" ht="15.75" hidden="false" customHeight="false" outlineLevel="0" collapsed="false">
      <c r="B112" s="0" t="n">
        <f aca="true">RAND()</f>
        <v>0.0232398649313656</v>
      </c>
      <c r="C112" s="0" t="n">
        <f aca="true">RAND()</f>
        <v>0.887221323422341</v>
      </c>
      <c r="D112" s="0" t="n">
        <f aca="true">RAND()</f>
        <v>0.191814240489609</v>
      </c>
      <c r="E112" s="0" t="n">
        <f aca="true">RAND()</f>
        <v>0.140261251650077</v>
      </c>
      <c r="F112" s="0" t="n">
        <f aca="true">RAND()</f>
        <v>0.860058206379932</v>
      </c>
      <c r="G112" s="0" t="n">
        <f aca="true">RAND()</f>
        <v>0.992758966819841</v>
      </c>
      <c r="H112" s="0" t="n">
        <f aca="true">RAND()</f>
        <v>0.562201026173518</v>
      </c>
      <c r="I112" s="0" t="n">
        <f aca="true">RAND()</f>
        <v>0.919269922763818</v>
      </c>
      <c r="J112" s="0" t="n">
        <f aca="true">RAND()</f>
        <v>0.28198425446272</v>
      </c>
      <c r="K112" s="0" t="n">
        <f aca="true">RAND()</f>
        <v>0.441389242764807</v>
      </c>
      <c r="L112" s="0" t="n">
        <f aca="true">RAND()</f>
        <v>0.617175504850795</v>
      </c>
      <c r="M112" s="0" t="n">
        <f aca="true">RAND()</f>
        <v>0.919609970495076</v>
      </c>
      <c r="N112" s="0" t="n">
        <f aca="true">RAND()</f>
        <v>0.359553681238503</v>
      </c>
      <c r="O112" s="0" t="n">
        <f aca="true">RAND()</f>
        <v>0.767397478740276</v>
      </c>
      <c r="P112" s="0" t="n">
        <f aca="true">RAND()</f>
        <v>0.296504633035457</v>
      </c>
      <c r="Q112" s="0" t="n">
        <f aca="true">RAND()</f>
        <v>0.226143298132086</v>
      </c>
      <c r="R112" s="0" t="n">
        <f aca="true">RAND()</f>
        <v>0.275544723204604</v>
      </c>
      <c r="S112" s="0" t="n">
        <f aca="true">RAND()</f>
        <v>0.266707723437652</v>
      </c>
      <c r="T112" s="0" t="n">
        <f aca="true">RAND()</f>
        <v>0.0121988557920906</v>
      </c>
      <c r="U112" s="0" t="n">
        <f aca="true">RAND()</f>
        <v>0.500359951049346</v>
      </c>
      <c r="V112" s="0" t="n">
        <f aca="true">RAND()</f>
        <v>0.353537221550355</v>
      </c>
      <c r="W112" s="0" t="n">
        <f aca="true">RAND()</f>
        <v>0.078294225098594</v>
      </c>
      <c r="X112" s="0" t="n">
        <f aca="true">RAND()</f>
        <v>0.663621151734626</v>
      </c>
      <c r="Y112" s="0" t="n">
        <f aca="true">RAND()</f>
        <v>0.194154495567665</v>
      </c>
      <c r="Z112" s="0" t="n">
        <f aca="true">RAND()</f>
        <v>0.389069889809378</v>
      </c>
      <c r="AA112" s="0" t="n">
        <f aca="true">RAND()</f>
        <v>0.783574228705095</v>
      </c>
      <c r="AB112" s="0" t="n">
        <f aca="true">RAND()</f>
        <v>0.157642494332406</v>
      </c>
      <c r="AC112" s="0" t="n">
        <f aca="true">RAND()</f>
        <v>0.0238064994960258</v>
      </c>
      <c r="AD112" s="0" t="n">
        <f aca="true">RAND()</f>
        <v>0.770686204129991</v>
      </c>
      <c r="AE112" s="0" t="n">
        <f aca="true">RAND()</f>
        <v>0.37776670191786</v>
      </c>
    </row>
    <row r="113" customFormat="false" ht="15.75" hidden="false" customHeight="false" outlineLevel="0" collapsed="false">
      <c r="B113" s="0" t="n">
        <f aca="true">RAND()</f>
        <v>0.0467198761156166</v>
      </c>
      <c r="C113" s="0" t="n">
        <f aca="true">RAND()</f>
        <v>0.25155022005158</v>
      </c>
      <c r="D113" s="0" t="n">
        <f aca="true">RAND()</f>
        <v>0.1813116917326</v>
      </c>
      <c r="E113" s="0" t="n">
        <f aca="true">RAND()</f>
        <v>0.497925412708908</v>
      </c>
      <c r="F113" s="0" t="n">
        <f aca="true">RAND()</f>
        <v>0.630911495157686</v>
      </c>
      <c r="G113" s="0" t="n">
        <f aca="true">RAND()</f>
        <v>0.734689853896368</v>
      </c>
      <c r="H113" s="0" t="n">
        <f aca="true">RAND()</f>
        <v>0.910777081238954</v>
      </c>
      <c r="I113" s="0" t="n">
        <f aca="true">RAND()</f>
        <v>0.157641856245833</v>
      </c>
      <c r="J113" s="0" t="n">
        <f aca="true">RAND()</f>
        <v>0.63500029314164</v>
      </c>
      <c r="K113" s="0" t="n">
        <f aca="true">RAND()</f>
        <v>0.585426382917918</v>
      </c>
      <c r="L113" s="0" t="n">
        <f aca="true">RAND()</f>
        <v>0.588319876746904</v>
      </c>
      <c r="M113" s="0" t="n">
        <f aca="true">RAND()</f>
        <v>0.395332140421763</v>
      </c>
      <c r="N113" s="0" t="n">
        <f aca="true">RAND()</f>
        <v>0.421326768300388</v>
      </c>
      <c r="O113" s="0" t="n">
        <f aca="true">RAND()</f>
        <v>0.887170665891294</v>
      </c>
      <c r="P113" s="0" t="n">
        <f aca="true">RAND()</f>
        <v>0.867256801616281</v>
      </c>
      <c r="Q113" s="0" t="n">
        <f aca="true">RAND()</f>
        <v>0.507262811422402</v>
      </c>
      <c r="R113" s="0" t="n">
        <f aca="true">RAND()</f>
        <v>0.0435248757452364</v>
      </c>
      <c r="S113" s="0" t="n">
        <f aca="true">RAND()</f>
        <v>0.428252999852133</v>
      </c>
      <c r="T113" s="0" t="n">
        <f aca="true">RAND()</f>
        <v>0.55466426542341</v>
      </c>
      <c r="U113" s="0" t="n">
        <f aca="true">RAND()</f>
        <v>0.276557483377816</v>
      </c>
      <c r="V113" s="0" t="n">
        <f aca="true">RAND()</f>
        <v>0.180542615747765</v>
      </c>
      <c r="W113" s="0" t="n">
        <f aca="true">RAND()</f>
        <v>0.494068845822992</v>
      </c>
      <c r="X113" s="0" t="n">
        <f aca="true">RAND()</f>
        <v>0.399128966534015</v>
      </c>
      <c r="Y113" s="0" t="n">
        <f aca="true">RAND()</f>
        <v>0.529923341632663</v>
      </c>
      <c r="Z113" s="0" t="n">
        <f aca="true">RAND()</f>
        <v>0.0804528292148942</v>
      </c>
      <c r="AA113" s="0" t="n">
        <f aca="true">RAND()</f>
        <v>0.205922713218968</v>
      </c>
      <c r="AB113" s="0" t="n">
        <f aca="true">RAND()</f>
        <v>0.76851207832493</v>
      </c>
      <c r="AC113" s="0" t="n">
        <f aca="true">RAND()</f>
        <v>0.873354597224187</v>
      </c>
      <c r="AD113" s="0" t="n">
        <f aca="true">RAND()</f>
        <v>0.0553346235809141</v>
      </c>
      <c r="AE113" s="0" t="n">
        <f aca="true">RAND()</f>
        <v>0.119712017188056</v>
      </c>
    </row>
    <row r="114" customFormat="false" ht="15.75" hidden="false" customHeight="false" outlineLevel="0" collapsed="false">
      <c r="B114" s="0" t="n">
        <f aca="true">RAND()</f>
        <v>0.185937519844161</v>
      </c>
      <c r="C114" s="0" t="n">
        <f aca="true">RAND()</f>
        <v>0.574238650346779</v>
      </c>
      <c r="D114" s="0" t="n">
        <f aca="true">RAND()</f>
        <v>0.659383978043266</v>
      </c>
      <c r="E114" s="0" t="n">
        <f aca="true">RAND()</f>
        <v>0.272142066346036</v>
      </c>
      <c r="F114" s="0" t="n">
        <f aca="true">RAND()</f>
        <v>0.641245019302895</v>
      </c>
      <c r="G114" s="0" t="n">
        <f aca="true">RAND()</f>
        <v>0.744758991419748</v>
      </c>
      <c r="H114" s="0" t="n">
        <f aca="true">RAND()</f>
        <v>0.626224291331643</v>
      </c>
      <c r="I114" s="0" t="n">
        <f aca="true">RAND()</f>
        <v>0.797447363755834</v>
      </c>
      <c r="J114" s="0" t="n">
        <f aca="true">RAND()</f>
        <v>0.472801927655816</v>
      </c>
      <c r="K114" s="0" t="n">
        <f aca="true">RAND()</f>
        <v>0.508471309659066</v>
      </c>
      <c r="L114" s="0" t="n">
        <f aca="true">RAND()</f>
        <v>0.0928990837521107</v>
      </c>
      <c r="M114" s="0" t="n">
        <f aca="true">RAND()</f>
        <v>0.381610139066709</v>
      </c>
      <c r="N114" s="0" t="n">
        <f aca="true">RAND()</f>
        <v>0.939731646381798</v>
      </c>
      <c r="O114" s="0" t="n">
        <f aca="true">RAND()</f>
        <v>0.473957136315004</v>
      </c>
      <c r="P114" s="0" t="n">
        <f aca="true">RAND()</f>
        <v>0.0428312070844703</v>
      </c>
      <c r="Q114" s="0" t="n">
        <f aca="true">RAND()</f>
        <v>0.035155368329137</v>
      </c>
      <c r="R114" s="0" t="n">
        <f aca="true">RAND()</f>
        <v>0.590466716248722</v>
      </c>
      <c r="S114" s="0" t="n">
        <f aca="true">RAND()</f>
        <v>0.319852618147337</v>
      </c>
      <c r="T114" s="0" t="n">
        <f aca="true">RAND()</f>
        <v>0.877022421433837</v>
      </c>
      <c r="U114" s="0" t="n">
        <f aca="true">RAND()</f>
        <v>0.262119833649868</v>
      </c>
      <c r="V114" s="0" t="n">
        <f aca="true">RAND()</f>
        <v>0.387938495285493</v>
      </c>
      <c r="W114" s="0" t="n">
        <f aca="true">RAND()</f>
        <v>0.0989591182956175</v>
      </c>
      <c r="X114" s="0" t="n">
        <f aca="true">RAND()</f>
        <v>0.879090881143879</v>
      </c>
      <c r="Y114" s="0" t="n">
        <f aca="true">RAND()</f>
        <v>0.435709919254995</v>
      </c>
      <c r="Z114" s="0" t="n">
        <f aca="true">RAND()</f>
        <v>0.825719159111912</v>
      </c>
      <c r="AA114" s="0" t="n">
        <f aca="true">RAND()</f>
        <v>0.243182551292921</v>
      </c>
      <c r="AB114" s="0" t="n">
        <f aca="true">RAND()</f>
        <v>0.582956299175637</v>
      </c>
      <c r="AC114" s="0" t="n">
        <f aca="true">RAND()</f>
        <v>0.841188981111071</v>
      </c>
      <c r="AD114" s="0" t="n">
        <f aca="true">RAND()</f>
        <v>0.725431495457441</v>
      </c>
      <c r="AE114" s="0" t="n">
        <f aca="true">RAND()</f>
        <v>0.604445129155618</v>
      </c>
    </row>
    <row r="115" customFormat="false" ht="15.75" hidden="false" customHeight="false" outlineLevel="0" collapsed="false">
      <c r="B115" s="0" t="n">
        <f aca="true">RAND()</f>
        <v>0.337028601138982</v>
      </c>
      <c r="C115" s="0" t="n">
        <f aca="true">RAND()</f>
        <v>0.188105091061069</v>
      </c>
      <c r="D115" s="0" t="n">
        <f aca="true">RAND()</f>
        <v>0.634574521904883</v>
      </c>
      <c r="E115" s="0" t="n">
        <f aca="true">RAND()</f>
        <v>0.0369942738023078</v>
      </c>
      <c r="F115" s="0" t="n">
        <f aca="true">RAND()</f>
        <v>0.915944369163684</v>
      </c>
      <c r="G115" s="0" t="n">
        <f aca="true">RAND()</f>
        <v>0.87465154087815</v>
      </c>
      <c r="H115" s="0" t="n">
        <f aca="true">RAND()</f>
        <v>0.696044877303077</v>
      </c>
      <c r="I115" s="0" t="n">
        <f aca="true">RAND()</f>
        <v>0.732956182329517</v>
      </c>
      <c r="J115" s="0" t="n">
        <f aca="true">RAND()</f>
        <v>0.983141225443147</v>
      </c>
      <c r="K115" s="0" t="n">
        <f aca="true">RAND()</f>
        <v>0.676506891724891</v>
      </c>
      <c r="L115" s="0" t="n">
        <f aca="true">RAND()</f>
        <v>0.386208244223298</v>
      </c>
      <c r="M115" s="0" t="n">
        <f aca="true">RAND()</f>
        <v>0.940165394174518</v>
      </c>
      <c r="N115" s="0" t="n">
        <f aca="true">RAND()</f>
        <v>0.349385227308991</v>
      </c>
      <c r="O115" s="0" t="n">
        <f aca="true">RAND()</f>
        <v>0.544476678464153</v>
      </c>
      <c r="P115" s="0" t="n">
        <f aca="true">RAND()</f>
        <v>0.821150302954706</v>
      </c>
      <c r="Q115" s="0" t="n">
        <f aca="true">RAND()</f>
        <v>0.272286922336085</v>
      </c>
      <c r="R115" s="0" t="n">
        <f aca="true">RAND()</f>
        <v>0.497546588584759</v>
      </c>
      <c r="S115" s="0" t="n">
        <f aca="true">RAND()</f>
        <v>0.179120089107976</v>
      </c>
      <c r="T115" s="0" t="n">
        <f aca="true">RAND()</f>
        <v>0.298755610102626</v>
      </c>
      <c r="U115" s="0" t="n">
        <f aca="true">RAND()</f>
        <v>0.611614842044078</v>
      </c>
      <c r="V115" s="0" t="n">
        <f aca="true">RAND()</f>
        <v>0.760380373962885</v>
      </c>
      <c r="W115" s="0" t="n">
        <f aca="true">RAND()</f>
        <v>0.264853750302768</v>
      </c>
      <c r="X115" s="0" t="n">
        <f aca="true">RAND()</f>
        <v>0.870540580785863</v>
      </c>
      <c r="Y115" s="0" t="n">
        <f aca="true">RAND()</f>
        <v>0.124425042640159</v>
      </c>
      <c r="Z115" s="0" t="n">
        <f aca="true">RAND()</f>
        <v>0.622936924832752</v>
      </c>
      <c r="AA115" s="0" t="n">
        <f aca="true">RAND()</f>
        <v>0.388684349715731</v>
      </c>
      <c r="AB115" s="0" t="n">
        <f aca="true">RAND()</f>
        <v>0.776026006518697</v>
      </c>
      <c r="AC115" s="0" t="n">
        <f aca="true">RAND()</f>
        <v>0.0940915183054947</v>
      </c>
      <c r="AD115" s="0" t="n">
        <f aca="true">RAND()</f>
        <v>0.566303371067176</v>
      </c>
      <c r="AE115" s="0" t="n">
        <f aca="true">RAND()</f>
        <v>0.780327365165655</v>
      </c>
    </row>
    <row r="116" customFormat="false" ht="15.75" hidden="false" customHeight="false" outlineLevel="0" collapsed="false">
      <c r="B116" s="0" t="n">
        <f aca="true">RAND()</f>
        <v>0.239187442454086</v>
      </c>
      <c r="C116" s="0" t="n">
        <f aca="true">RAND()</f>
        <v>0.368283780061979</v>
      </c>
      <c r="D116" s="0" t="n">
        <f aca="true">RAND()</f>
        <v>0.152366443291231</v>
      </c>
      <c r="E116" s="0" t="n">
        <f aca="true">RAND()</f>
        <v>0.254619051442352</v>
      </c>
      <c r="F116" s="0" t="n">
        <f aca="true">RAND()</f>
        <v>0.493615960995446</v>
      </c>
      <c r="G116" s="0" t="n">
        <f aca="true">RAND()</f>
        <v>0.62658594585288</v>
      </c>
      <c r="H116" s="0" t="n">
        <f aca="true">RAND()</f>
        <v>0.740829104164484</v>
      </c>
      <c r="I116" s="0" t="n">
        <f aca="true">RAND()</f>
        <v>0.717780504376062</v>
      </c>
      <c r="J116" s="0" t="n">
        <f aca="true">RAND()</f>
        <v>0.154675353139027</v>
      </c>
      <c r="K116" s="0" t="n">
        <f aca="true">RAND()</f>
        <v>0.710539497795627</v>
      </c>
      <c r="L116" s="0" t="n">
        <f aca="true">RAND()</f>
        <v>0.801234327875678</v>
      </c>
      <c r="M116" s="0" t="n">
        <f aca="true">RAND()</f>
        <v>0.763566607060738</v>
      </c>
      <c r="N116" s="0" t="n">
        <f aca="true">RAND()</f>
        <v>0.87270179725065</v>
      </c>
      <c r="O116" s="0" t="n">
        <f aca="true">RAND()</f>
        <v>0.824262414648916</v>
      </c>
      <c r="P116" s="0" t="n">
        <f aca="true">RAND()</f>
        <v>0.816253344210232</v>
      </c>
      <c r="Q116" s="0" t="n">
        <f aca="true">RAND()</f>
        <v>0.739086215871739</v>
      </c>
      <c r="R116" s="0" t="n">
        <f aca="true">RAND()</f>
        <v>0.796714108348931</v>
      </c>
      <c r="S116" s="0" t="n">
        <f aca="true">RAND()</f>
        <v>0.162736138922117</v>
      </c>
      <c r="T116" s="0" t="n">
        <f aca="true">RAND()</f>
        <v>0.704428144774646</v>
      </c>
      <c r="U116" s="0" t="n">
        <f aca="true">RAND()</f>
        <v>0.0430986775400258</v>
      </c>
      <c r="V116" s="0" t="n">
        <f aca="true">RAND()</f>
        <v>0.18797800444521</v>
      </c>
      <c r="W116" s="0" t="n">
        <f aca="true">RAND()</f>
        <v>0.608396152110827</v>
      </c>
      <c r="X116" s="0" t="n">
        <f aca="true">RAND()</f>
        <v>0.140246963901991</v>
      </c>
      <c r="Y116" s="0" t="n">
        <f aca="true">RAND()</f>
        <v>0.35454325224288</v>
      </c>
      <c r="Z116" s="0" t="n">
        <f aca="true">RAND()</f>
        <v>0.391177231714411</v>
      </c>
      <c r="AA116" s="0" t="n">
        <f aca="true">RAND()</f>
        <v>0.055021436011146</v>
      </c>
      <c r="AB116" s="0" t="n">
        <f aca="true">RAND()</f>
        <v>0.0939028251046331</v>
      </c>
      <c r="AC116" s="0" t="n">
        <f aca="true">RAND()</f>
        <v>0.552967268544051</v>
      </c>
      <c r="AD116" s="0" t="n">
        <f aca="true">RAND()</f>
        <v>0.742978504706186</v>
      </c>
      <c r="AE116" s="0" t="n">
        <f aca="true">RAND()</f>
        <v>0.225937412388606</v>
      </c>
    </row>
    <row r="117" customFormat="false" ht="15.75" hidden="false" customHeight="false" outlineLevel="0" collapsed="false">
      <c r="B117" s="0" t="n">
        <f aca="true">RAND()</f>
        <v>0.402162169724628</v>
      </c>
      <c r="C117" s="0" t="n">
        <f aca="true">RAND()</f>
        <v>0.0207931105704426</v>
      </c>
      <c r="D117" s="0" t="n">
        <f aca="true">RAND()</f>
        <v>0.244311123135782</v>
      </c>
      <c r="E117" s="0" t="n">
        <f aca="true">RAND()</f>
        <v>0.325617981453994</v>
      </c>
      <c r="F117" s="0" t="n">
        <f aca="true">RAND()</f>
        <v>0.962457747905141</v>
      </c>
      <c r="G117" s="0" t="n">
        <f aca="true">RAND()</f>
        <v>0.39921809463629</v>
      </c>
      <c r="H117" s="0" t="n">
        <f aca="true">RAND()</f>
        <v>0.303236426126943</v>
      </c>
      <c r="I117" s="0" t="n">
        <f aca="true">RAND()</f>
        <v>0.475164942643846</v>
      </c>
      <c r="J117" s="0" t="n">
        <f aca="true">RAND()</f>
        <v>0.658715457866354</v>
      </c>
      <c r="K117" s="0" t="n">
        <f aca="true">RAND()</f>
        <v>0.10366052533466</v>
      </c>
      <c r="L117" s="0" t="n">
        <f aca="true">RAND()</f>
        <v>0.466639036308602</v>
      </c>
      <c r="M117" s="0" t="n">
        <f aca="true">RAND()</f>
        <v>0.534176364532258</v>
      </c>
      <c r="N117" s="0" t="n">
        <f aca="true">RAND()</f>
        <v>0.627549920735801</v>
      </c>
      <c r="O117" s="0" t="n">
        <f aca="true">RAND()</f>
        <v>0.858761219614443</v>
      </c>
      <c r="P117" s="0" t="n">
        <f aca="true">RAND()</f>
        <v>0.608794660077039</v>
      </c>
      <c r="Q117" s="0" t="n">
        <f aca="true">RAND()</f>
        <v>0.0973143451461535</v>
      </c>
      <c r="R117" s="0" t="n">
        <f aca="true">RAND()</f>
        <v>0.595540892509957</v>
      </c>
      <c r="S117" s="0" t="n">
        <f aca="true">RAND()</f>
        <v>0.762581108947771</v>
      </c>
      <c r="T117" s="0" t="n">
        <f aca="true">RAND()</f>
        <v>0.746063380605588</v>
      </c>
      <c r="U117" s="0" t="n">
        <f aca="true">RAND()</f>
        <v>0.338175440531261</v>
      </c>
      <c r="V117" s="0" t="n">
        <f aca="true">RAND()</f>
        <v>0.857264619584905</v>
      </c>
      <c r="W117" s="0" t="n">
        <f aca="true">RAND()</f>
        <v>0.139600838381454</v>
      </c>
      <c r="X117" s="0" t="n">
        <f aca="true">RAND()</f>
        <v>0.177325697801131</v>
      </c>
      <c r="Y117" s="0" t="n">
        <f aca="true">RAND()</f>
        <v>0.760763611991999</v>
      </c>
      <c r="Z117" s="0" t="n">
        <f aca="true">RAND()</f>
        <v>0.546086438949608</v>
      </c>
      <c r="AA117" s="0" t="n">
        <f aca="true">RAND()</f>
        <v>0.67326876753898</v>
      </c>
      <c r="AB117" s="0" t="n">
        <f aca="true">RAND()</f>
        <v>0.717764583029649</v>
      </c>
      <c r="AC117" s="0" t="n">
        <f aca="true">RAND()</f>
        <v>0.116291507756304</v>
      </c>
      <c r="AD117" s="0" t="n">
        <f aca="true">RAND()</f>
        <v>0.633921185163307</v>
      </c>
      <c r="AE117" s="0" t="n">
        <f aca="true">RAND()</f>
        <v>0.156528176064587</v>
      </c>
    </row>
    <row r="118" customFormat="false" ht="15.75" hidden="false" customHeight="false" outlineLevel="0" collapsed="false">
      <c r="B118" s="0" t="n">
        <f aca="true">RAND()</f>
        <v>0.478197113836005</v>
      </c>
      <c r="C118" s="0" t="n">
        <f aca="true">RAND()</f>
        <v>0.0596342325191861</v>
      </c>
      <c r="D118" s="0" t="n">
        <f aca="true">RAND()</f>
        <v>0.848535708987919</v>
      </c>
      <c r="E118" s="0" t="n">
        <f aca="true">RAND()</f>
        <v>0.426962190345896</v>
      </c>
      <c r="F118" s="0" t="n">
        <f aca="true">RAND()</f>
        <v>0.373193650305877</v>
      </c>
      <c r="G118" s="0" t="n">
        <f aca="true">RAND()</f>
        <v>0.303243820401302</v>
      </c>
      <c r="H118" s="0" t="n">
        <f aca="true">RAND()</f>
        <v>0.641424685955247</v>
      </c>
      <c r="I118" s="0" t="n">
        <f aca="true">RAND()</f>
        <v>0.632492936724947</v>
      </c>
      <c r="J118" s="0" t="n">
        <f aca="true">RAND()</f>
        <v>0.91560023831983</v>
      </c>
      <c r="K118" s="0" t="n">
        <f aca="true">RAND()</f>
        <v>0.167090184208563</v>
      </c>
      <c r="L118" s="0" t="n">
        <f aca="true">RAND()</f>
        <v>0.902017420784456</v>
      </c>
      <c r="M118" s="0" t="n">
        <f aca="true">RAND()</f>
        <v>0.779581795712379</v>
      </c>
      <c r="N118" s="0" t="n">
        <f aca="true">RAND()</f>
        <v>0.345123314293822</v>
      </c>
      <c r="O118" s="0" t="n">
        <f aca="true">RAND()</f>
        <v>0.391325294765881</v>
      </c>
      <c r="P118" s="0" t="n">
        <f aca="true">RAND()</f>
        <v>0.275745640845416</v>
      </c>
      <c r="Q118" s="0" t="n">
        <f aca="true">RAND()</f>
        <v>0.989014407222042</v>
      </c>
      <c r="R118" s="0" t="n">
        <f aca="true">RAND()</f>
        <v>0.450580491704768</v>
      </c>
      <c r="S118" s="0" t="n">
        <f aca="true">RAND()</f>
        <v>0.680393500531785</v>
      </c>
      <c r="T118" s="0" t="n">
        <f aca="true">RAND()</f>
        <v>0.31865828093463</v>
      </c>
      <c r="U118" s="0" t="n">
        <f aca="true">RAND()</f>
        <v>0.554378650988781</v>
      </c>
      <c r="V118" s="0" t="n">
        <f aca="true">RAND()</f>
        <v>0.330662000317907</v>
      </c>
      <c r="W118" s="0" t="n">
        <f aca="true">RAND()</f>
        <v>0.506022264223396</v>
      </c>
      <c r="X118" s="0" t="n">
        <f aca="true">RAND()</f>
        <v>0.957482073358987</v>
      </c>
      <c r="Y118" s="0" t="n">
        <f aca="true">RAND()</f>
        <v>0.295054842656635</v>
      </c>
      <c r="Z118" s="0" t="n">
        <f aca="true">RAND()</f>
        <v>0.827264438441596</v>
      </c>
      <c r="AA118" s="0" t="n">
        <f aca="true">RAND()</f>
        <v>0.763334781625911</v>
      </c>
      <c r="AB118" s="0" t="n">
        <f aca="true">RAND()</f>
        <v>0.739760395493462</v>
      </c>
      <c r="AC118" s="0" t="n">
        <f aca="true">RAND()</f>
        <v>0.198924052751744</v>
      </c>
      <c r="AD118" s="0" t="n">
        <f aca="true">RAND()</f>
        <v>0.110234088662817</v>
      </c>
      <c r="AE118" s="0" t="n">
        <f aca="true">RAND()</f>
        <v>0.157007080126647</v>
      </c>
    </row>
    <row r="119" customFormat="false" ht="15.75" hidden="false" customHeight="false" outlineLevel="0" collapsed="false">
      <c r="B119" s="0" t="n">
        <f aca="true">RAND()</f>
        <v>0.986834706130576</v>
      </c>
      <c r="C119" s="0" t="n">
        <f aca="true">RAND()</f>
        <v>0.39154291491057</v>
      </c>
      <c r="D119" s="0" t="n">
        <f aca="true">RAND()</f>
        <v>0.354787833057289</v>
      </c>
      <c r="E119" s="0" t="n">
        <f aca="true">RAND()</f>
        <v>0.118298595989632</v>
      </c>
      <c r="F119" s="0" t="n">
        <f aca="true">RAND()</f>
        <v>0.165858858336672</v>
      </c>
      <c r="G119" s="0" t="n">
        <f aca="true">RAND()</f>
        <v>0.775945004046403</v>
      </c>
      <c r="H119" s="0" t="n">
        <f aca="true">RAND()</f>
        <v>0.467716810060983</v>
      </c>
      <c r="I119" s="0" t="n">
        <f aca="true">RAND()</f>
        <v>0.534046495200358</v>
      </c>
      <c r="J119" s="0" t="n">
        <f aca="true">RAND()</f>
        <v>0.731506348026525</v>
      </c>
      <c r="K119" s="0" t="n">
        <f aca="true">RAND()</f>
        <v>0.56395301472588</v>
      </c>
      <c r="L119" s="0" t="n">
        <f aca="true">RAND()</f>
        <v>0.736424466543211</v>
      </c>
      <c r="M119" s="0" t="n">
        <f aca="true">RAND()</f>
        <v>0.991801701558384</v>
      </c>
      <c r="N119" s="0" t="n">
        <f aca="true">RAND()</f>
        <v>0.144605085460527</v>
      </c>
      <c r="O119" s="0" t="n">
        <f aca="true">RAND()</f>
        <v>0.753693941563694</v>
      </c>
      <c r="P119" s="0" t="n">
        <f aca="true">RAND()</f>
        <v>0.539600211176995</v>
      </c>
      <c r="Q119" s="0" t="n">
        <f aca="true">RAND()</f>
        <v>0.845738505312677</v>
      </c>
      <c r="R119" s="0" t="n">
        <f aca="true">RAND()</f>
        <v>0.677824488585449</v>
      </c>
      <c r="S119" s="0" t="n">
        <f aca="true">RAND()</f>
        <v>0.541828397151611</v>
      </c>
      <c r="T119" s="0" t="n">
        <f aca="true">RAND()</f>
        <v>0.91020952934228</v>
      </c>
      <c r="U119" s="0" t="n">
        <f aca="true">RAND()</f>
        <v>0.628529324462877</v>
      </c>
      <c r="V119" s="0" t="n">
        <f aca="true">RAND()</f>
        <v>0.144603625846468</v>
      </c>
      <c r="W119" s="0" t="n">
        <f aca="true">RAND()</f>
        <v>0.184500796754669</v>
      </c>
      <c r="X119" s="0" t="n">
        <f aca="true">RAND()</f>
        <v>0.731420786965689</v>
      </c>
      <c r="Y119" s="0" t="n">
        <f aca="true">RAND()</f>
        <v>0.449296866413724</v>
      </c>
      <c r="Z119" s="0" t="n">
        <f aca="true">RAND()</f>
        <v>0.657355983674648</v>
      </c>
      <c r="AA119" s="0" t="n">
        <f aca="true">RAND()</f>
        <v>0.663154595522499</v>
      </c>
      <c r="AB119" s="0" t="n">
        <f aca="true">RAND()</f>
        <v>0.520336226357365</v>
      </c>
      <c r="AC119" s="0" t="n">
        <f aca="true">RAND()</f>
        <v>0.51109185249133</v>
      </c>
      <c r="AD119" s="0" t="n">
        <f aca="true">RAND()</f>
        <v>0.875269416041851</v>
      </c>
      <c r="AE119" s="0" t="n">
        <f aca="true">RAND()</f>
        <v>0.567791209307177</v>
      </c>
    </row>
    <row r="120" customFormat="false" ht="15.75" hidden="false" customHeight="false" outlineLevel="0" collapsed="false">
      <c r="B120" s="0" t="n">
        <f aca="true">RAND()</f>
        <v>0.839791895136933</v>
      </c>
      <c r="C120" s="0" t="n">
        <f aca="true">RAND()</f>
        <v>0.659211239331485</v>
      </c>
      <c r="D120" s="0" t="n">
        <f aca="true">RAND()</f>
        <v>0.525166380852787</v>
      </c>
      <c r="E120" s="0" t="n">
        <f aca="true">RAND()</f>
        <v>0.286124334943823</v>
      </c>
      <c r="F120" s="0" t="n">
        <f aca="true">RAND()</f>
        <v>0.174482327430391</v>
      </c>
      <c r="G120" s="0" t="n">
        <f aca="true">RAND()</f>
        <v>0.420650760296587</v>
      </c>
      <c r="H120" s="0" t="n">
        <f aca="true">RAND()</f>
        <v>0.0589645499316214</v>
      </c>
      <c r="I120" s="0" t="n">
        <f aca="true">RAND()</f>
        <v>0.329301190611356</v>
      </c>
      <c r="J120" s="0" t="n">
        <f aca="true">RAND()</f>
        <v>0.295651643976407</v>
      </c>
      <c r="K120" s="0" t="n">
        <f aca="true">RAND()</f>
        <v>0.740610265771319</v>
      </c>
      <c r="L120" s="0" t="n">
        <f aca="true">RAND()</f>
        <v>0.817409095697918</v>
      </c>
      <c r="M120" s="0" t="n">
        <f aca="true">RAND()</f>
        <v>0.931957023874994</v>
      </c>
      <c r="N120" s="0" t="n">
        <f aca="true">RAND()</f>
        <v>0.751510216036673</v>
      </c>
      <c r="O120" s="0" t="n">
        <f aca="true">RAND()</f>
        <v>0.700931686452454</v>
      </c>
      <c r="P120" s="0" t="n">
        <f aca="true">RAND()</f>
        <v>0.913264333516464</v>
      </c>
      <c r="Q120" s="0" t="n">
        <f aca="true">RAND()</f>
        <v>0.501782510483353</v>
      </c>
      <c r="R120" s="0" t="n">
        <f aca="true">RAND()</f>
        <v>0.36447020670578</v>
      </c>
      <c r="S120" s="0" t="n">
        <f aca="true">RAND()</f>
        <v>0.0886864988909963</v>
      </c>
      <c r="T120" s="0" t="n">
        <f aca="true">RAND()</f>
        <v>0.863935269358529</v>
      </c>
      <c r="U120" s="0" t="n">
        <f aca="true">RAND()</f>
        <v>0.00202382341264421</v>
      </c>
      <c r="V120" s="0" t="n">
        <f aca="true">RAND()</f>
        <v>0.858360137187379</v>
      </c>
      <c r="W120" s="0" t="n">
        <f aca="true">RAND()</f>
        <v>0.495303810088154</v>
      </c>
      <c r="X120" s="0" t="n">
        <f aca="true">RAND()</f>
        <v>0.370960911244909</v>
      </c>
      <c r="Y120" s="0" t="n">
        <f aca="true">RAND()</f>
        <v>0.808248656598496</v>
      </c>
      <c r="Z120" s="0" t="n">
        <f aca="true">RAND()</f>
        <v>0.18550543332295</v>
      </c>
      <c r="AA120" s="0" t="n">
        <f aca="true">RAND()</f>
        <v>0.596315975429312</v>
      </c>
      <c r="AB120" s="0" t="n">
        <f aca="true">RAND()</f>
        <v>0.289228833967827</v>
      </c>
      <c r="AC120" s="0" t="n">
        <f aca="true">RAND()</f>
        <v>0.929125506064107</v>
      </c>
      <c r="AD120" s="0" t="n">
        <f aca="true">RAND()</f>
        <v>0.556162087026145</v>
      </c>
      <c r="AE120" s="0" t="n">
        <f aca="true">RAND()</f>
        <v>0.0578834356600202</v>
      </c>
    </row>
    <row r="121" customFormat="false" ht="15.75" hidden="false" customHeight="false" outlineLevel="0" collapsed="false">
      <c r="B121" s="0" t="n">
        <f aca="true">RAND()</f>
        <v>0.234630743962972</v>
      </c>
      <c r="C121" s="0" t="n">
        <f aca="true">RAND()</f>
        <v>0.2424665628873</v>
      </c>
      <c r="D121" s="0" t="n">
        <f aca="true">RAND()</f>
        <v>0.129513860999722</v>
      </c>
      <c r="E121" s="0" t="n">
        <f aca="true">RAND()</f>
        <v>0.741633342787601</v>
      </c>
      <c r="F121" s="0" t="n">
        <f aca="true">RAND()</f>
        <v>0.479465483310944</v>
      </c>
      <c r="G121" s="0" t="n">
        <f aca="true">RAND()</f>
        <v>0.113182032809933</v>
      </c>
      <c r="H121" s="0" t="n">
        <f aca="true">RAND()</f>
        <v>0.544608071424122</v>
      </c>
      <c r="I121" s="0" t="n">
        <f aca="true">RAND()</f>
        <v>0.481039642943268</v>
      </c>
      <c r="J121" s="0" t="n">
        <f aca="true">RAND()</f>
        <v>0.737687089222721</v>
      </c>
      <c r="K121" s="0" t="n">
        <f aca="true">RAND()</f>
        <v>0.696752709823786</v>
      </c>
      <c r="L121" s="0" t="n">
        <f aca="true">RAND()</f>
        <v>0.0095493704906036</v>
      </c>
      <c r="M121" s="0" t="n">
        <f aca="true">RAND()</f>
        <v>0.0275212554309474</v>
      </c>
      <c r="N121" s="0" t="n">
        <f aca="true">RAND()</f>
        <v>0.0788978086402263</v>
      </c>
      <c r="O121" s="0" t="n">
        <f aca="true">RAND()</f>
        <v>0.894962988362219</v>
      </c>
      <c r="P121" s="0" t="n">
        <f aca="true">RAND()</f>
        <v>0.290692520142266</v>
      </c>
      <c r="Q121" s="0" t="n">
        <f aca="true">RAND()</f>
        <v>0.94258895306646</v>
      </c>
      <c r="R121" s="0" t="n">
        <f aca="true">RAND()</f>
        <v>0.521983876069695</v>
      </c>
      <c r="S121" s="0" t="n">
        <f aca="true">RAND()</f>
        <v>0.454915109418871</v>
      </c>
      <c r="T121" s="0" t="n">
        <f aca="true">RAND()</f>
        <v>0.504910444494744</v>
      </c>
      <c r="U121" s="0" t="n">
        <f aca="true">RAND()</f>
        <v>0.933329281127583</v>
      </c>
      <c r="V121" s="0" t="n">
        <f aca="true">RAND()</f>
        <v>0.392528910230819</v>
      </c>
      <c r="W121" s="0" t="n">
        <f aca="true">RAND()</f>
        <v>0.344601264240872</v>
      </c>
      <c r="X121" s="0" t="n">
        <f aca="true">RAND()</f>
        <v>0.699822860485579</v>
      </c>
      <c r="Y121" s="0" t="n">
        <f aca="true">RAND()</f>
        <v>0.100086252711835</v>
      </c>
      <c r="Z121" s="0" t="n">
        <f aca="true">RAND()</f>
        <v>0.0325625843475398</v>
      </c>
      <c r="AA121" s="0" t="n">
        <f aca="true">RAND()</f>
        <v>0.117835988411673</v>
      </c>
      <c r="AB121" s="0" t="n">
        <f aca="true">RAND()</f>
        <v>0.615872292721296</v>
      </c>
      <c r="AC121" s="0" t="n">
        <f aca="true">RAND()</f>
        <v>0.0789563582488708</v>
      </c>
      <c r="AD121" s="0" t="n">
        <f aca="true">RAND()</f>
        <v>0.628090205310215</v>
      </c>
      <c r="AE121" s="0" t="n">
        <f aca="true">RAND()</f>
        <v>0.86984630547308</v>
      </c>
    </row>
    <row r="122" customFormat="false" ht="15.75" hidden="false" customHeight="false" outlineLevel="0" collapsed="false">
      <c r="B122" s="0" t="n">
        <f aca="true">RAND()</f>
        <v>0.8661186570581</v>
      </c>
      <c r="C122" s="0" t="n">
        <f aca="true">RAND()</f>
        <v>0.329811227865952</v>
      </c>
      <c r="D122" s="0" t="n">
        <f aca="true">RAND()</f>
        <v>0.290915531036865</v>
      </c>
      <c r="E122" s="0" t="n">
        <f aca="true">RAND()</f>
        <v>0.0795708284169377</v>
      </c>
      <c r="F122" s="0" t="n">
        <f aca="true">RAND()</f>
        <v>0.921225084736353</v>
      </c>
      <c r="G122" s="0" t="n">
        <f aca="true">RAND()</f>
        <v>0.339779092423726</v>
      </c>
      <c r="H122" s="0" t="n">
        <f aca="true">RAND()</f>
        <v>0.883613710276626</v>
      </c>
      <c r="I122" s="0" t="n">
        <f aca="true">RAND()</f>
        <v>0.310265204539336</v>
      </c>
      <c r="J122" s="0" t="n">
        <f aca="true">RAND()</f>
        <v>0.119671004882601</v>
      </c>
      <c r="K122" s="0" t="n">
        <f aca="true">RAND()</f>
        <v>0.953832907292867</v>
      </c>
      <c r="L122" s="0" t="n">
        <f aca="true">RAND()</f>
        <v>0.29590405449578</v>
      </c>
      <c r="M122" s="0" t="n">
        <f aca="true">RAND()</f>
        <v>0.976129166733443</v>
      </c>
      <c r="N122" s="0" t="n">
        <f aca="true">RAND()</f>
        <v>0.239598059621423</v>
      </c>
      <c r="O122" s="0" t="n">
        <f aca="true">RAND()</f>
        <v>0.19444236035749</v>
      </c>
      <c r="P122" s="0" t="n">
        <f aca="true">RAND()</f>
        <v>0.62774895228648</v>
      </c>
      <c r="Q122" s="0" t="n">
        <f aca="true">RAND()</f>
        <v>0.16447330514441</v>
      </c>
      <c r="R122" s="0" t="n">
        <f aca="true">RAND()</f>
        <v>0.983724413235285</v>
      </c>
      <c r="S122" s="0" t="n">
        <f aca="true">RAND()</f>
        <v>0.758394039525691</v>
      </c>
      <c r="T122" s="0" t="n">
        <f aca="true">RAND()</f>
        <v>0.639857714630412</v>
      </c>
      <c r="U122" s="0" t="n">
        <f aca="true">RAND()</f>
        <v>0.650504111611473</v>
      </c>
      <c r="V122" s="0" t="n">
        <f aca="true">RAND()</f>
        <v>0.529868419733157</v>
      </c>
      <c r="W122" s="0" t="n">
        <f aca="true">RAND()</f>
        <v>0.113398997672214</v>
      </c>
      <c r="X122" s="0" t="n">
        <f aca="true">RAND()</f>
        <v>0.598507202185413</v>
      </c>
      <c r="Y122" s="0" t="n">
        <f aca="true">RAND()</f>
        <v>0.0637806698288977</v>
      </c>
      <c r="Z122" s="0" t="n">
        <f aca="true">RAND()</f>
        <v>0.0747077297000996</v>
      </c>
      <c r="AA122" s="0" t="n">
        <f aca="true">RAND()</f>
        <v>0.661218729530498</v>
      </c>
      <c r="AB122" s="0" t="n">
        <f aca="true">RAND()</f>
        <v>0.0355454851043692</v>
      </c>
      <c r="AC122" s="0" t="n">
        <f aca="true">RAND()</f>
        <v>0.621578736928645</v>
      </c>
      <c r="AD122" s="0" t="n">
        <f aca="true">RAND()</f>
        <v>0.141559725989346</v>
      </c>
      <c r="AE122" s="0" t="n">
        <f aca="true">RAND()</f>
        <v>0.506561338817045</v>
      </c>
    </row>
    <row r="123" customFormat="false" ht="15.75" hidden="false" customHeight="false" outlineLevel="0" collapsed="false">
      <c r="B123" s="0" t="n">
        <f aca="true">RAND()</f>
        <v>0.320323195210675</v>
      </c>
      <c r="C123" s="0" t="n">
        <f aca="true">RAND()</f>
        <v>0.957604551082759</v>
      </c>
      <c r="D123" s="0" t="n">
        <f aca="true">RAND()</f>
        <v>0.996295444148942</v>
      </c>
      <c r="E123" s="0" t="n">
        <f aca="true">RAND()</f>
        <v>0.297168574754435</v>
      </c>
      <c r="F123" s="0" t="n">
        <f aca="true">RAND()</f>
        <v>0.0726640590116193</v>
      </c>
      <c r="G123" s="0" t="n">
        <f aca="true">RAND()</f>
        <v>0.793725100103944</v>
      </c>
      <c r="H123" s="0" t="n">
        <f aca="true">RAND()</f>
        <v>0.468808596184237</v>
      </c>
      <c r="I123" s="0" t="n">
        <f aca="true">RAND()</f>
        <v>0.590834508108229</v>
      </c>
      <c r="J123" s="0" t="n">
        <f aca="true">RAND()</f>
        <v>0.347871017830363</v>
      </c>
      <c r="K123" s="0" t="n">
        <f aca="true">RAND()</f>
        <v>0.950501868404916</v>
      </c>
      <c r="L123" s="0" t="n">
        <f aca="true">RAND()</f>
        <v>0.384245553220757</v>
      </c>
      <c r="M123" s="0" t="n">
        <f aca="true">RAND()</f>
        <v>0.681538126172378</v>
      </c>
      <c r="N123" s="0" t="n">
        <f aca="true">RAND()</f>
        <v>0.841428438733112</v>
      </c>
      <c r="O123" s="0" t="n">
        <f aca="true">RAND()</f>
        <v>0.420201902016989</v>
      </c>
      <c r="P123" s="0" t="n">
        <f aca="true">RAND()</f>
        <v>0.662733145314326</v>
      </c>
      <c r="Q123" s="0" t="n">
        <f aca="true">RAND()</f>
        <v>0.903683377983647</v>
      </c>
      <c r="R123" s="0" t="n">
        <f aca="true">RAND()</f>
        <v>0.308787466589002</v>
      </c>
      <c r="S123" s="0" t="n">
        <f aca="true">RAND()</f>
        <v>0.183169010534107</v>
      </c>
      <c r="T123" s="0" t="n">
        <f aca="true">RAND()</f>
        <v>0.866161457557346</v>
      </c>
      <c r="U123" s="0" t="n">
        <f aca="true">RAND()</f>
        <v>0.405879159116795</v>
      </c>
      <c r="V123" s="0" t="n">
        <f aca="true">RAND()</f>
        <v>0.519922982982935</v>
      </c>
      <c r="W123" s="0" t="n">
        <f aca="true">RAND()</f>
        <v>0.931657419460925</v>
      </c>
      <c r="X123" s="0" t="n">
        <f aca="true">RAND()</f>
        <v>0.972085569696861</v>
      </c>
      <c r="Y123" s="0" t="n">
        <f aca="true">RAND()</f>
        <v>0.382698576901555</v>
      </c>
      <c r="Z123" s="0" t="n">
        <f aca="true">RAND()</f>
        <v>0.342408323894417</v>
      </c>
      <c r="AA123" s="0" t="n">
        <f aca="true">RAND()</f>
        <v>0.257219142979386</v>
      </c>
      <c r="AB123" s="0" t="n">
        <f aca="true">RAND()</f>
        <v>0.236820792661702</v>
      </c>
      <c r="AC123" s="0" t="n">
        <f aca="true">RAND()</f>
        <v>0.113641757674431</v>
      </c>
      <c r="AD123" s="0" t="n">
        <f aca="true">RAND()</f>
        <v>0.294196846198077</v>
      </c>
      <c r="AE123" s="0" t="n">
        <f aca="true">RAND()</f>
        <v>0.908521684336606</v>
      </c>
    </row>
    <row r="124" customFormat="false" ht="15.75" hidden="false" customHeight="false" outlineLevel="0" collapsed="false">
      <c r="B124" s="0" t="n">
        <f aca="true">RAND()</f>
        <v>0.418638813218556</v>
      </c>
      <c r="C124" s="0" t="n">
        <f aca="true">RAND()</f>
        <v>0.720624643857219</v>
      </c>
      <c r="D124" s="0" t="n">
        <f aca="true">RAND()</f>
        <v>0.539066804685436</v>
      </c>
      <c r="E124" s="0" t="n">
        <f aca="true">RAND()</f>
        <v>0.00645492593754083</v>
      </c>
      <c r="F124" s="0" t="n">
        <f aca="true">RAND()</f>
        <v>0.407318664523796</v>
      </c>
      <c r="G124" s="0" t="n">
        <f aca="true">RAND()</f>
        <v>0.877148403023226</v>
      </c>
      <c r="H124" s="0" t="n">
        <f aca="true">RAND()</f>
        <v>0.894562293874246</v>
      </c>
      <c r="I124" s="0" t="n">
        <f aca="true">RAND()</f>
        <v>0.125462394686403</v>
      </c>
      <c r="J124" s="0" t="n">
        <f aca="true">RAND()</f>
        <v>0.524754618109272</v>
      </c>
      <c r="K124" s="0" t="n">
        <f aca="true">RAND()</f>
        <v>0.785373578573842</v>
      </c>
      <c r="L124" s="0" t="n">
        <f aca="true">RAND()</f>
        <v>0.62930476093118</v>
      </c>
      <c r="M124" s="0" t="n">
        <f aca="true">RAND()</f>
        <v>0.919371421806298</v>
      </c>
      <c r="N124" s="0" t="n">
        <f aca="true">RAND()</f>
        <v>0.386512824246568</v>
      </c>
      <c r="O124" s="0" t="n">
        <f aca="true">RAND()</f>
        <v>0.362968337980418</v>
      </c>
      <c r="P124" s="0" t="n">
        <f aca="true">RAND()</f>
        <v>0.0930624318417133</v>
      </c>
      <c r="Q124" s="0" t="n">
        <f aca="true">RAND()</f>
        <v>0.0532244561005115</v>
      </c>
      <c r="R124" s="0" t="n">
        <f aca="true">RAND()</f>
        <v>0.145201674863059</v>
      </c>
      <c r="S124" s="0" t="n">
        <f aca="true">RAND()</f>
        <v>0.794408391561938</v>
      </c>
      <c r="T124" s="0" t="n">
        <f aca="true">RAND()</f>
        <v>0.784698590938928</v>
      </c>
      <c r="U124" s="0" t="n">
        <f aca="true">RAND()</f>
        <v>0.336215106716965</v>
      </c>
      <c r="V124" s="0" t="n">
        <f aca="true">RAND()</f>
        <v>0.946158525180213</v>
      </c>
      <c r="W124" s="0" t="n">
        <f aca="true">RAND()</f>
        <v>0.198768948279266</v>
      </c>
      <c r="X124" s="0" t="n">
        <f aca="true">RAND()</f>
        <v>0.831328703169398</v>
      </c>
      <c r="Y124" s="0" t="n">
        <f aca="true">RAND()</f>
        <v>0.142761142389623</v>
      </c>
      <c r="Z124" s="0" t="n">
        <f aca="true">RAND()</f>
        <v>0.422027201105908</v>
      </c>
      <c r="AA124" s="0" t="n">
        <f aca="true">RAND()</f>
        <v>0.810179453108021</v>
      </c>
      <c r="AB124" s="0" t="n">
        <f aca="true">RAND()</f>
        <v>0.556907331339545</v>
      </c>
      <c r="AC124" s="0" t="n">
        <f aca="true">RAND()</f>
        <v>0.88339015592295</v>
      </c>
      <c r="AD124" s="0" t="n">
        <f aca="true">RAND()</f>
        <v>0.938983053906841</v>
      </c>
      <c r="AE124" s="0" t="n">
        <f aca="true">RAND()</f>
        <v>0.0941574856900681</v>
      </c>
    </row>
    <row r="125" customFormat="false" ht="15.75" hidden="false" customHeight="false" outlineLevel="0" collapsed="false">
      <c r="B125" s="0" t="n">
        <f aca="true">RAND()</f>
        <v>0.629967509389533</v>
      </c>
      <c r="C125" s="0" t="n">
        <f aca="true">RAND()</f>
        <v>0.279431343569694</v>
      </c>
      <c r="D125" s="0" t="n">
        <f aca="true">RAND()</f>
        <v>0.747772490237112</v>
      </c>
      <c r="E125" s="0" t="n">
        <f aca="true">RAND()</f>
        <v>0.0369302232616233</v>
      </c>
      <c r="F125" s="0" t="n">
        <f aca="true">RAND()</f>
        <v>0.59818683766047</v>
      </c>
      <c r="G125" s="0" t="n">
        <f aca="true">RAND()</f>
        <v>0.59435726407861</v>
      </c>
      <c r="H125" s="0" t="n">
        <f aca="true">RAND()</f>
        <v>0.517001824470753</v>
      </c>
      <c r="I125" s="0" t="n">
        <f aca="true">RAND()</f>
        <v>0.73166336851503</v>
      </c>
      <c r="J125" s="0" t="n">
        <f aca="true">RAND()</f>
        <v>0.171341388809238</v>
      </c>
      <c r="K125" s="0" t="n">
        <f aca="true">RAND()</f>
        <v>0.121124649933909</v>
      </c>
      <c r="L125" s="0" t="n">
        <f aca="true">RAND()</f>
        <v>0.869416106334012</v>
      </c>
      <c r="M125" s="0" t="n">
        <f aca="true">RAND()</f>
        <v>0.801392044925451</v>
      </c>
      <c r="N125" s="0" t="n">
        <f aca="true">RAND()</f>
        <v>0.135808572063593</v>
      </c>
      <c r="O125" s="0" t="n">
        <f aca="true">RAND()</f>
        <v>0.221661059192801</v>
      </c>
      <c r="P125" s="0" t="n">
        <f aca="true">RAND()</f>
        <v>0.609156763247847</v>
      </c>
      <c r="Q125" s="0" t="n">
        <f aca="true">RAND()</f>
        <v>0.0564064835635994</v>
      </c>
      <c r="R125" s="0" t="n">
        <f aca="true">RAND()</f>
        <v>0.152517149433715</v>
      </c>
      <c r="S125" s="0" t="n">
        <f aca="true">RAND()</f>
        <v>0.916347898872871</v>
      </c>
      <c r="T125" s="0" t="n">
        <f aca="true">RAND()</f>
        <v>0.755006191422051</v>
      </c>
      <c r="U125" s="0" t="n">
        <f aca="true">RAND()</f>
        <v>0.315786329554164</v>
      </c>
      <c r="V125" s="0" t="n">
        <f aca="true">RAND()</f>
        <v>0.136449065928851</v>
      </c>
      <c r="W125" s="0" t="n">
        <f aca="true">RAND()</f>
        <v>0.908463909703702</v>
      </c>
      <c r="X125" s="0" t="n">
        <f aca="true">RAND()</f>
        <v>0.519542482594833</v>
      </c>
      <c r="Y125" s="0" t="n">
        <f aca="true">RAND()</f>
        <v>0.693634642329793</v>
      </c>
      <c r="Z125" s="0" t="n">
        <f aca="true">RAND()</f>
        <v>0.793481820124728</v>
      </c>
      <c r="AA125" s="0" t="n">
        <f aca="true">RAND()</f>
        <v>0.805211446686178</v>
      </c>
      <c r="AB125" s="0" t="n">
        <f aca="true">RAND()</f>
        <v>0.753308651747215</v>
      </c>
      <c r="AC125" s="0" t="n">
        <f aca="true">RAND()</f>
        <v>0.872597712596483</v>
      </c>
      <c r="AD125" s="0" t="n">
        <f aca="true">RAND()</f>
        <v>0.680580650272</v>
      </c>
      <c r="AE125" s="0" t="n">
        <f aca="true">RAND()</f>
        <v>0.881408179464623</v>
      </c>
    </row>
    <row r="126" customFormat="false" ht="15.75" hidden="false" customHeight="false" outlineLevel="0" collapsed="false">
      <c r="B126" s="0" t="n">
        <f aca="true">RAND()</f>
        <v>0.673301706353602</v>
      </c>
      <c r="C126" s="0" t="n">
        <f aca="true">RAND()</f>
        <v>0.0028904706304499</v>
      </c>
      <c r="D126" s="0" t="n">
        <f aca="true">RAND()</f>
        <v>0.127040082811222</v>
      </c>
      <c r="E126" s="0" t="n">
        <f aca="true">RAND()</f>
        <v>0.603624913494712</v>
      </c>
      <c r="F126" s="0" t="n">
        <f aca="true">RAND()</f>
        <v>0.800728177773641</v>
      </c>
      <c r="G126" s="0" t="n">
        <f aca="true">RAND()</f>
        <v>0.304692183411899</v>
      </c>
      <c r="H126" s="0" t="n">
        <f aca="true">RAND()</f>
        <v>0.069801739717132</v>
      </c>
      <c r="I126" s="0" t="n">
        <f aca="true">RAND()</f>
        <v>0.606430588994571</v>
      </c>
      <c r="J126" s="0" t="n">
        <f aca="true">RAND()</f>
        <v>0.717566696077037</v>
      </c>
      <c r="K126" s="0" t="n">
        <f aca="true">RAND()</f>
        <v>0.0549976321051087</v>
      </c>
      <c r="L126" s="0" t="n">
        <f aca="true">RAND()</f>
        <v>0.331383484028326</v>
      </c>
      <c r="M126" s="0" t="n">
        <f aca="true">RAND()</f>
        <v>0.734032017317757</v>
      </c>
      <c r="N126" s="0" t="n">
        <f aca="true">RAND()</f>
        <v>0.0565963236965465</v>
      </c>
      <c r="O126" s="0" t="n">
        <f aca="true">RAND()</f>
        <v>0.64772523844387</v>
      </c>
      <c r="P126" s="0" t="n">
        <f aca="true">RAND()</f>
        <v>0.27845341129029</v>
      </c>
      <c r="Q126" s="0" t="n">
        <f aca="true">RAND()</f>
        <v>0.922516360745436</v>
      </c>
      <c r="R126" s="0" t="n">
        <f aca="true">RAND()</f>
        <v>0.382878317499109</v>
      </c>
      <c r="S126" s="0" t="n">
        <f aca="true">RAND()</f>
        <v>0.118249863799412</v>
      </c>
      <c r="T126" s="0" t="n">
        <f aca="true">RAND()</f>
        <v>0.278489314566748</v>
      </c>
      <c r="U126" s="0" t="n">
        <f aca="true">RAND()</f>
        <v>0.20835432593559</v>
      </c>
      <c r="V126" s="0" t="n">
        <f aca="true">RAND()</f>
        <v>0.0592879193510953</v>
      </c>
      <c r="W126" s="0" t="n">
        <f aca="true">RAND()</f>
        <v>0.288127046219157</v>
      </c>
      <c r="X126" s="0" t="n">
        <f aca="true">RAND()</f>
        <v>0.129915466076089</v>
      </c>
      <c r="Y126" s="0" t="n">
        <f aca="true">RAND()</f>
        <v>0.596901117859513</v>
      </c>
      <c r="Z126" s="0" t="n">
        <f aca="true">RAND()</f>
        <v>0.918202090099806</v>
      </c>
      <c r="AA126" s="0" t="n">
        <f aca="true">RAND()</f>
        <v>0.196570599579218</v>
      </c>
      <c r="AB126" s="0" t="n">
        <f aca="true">RAND()</f>
        <v>0.47242863833272</v>
      </c>
      <c r="AC126" s="0" t="n">
        <f aca="true">RAND()</f>
        <v>0.541196972308269</v>
      </c>
      <c r="AD126" s="0" t="n">
        <f aca="true">RAND()</f>
        <v>0.703140896482651</v>
      </c>
      <c r="AE126" s="0" t="n">
        <f aca="true">RAND()</f>
        <v>0.0134033015297607</v>
      </c>
    </row>
    <row r="127" customFormat="false" ht="15.75" hidden="false" customHeight="false" outlineLevel="0" collapsed="false">
      <c r="B127" s="0" t="n">
        <f aca="true">RAND()</f>
        <v>0.134005985009501</v>
      </c>
      <c r="C127" s="0" t="n">
        <f aca="true">RAND()</f>
        <v>0.547940513982867</v>
      </c>
      <c r="D127" s="0" t="n">
        <f aca="true">RAND()</f>
        <v>0.950670265560854</v>
      </c>
      <c r="E127" s="0" t="n">
        <f aca="true">RAND()</f>
        <v>0.662618289197972</v>
      </c>
      <c r="F127" s="0" t="n">
        <f aca="true">RAND()</f>
        <v>0.166589576409986</v>
      </c>
      <c r="G127" s="0" t="n">
        <f aca="true">RAND()</f>
        <v>0.916933023418813</v>
      </c>
      <c r="H127" s="0" t="n">
        <f aca="true">RAND()</f>
        <v>0.765322462794621</v>
      </c>
      <c r="I127" s="0" t="n">
        <f aca="true">RAND()</f>
        <v>0.762401673900928</v>
      </c>
      <c r="J127" s="0" t="n">
        <f aca="true">RAND()</f>
        <v>0.84637098624832</v>
      </c>
      <c r="K127" s="0" t="n">
        <f aca="true">RAND()</f>
        <v>0.227103844890664</v>
      </c>
      <c r="L127" s="0" t="n">
        <f aca="true">RAND()</f>
        <v>0.100152148341315</v>
      </c>
      <c r="M127" s="0" t="n">
        <f aca="true">RAND()</f>
        <v>0.497634554437211</v>
      </c>
      <c r="N127" s="0" t="n">
        <f aca="true">RAND()</f>
        <v>0.378013130064217</v>
      </c>
      <c r="O127" s="0" t="n">
        <f aca="true">RAND()</f>
        <v>0.333496252584225</v>
      </c>
      <c r="P127" s="0" t="n">
        <f aca="true">RAND()</f>
        <v>0.986403898197779</v>
      </c>
      <c r="Q127" s="0" t="n">
        <f aca="true">RAND()</f>
        <v>0.654952626275118</v>
      </c>
      <c r="R127" s="0" t="n">
        <f aca="true">RAND()</f>
        <v>0.418383930308195</v>
      </c>
      <c r="S127" s="0" t="n">
        <f aca="true">RAND()</f>
        <v>0.154545197180066</v>
      </c>
      <c r="T127" s="0" t="n">
        <f aca="true">RAND()</f>
        <v>0.128325953808531</v>
      </c>
      <c r="U127" s="0" t="n">
        <f aca="true">RAND()</f>
        <v>0.456426881391208</v>
      </c>
      <c r="V127" s="0" t="n">
        <f aca="true">RAND()</f>
        <v>0.7996102541776</v>
      </c>
      <c r="W127" s="0" t="n">
        <f aca="true">RAND()</f>
        <v>0.127147735288502</v>
      </c>
      <c r="X127" s="0" t="n">
        <f aca="true">RAND()</f>
        <v>0.286893166414856</v>
      </c>
      <c r="Y127" s="0" t="n">
        <f aca="true">RAND()</f>
        <v>0.877015210439112</v>
      </c>
      <c r="Z127" s="0" t="n">
        <f aca="true">RAND()</f>
        <v>0.107047995098725</v>
      </c>
      <c r="AA127" s="0" t="n">
        <f aca="true">RAND()</f>
        <v>0.105390860822034</v>
      </c>
      <c r="AB127" s="0" t="n">
        <f aca="true">RAND()</f>
        <v>0.493849160405541</v>
      </c>
      <c r="AC127" s="0" t="n">
        <f aca="true">RAND()</f>
        <v>0.9920502999445</v>
      </c>
      <c r="AD127" s="0" t="n">
        <f aca="true">RAND()</f>
        <v>0.0749051136707526</v>
      </c>
      <c r="AE127" s="0" t="n">
        <f aca="true">RAND()</f>
        <v>0.49190037622884</v>
      </c>
    </row>
    <row r="128" customFormat="false" ht="15.75" hidden="false" customHeight="false" outlineLevel="0" collapsed="false">
      <c r="B128" s="0" t="n">
        <f aca="true">RAND()</f>
        <v>0.61870371923456</v>
      </c>
      <c r="C128" s="0" t="n">
        <f aca="true">RAND()</f>
        <v>0.0629044011750093</v>
      </c>
      <c r="D128" s="0" t="n">
        <f aca="true">RAND()</f>
        <v>0.00184908278614638</v>
      </c>
      <c r="E128" s="0" t="n">
        <f aca="true">RAND()</f>
        <v>0.621705427836844</v>
      </c>
      <c r="F128" s="0" t="n">
        <f aca="true">RAND()</f>
        <v>0.72643005685632</v>
      </c>
      <c r="G128" s="0" t="n">
        <f aca="true">RAND()</f>
        <v>0.865687852241073</v>
      </c>
      <c r="H128" s="0" t="n">
        <f aca="true">RAND()</f>
        <v>0.835551552363721</v>
      </c>
      <c r="I128" s="0" t="n">
        <f aca="true">RAND()</f>
        <v>0.127126946767032</v>
      </c>
      <c r="J128" s="0" t="n">
        <f aca="true">RAND()</f>
        <v>0.131001069650192</v>
      </c>
      <c r="K128" s="0" t="n">
        <f aca="true">RAND()</f>
        <v>0.748016893798325</v>
      </c>
      <c r="L128" s="0" t="n">
        <f aca="true">RAND()</f>
        <v>0.1119864943302</v>
      </c>
      <c r="M128" s="0" t="n">
        <f aca="true">RAND()</f>
        <v>0.410641786016092</v>
      </c>
      <c r="N128" s="0" t="n">
        <f aca="true">RAND()</f>
        <v>0.482451062624879</v>
      </c>
      <c r="O128" s="0" t="n">
        <f aca="true">RAND()</f>
        <v>0.256587626601799</v>
      </c>
      <c r="P128" s="0" t="n">
        <f aca="true">RAND()</f>
        <v>0.734794645734212</v>
      </c>
      <c r="Q128" s="0" t="n">
        <f aca="true">RAND()</f>
        <v>0.980774361170224</v>
      </c>
      <c r="R128" s="0" t="n">
        <f aca="true">RAND()</f>
        <v>0.0441259525670707</v>
      </c>
      <c r="S128" s="0" t="n">
        <f aca="true">RAND()</f>
        <v>0.800988791514034</v>
      </c>
      <c r="T128" s="0" t="n">
        <f aca="true">RAND()</f>
        <v>0.860409785296153</v>
      </c>
      <c r="U128" s="0" t="n">
        <f aca="true">RAND()</f>
        <v>0.152237446302065</v>
      </c>
      <c r="V128" s="0" t="n">
        <f aca="true">RAND()</f>
        <v>0.397523585270829</v>
      </c>
      <c r="W128" s="0" t="n">
        <f aca="true">RAND()</f>
        <v>0.167318313470344</v>
      </c>
      <c r="X128" s="0" t="n">
        <f aca="true">RAND()</f>
        <v>0.863360524598971</v>
      </c>
      <c r="Y128" s="0" t="n">
        <f aca="true">RAND()</f>
        <v>0.989766144854251</v>
      </c>
      <c r="Z128" s="0" t="n">
        <f aca="true">RAND()</f>
        <v>0.0286569347475023</v>
      </c>
      <c r="AA128" s="0" t="n">
        <f aca="true">RAND()</f>
        <v>0.132715697823202</v>
      </c>
      <c r="AB128" s="0" t="n">
        <f aca="true">RAND()</f>
        <v>0.552700749964049</v>
      </c>
      <c r="AC128" s="0" t="n">
        <f aca="true">RAND()</f>
        <v>0.853385597704622</v>
      </c>
      <c r="AD128" s="0" t="n">
        <f aca="true">RAND()</f>
        <v>0.430056847373593</v>
      </c>
      <c r="AE128" s="0" t="n">
        <f aca="true">RAND()</f>
        <v>0.548943359305576</v>
      </c>
    </row>
    <row r="129" customFormat="false" ht="15.75" hidden="false" customHeight="false" outlineLevel="0" collapsed="false">
      <c r="B129" s="0" t="n">
        <f aca="true">RAND()</f>
        <v>0.471505083335169</v>
      </c>
      <c r="C129" s="0" t="n">
        <f aca="true">RAND()</f>
        <v>0.760946595181213</v>
      </c>
      <c r="D129" s="0" t="n">
        <f aca="true">RAND()</f>
        <v>0.942962795198211</v>
      </c>
      <c r="E129" s="0" t="n">
        <f aca="true">RAND()</f>
        <v>0.665914777806851</v>
      </c>
      <c r="F129" s="0" t="n">
        <f aca="true">RAND()</f>
        <v>0.145634076683342</v>
      </c>
      <c r="G129" s="0" t="n">
        <f aca="true">RAND()</f>
        <v>0.535955112538988</v>
      </c>
      <c r="H129" s="0" t="n">
        <f aca="true">RAND()</f>
        <v>0.547403223051159</v>
      </c>
      <c r="I129" s="0" t="n">
        <f aca="true">RAND()</f>
        <v>0.675618364506184</v>
      </c>
      <c r="J129" s="0" t="n">
        <f aca="true">RAND()</f>
        <v>0.152312742784077</v>
      </c>
      <c r="K129" s="0" t="n">
        <f aca="true">RAND()</f>
        <v>0.727343534518467</v>
      </c>
      <c r="L129" s="0" t="n">
        <f aca="true">RAND()</f>
        <v>0.775976605827712</v>
      </c>
      <c r="M129" s="0" t="n">
        <f aca="true">RAND()</f>
        <v>0.959968810663229</v>
      </c>
      <c r="N129" s="0" t="n">
        <f aca="true">RAND()</f>
        <v>0.761686110466491</v>
      </c>
      <c r="O129" s="0" t="n">
        <f aca="true">RAND()</f>
        <v>0.798445841737264</v>
      </c>
      <c r="P129" s="0" t="n">
        <f aca="true">RAND()</f>
        <v>0.0355080750393457</v>
      </c>
      <c r="Q129" s="0" t="n">
        <f aca="true">RAND()</f>
        <v>0.593705379680568</v>
      </c>
      <c r="R129" s="0" t="n">
        <f aca="true">RAND()</f>
        <v>0.853913645127543</v>
      </c>
      <c r="S129" s="0" t="n">
        <f aca="true">RAND()</f>
        <v>0.915051253042124</v>
      </c>
      <c r="T129" s="0" t="n">
        <f aca="true">RAND()</f>
        <v>0.434152442022419</v>
      </c>
      <c r="U129" s="0" t="n">
        <f aca="true">RAND()</f>
        <v>0.515917633555041</v>
      </c>
      <c r="V129" s="0" t="n">
        <f aca="true">RAND()</f>
        <v>0.404238475930064</v>
      </c>
      <c r="W129" s="0" t="n">
        <f aca="true">RAND()</f>
        <v>0.204482558414709</v>
      </c>
      <c r="X129" s="0" t="n">
        <f aca="true">RAND()</f>
        <v>0.325369551630518</v>
      </c>
      <c r="Y129" s="0" t="n">
        <f aca="true">RAND()</f>
        <v>0.248112329655489</v>
      </c>
      <c r="Z129" s="0" t="n">
        <f aca="true">RAND()</f>
        <v>0.0354333773882759</v>
      </c>
      <c r="AA129" s="0" t="n">
        <f aca="true">RAND()</f>
        <v>0.729793629251166</v>
      </c>
      <c r="AB129" s="0" t="n">
        <f aca="true">RAND()</f>
        <v>0.865203727648031</v>
      </c>
      <c r="AC129" s="0" t="n">
        <f aca="true">RAND()</f>
        <v>0.510541084771215</v>
      </c>
      <c r="AD129" s="0" t="n">
        <f aca="true">RAND()</f>
        <v>0.148887072255621</v>
      </c>
      <c r="AE129" s="0" t="n">
        <f aca="true">RAND()</f>
        <v>0.284244855350831</v>
      </c>
    </row>
    <row r="130" customFormat="false" ht="15.75" hidden="false" customHeight="false" outlineLevel="0" collapsed="false">
      <c r="B130" s="0" t="n">
        <f aca="true">RAND()</f>
        <v>0.112320166573604</v>
      </c>
      <c r="C130" s="0" t="n">
        <f aca="true">RAND()</f>
        <v>0.480717756183534</v>
      </c>
      <c r="D130" s="0" t="n">
        <f aca="true">RAND()</f>
        <v>0.751152961011844</v>
      </c>
      <c r="E130" s="0" t="n">
        <f aca="true">RAND()</f>
        <v>0.817901325597215</v>
      </c>
      <c r="F130" s="0" t="n">
        <f aca="true">RAND()</f>
        <v>0.645092236017748</v>
      </c>
      <c r="G130" s="0" t="n">
        <f aca="true">RAND()</f>
        <v>0.180263124055031</v>
      </c>
      <c r="H130" s="0" t="n">
        <f aca="true">RAND()</f>
        <v>0.496738958367277</v>
      </c>
      <c r="I130" s="0" t="n">
        <f aca="true">RAND()</f>
        <v>0.62227437875956</v>
      </c>
      <c r="J130" s="0" t="n">
        <f aca="true">RAND()</f>
        <v>0.185752665876498</v>
      </c>
      <c r="K130" s="0" t="n">
        <f aca="true">RAND()</f>
        <v>0.513090719210828</v>
      </c>
      <c r="L130" s="0" t="n">
        <f aca="true">RAND()</f>
        <v>0.85723412806838</v>
      </c>
      <c r="M130" s="0" t="n">
        <f aca="true">RAND()</f>
        <v>0.531184034645329</v>
      </c>
      <c r="N130" s="0" t="n">
        <f aca="true">RAND()</f>
        <v>0.193854097571916</v>
      </c>
      <c r="O130" s="0" t="n">
        <f aca="true">RAND()</f>
        <v>0.866347171099055</v>
      </c>
      <c r="P130" s="0" t="n">
        <f aca="true">RAND()</f>
        <v>0.784080694807823</v>
      </c>
      <c r="Q130" s="0" t="n">
        <f aca="true">RAND()</f>
        <v>0.708008764588908</v>
      </c>
      <c r="R130" s="0" t="n">
        <f aca="true">RAND()</f>
        <v>0.390135328295052</v>
      </c>
      <c r="S130" s="0" t="n">
        <f aca="true">RAND()</f>
        <v>0.189549583128015</v>
      </c>
      <c r="T130" s="0" t="n">
        <f aca="true">RAND()</f>
        <v>0.15409497802938</v>
      </c>
      <c r="U130" s="0" t="n">
        <f aca="true">RAND()</f>
        <v>0.485741272748189</v>
      </c>
      <c r="V130" s="0" t="n">
        <f aca="true">RAND()</f>
        <v>0.0057686418525982</v>
      </c>
      <c r="W130" s="0" t="n">
        <f aca="true">RAND()</f>
        <v>0.127644465695934</v>
      </c>
      <c r="X130" s="0" t="n">
        <f aca="true">RAND()</f>
        <v>0.35986797478088</v>
      </c>
      <c r="Y130" s="0" t="n">
        <f aca="true">RAND()</f>
        <v>0.631621249231918</v>
      </c>
      <c r="Z130" s="0" t="n">
        <f aca="true">RAND()</f>
        <v>0.733012772164882</v>
      </c>
      <c r="AA130" s="0" t="n">
        <f aca="true">RAND()</f>
        <v>0.94794150725164</v>
      </c>
      <c r="AB130" s="0" t="n">
        <f aca="true">RAND()</f>
        <v>0.405382538025605</v>
      </c>
      <c r="AC130" s="0" t="n">
        <f aca="true">RAND()</f>
        <v>0.622087048697792</v>
      </c>
      <c r="AD130" s="0" t="n">
        <f aca="true">RAND()</f>
        <v>0.65081490179933</v>
      </c>
      <c r="AE130" s="0" t="n">
        <f aca="true">RAND()</f>
        <v>0.0694713659246299</v>
      </c>
    </row>
    <row r="131" customFormat="false" ht="15.75" hidden="false" customHeight="false" outlineLevel="0" collapsed="false">
      <c r="B131" s="0" t="n">
        <f aca="true">RAND()</f>
        <v>0.909085213774956</v>
      </c>
      <c r="C131" s="0" t="n">
        <f aca="true">RAND()</f>
        <v>0.054059132064322</v>
      </c>
      <c r="D131" s="0" t="n">
        <f aca="true">RAND()</f>
        <v>0.811098521638273</v>
      </c>
      <c r="E131" s="0" t="n">
        <f aca="true">RAND()</f>
        <v>0.488350924468548</v>
      </c>
      <c r="F131" s="0" t="n">
        <f aca="true">RAND()</f>
        <v>0.279124242667806</v>
      </c>
      <c r="G131" s="0" t="n">
        <f aca="true">RAND()</f>
        <v>0.939235317363681</v>
      </c>
      <c r="H131" s="0" t="n">
        <f aca="true">RAND()</f>
        <v>0.408289650987197</v>
      </c>
      <c r="I131" s="0" t="n">
        <f aca="true">RAND()</f>
        <v>0.09903544680562</v>
      </c>
      <c r="J131" s="0" t="n">
        <f aca="true">RAND()</f>
        <v>0.415698103573348</v>
      </c>
      <c r="K131" s="0" t="n">
        <f aca="true">RAND()</f>
        <v>0.683876653442464</v>
      </c>
      <c r="L131" s="0" t="n">
        <f aca="true">RAND()</f>
        <v>0.62855193613566</v>
      </c>
      <c r="M131" s="0" t="n">
        <f aca="true">RAND()</f>
        <v>0.0537896798063351</v>
      </c>
      <c r="N131" s="0" t="n">
        <f aca="true">RAND()</f>
        <v>0.495375479830424</v>
      </c>
      <c r="O131" s="0" t="n">
        <f aca="true">RAND()</f>
        <v>0.126894534516102</v>
      </c>
      <c r="P131" s="0" t="n">
        <f aca="true">RAND()</f>
        <v>0.164541873937219</v>
      </c>
      <c r="Q131" s="0" t="n">
        <f aca="true">RAND()</f>
        <v>0.553628894679393</v>
      </c>
      <c r="R131" s="0" t="n">
        <f aca="true">RAND()</f>
        <v>0.398782422985733</v>
      </c>
      <c r="S131" s="0" t="n">
        <f aca="true">RAND()</f>
        <v>0.844044747406182</v>
      </c>
      <c r="T131" s="0" t="n">
        <f aca="true">RAND()</f>
        <v>0.40685586144066</v>
      </c>
      <c r="U131" s="0" t="n">
        <f aca="true">RAND()</f>
        <v>0.614736201111707</v>
      </c>
      <c r="V131" s="0" t="n">
        <f aca="true">RAND()</f>
        <v>0.757029725671088</v>
      </c>
      <c r="W131" s="0" t="n">
        <f aca="true">RAND()</f>
        <v>0.382818159260683</v>
      </c>
      <c r="X131" s="0" t="n">
        <f aca="true">RAND()</f>
        <v>0.376634375564376</v>
      </c>
      <c r="Y131" s="0" t="n">
        <f aca="true">RAND()</f>
        <v>0.103327319599585</v>
      </c>
      <c r="Z131" s="0" t="n">
        <f aca="true">RAND()</f>
        <v>0.532348946371505</v>
      </c>
      <c r="AA131" s="0" t="n">
        <f aca="true">RAND()</f>
        <v>0.53739954766872</v>
      </c>
      <c r="AB131" s="0" t="n">
        <f aca="true">RAND()</f>
        <v>0.750937898178972</v>
      </c>
      <c r="AC131" s="0" t="n">
        <f aca="true">RAND()</f>
        <v>0.533903674402481</v>
      </c>
      <c r="AD131" s="0" t="n">
        <f aca="true">RAND()</f>
        <v>0.451139450834122</v>
      </c>
      <c r="AE131" s="0" t="n">
        <f aca="true">RAND()</f>
        <v>0.853395365140604</v>
      </c>
    </row>
    <row r="132" customFormat="false" ht="15.75" hidden="false" customHeight="false" outlineLevel="0" collapsed="false">
      <c r="B132" s="0" t="n">
        <f aca="true">RAND()</f>
        <v>0.290344472321899</v>
      </c>
      <c r="C132" s="0" t="n">
        <f aca="true">RAND()</f>
        <v>0.702165622017622</v>
      </c>
      <c r="D132" s="0" t="n">
        <f aca="true">RAND()</f>
        <v>0.308644980461301</v>
      </c>
      <c r="E132" s="0" t="n">
        <f aca="true">RAND()</f>
        <v>0.623934999790351</v>
      </c>
      <c r="F132" s="0" t="n">
        <f aca="true">RAND()</f>
        <v>0.324925353707512</v>
      </c>
      <c r="G132" s="0" t="n">
        <f aca="true">RAND()</f>
        <v>0.898149050913069</v>
      </c>
      <c r="H132" s="0" t="n">
        <f aca="true">RAND()</f>
        <v>0.266329645861273</v>
      </c>
      <c r="I132" s="0" t="n">
        <f aca="true">RAND()</f>
        <v>0.643710289409907</v>
      </c>
      <c r="J132" s="0" t="n">
        <f aca="true">RAND()</f>
        <v>0.733415285721517</v>
      </c>
      <c r="K132" s="0" t="n">
        <f aca="true">RAND()</f>
        <v>0.709279282140732</v>
      </c>
      <c r="L132" s="0" t="n">
        <f aca="true">RAND()</f>
        <v>0.454471400463038</v>
      </c>
      <c r="M132" s="0" t="n">
        <f aca="true">RAND()</f>
        <v>0.991252729201806</v>
      </c>
      <c r="N132" s="0" t="n">
        <f aca="true">RAND()</f>
        <v>0.524389740385243</v>
      </c>
      <c r="O132" s="0" t="n">
        <f aca="true">RAND()</f>
        <v>0.733027445418133</v>
      </c>
      <c r="P132" s="0" t="n">
        <f aca="true">RAND()</f>
        <v>0.612432919201924</v>
      </c>
      <c r="Q132" s="0" t="n">
        <f aca="true">RAND()</f>
        <v>0.627895306317562</v>
      </c>
      <c r="R132" s="0" t="n">
        <f aca="true">RAND()</f>
        <v>0.619235495949714</v>
      </c>
      <c r="S132" s="0" t="n">
        <f aca="true">RAND()</f>
        <v>0.961959487773886</v>
      </c>
      <c r="T132" s="0" t="n">
        <f aca="true">RAND()</f>
        <v>0.0117990457701518</v>
      </c>
      <c r="U132" s="0" t="n">
        <f aca="true">RAND()</f>
        <v>0.211842340847689</v>
      </c>
      <c r="V132" s="0" t="n">
        <f aca="true">RAND()</f>
        <v>0.68545723908695</v>
      </c>
      <c r="W132" s="0" t="n">
        <f aca="true">RAND()</f>
        <v>0.79564088687811</v>
      </c>
      <c r="X132" s="0" t="n">
        <f aca="true">RAND()</f>
        <v>0.667637275286414</v>
      </c>
      <c r="Y132" s="0" t="n">
        <f aca="true">RAND()</f>
        <v>0.704229214668064</v>
      </c>
      <c r="Z132" s="0" t="n">
        <f aca="true">RAND()</f>
        <v>0.403724778507392</v>
      </c>
      <c r="AA132" s="0" t="n">
        <f aca="true">RAND()</f>
        <v>0.996182126020566</v>
      </c>
      <c r="AB132" s="0" t="n">
        <f aca="true">RAND()</f>
        <v>0.290853045263905</v>
      </c>
      <c r="AC132" s="0" t="n">
        <f aca="true">RAND()</f>
        <v>0.6539248658458</v>
      </c>
      <c r="AD132" s="0" t="n">
        <f aca="true">RAND()</f>
        <v>0.664614686828184</v>
      </c>
      <c r="AE132" s="0" t="n">
        <f aca="true">RAND()</f>
        <v>0.466519936730917</v>
      </c>
    </row>
    <row r="133" customFormat="false" ht="15.75" hidden="false" customHeight="false" outlineLevel="0" collapsed="false">
      <c r="B133" s="0" t="n">
        <f aca="true">RAND()</f>
        <v>0.290422895052477</v>
      </c>
      <c r="C133" s="0" t="n">
        <f aca="true">RAND()</f>
        <v>0.349698521131798</v>
      </c>
      <c r="D133" s="0" t="n">
        <f aca="true">RAND()</f>
        <v>0.336491607350014</v>
      </c>
      <c r="E133" s="0" t="n">
        <f aca="true">RAND()</f>
        <v>0.727034632706021</v>
      </c>
      <c r="F133" s="0" t="n">
        <f aca="true">RAND()</f>
        <v>0.0295615089245287</v>
      </c>
      <c r="G133" s="0" t="n">
        <f aca="true">RAND()</f>
        <v>0.756187766341287</v>
      </c>
      <c r="H133" s="0" t="n">
        <f aca="true">RAND()</f>
        <v>0.566692498591572</v>
      </c>
      <c r="I133" s="0" t="n">
        <f aca="true">RAND()</f>
        <v>0.827991328799752</v>
      </c>
      <c r="J133" s="0" t="n">
        <f aca="true">RAND()</f>
        <v>0.0843830023055191</v>
      </c>
      <c r="K133" s="0" t="n">
        <f aca="true">RAND()</f>
        <v>0.314861734478787</v>
      </c>
      <c r="L133" s="0" t="n">
        <f aca="true">RAND()</f>
        <v>0.489487486431784</v>
      </c>
      <c r="M133" s="0" t="n">
        <f aca="true">RAND()</f>
        <v>0.962846521499359</v>
      </c>
      <c r="N133" s="0" t="n">
        <f aca="true">RAND()</f>
        <v>0.871141829508282</v>
      </c>
      <c r="O133" s="0" t="n">
        <f aca="true">RAND()</f>
        <v>0.393552525973084</v>
      </c>
      <c r="P133" s="0" t="n">
        <f aca="true">RAND()</f>
        <v>0.282795744453235</v>
      </c>
      <c r="Q133" s="0" t="n">
        <f aca="true">RAND()</f>
        <v>0.550541547400007</v>
      </c>
      <c r="R133" s="0" t="n">
        <f aca="true">RAND()</f>
        <v>0.405952591520432</v>
      </c>
      <c r="S133" s="0" t="n">
        <f aca="true">RAND()</f>
        <v>0.0497974966997616</v>
      </c>
      <c r="T133" s="0" t="n">
        <f aca="true">RAND()</f>
        <v>0.0445327896824898</v>
      </c>
      <c r="U133" s="0" t="n">
        <f aca="true">RAND()</f>
        <v>0.938600680980403</v>
      </c>
      <c r="V133" s="0" t="n">
        <f aca="true">RAND()</f>
        <v>0.70408750038007</v>
      </c>
      <c r="W133" s="0" t="n">
        <f aca="true">RAND()</f>
        <v>0.210467223284846</v>
      </c>
      <c r="X133" s="0" t="n">
        <f aca="true">RAND()</f>
        <v>0.341047586922773</v>
      </c>
      <c r="Y133" s="0" t="n">
        <f aca="true">RAND()</f>
        <v>0.518032916336362</v>
      </c>
      <c r="Z133" s="0" t="n">
        <f aca="true">RAND()</f>
        <v>0.821278496049264</v>
      </c>
      <c r="AA133" s="0" t="n">
        <f aca="true">RAND()</f>
        <v>0.880316444884918</v>
      </c>
      <c r="AB133" s="0" t="n">
        <f aca="true">RAND()</f>
        <v>0.702850035517181</v>
      </c>
      <c r="AC133" s="0" t="n">
        <f aca="true">RAND()</f>
        <v>0.98804070330429</v>
      </c>
      <c r="AD133" s="0" t="n">
        <f aca="true">RAND()</f>
        <v>0.2615932395268</v>
      </c>
      <c r="AE133" s="0" t="n">
        <f aca="true">RAND()</f>
        <v>0.848377462741171</v>
      </c>
    </row>
    <row r="134" customFormat="false" ht="15.75" hidden="false" customHeight="false" outlineLevel="0" collapsed="false">
      <c r="B134" s="0" t="n">
        <f aca="true">RAND()</f>
        <v>0.315438952224613</v>
      </c>
      <c r="C134" s="0" t="n">
        <f aca="true">RAND()</f>
        <v>0.254352253526975</v>
      </c>
      <c r="D134" s="0" t="n">
        <f aca="true">RAND()</f>
        <v>0.209667589197686</v>
      </c>
      <c r="E134" s="0" t="n">
        <f aca="true">RAND()</f>
        <v>0.899828510355529</v>
      </c>
      <c r="F134" s="0" t="n">
        <f aca="true">RAND()</f>
        <v>0.596139000598823</v>
      </c>
      <c r="G134" s="0" t="n">
        <f aca="true">RAND()</f>
        <v>0.191922060063926</v>
      </c>
      <c r="H134" s="0" t="n">
        <f aca="true">RAND()</f>
        <v>0.0896271092794857</v>
      </c>
      <c r="I134" s="0" t="n">
        <f aca="true">RAND()</f>
        <v>0.943476701814211</v>
      </c>
      <c r="J134" s="0" t="n">
        <f aca="true">RAND()</f>
        <v>0.015924454804099</v>
      </c>
      <c r="K134" s="0" t="n">
        <f aca="true">RAND()</f>
        <v>0.113174957307665</v>
      </c>
      <c r="L134" s="0" t="n">
        <f aca="true">RAND()</f>
        <v>0.309268998097495</v>
      </c>
      <c r="M134" s="0" t="n">
        <f aca="true">RAND()</f>
        <v>0.294988562425224</v>
      </c>
      <c r="N134" s="0" t="n">
        <f aca="true">RAND()</f>
        <v>0.25672151827702</v>
      </c>
      <c r="O134" s="0" t="n">
        <f aca="true">RAND()</f>
        <v>0.0533934692762425</v>
      </c>
      <c r="P134" s="0" t="n">
        <f aca="true">RAND()</f>
        <v>0.630370124953757</v>
      </c>
      <c r="Q134" s="0" t="n">
        <f aca="true">RAND()</f>
        <v>0.785850825130642</v>
      </c>
      <c r="R134" s="0" t="n">
        <f aca="true">RAND()</f>
        <v>0.163456856556203</v>
      </c>
      <c r="S134" s="0" t="n">
        <f aca="true">RAND()</f>
        <v>0.0289886077979123</v>
      </c>
      <c r="T134" s="0" t="n">
        <f aca="true">RAND()</f>
        <v>0.0265423551623655</v>
      </c>
      <c r="U134" s="0" t="n">
        <f aca="true">RAND()</f>
        <v>0.45564298070596</v>
      </c>
      <c r="V134" s="0" t="n">
        <f aca="true">RAND()</f>
        <v>0.0185446341314326</v>
      </c>
      <c r="W134" s="0" t="n">
        <f aca="true">RAND()</f>
        <v>0.788982486969343</v>
      </c>
      <c r="X134" s="0" t="n">
        <f aca="true">RAND()</f>
        <v>0.829989360146024</v>
      </c>
      <c r="Y134" s="0" t="n">
        <f aca="true">RAND()</f>
        <v>0.599644664934405</v>
      </c>
      <c r="Z134" s="0" t="n">
        <f aca="true">RAND()</f>
        <v>0.956336135933751</v>
      </c>
      <c r="AA134" s="0" t="n">
        <f aca="true">RAND()</f>
        <v>0.0114306292909846</v>
      </c>
      <c r="AB134" s="0" t="n">
        <f aca="true">RAND()</f>
        <v>0.423576266254943</v>
      </c>
      <c r="AC134" s="0" t="n">
        <f aca="true">RAND()</f>
        <v>0.276290446855547</v>
      </c>
      <c r="AD134" s="0" t="n">
        <f aca="true">RAND()</f>
        <v>0.0211307084573046</v>
      </c>
      <c r="AE134" s="0" t="n">
        <f aca="true">RAND()</f>
        <v>0.292958737824563</v>
      </c>
    </row>
    <row r="135" customFormat="false" ht="15.75" hidden="false" customHeight="false" outlineLevel="0" collapsed="false">
      <c r="B135" s="0" t="n">
        <f aca="true">RAND()</f>
        <v>0.209696802435121</v>
      </c>
      <c r="C135" s="0" t="n">
        <f aca="true">RAND()</f>
        <v>0.730549959140305</v>
      </c>
      <c r="D135" s="0" t="n">
        <f aca="true">RAND()</f>
        <v>0.603333180090367</v>
      </c>
      <c r="E135" s="0" t="n">
        <f aca="true">RAND()</f>
        <v>0.0536851680499395</v>
      </c>
      <c r="F135" s="0" t="n">
        <f aca="true">RAND()</f>
        <v>0.813530684348664</v>
      </c>
      <c r="G135" s="0" t="n">
        <f aca="true">RAND()</f>
        <v>0.296548052501938</v>
      </c>
      <c r="H135" s="0" t="n">
        <f aca="true">RAND()</f>
        <v>0.816124615704698</v>
      </c>
      <c r="I135" s="0" t="n">
        <f aca="true">RAND()</f>
        <v>0.678140369366205</v>
      </c>
      <c r="J135" s="0" t="n">
        <f aca="true">RAND()</f>
        <v>0.889024602644999</v>
      </c>
      <c r="K135" s="0" t="n">
        <f aca="true">RAND()</f>
        <v>0.27144259708149</v>
      </c>
      <c r="L135" s="0" t="n">
        <f aca="true">RAND()</f>
        <v>0.295743961926313</v>
      </c>
      <c r="M135" s="0" t="n">
        <f aca="true">RAND()</f>
        <v>0.809957095980983</v>
      </c>
      <c r="N135" s="0" t="n">
        <f aca="true">RAND()</f>
        <v>0.883400894308936</v>
      </c>
      <c r="O135" s="0" t="n">
        <f aca="true">RAND()</f>
        <v>0.827382153780585</v>
      </c>
      <c r="P135" s="0" t="n">
        <f aca="true">RAND()</f>
        <v>0.621695771861548</v>
      </c>
      <c r="Q135" s="0" t="n">
        <f aca="true">RAND()</f>
        <v>0.775753775805002</v>
      </c>
      <c r="R135" s="0" t="n">
        <f aca="true">RAND()</f>
        <v>0.723513872795418</v>
      </c>
      <c r="S135" s="0" t="n">
        <f aca="true">RAND()</f>
        <v>0.667313058401748</v>
      </c>
      <c r="T135" s="0" t="n">
        <f aca="true">RAND()</f>
        <v>0.162476121222586</v>
      </c>
      <c r="U135" s="0" t="n">
        <f aca="true">RAND()</f>
        <v>0.0766157838125351</v>
      </c>
      <c r="V135" s="0" t="n">
        <f aca="true">RAND()</f>
        <v>0.200104184423122</v>
      </c>
      <c r="W135" s="0" t="n">
        <f aca="true">RAND()</f>
        <v>0.82484140878174</v>
      </c>
      <c r="X135" s="0" t="n">
        <f aca="true">RAND()</f>
        <v>0.642504888689368</v>
      </c>
      <c r="Y135" s="0" t="n">
        <f aca="true">RAND()</f>
        <v>0.16150721515575</v>
      </c>
      <c r="Z135" s="0" t="n">
        <f aca="true">RAND()</f>
        <v>0.621123395241349</v>
      </c>
      <c r="AA135" s="0" t="n">
        <f aca="true">RAND()</f>
        <v>0.752230732965756</v>
      </c>
      <c r="AB135" s="0" t="n">
        <f aca="true">RAND()</f>
        <v>0.62800237802132</v>
      </c>
      <c r="AC135" s="0" t="n">
        <f aca="true">RAND()</f>
        <v>0.628296470272067</v>
      </c>
      <c r="AD135" s="0" t="n">
        <f aca="true">RAND()</f>
        <v>0.731749384675854</v>
      </c>
      <c r="AE135" s="0" t="n">
        <f aca="true">RAND()</f>
        <v>0.38666201621647</v>
      </c>
    </row>
    <row r="136" customFormat="false" ht="15.75" hidden="false" customHeight="false" outlineLevel="0" collapsed="false">
      <c r="B136" s="0" t="n">
        <f aca="true">RAND()</f>
        <v>0.994360186842965</v>
      </c>
      <c r="C136" s="0" t="n">
        <f aca="true">RAND()</f>
        <v>0.184527943519852</v>
      </c>
      <c r="D136" s="0" t="n">
        <f aca="true">RAND()</f>
        <v>0.894468642845868</v>
      </c>
      <c r="E136" s="0" t="n">
        <f aca="true">RAND()</f>
        <v>0.67667750738063</v>
      </c>
      <c r="F136" s="0" t="n">
        <f aca="true">RAND()</f>
        <v>0.476957348513206</v>
      </c>
      <c r="G136" s="0" t="n">
        <f aca="true">RAND()</f>
        <v>0.475086548658647</v>
      </c>
      <c r="H136" s="0" t="n">
        <f aca="true">RAND()</f>
        <v>0.288037820249175</v>
      </c>
      <c r="I136" s="0" t="n">
        <f aca="true">RAND()</f>
        <v>0.510277011566263</v>
      </c>
      <c r="J136" s="0" t="n">
        <f aca="true">RAND()</f>
        <v>0.343264580158941</v>
      </c>
      <c r="K136" s="0" t="n">
        <f aca="true">RAND()</f>
        <v>0.941963434621881</v>
      </c>
      <c r="L136" s="0" t="n">
        <f aca="true">RAND()</f>
        <v>0.814201788449465</v>
      </c>
      <c r="M136" s="0" t="n">
        <f aca="true">RAND()</f>
        <v>0.921174448114548</v>
      </c>
      <c r="N136" s="0" t="n">
        <f aca="true">RAND()</f>
        <v>0.132730030888607</v>
      </c>
      <c r="O136" s="0" t="n">
        <f aca="true">RAND()</f>
        <v>0.895513892688409</v>
      </c>
      <c r="P136" s="0" t="n">
        <f aca="true">RAND()</f>
        <v>0.178636923500222</v>
      </c>
      <c r="Q136" s="0" t="n">
        <f aca="true">RAND()</f>
        <v>0.100449272525879</v>
      </c>
      <c r="R136" s="0" t="n">
        <f aca="true">RAND()</f>
        <v>0.194886975923295</v>
      </c>
      <c r="S136" s="0" t="n">
        <f aca="true">RAND()</f>
        <v>0.660693517911967</v>
      </c>
      <c r="T136" s="0" t="n">
        <f aca="true">RAND()</f>
        <v>0.94763734734633</v>
      </c>
      <c r="U136" s="0" t="n">
        <f aca="true">RAND()</f>
        <v>0.0258038419418637</v>
      </c>
      <c r="V136" s="0" t="n">
        <f aca="true">RAND()</f>
        <v>0.8967040784085</v>
      </c>
      <c r="W136" s="0" t="n">
        <f aca="true">RAND()</f>
        <v>0.50858519020004</v>
      </c>
      <c r="X136" s="0" t="n">
        <f aca="true">RAND()</f>
        <v>0.266728715013587</v>
      </c>
      <c r="Y136" s="0" t="n">
        <f aca="true">RAND()</f>
        <v>0.914167604506312</v>
      </c>
      <c r="Z136" s="0" t="n">
        <f aca="true">RAND()</f>
        <v>0.716875985950329</v>
      </c>
      <c r="AA136" s="0" t="n">
        <f aca="true">RAND()</f>
        <v>0.289247705253244</v>
      </c>
      <c r="AB136" s="0" t="n">
        <f aca="true">RAND()</f>
        <v>0.477912618763179</v>
      </c>
      <c r="AC136" s="0" t="n">
        <f aca="true">RAND()</f>
        <v>0.37169831912624</v>
      </c>
      <c r="AD136" s="0" t="n">
        <f aca="true">RAND()</f>
        <v>0.490213169619405</v>
      </c>
      <c r="AE136" s="0" t="n">
        <f aca="true">RAND()</f>
        <v>0.380542680070515</v>
      </c>
    </row>
    <row r="137" customFormat="false" ht="15.75" hidden="false" customHeight="false" outlineLevel="0" collapsed="false">
      <c r="B137" s="0" t="n">
        <f aca="true">RAND()</f>
        <v>0.0478975441904509</v>
      </c>
      <c r="C137" s="0" t="n">
        <f aca="true">RAND()</f>
        <v>0.279652540327797</v>
      </c>
      <c r="D137" s="0" t="n">
        <f aca="true">RAND()</f>
        <v>0.111079746806399</v>
      </c>
      <c r="E137" s="0" t="n">
        <f aca="true">RAND()</f>
        <v>0.593073452984593</v>
      </c>
      <c r="F137" s="0" t="n">
        <f aca="true">RAND()</f>
        <v>0.536124349841828</v>
      </c>
      <c r="G137" s="0" t="n">
        <f aca="true">RAND()</f>
        <v>0.798391585272923</v>
      </c>
      <c r="H137" s="0" t="n">
        <f aca="true">RAND()</f>
        <v>0.958667314533223</v>
      </c>
      <c r="I137" s="0" t="n">
        <f aca="true">RAND()</f>
        <v>0.0124838589918964</v>
      </c>
      <c r="J137" s="0" t="n">
        <f aca="true">RAND()</f>
        <v>0.328737565818737</v>
      </c>
      <c r="K137" s="0" t="n">
        <f aca="true">RAND()</f>
        <v>0.523011775048536</v>
      </c>
      <c r="L137" s="0" t="n">
        <f aca="true">RAND()</f>
        <v>0.486468254085101</v>
      </c>
      <c r="M137" s="0" t="n">
        <f aca="true">RAND()</f>
        <v>0.588872467696522</v>
      </c>
      <c r="N137" s="0" t="n">
        <f aca="true">RAND()</f>
        <v>0.549345372255295</v>
      </c>
      <c r="O137" s="0" t="n">
        <f aca="true">RAND()</f>
        <v>0.899596296371584</v>
      </c>
      <c r="P137" s="0" t="n">
        <f aca="true">RAND()</f>
        <v>0.247854417685558</v>
      </c>
      <c r="Q137" s="0" t="n">
        <f aca="true">RAND()</f>
        <v>0.415841431306881</v>
      </c>
      <c r="R137" s="0" t="n">
        <f aca="true">RAND()</f>
        <v>0.244904934999178</v>
      </c>
      <c r="S137" s="0" t="n">
        <f aca="true">RAND()</f>
        <v>0.23007530511852</v>
      </c>
      <c r="T137" s="0" t="n">
        <f aca="true">RAND()</f>
        <v>0.206159840395559</v>
      </c>
      <c r="U137" s="0" t="n">
        <f aca="true">RAND()</f>
        <v>0.276675103968477</v>
      </c>
      <c r="V137" s="0" t="n">
        <f aca="true">RAND()</f>
        <v>0.371405495249367</v>
      </c>
      <c r="W137" s="0" t="n">
        <f aca="true">RAND()</f>
        <v>0.481687913389337</v>
      </c>
      <c r="X137" s="0" t="n">
        <f aca="true">RAND()</f>
        <v>0.309732213374534</v>
      </c>
      <c r="Y137" s="0" t="n">
        <f aca="true">RAND()</f>
        <v>0.90164899352057</v>
      </c>
      <c r="Z137" s="0" t="n">
        <f aca="true">RAND()</f>
        <v>0.467101083799139</v>
      </c>
      <c r="AA137" s="0" t="n">
        <f aca="true">RAND()</f>
        <v>0.854169430203029</v>
      </c>
      <c r="AB137" s="0" t="n">
        <f aca="true">RAND()</f>
        <v>0.370209499397298</v>
      </c>
      <c r="AC137" s="0" t="n">
        <f aca="true">RAND()</f>
        <v>0.157544540336267</v>
      </c>
      <c r="AD137" s="0" t="n">
        <f aca="true">RAND()</f>
        <v>0.416962913580867</v>
      </c>
      <c r="AE137" s="0" t="n">
        <f aca="true">RAND()</f>
        <v>0.316385916096039</v>
      </c>
    </row>
    <row r="138" customFormat="false" ht="15.75" hidden="false" customHeight="false" outlineLevel="0" collapsed="false">
      <c r="B138" s="0" t="n">
        <f aca="true">RAND()</f>
        <v>0.272459325924735</v>
      </c>
      <c r="C138" s="0" t="n">
        <f aca="true">RAND()</f>
        <v>0.744504486692216</v>
      </c>
      <c r="D138" s="0" t="n">
        <f aca="true">RAND()</f>
        <v>0.686984273939144</v>
      </c>
      <c r="E138" s="0" t="n">
        <f aca="true">RAND()</f>
        <v>0.204111134412207</v>
      </c>
      <c r="F138" s="0" t="n">
        <f aca="true">RAND()</f>
        <v>0.413853845793007</v>
      </c>
      <c r="G138" s="0" t="n">
        <f aca="true">RAND()</f>
        <v>0.268194756142487</v>
      </c>
      <c r="H138" s="0" t="n">
        <f aca="true">RAND()</f>
        <v>0.248125580161954</v>
      </c>
      <c r="I138" s="0" t="n">
        <f aca="true">RAND()</f>
        <v>0.542425627597863</v>
      </c>
      <c r="J138" s="0" t="n">
        <f aca="true">RAND()</f>
        <v>0.0312677852209727</v>
      </c>
      <c r="K138" s="0" t="n">
        <f aca="true">RAND()</f>
        <v>0.388187792853027</v>
      </c>
      <c r="L138" s="0" t="n">
        <f aca="true">RAND()</f>
        <v>0.603355780315319</v>
      </c>
      <c r="M138" s="0" t="n">
        <f aca="true">RAND()</f>
        <v>0.630890105386272</v>
      </c>
      <c r="N138" s="0" t="n">
        <f aca="true">RAND()</f>
        <v>0.0506786635792874</v>
      </c>
      <c r="O138" s="0" t="n">
        <f aca="true">RAND()</f>
        <v>0.514843730395324</v>
      </c>
      <c r="P138" s="0" t="n">
        <f aca="true">RAND()</f>
        <v>0.880489852842312</v>
      </c>
      <c r="Q138" s="0" t="n">
        <f aca="true">RAND()</f>
        <v>0.267772613024531</v>
      </c>
      <c r="R138" s="0" t="n">
        <f aca="true">RAND()</f>
        <v>0.88440728944617</v>
      </c>
      <c r="S138" s="0" t="n">
        <f aca="true">RAND()</f>
        <v>0.663094202693456</v>
      </c>
      <c r="T138" s="0" t="n">
        <f aca="true">RAND()</f>
        <v>0.828567492601245</v>
      </c>
      <c r="U138" s="0" t="n">
        <f aca="true">RAND()</f>
        <v>0.370082461919498</v>
      </c>
      <c r="V138" s="0" t="n">
        <f aca="true">RAND()</f>
        <v>0.0843748194086924</v>
      </c>
      <c r="W138" s="0" t="n">
        <f aca="true">RAND()</f>
        <v>0.739280112043762</v>
      </c>
      <c r="X138" s="0" t="n">
        <f aca="true">RAND()</f>
        <v>0.4920874166063</v>
      </c>
      <c r="Y138" s="0" t="n">
        <f aca="true">RAND()</f>
        <v>0.360039586194742</v>
      </c>
      <c r="Z138" s="0" t="n">
        <f aca="true">RAND()</f>
        <v>0.318561153495836</v>
      </c>
      <c r="AA138" s="0" t="n">
        <f aca="true">RAND()</f>
        <v>0.459435643717883</v>
      </c>
      <c r="AB138" s="0" t="n">
        <f aca="true">RAND()</f>
        <v>0.331714243787007</v>
      </c>
      <c r="AC138" s="0" t="n">
        <f aca="true">RAND()</f>
        <v>0.778128580500766</v>
      </c>
      <c r="AD138" s="0" t="n">
        <f aca="true">RAND()</f>
        <v>0.102297129982877</v>
      </c>
      <c r="AE138" s="0" t="n">
        <f aca="true">RAND()</f>
        <v>0.423097794601547</v>
      </c>
    </row>
    <row r="139" customFormat="false" ht="15.75" hidden="false" customHeight="false" outlineLevel="0" collapsed="false">
      <c r="B139" s="0" t="n">
        <f aca="true">RAND()</f>
        <v>0.876554930063489</v>
      </c>
      <c r="C139" s="0" t="n">
        <f aca="true">RAND()</f>
        <v>0.144404347738539</v>
      </c>
      <c r="D139" s="0" t="n">
        <f aca="true">RAND()</f>
        <v>0.556347235793309</v>
      </c>
      <c r="E139" s="0" t="n">
        <f aca="true">RAND()</f>
        <v>0.342195581010145</v>
      </c>
      <c r="F139" s="0" t="n">
        <f aca="true">RAND()</f>
        <v>0.0293146026697775</v>
      </c>
      <c r="G139" s="0" t="n">
        <f aca="true">RAND()</f>
        <v>0.57333036573273</v>
      </c>
      <c r="H139" s="0" t="n">
        <f aca="true">RAND()</f>
        <v>0.344021205286118</v>
      </c>
      <c r="I139" s="0" t="n">
        <f aca="true">RAND()</f>
        <v>0.474259643372479</v>
      </c>
      <c r="J139" s="0" t="n">
        <f aca="true">RAND()</f>
        <v>0.746476694124459</v>
      </c>
      <c r="K139" s="0" t="n">
        <f aca="true">RAND()</f>
        <v>0.184297345034946</v>
      </c>
      <c r="L139" s="0" t="n">
        <f aca="true">RAND()</f>
        <v>0.0108313496289021</v>
      </c>
      <c r="M139" s="0" t="n">
        <f aca="true">RAND()</f>
        <v>0.500984804582793</v>
      </c>
      <c r="N139" s="0" t="n">
        <f aca="true">RAND()</f>
        <v>0.372068036519107</v>
      </c>
      <c r="O139" s="0" t="n">
        <f aca="true">RAND()</f>
        <v>0.879442216632068</v>
      </c>
      <c r="P139" s="0" t="n">
        <f aca="true">RAND()</f>
        <v>0.351656867883641</v>
      </c>
      <c r="Q139" s="0" t="n">
        <f aca="true">RAND()</f>
        <v>0.943256723578861</v>
      </c>
      <c r="R139" s="0" t="n">
        <f aca="true">RAND()</f>
        <v>0.401940977098907</v>
      </c>
      <c r="S139" s="0" t="n">
        <f aca="true">RAND()</f>
        <v>0.520553773657983</v>
      </c>
      <c r="T139" s="0" t="n">
        <f aca="true">RAND()</f>
        <v>0.894567058740218</v>
      </c>
      <c r="U139" s="0" t="n">
        <f aca="true">RAND()</f>
        <v>0.890307473306778</v>
      </c>
      <c r="V139" s="0" t="n">
        <f aca="true">RAND()</f>
        <v>0.193232483904535</v>
      </c>
      <c r="W139" s="0" t="n">
        <f aca="true">RAND()</f>
        <v>0.610031274591303</v>
      </c>
      <c r="X139" s="0" t="n">
        <f aca="true">RAND()</f>
        <v>0.695516785923034</v>
      </c>
      <c r="Y139" s="0" t="n">
        <f aca="true">RAND()</f>
        <v>0.19905766275645</v>
      </c>
      <c r="Z139" s="0" t="n">
        <f aca="true">RAND()</f>
        <v>0.218551535463221</v>
      </c>
      <c r="AA139" s="0" t="n">
        <f aca="true">RAND()</f>
        <v>0.102713247351776</v>
      </c>
      <c r="AB139" s="0" t="n">
        <f aca="true">RAND()</f>
        <v>0.211522919370177</v>
      </c>
      <c r="AC139" s="0" t="n">
        <f aca="true">RAND()</f>
        <v>0.635048778050776</v>
      </c>
      <c r="AD139" s="0" t="n">
        <f aca="true">RAND()</f>
        <v>0.029536067847514</v>
      </c>
      <c r="AE139" s="0" t="n">
        <f aca="true">RAND()</f>
        <v>0.0186547470603469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35"/>
      <c r="C1" s="6"/>
      <c r="D1" s="6"/>
      <c r="E1" s="6"/>
      <c r="F1" s="6"/>
      <c r="G1" s="6"/>
    </row>
    <row r="2" customFormat="false" ht="15.75" hidden="false" customHeight="false" outlineLevel="0" collapsed="false">
      <c r="A2" s="5" t="s">
        <v>3</v>
      </c>
      <c r="B2" s="35"/>
      <c r="C2" s="6"/>
      <c r="D2" s="6"/>
      <c r="E2" s="6"/>
      <c r="F2" s="6"/>
      <c r="G2" s="6"/>
    </row>
    <row r="3" customFormat="false" ht="15.75" hidden="false" customHeight="false" outlineLevel="0" collapsed="false">
      <c r="A3" s="7" t="s">
        <v>4</v>
      </c>
      <c r="B3" s="36"/>
      <c r="C3" s="36"/>
      <c r="D3" s="36"/>
    </row>
    <row r="4" customFormat="false" ht="15.75" hidden="false" customHeight="false" outlineLevel="0" collapsed="false">
      <c r="A4" s="9" t="s">
        <v>5</v>
      </c>
      <c r="B4" s="36"/>
      <c r="C4" s="36"/>
      <c r="D4" s="36"/>
    </row>
    <row r="5" customFormat="false" ht="15.75" hidden="false" customHeight="false" outlineLevel="0" collapsed="false">
      <c r="A5" s="38" t="s">
        <v>4</v>
      </c>
      <c r="B5" s="36"/>
      <c r="C5" s="36"/>
      <c r="D5" s="36"/>
      <c r="E5" s="36"/>
      <c r="F5" s="36"/>
      <c r="G5" s="36"/>
      <c r="H5" s="36"/>
      <c r="I5" s="36"/>
      <c r="J5" s="36"/>
      <c r="K5" s="36"/>
      <c r="L5" s="36"/>
      <c r="M5" s="36"/>
      <c r="N5" s="36"/>
      <c r="O5" s="36"/>
      <c r="P5" s="36"/>
      <c r="Q5" s="36"/>
      <c r="R5" s="36"/>
      <c r="S5" s="36"/>
      <c r="T5" s="36"/>
      <c r="U5" s="36"/>
      <c r="V5" s="36"/>
      <c r="W5" s="36"/>
      <c r="X5" s="36"/>
      <c r="Y5" s="36"/>
      <c r="Z5" s="36"/>
    </row>
    <row r="6" customFormat="false" ht="15.75" hidden="false" customHeight="false" outlineLevel="0" collapsed="false">
      <c r="A6" s="36" t="s">
        <v>106</v>
      </c>
      <c r="B6" s="36"/>
      <c r="C6" s="36"/>
      <c r="D6" s="36"/>
      <c r="E6" s="36"/>
      <c r="F6" s="36"/>
      <c r="G6" s="36"/>
      <c r="H6" s="36"/>
      <c r="I6" s="36"/>
      <c r="J6" s="36"/>
      <c r="K6" s="36"/>
      <c r="L6" s="36"/>
      <c r="M6" s="36"/>
      <c r="N6" s="36"/>
      <c r="O6" s="36"/>
      <c r="P6" s="36"/>
      <c r="Q6" s="36"/>
      <c r="R6" s="36"/>
      <c r="S6" s="36"/>
      <c r="T6" s="36"/>
      <c r="U6" s="36"/>
      <c r="V6" s="36"/>
      <c r="W6" s="36"/>
      <c r="X6" s="36"/>
      <c r="Y6" s="36"/>
      <c r="Z6" s="36"/>
    </row>
    <row r="7" customFormat="false" ht="15.75" hidden="false" customHeight="false" outlineLevel="0" collapsed="false">
      <c r="B7" s="36"/>
      <c r="C7" s="36"/>
      <c r="D7" s="36"/>
      <c r="E7" s="36"/>
      <c r="F7" s="36"/>
      <c r="G7" s="36"/>
      <c r="H7" s="36"/>
      <c r="I7" s="36"/>
      <c r="J7" s="36"/>
      <c r="K7" s="36"/>
      <c r="L7" s="36"/>
      <c r="M7" s="36"/>
      <c r="N7" s="36"/>
      <c r="O7" s="36"/>
      <c r="P7" s="36"/>
      <c r="Q7" s="36"/>
      <c r="R7" s="36"/>
      <c r="S7" s="36"/>
      <c r="T7" s="36"/>
      <c r="U7" s="36"/>
      <c r="V7" s="36"/>
      <c r="W7" s="36"/>
      <c r="X7" s="36"/>
      <c r="Y7" s="36"/>
      <c r="Z7" s="36"/>
    </row>
    <row r="9" customFormat="false" ht="15.75" hidden="false" customHeight="false" outlineLevel="0" collapsed="false">
      <c r="A9" s="36" t="s">
        <v>107</v>
      </c>
      <c r="B9" s="0" t="n">
        <v>0.0410928811513784</v>
      </c>
      <c r="C9" s="37"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7"/>
      <c r="C10" s="37" t="n">
        <v>0.0399610785570351</v>
      </c>
      <c r="D10" s="37" t="n">
        <v>0.0362097356493369</v>
      </c>
      <c r="E10" s="37" t="n">
        <v>0.0543423360835598</v>
      </c>
      <c r="F10" s="37"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7"/>
      <c r="C11" s="37"/>
      <c r="D11" s="37" t="n">
        <v>0.0272366212185495</v>
      </c>
      <c r="E11" s="37" t="n">
        <v>0.0441735796316752</v>
      </c>
      <c r="F11" s="37"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6"/>
      <c r="B12" s="37"/>
      <c r="C12" s="37"/>
      <c r="D12" s="37"/>
      <c r="E12" s="37" t="n">
        <v>0.0359076417781436</v>
      </c>
      <c r="F12" s="37"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7"/>
      <c r="C13" s="37"/>
      <c r="D13" s="37"/>
      <c r="E13" s="37"/>
      <c r="F13" s="37"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7"/>
      <c r="C14" s="37"/>
      <c r="D14" s="37"/>
      <c r="E14" s="37"/>
      <c r="F14" s="37"/>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0.0508004871615576</v>
      </c>
      <c r="D41" s="0" t="n">
        <v>0.0481390457822979</v>
      </c>
      <c r="E41" s="0" t="n">
        <v>0.0668519399071072</v>
      </c>
      <c r="F41" s="0" t="n">
        <v>0.0621109249266311</v>
      </c>
      <c r="G41" s="0" t="n">
        <v>0.0855456843238172</v>
      </c>
      <c r="H41" s="0" t="n">
        <v>0.0865565348731319</v>
      </c>
      <c r="I41" s="0" t="n">
        <v>0.0991025293247023</v>
      </c>
      <c r="J41" s="0" t="n">
        <v>0.139895294211703</v>
      </c>
      <c r="K41" s="0" t="n">
        <v>0.158166131303066</v>
      </c>
      <c r="L41" s="0" t="n">
        <v>0.177717183055718</v>
      </c>
      <c r="M41" s="0" t="n">
        <v>0.198490240055581</v>
      </c>
      <c r="N41" s="0" t="n">
        <v>0.220346485020001</v>
      </c>
      <c r="O41" s="0" t="n">
        <v>0.24302738180583</v>
      </c>
      <c r="P41" s="0" t="n">
        <v>0.266101450642932</v>
      </c>
      <c r="Q41" s="0" t="n">
        <v>0.307859165362395</v>
      </c>
      <c r="R41" s="0" t="n">
        <v>0.281085636151114</v>
      </c>
      <c r="S41" s="0" t="n">
        <v>0.415670312361541</v>
      </c>
      <c r="T41" s="0" t="n">
        <v>0.487879253900738</v>
      </c>
      <c r="U41" s="0" t="n">
        <v>0.57702233286998</v>
      </c>
      <c r="V41" s="0" t="n">
        <v>0.533898120553685</v>
      </c>
      <c r="W41" s="0" t="n">
        <v>0.639688766111172</v>
      </c>
      <c r="X41" s="0" t="n">
        <v>0.774139263289053</v>
      </c>
      <c r="Y41" s="0" t="n">
        <v>1.24068048872277</v>
      </c>
      <c r="Z41" s="0" t="n">
        <v>1.17380036736966</v>
      </c>
      <c r="AA41" s="0" t="n">
        <v>1.47482273452937</v>
      </c>
      <c r="AB41" s="0" t="n">
        <v>2.51590327317925</v>
      </c>
      <c r="AC41" s="0" t="n">
        <v>2.44542379945227</v>
      </c>
      <c r="AD41" s="0" t="n">
        <v>3.24147833244456</v>
      </c>
      <c r="AE41" s="0" t="n">
        <v>4.39637351649338</v>
      </c>
    </row>
    <row r="42" customFormat="false" ht="15.75" hidden="false" customHeight="false" outlineLevel="0" collapsed="false">
      <c r="B42" s="0" t="n">
        <v>0.0410928811513784</v>
      </c>
      <c r="C42" s="0" t="n">
        <v>0.0399610785570351</v>
      </c>
      <c r="D42" s="0" t="n">
        <v>0.0362097356493369</v>
      </c>
      <c r="E42" s="0" t="n">
        <v>0.0668519399071072</v>
      </c>
      <c r="F42" s="0" t="n">
        <v>0.0621109249266311</v>
      </c>
      <c r="G42" s="0" t="n">
        <v>0.0855456843238172</v>
      </c>
      <c r="H42" s="0" t="n">
        <v>0.107184193438716</v>
      </c>
      <c r="I42" s="0" t="n">
        <v>0.122910351733914</v>
      </c>
      <c r="J42" s="0" t="n">
        <v>0.139895294211703</v>
      </c>
      <c r="K42" s="0" t="n">
        <v>0.158166131303066</v>
      </c>
      <c r="L42" s="0" t="n">
        <v>0.142470414251382</v>
      </c>
      <c r="M42" s="0" t="n">
        <v>0.158754232898172</v>
      </c>
      <c r="N42" s="0" t="n">
        <v>0.220346485020001</v>
      </c>
      <c r="O42" s="0" t="n">
        <v>0.24302738180583</v>
      </c>
      <c r="P42" s="0" t="n">
        <v>0.211063877359548</v>
      </c>
      <c r="Q42" s="0" t="n">
        <v>0.243455668801571</v>
      </c>
      <c r="R42" s="0" t="n">
        <v>0.356606273839945</v>
      </c>
      <c r="S42" s="0" t="n">
        <v>0.326486052580874</v>
      </c>
      <c r="T42" s="0" t="n">
        <v>0.381740683763545</v>
      </c>
      <c r="U42" s="0" t="n">
        <v>0.449627579997259</v>
      </c>
      <c r="V42" s="0" t="n">
        <v>0.533898120553685</v>
      </c>
      <c r="W42" s="0" t="n">
        <v>0.639688766111172</v>
      </c>
      <c r="X42" s="0" t="n">
        <v>0.774139263289053</v>
      </c>
      <c r="Y42" s="0" t="n">
        <v>0.947338354302139</v>
      </c>
      <c r="Z42" s="0" t="n">
        <v>1.17380036736966</v>
      </c>
      <c r="AA42" s="0" t="n">
        <v>1.47482273452937</v>
      </c>
      <c r="AB42" s="0" t="n">
        <v>2.51590327317925</v>
      </c>
      <c r="AC42" s="0" t="n">
        <v>3.2950072705604</v>
      </c>
      <c r="AD42" s="0" t="n">
        <v>3.24147833244456</v>
      </c>
      <c r="AE42" s="0" t="n">
        <v>4.39637351649338</v>
      </c>
    </row>
    <row r="43" customFormat="false" ht="15.75" hidden="false" customHeight="false" outlineLevel="0" collapsed="false">
      <c r="B43" s="0" t="n">
        <v>0.0410928811513784</v>
      </c>
      <c r="C43" s="0" t="n">
        <v>0.0508004871615576</v>
      </c>
      <c r="D43" s="0" t="n">
        <v>0.0481390457822979</v>
      </c>
      <c r="E43" s="0" t="n">
        <v>0.0668519399071072</v>
      </c>
      <c r="F43" s="0" t="n">
        <v>0.0736599577716536</v>
      </c>
      <c r="G43" s="0" t="n">
        <v>0.0855456843238172</v>
      </c>
      <c r="H43" s="0" t="n">
        <v>0.0865565348731319</v>
      </c>
      <c r="I43" s="0" t="n">
        <v>0.0991025293247023</v>
      </c>
      <c r="J43" s="0" t="n">
        <v>0.112602800209325</v>
      </c>
      <c r="K43" s="0" t="n">
        <v>0.158166131303066</v>
      </c>
      <c r="L43" s="0" t="n">
        <v>0.142470414251382</v>
      </c>
      <c r="M43" s="0" t="n">
        <v>0.158754232898172</v>
      </c>
      <c r="N43" s="0" t="n">
        <v>0.220346485020001</v>
      </c>
      <c r="O43" s="0" t="n">
        <v>0.193345141027665</v>
      </c>
      <c r="P43" s="0" t="n">
        <v>0.266101450642932</v>
      </c>
      <c r="Q43" s="0" t="n">
        <v>0.243455668801571</v>
      </c>
      <c r="R43" s="0" t="n">
        <v>0.281085636151114</v>
      </c>
      <c r="S43" s="0" t="n">
        <v>0.415670312361541</v>
      </c>
      <c r="T43" s="0" t="n">
        <v>0.381740683763545</v>
      </c>
      <c r="U43" s="0" t="n">
        <v>0.449627579997259</v>
      </c>
      <c r="V43" s="0" t="n">
        <v>0.533898120553685</v>
      </c>
      <c r="W43" s="0" t="n">
        <v>0.639688766111172</v>
      </c>
      <c r="X43" s="0" t="n">
        <v>1.00807693794323</v>
      </c>
      <c r="Y43" s="0" t="n">
        <v>0.947338354302139</v>
      </c>
      <c r="Z43" s="0" t="n">
        <v>1.17380036736966</v>
      </c>
      <c r="AA43" s="0" t="n">
        <v>1.47482273452937</v>
      </c>
      <c r="AB43" s="0" t="n">
        <v>2.51590327317925</v>
      </c>
      <c r="AC43" s="0" t="n">
        <v>3.2950072705604</v>
      </c>
      <c r="AD43" s="0" t="n">
        <v>4.40648500356361</v>
      </c>
      <c r="AE43" s="0" t="n">
        <v>4.39637351649338</v>
      </c>
    </row>
    <row r="44" customFormat="false" ht="15.75" hidden="false" customHeight="false" outlineLevel="0" collapsed="false">
      <c r="B44" s="0" t="n">
        <v>0.0410928811513784</v>
      </c>
      <c r="C44" s="0" t="n">
        <v>0.0399610785570351</v>
      </c>
      <c r="D44" s="0" t="n">
        <v>0.0362097356493369</v>
      </c>
      <c r="E44" s="0" t="n">
        <v>0.0543423360835598</v>
      </c>
      <c r="F44" s="0" t="n">
        <v>0.0736599577716536</v>
      </c>
      <c r="G44" s="0" t="n">
        <v>0.0716343720303263</v>
      </c>
      <c r="H44" s="0" t="n">
        <v>0.0865565348731319</v>
      </c>
      <c r="I44" s="0" t="n">
        <v>0.0991025293247023</v>
      </c>
      <c r="J44" s="0" t="n">
        <v>0.112602800209325</v>
      </c>
      <c r="K44" s="0" t="n">
        <v>0.158166131303066</v>
      </c>
      <c r="L44" s="0" t="n">
        <v>0.177717183055718</v>
      </c>
      <c r="M44" s="0" t="n">
        <v>0.198490240055581</v>
      </c>
      <c r="N44" s="0" t="n">
        <v>0.220346485020001</v>
      </c>
      <c r="O44" s="0" t="n">
        <v>0.193345141027665</v>
      </c>
      <c r="P44" s="0" t="n">
        <v>0.211063877359548</v>
      </c>
      <c r="Q44" s="0" t="n">
        <v>0.243455668801571</v>
      </c>
      <c r="R44" s="0" t="n">
        <v>0.356606273839945</v>
      </c>
      <c r="S44" s="0" t="n">
        <v>0.326486052580874</v>
      </c>
      <c r="T44" s="0" t="n">
        <v>0.381740683763545</v>
      </c>
      <c r="U44" s="0" t="n">
        <v>0.449627579997259</v>
      </c>
      <c r="V44" s="0" t="n">
        <v>0.533898120553685</v>
      </c>
      <c r="W44" s="0" t="n">
        <v>0.828626817399397</v>
      </c>
      <c r="X44" s="0" t="n">
        <v>1.00807693794323</v>
      </c>
      <c r="Y44" s="0" t="n">
        <v>0.947338354302139</v>
      </c>
      <c r="Z44" s="0" t="n">
        <v>1.54684197390504</v>
      </c>
      <c r="AA44" s="0" t="n">
        <v>1.95672139212538</v>
      </c>
      <c r="AB44" s="0" t="n">
        <v>1.88234327112708</v>
      </c>
      <c r="AC44" s="0" t="n">
        <v>2.44542379945227</v>
      </c>
      <c r="AD44" s="0" t="n">
        <v>4.40648500356361</v>
      </c>
      <c r="AE44" s="0" t="n">
        <v>6.03498885286421</v>
      </c>
    </row>
    <row r="45" customFormat="false" ht="15.75" hidden="false" customHeight="false" outlineLevel="0" collapsed="false">
      <c r="B45" s="0" t="n">
        <v>0.0410928811513784</v>
      </c>
      <c r="C45" s="0" t="n">
        <v>0.0399610785570351</v>
      </c>
      <c r="D45" s="0" t="n">
        <v>0.0362097356493369</v>
      </c>
      <c r="E45" s="0" t="n">
        <v>0.0543423360835598</v>
      </c>
      <c r="F45" s="0" t="n">
        <v>0.0621109249266311</v>
      </c>
      <c r="G45" s="0" t="n">
        <v>0.0716343720303263</v>
      </c>
      <c r="H45" s="0" t="n">
        <v>0.107184193438716</v>
      </c>
      <c r="I45" s="0" t="n">
        <v>0.122910351733914</v>
      </c>
      <c r="J45" s="0" t="n">
        <v>0.112602800209325</v>
      </c>
      <c r="K45" s="0" t="n">
        <v>0.158166131303066</v>
      </c>
      <c r="L45" s="0" t="n">
        <v>0.142470414251382</v>
      </c>
      <c r="M45" s="0" t="n">
        <v>0.198490240055581</v>
      </c>
      <c r="N45" s="0" t="n">
        <v>0.175787618660662</v>
      </c>
      <c r="O45" s="0" t="n">
        <v>0.193345141027665</v>
      </c>
      <c r="P45" s="0" t="n">
        <v>0.266101450642932</v>
      </c>
      <c r="Q45" s="0" t="n">
        <v>0.307859165362395</v>
      </c>
      <c r="R45" s="0" t="n">
        <v>0.281085636151114</v>
      </c>
      <c r="S45" s="0" t="n">
        <v>0.415670312361541</v>
      </c>
      <c r="T45" s="0" t="n">
        <v>0.381740683763545</v>
      </c>
      <c r="U45" s="0" t="n">
        <v>0.57702233286998</v>
      </c>
      <c r="V45" s="0" t="n">
        <v>0.688243720568697</v>
      </c>
      <c r="W45" s="0" t="n">
        <v>0.639688766111172</v>
      </c>
      <c r="X45" s="0" t="n">
        <v>0.774139263289053</v>
      </c>
      <c r="Y45" s="0" t="n">
        <v>0.947338354302139</v>
      </c>
      <c r="Z45" s="0" t="n">
        <v>1.17380036736966</v>
      </c>
      <c r="AA45" s="0" t="n">
        <v>1.95672139212538</v>
      </c>
      <c r="AB45" s="0" t="n">
        <v>2.51590327317925</v>
      </c>
      <c r="AC45" s="0" t="n">
        <v>2.44542379945227</v>
      </c>
      <c r="AD45" s="0" t="n">
        <v>3.24147833244456</v>
      </c>
      <c r="AE45" s="0" t="n">
        <v>6.03498885286421</v>
      </c>
    </row>
    <row r="46" customFormat="false" ht="15.75" hidden="false" customHeight="false" outlineLevel="0" collapsed="false">
      <c r="B46" s="0" t="n">
        <v>0.0410928811513784</v>
      </c>
      <c r="C46" s="0" t="n">
        <v>0.0399610785570351</v>
      </c>
      <c r="D46" s="0" t="n">
        <v>0.0362097356493369</v>
      </c>
      <c r="E46" s="0" t="n">
        <v>0.0543423360835598</v>
      </c>
      <c r="F46" s="0" t="n">
        <v>0.0736599577716536</v>
      </c>
      <c r="G46" s="0" t="n">
        <v>0.0855456843238172</v>
      </c>
      <c r="H46" s="0" t="n">
        <v>0.107184193438716</v>
      </c>
      <c r="I46" s="0" t="n">
        <v>0.0991025293247023</v>
      </c>
      <c r="J46" s="0" t="n">
        <v>0.139895294211703</v>
      </c>
      <c r="K46" s="0" t="n">
        <v>0.158166131303066</v>
      </c>
      <c r="L46" s="0" t="n">
        <v>0.142470414251382</v>
      </c>
      <c r="M46" s="0" t="n">
        <v>0.158754232898172</v>
      </c>
      <c r="N46" s="0" t="n">
        <v>0.175787618660662</v>
      </c>
      <c r="O46" s="0" t="n">
        <v>0.24302738180583</v>
      </c>
      <c r="P46" s="0" t="n">
        <v>0.266101450642932</v>
      </c>
      <c r="Q46" s="0" t="n">
        <v>0.307859165362395</v>
      </c>
      <c r="R46" s="0" t="n">
        <v>0.356606273839945</v>
      </c>
      <c r="S46" s="0" t="n">
        <v>0.326486052580874</v>
      </c>
      <c r="T46" s="0" t="n">
        <v>0.487879253900738</v>
      </c>
      <c r="U46" s="0" t="n">
        <v>0.449627579997259</v>
      </c>
      <c r="V46" s="0" t="n">
        <v>0.688243720568697</v>
      </c>
      <c r="W46" s="0" t="n">
        <v>0.639688766111172</v>
      </c>
      <c r="X46" s="0" t="n">
        <v>1.00807693794323</v>
      </c>
      <c r="Y46" s="0" t="n">
        <v>1.24068048872277</v>
      </c>
      <c r="Z46" s="0" t="n">
        <v>1.17380036736966</v>
      </c>
      <c r="AA46" s="0" t="n">
        <v>1.47482273452937</v>
      </c>
      <c r="AB46" s="0" t="n">
        <v>1.88234327112708</v>
      </c>
      <c r="AC46" s="0" t="n">
        <v>3.2950072705604</v>
      </c>
      <c r="AD46" s="0" t="n">
        <v>4.40648500356361</v>
      </c>
      <c r="AE46" s="0" t="n">
        <v>4.39637351649338</v>
      </c>
    </row>
    <row r="47" customFormat="false" ht="15.75" hidden="false" customHeight="false" outlineLevel="0" collapsed="false">
      <c r="B47" s="0" t="n">
        <v>0.0410928811513784</v>
      </c>
      <c r="C47" s="0" t="n">
        <v>0.0399610785570351</v>
      </c>
      <c r="D47" s="0" t="n">
        <v>0.0481390457822979</v>
      </c>
      <c r="E47" s="0" t="n">
        <v>0.0543423360835598</v>
      </c>
      <c r="F47" s="0" t="n">
        <v>0.0736599577716536</v>
      </c>
      <c r="G47" s="0" t="n">
        <v>0.0855456843238172</v>
      </c>
      <c r="H47" s="0" t="n">
        <v>0.0865565348731319</v>
      </c>
      <c r="I47" s="0" t="n">
        <v>0.122910351733914</v>
      </c>
      <c r="J47" s="0" t="n">
        <v>0.139895294211703</v>
      </c>
      <c r="K47" s="0" t="n">
        <v>0.158166131303066</v>
      </c>
      <c r="L47" s="0" t="n">
        <v>0.142470414251382</v>
      </c>
      <c r="M47" s="0" t="n">
        <v>0.198490240055581</v>
      </c>
      <c r="N47" s="0" t="n">
        <v>0.220346485020001</v>
      </c>
      <c r="O47" s="0" t="n">
        <v>0.24302738180583</v>
      </c>
      <c r="P47" s="0" t="n">
        <v>0.211063877359548</v>
      </c>
      <c r="Q47" s="0" t="n">
        <v>0.307859165362395</v>
      </c>
      <c r="R47" s="0" t="n">
        <v>0.281085636151114</v>
      </c>
      <c r="S47" s="0" t="n">
        <v>0.326486052580874</v>
      </c>
      <c r="T47" s="0" t="n">
        <v>0.487879253900738</v>
      </c>
      <c r="U47" s="0" t="n">
        <v>0.57702233286998</v>
      </c>
      <c r="V47" s="0" t="n">
        <v>0.688243720568697</v>
      </c>
      <c r="W47" s="0" t="n">
        <v>0.639688766111172</v>
      </c>
      <c r="X47" s="0" t="n">
        <v>1.00807693794323</v>
      </c>
      <c r="Y47" s="0" t="n">
        <v>0.947338354302139</v>
      </c>
      <c r="Z47" s="0" t="n">
        <v>1.54684197390504</v>
      </c>
      <c r="AA47" s="0" t="n">
        <v>1.47482273452937</v>
      </c>
      <c r="AB47" s="0" t="n">
        <v>2.51590327317925</v>
      </c>
      <c r="AC47" s="0" t="n">
        <v>3.2950072705604</v>
      </c>
      <c r="AD47" s="0" t="n">
        <v>4.40648500356361</v>
      </c>
      <c r="AE47" s="0" t="n">
        <v>6.03498885286421</v>
      </c>
    </row>
    <row r="48" customFormat="false" ht="15.75" hidden="false" customHeight="false" outlineLevel="0" collapsed="false">
      <c r="B48" s="0" t="n">
        <v>0.0410928811513784</v>
      </c>
      <c r="C48" s="0" t="n">
        <v>0.0508004871615576</v>
      </c>
      <c r="D48" s="0" t="n">
        <v>0.0481390457822979</v>
      </c>
      <c r="E48" s="0" t="n">
        <v>0.0543423360835598</v>
      </c>
      <c r="F48" s="0" t="n">
        <v>0.0621109249266311</v>
      </c>
      <c r="G48" s="0" t="n">
        <v>0.0855456843238172</v>
      </c>
      <c r="H48" s="0" t="n">
        <v>0.0865565348731319</v>
      </c>
      <c r="I48" s="0" t="n">
        <v>0.122910351733914</v>
      </c>
      <c r="J48" s="0" t="n">
        <v>0.112602800209325</v>
      </c>
      <c r="K48" s="0" t="n">
        <v>0.158166131303066</v>
      </c>
      <c r="L48" s="0" t="n">
        <v>0.142470414251382</v>
      </c>
      <c r="M48" s="0" t="n">
        <v>0.198490240055581</v>
      </c>
      <c r="N48" s="0" t="n">
        <v>0.175787618660662</v>
      </c>
      <c r="O48" s="0" t="n">
        <v>0.24302738180583</v>
      </c>
      <c r="P48" s="0" t="n">
        <v>0.266101450642932</v>
      </c>
      <c r="Q48" s="0" t="n">
        <v>0.243455668801571</v>
      </c>
      <c r="R48" s="0" t="n">
        <v>0.281085636151114</v>
      </c>
      <c r="S48" s="0" t="n">
        <v>0.326486052580874</v>
      </c>
      <c r="T48" s="0" t="n">
        <v>0.381740683763545</v>
      </c>
      <c r="U48" s="0" t="n">
        <v>0.449627579997259</v>
      </c>
      <c r="V48" s="0" t="n">
        <v>0.688243720568697</v>
      </c>
      <c r="W48" s="0" t="n">
        <v>0.639688766111172</v>
      </c>
      <c r="X48" s="0" t="n">
        <v>1.00807693794323</v>
      </c>
      <c r="Y48" s="0" t="n">
        <v>1.24068048872277</v>
      </c>
      <c r="Z48" s="0" t="n">
        <v>1.54684197390504</v>
      </c>
      <c r="AA48" s="0" t="n">
        <v>1.47482273452937</v>
      </c>
      <c r="AB48" s="0" t="n">
        <v>1.88234327112708</v>
      </c>
      <c r="AC48" s="0" t="n">
        <v>2.44542379945227</v>
      </c>
      <c r="AD48" s="0" t="n">
        <v>3.24147833244456</v>
      </c>
      <c r="AE48" s="0" t="n">
        <v>4.39637351649338</v>
      </c>
    </row>
    <row r="49" customFormat="false" ht="15.75" hidden="false" customHeight="false" outlineLevel="0" collapsed="false">
      <c r="B49" s="0" t="n">
        <v>0.0410928811513784</v>
      </c>
      <c r="C49" s="0" t="n">
        <v>0.0399610785570351</v>
      </c>
      <c r="D49" s="0" t="n">
        <v>0.0481390457822979</v>
      </c>
      <c r="E49" s="0" t="n">
        <v>0.0668519399071072</v>
      </c>
      <c r="F49" s="0" t="n">
        <v>0.0736599577716536</v>
      </c>
      <c r="G49" s="0" t="n">
        <v>0.0855456843238172</v>
      </c>
      <c r="H49" s="0" t="n">
        <v>0.107184193438716</v>
      </c>
      <c r="I49" s="0" t="n">
        <v>0.0991025293247023</v>
      </c>
      <c r="J49" s="0" t="n">
        <v>0.112602800209325</v>
      </c>
      <c r="K49" s="0" t="n">
        <v>0.158166131303066</v>
      </c>
      <c r="L49" s="0" t="n">
        <v>0.142470414251382</v>
      </c>
      <c r="M49" s="0" t="n">
        <v>0.158754232898172</v>
      </c>
      <c r="N49" s="0" t="n">
        <v>0.175787618660662</v>
      </c>
      <c r="O49" s="0" t="n">
        <v>0.24302738180583</v>
      </c>
      <c r="P49" s="0" t="n">
        <v>0.266101450642932</v>
      </c>
      <c r="Q49" s="0" t="n">
        <v>0.243455668801571</v>
      </c>
      <c r="R49" s="0" t="n">
        <v>0.356606273839945</v>
      </c>
      <c r="S49" s="0" t="n">
        <v>0.326486052580874</v>
      </c>
      <c r="T49" s="0" t="n">
        <v>0.487879253900738</v>
      </c>
      <c r="U49" s="0" t="n">
        <v>0.57702233286998</v>
      </c>
      <c r="V49" s="0" t="n">
        <v>0.688243720568697</v>
      </c>
      <c r="W49" s="0" t="n">
        <v>0.828626817399397</v>
      </c>
      <c r="X49" s="0" t="n">
        <v>1.00807693794323</v>
      </c>
      <c r="Y49" s="0" t="n">
        <v>0.947338354302139</v>
      </c>
      <c r="Z49" s="0" t="n">
        <v>1.54684197390504</v>
      </c>
      <c r="AA49" s="0" t="n">
        <v>1.47482273452937</v>
      </c>
      <c r="AB49" s="0" t="n">
        <v>2.51590327317925</v>
      </c>
      <c r="AC49" s="0" t="n">
        <v>3.2950072705604</v>
      </c>
      <c r="AD49" s="0" t="n">
        <v>4.40648500356361</v>
      </c>
      <c r="AE49" s="0" t="n">
        <v>6.03498885286421</v>
      </c>
    </row>
    <row r="50" customFormat="false" ht="15.75" hidden="false" customHeight="false" outlineLevel="0" collapsed="false">
      <c r="B50" s="0" t="n">
        <v>0.0410928811513784</v>
      </c>
      <c r="C50" s="0" t="n">
        <v>0.0399610785570351</v>
      </c>
      <c r="D50" s="0" t="n">
        <v>0.0481390457822979</v>
      </c>
      <c r="E50" s="0" t="n">
        <v>0.0668519399071072</v>
      </c>
      <c r="F50" s="0" t="n">
        <v>0.0736599577716536</v>
      </c>
      <c r="G50" s="0" t="n">
        <v>0.0855456843238172</v>
      </c>
      <c r="H50" s="0" t="n">
        <v>0.107184193438716</v>
      </c>
      <c r="I50" s="0" t="n">
        <v>0.0991025293247023</v>
      </c>
      <c r="J50" s="0" t="n">
        <v>0.112602800209325</v>
      </c>
      <c r="K50" s="0" t="n">
        <v>0.127065411240723</v>
      </c>
      <c r="L50" s="0" t="n">
        <v>0.142470414251382</v>
      </c>
      <c r="M50" s="0" t="n">
        <v>0.198490240055581</v>
      </c>
      <c r="N50" s="0" t="n">
        <v>0.220346485020001</v>
      </c>
      <c r="O50" s="0" t="n">
        <v>0.24302738180583</v>
      </c>
      <c r="P50" s="0" t="n">
        <v>0.266101450642932</v>
      </c>
      <c r="Q50" s="0" t="n">
        <v>0.307859165362395</v>
      </c>
      <c r="R50" s="0" t="n">
        <v>0.356606273839945</v>
      </c>
      <c r="S50" s="0" t="n">
        <v>0.415670312361541</v>
      </c>
      <c r="T50" s="0" t="n">
        <v>0.487879253900738</v>
      </c>
      <c r="U50" s="0" t="n">
        <v>0.449627579997259</v>
      </c>
      <c r="V50" s="0" t="n">
        <v>0.688243720568697</v>
      </c>
      <c r="W50" s="0" t="n">
        <v>0.639688766111172</v>
      </c>
      <c r="X50" s="0" t="n">
        <v>0.774139263289053</v>
      </c>
      <c r="Y50" s="0" t="n">
        <v>1.24068048872277</v>
      </c>
      <c r="Z50" s="0" t="n">
        <v>1.17380036736966</v>
      </c>
      <c r="AA50" s="0" t="n">
        <v>1.47482273452937</v>
      </c>
      <c r="AB50" s="0" t="n">
        <v>2.51590327317925</v>
      </c>
      <c r="AC50" s="0" t="n">
        <v>3.2950072705604</v>
      </c>
      <c r="AD50" s="0" t="n">
        <v>4.40648500356361</v>
      </c>
      <c r="AE50" s="0" t="n">
        <v>6.03498885286421</v>
      </c>
    </row>
    <row r="51" customFormat="false" ht="15.75" hidden="false" customHeight="false" outlineLevel="0" collapsed="false">
      <c r="B51" s="0" t="n">
        <v>0.0410928811513784</v>
      </c>
      <c r="C51" s="0" t="n">
        <v>0.0399610785570351</v>
      </c>
      <c r="D51" s="0" t="n">
        <v>0.0362097356493369</v>
      </c>
      <c r="E51" s="0" t="n">
        <v>0.0543423360835598</v>
      </c>
      <c r="F51" s="0" t="n">
        <v>0.0621109249266311</v>
      </c>
      <c r="G51" s="0" t="n">
        <v>0.0855456843238172</v>
      </c>
      <c r="H51" s="0" t="n">
        <v>0.107184193438716</v>
      </c>
      <c r="I51" s="0" t="n">
        <v>0.122910351733914</v>
      </c>
      <c r="J51" s="0" t="n">
        <v>0.139895294211703</v>
      </c>
      <c r="K51" s="0" t="n">
        <v>0.127065411240723</v>
      </c>
      <c r="L51" s="0" t="n">
        <v>0.142470414251382</v>
      </c>
      <c r="M51" s="0" t="n">
        <v>0.158754232898172</v>
      </c>
      <c r="N51" s="0" t="n">
        <v>0.220346485020001</v>
      </c>
      <c r="O51" s="0" t="n">
        <v>0.193345141027665</v>
      </c>
      <c r="P51" s="0" t="n">
        <v>0.211063877359548</v>
      </c>
      <c r="Q51" s="0" t="n">
        <v>0.243455668801571</v>
      </c>
      <c r="R51" s="0" t="n">
        <v>0.281085636151114</v>
      </c>
      <c r="S51" s="0" t="n">
        <v>0.326486052580874</v>
      </c>
      <c r="T51" s="0" t="n">
        <v>0.381740683763545</v>
      </c>
      <c r="U51" s="0" t="n">
        <v>0.57702233286998</v>
      </c>
      <c r="V51" s="0" t="n">
        <v>0.688243720568697</v>
      </c>
      <c r="W51" s="0" t="n">
        <v>0.828626817399397</v>
      </c>
      <c r="X51" s="0" t="n">
        <v>0.774139263289053</v>
      </c>
      <c r="Y51" s="0" t="n">
        <v>1.24068048872277</v>
      </c>
      <c r="Z51" s="0" t="n">
        <v>1.54684197390504</v>
      </c>
      <c r="AA51" s="0" t="n">
        <v>1.47482273452937</v>
      </c>
      <c r="AB51" s="0" t="n">
        <v>2.51590327317925</v>
      </c>
      <c r="AC51" s="0" t="n">
        <v>2.44542379945227</v>
      </c>
      <c r="AD51" s="0" t="n">
        <v>3.24147833244456</v>
      </c>
      <c r="AE51" s="0" t="n">
        <v>4.39637351649338</v>
      </c>
    </row>
    <row r="52" customFormat="false" ht="15.75" hidden="false" customHeight="false" outlineLevel="0" collapsed="false">
      <c r="B52" s="0" t="n">
        <v>0.0410928811513784</v>
      </c>
      <c r="C52" s="0" t="n">
        <v>0.0399610785570351</v>
      </c>
      <c r="D52" s="0" t="n">
        <v>0.0362097356493369</v>
      </c>
      <c r="E52" s="0" t="n">
        <v>0.0668519399071072</v>
      </c>
      <c r="F52" s="0" t="n">
        <v>0.0621109249266311</v>
      </c>
      <c r="G52" s="0" t="n">
        <v>0.0716343720303263</v>
      </c>
      <c r="H52" s="0" t="n">
        <v>0.0865565348731319</v>
      </c>
      <c r="I52" s="0" t="n">
        <v>0.122910351733914</v>
      </c>
      <c r="J52" s="0" t="n">
        <v>0.112602800209325</v>
      </c>
      <c r="K52" s="0" t="n">
        <v>0.158166131303066</v>
      </c>
      <c r="L52" s="0" t="n">
        <v>0.142470414251382</v>
      </c>
      <c r="M52" s="0" t="n">
        <v>0.198490240055581</v>
      </c>
      <c r="N52" s="0" t="n">
        <v>0.220346485020001</v>
      </c>
      <c r="O52" s="0" t="n">
        <v>0.24302738180583</v>
      </c>
      <c r="P52" s="0" t="n">
        <v>0.266101450642932</v>
      </c>
      <c r="Q52" s="0" t="n">
        <v>0.307859165362395</v>
      </c>
      <c r="R52" s="0" t="n">
        <v>0.356606273839945</v>
      </c>
      <c r="S52" s="0" t="n">
        <v>0.326486052580874</v>
      </c>
      <c r="T52" s="0" t="n">
        <v>0.381740683763545</v>
      </c>
      <c r="U52" s="0" t="n">
        <v>0.449627579997259</v>
      </c>
      <c r="V52" s="0" t="n">
        <v>0.533898120553685</v>
      </c>
      <c r="W52" s="0" t="n">
        <v>0.828626817399397</v>
      </c>
      <c r="X52" s="0" t="n">
        <v>1.00807693794323</v>
      </c>
      <c r="Y52" s="0" t="n">
        <v>0.947338354302139</v>
      </c>
      <c r="Z52" s="0" t="n">
        <v>1.54684197390504</v>
      </c>
      <c r="AA52" s="0" t="n">
        <v>1.95672139212538</v>
      </c>
      <c r="AB52" s="0" t="n">
        <v>1.88234327112708</v>
      </c>
      <c r="AC52" s="0" t="n">
        <v>2.44542379945227</v>
      </c>
      <c r="AD52" s="0" t="n">
        <v>3.24147833244456</v>
      </c>
      <c r="AE52" s="0" t="n">
        <v>4.39637351649338</v>
      </c>
    </row>
    <row r="53" customFormat="false" ht="15.75" hidden="false" customHeight="false" outlineLevel="0" collapsed="false">
      <c r="B53" s="0" t="n">
        <v>0.0410928811513784</v>
      </c>
      <c r="C53" s="0" t="n">
        <v>0.0508004871615576</v>
      </c>
      <c r="D53" s="0" t="n">
        <v>0.0362097356493369</v>
      </c>
      <c r="E53" s="0" t="n">
        <v>0.0668519399071072</v>
      </c>
      <c r="F53" s="0" t="n">
        <v>0.0621109249266311</v>
      </c>
      <c r="G53" s="0" t="n">
        <v>0.0855456843238172</v>
      </c>
      <c r="H53" s="0" t="n">
        <v>0.0865565348731319</v>
      </c>
      <c r="I53" s="0" t="n">
        <v>0.0991025293247023</v>
      </c>
      <c r="J53" s="0" t="n">
        <v>0.139895294211703</v>
      </c>
      <c r="K53" s="0" t="n">
        <v>0.127065411240723</v>
      </c>
      <c r="L53" s="0" t="n">
        <v>0.177717183055718</v>
      </c>
      <c r="M53" s="0" t="n">
        <v>0.158754232898172</v>
      </c>
      <c r="N53" s="0" t="n">
        <v>0.175787618660662</v>
      </c>
      <c r="O53" s="0" t="n">
        <v>0.24302738180583</v>
      </c>
      <c r="P53" s="0" t="n">
        <v>0.211063877359548</v>
      </c>
      <c r="Q53" s="0" t="n">
        <v>0.307859165362395</v>
      </c>
      <c r="R53" s="0" t="n">
        <v>0.281085636151114</v>
      </c>
      <c r="S53" s="0" t="n">
        <v>0.326486052580874</v>
      </c>
      <c r="T53" s="0" t="n">
        <v>0.487879253900738</v>
      </c>
      <c r="U53" s="0" t="n">
        <v>0.449627579997259</v>
      </c>
      <c r="V53" s="0" t="n">
        <v>0.533898120553685</v>
      </c>
      <c r="W53" s="0" t="n">
        <v>0.639688766111172</v>
      </c>
      <c r="X53" s="0" t="n">
        <v>1.00807693794323</v>
      </c>
      <c r="Y53" s="0" t="n">
        <v>1.24068048872277</v>
      </c>
      <c r="Z53" s="0" t="n">
        <v>1.17380036736966</v>
      </c>
      <c r="AA53" s="0" t="n">
        <v>1.95672139212538</v>
      </c>
      <c r="AB53" s="0" t="n">
        <v>2.51590327317925</v>
      </c>
      <c r="AC53" s="0" t="n">
        <v>2.44542379945227</v>
      </c>
      <c r="AD53" s="0" t="n">
        <v>4.40648500356361</v>
      </c>
      <c r="AE53" s="0" t="n">
        <v>6.03498885286421</v>
      </c>
    </row>
    <row r="54" customFormat="false" ht="15.75" hidden="false" customHeight="false" outlineLevel="0" collapsed="false">
      <c r="B54" s="0" t="n">
        <v>0.0410928811513784</v>
      </c>
      <c r="C54" s="0" t="n">
        <v>0.0508004871615576</v>
      </c>
      <c r="D54" s="0" t="n">
        <v>0.0481390457822979</v>
      </c>
      <c r="E54" s="0" t="n">
        <v>0.0543423360835598</v>
      </c>
      <c r="F54" s="0" t="n">
        <v>0.0736599577716536</v>
      </c>
      <c r="G54" s="0" t="n">
        <v>0.0716343720303263</v>
      </c>
      <c r="H54" s="0" t="n">
        <v>0.107184193438716</v>
      </c>
      <c r="I54" s="0" t="n">
        <v>0.0991025293247023</v>
      </c>
      <c r="J54" s="0" t="n">
        <v>0.139895294211703</v>
      </c>
      <c r="K54" s="0" t="n">
        <v>0.158166131303066</v>
      </c>
      <c r="L54" s="0" t="n">
        <v>0.177717183055718</v>
      </c>
      <c r="M54" s="0" t="n">
        <v>0.158754232898172</v>
      </c>
      <c r="N54" s="0" t="n">
        <v>0.220346485020001</v>
      </c>
      <c r="O54" s="0" t="n">
        <v>0.24302738180583</v>
      </c>
      <c r="P54" s="0" t="n">
        <v>0.211063877359548</v>
      </c>
      <c r="Q54" s="0" t="n">
        <v>0.243455668801571</v>
      </c>
      <c r="R54" s="0" t="n">
        <v>0.281085636151114</v>
      </c>
      <c r="S54" s="0" t="n">
        <v>0.326486052580874</v>
      </c>
      <c r="T54" s="0" t="n">
        <v>0.487879253900738</v>
      </c>
      <c r="U54" s="0" t="n">
        <v>0.449627579997259</v>
      </c>
      <c r="V54" s="0" t="n">
        <v>0.533898120553685</v>
      </c>
      <c r="W54" s="0" t="n">
        <v>0.639688766111172</v>
      </c>
      <c r="X54" s="0" t="n">
        <v>0.774139263289053</v>
      </c>
      <c r="Y54" s="0" t="n">
        <v>0.947338354302139</v>
      </c>
      <c r="Z54" s="0" t="n">
        <v>1.54684197390504</v>
      </c>
      <c r="AA54" s="0" t="n">
        <v>1.95672139212538</v>
      </c>
      <c r="AB54" s="0" t="n">
        <v>2.51590327317925</v>
      </c>
      <c r="AC54" s="0" t="n">
        <v>3.2950072705604</v>
      </c>
      <c r="AD54" s="0" t="n">
        <v>3.24147833244456</v>
      </c>
      <c r="AE54" s="0" t="n">
        <v>6.03498885286421</v>
      </c>
    </row>
    <row r="55" customFormat="false" ht="15.75" hidden="false" customHeight="false" outlineLevel="0" collapsed="false">
      <c r="B55" s="0" t="n">
        <v>0.0410928811513784</v>
      </c>
      <c r="C55" s="0" t="n">
        <v>0.0508004871615576</v>
      </c>
      <c r="D55" s="0" t="n">
        <v>0.0362097356493369</v>
      </c>
      <c r="E55" s="0" t="n">
        <v>0.0543423360835598</v>
      </c>
      <c r="F55" s="0" t="n">
        <v>0.0736599577716536</v>
      </c>
      <c r="G55" s="0" t="n">
        <v>0.0716343720303263</v>
      </c>
      <c r="H55" s="0" t="n">
        <v>0.0865565348731319</v>
      </c>
      <c r="I55" s="0" t="n">
        <v>0.122910351733914</v>
      </c>
      <c r="J55" s="0" t="n">
        <v>0.139895294211703</v>
      </c>
      <c r="K55" s="0" t="n">
        <v>0.127065411240723</v>
      </c>
      <c r="L55" s="0" t="n">
        <v>0.177717183055718</v>
      </c>
      <c r="M55" s="0" t="n">
        <v>0.158754232898172</v>
      </c>
      <c r="N55" s="0" t="n">
        <v>0.175787618660662</v>
      </c>
      <c r="O55" s="0" t="n">
        <v>0.24302738180583</v>
      </c>
      <c r="P55" s="0" t="n">
        <v>0.211063877359548</v>
      </c>
      <c r="Q55" s="0" t="n">
        <v>0.307859165362395</v>
      </c>
      <c r="R55" s="0" t="n">
        <v>0.281085636151114</v>
      </c>
      <c r="S55" s="0" t="n">
        <v>0.326486052580874</v>
      </c>
      <c r="T55" s="0" t="n">
        <v>0.381740683763545</v>
      </c>
      <c r="U55" s="0" t="n">
        <v>0.449627579997259</v>
      </c>
      <c r="V55" s="0" t="n">
        <v>0.533898120553685</v>
      </c>
      <c r="W55" s="0" t="n">
        <v>0.828626817399397</v>
      </c>
      <c r="X55" s="0" t="n">
        <v>0.774139263289053</v>
      </c>
      <c r="Y55" s="0" t="n">
        <v>0.947338354302139</v>
      </c>
      <c r="Z55" s="0" t="n">
        <v>1.54684197390504</v>
      </c>
      <c r="AA55" s="0" t="n">
        <v>1.47482273452937</v>
      </c>
      <c r="AB55" s="0" t="n">
        <v>1.88234327112708</v>
      </c>
      <c r="AC55" s="0" t="n">
        <v>2.44542379945227</v>
      </c>
      <c r="AD55" s="0" t="n">
        <v>4.40648500356361</v>
      </c>
      <c r="AE55" s="0" t="n">
        <v>4.39637351649338</v>
      </c>
    </row>
    <row r="56" customFormat="false" ht="15.75" hidden="false" customHeight="false" outlineLevel="0" collapsed="false">
      <c r="B56" s="0" t="n">
        <v>0.0410928811513784</v>
      </c>
      <c r="C56" s="0" t="n">
        <v>0.0399610785570351</v>
      </c>
      <c r="D56" s="0" t="n">
        <v>0.0362097356493369</v>
      </c>
      <c r="E56" s="0" t="n">
        <v>0.0668519399071072</v>
      </c>
      <c r="F56" s="0" t="n">
        <v>0.0736599577716536</v>
      </c>
      <c r="G56" s="0" t="n">
        <v>0.0855456843238172</v>
      </c>
      <c r="H56" s="0" t="n">
        <v>0.107184193438716</v>
      </c>
      <c r="I56" s="0" t="n">
        <v>0.0991025293247023</v>
      </c>
      <c r="J56" s="0" t="n">
        <v>0.112602800209325</v>
      </c>
      <c r="K56" s="0" t="n">
        <v>0.158166131303066</v>
      </c>
      <c r="L56" s="0" t="n">
        <v>0.142470414251382</v>
      </c>
      <c r="M56" s="0" t="n">
        <v>0.158754232898172</v>
      </c>
      <c r="N56" s="0" t="n">
        <v>0.220346485020001</v>
      </c>
      <c r="O56" s="0" t="n">
        <v>0.24302738180583</v>
      </c>
      <c r="P56" s="0" t="n">
        <v>0.266101450642932</v>
      </c>
      <c r="Q56" s="0" t="n">
        <v>0.243455668801571</v>
      </c>
      <c r="R56" s="0" t="n">
        <v>0.356606273839945</v>
      </c>
      <c r="S56" s="0" t="n">
        <v>0.326486052580874</v>
      </c>
      <c r="T56" s="0" t="n">
        <v>0.487879253900738</v>
      </c>
      <c r="U56" s="0" t="n">
        <v>0.449627579997259</v>
      </c>
      <c r="V56" s="0" t="n">
        <v>0.688243720568697</v>
      </c>
      <c r="W56" s="0" t="n">
        <v>0.639688766111172</v>
      </c>
      <c r="X56" s="0" t="n">
        <v>1.00807693794323</v>
      </c>
      <c r="Y56" s="0" t="n">
        <v>1.24068048872277</v>
      </c>
      <c r="Z56" s="0" t="n">
        <v>1.54684197390504</v>
      </c>
      <c r="AA56" s="0" t="n">
        <v>1.47482273452937</v>
      </c>
      <c r="AB56" s="0" t="n">
        <v>2.51590327317925</v>
      </c>
      <c r="AC56" s="0" t="n">
        <v>2.44542379945227</v>
      </c>
      <c r="AD56" s="0" t="n">
        <v>3.24147833244456</v>
      </c>
      <c r="AE56" s="0" t="n">
        <v>4.39637351649338</v>
      </c>
    </row>
    <row r="57" customFormat="false" ht="15.75" hidden="false" customHeight="false" outlineLevel="0" collapsed="false">
      <c r="B57" s="0" t="n">
        <v>0.0410928811513784</v>
      </c>
      <c r="C57" s="0" t="n">
        <v>0.0399610785570351</v>
      </c>
      <c r="D57" s="0" t="n">
        <v>0.0362097356493369</v>
      </c>
      <c r="E57" s="0" t="n">
        <v>0.0543423360835598</v>
      </c>
      <c r="F57" s="0" t="n">
        <v>0.0736599577716536</v>
      </c>
      <c r="G57" s="0" t="n">
        <v>0.0855456843238172</v>
      </c>
      <c r="H57" s="0" t="n">
        <v>0.107184193438716</v>
      </c>
      <c r="I57" s="0" t="n">
        <v>0.0991025293247023</v>
      </c>
      <c r="J57" s="0" t="n">
        <v>0.139895294211703</v>
      </c>
      <c r="K57" s="0" t="n">
        <v>0.158166131303066</v>
      </c>
      <c r="L57" s="0" t="n">
        <v>0.142470414251382</v>
      </c>
      <c r="M57" s="0" t="n">
        <v>0.158754232898172</v>
      </c>
      <c r="N57" s="0" t="n">
        <v>0.175787618660662</v>
      </c>
      <c r="O57" s="0" t="n">
        <v>0.24302738180583</v>
      </c>
      <c r="P57" s="0" t="n">
        <v>0.211063877359548</v>
      </c>
      <c r="Q57" s="0" t="n">
        <v>0.307859165362395</v>
      </c>
      <c r="R57" s="0" t="n">
        <v>0.356606273839945</v>
      </c>
      <c r="S57" s="0" t="n">
        <v>0.415670312361541</v>
      </c>
      <c r="T57" s="0" t="n">
        <v>0.381740683763545</v>
      </c>
      <c r="U57" s="0" t="n">
        <v>0.449627579997259</v>
      </c>
      <c r="V57" s="0" t="n">
        <v>0.688243720568697</v>
      </c>
      <c r="W57" s="0" t="n">
        <v>0.639688766111172</v>
      </c>
      <c r="X57" s="0" t="n">
        <v>0.774139263289053</v>
      </c>
      <c r="Y57" s="0" t="n">
        <v>1.24068048872277</v>
      </c>
      <c r="Z57" s="0" t="n">
        <v>1.17380036736966</v>
      </c>
      <c r="AA57" s="0" t="n">
        <v>1.47482273452937</v>
      </c>
      <c r="AB57" s="0" t="n">
        <v>2.51590327317925</v>
      </c>
      <c r="AC57" s="0" t="n">
        <v>3.2950072705604</v>
      </c>
      <c r="AD57" s="0" t="n">
        <v>3.24147833244456</v>
      </c>
      <c r="AE57" s="0" t="n">
        <v>6.03498885286421</v>
      </c>
    </row>
    <row r="58" customFormat="false" ht="15.75" hidden="false" customHeight="false" outlineLevel="0" collapsed="false">
      <c r="B58" s="0" t="n">
        <v>0.0410928811513784</v>
      </c>
      <c r="C58" s="0" t="n">
        <v>0.0399610785570351</v>
      </c>
      <c r="D58" s="0" t="n">
        <v>0.0362097356493369</v>
      </c>
      <c r="E58" s="0" t="n">
        <v>0.0543423360835598</v>
      </c>
      <c r="F58" s="0" t="n">
        <v>0.0621109249266311</v>
      </c>
      <c r="G58" s="0" t="n">
        <v>0.0855456843238172</v>
      </c>
      <c r="H58" s="0" t="n">
        <v>0.107184193438716</v>
      </c>
      <c r="I58" s="0" t="n">
        <v>0.0991025293247023</v>
      </c>
      <c r="J58" s="0" t="n">
        <v>0.112602800209325</v>
      </c>
      <c r="K58" s="0" t="n">
        <v>0.158166131303066</v>
      </c>
      <c r="L58" s="0" t="n">
        <v>0.177717183055718</v>
      </c>
      <c r="M58" s="0" t="n">
        <v>0.158754232898172</v>
      </c>
      <c r="N58" s="0" t="n">
        <v>0.220346485020001</v>
      </c>
      <c r="O58" s="0" t="n">
        <v>0.193345141027665</v>
      </c>
      <c r="P58" s="0" t="n">
        <v>0.266101450642932</v>
      </c>
      <c r="Q58" s="0" t="n">
        <v>0.307859165362395</v>
      </c>
      <c r="R58" s="0" t="n">
        <v>0.356606273839945</v>
      </c>
      <c r="S58" s="0" t="n">
        <v>0.415670312361541</v>
      </c>
      <c r="T58" s="0" t="n">
        <v>0.381740683763545</v>
      </c>
      <c r="U58" s="0" t="n">
        <v>0.57702233286998</v>
      </c>
      <c r="V58" s="0" t="n">
        <v>0.688243720568697</v>
      </c>
      <c r="W58" s="0" t="n">
        <v>0.828626817399397</v>
      </c>
      <c r="X58" s="0" t="n">
        <v>1.00807693794323</v>
      </c>
      <c r="Y58" s="0" t="n">
        <v>1.24068048872277</v>
      </c>
      <c r="Z58" s="0" t="n">
        <v>1.17380036736966</v>
      </c>
      <c r="AA58" s="0" t="n">
        <v>1.47482273452937</v>
      </c>
      <c r="AB58" s="0" t="n">
        <v>2.51590327317925</v>
      </c>
      <c r="AC58" s="0" t="n">
        <v>2.44542379945227</v>
      </c>
      <c r="AD58" s="0" t="n">
        <v>3.24147833244456</v>
      </c>
      <c r="AE58" s="0" t="n">
        <v>6.03498885286421</v>
      </c>
    </row>
    <row r="59" customFormat="false" ht="15.75" hidden="false" customHeight="false" outlineLevel="0" collapsed="false">
      <c r="B59" s="0" t="n">
        <v>0.0410928811513784</v>
      </c>
      <c r="C59" s="0" t="n">
        <v>0.0399610785570351</v>
      </c>
      <c r="D59" s="0" t="n">
        <v>0.0481390457822979</v>
      </c>
      <c r="E59" s="0" t="n">
        <v>0.0543423360835598</v>
      </c>
      <c r="F59" s="0" t="n">
        <v>0.0736599577716536</v>
      </c>
      <c r="G59" s="0" t="n">
        <v>0.0855456843238172</v>
      </c>
      <c r="H59" s="0" t="n">
        <v>0.0865565348731319</v>
      </c>
      <c r="I59" s="0" t="n">
        <v>0.122910351733914</v>
      </c>
      <c r="J59" s="0" t="n">
        <v>0.112602800209325</v>
      </c>
      <c r="K59" s="0" t="n">
        <v>0.127065411240723</v>
      </c>
      <c r="L59" s="0" t="n">
        <v>0.177717183055718</v>
      </c>
      <c r="M59" s="0" t="n">
        <v>0.198490240055581</v>
      </c>
      <c r="N59" s="0" t="n">
        <v>0.175787618660662</v>
      </c>
      <c r="O59" s="0" t="n">
        <v>0.24302738180583</v>
      </c>
      <c r="P59" s="0" t="n">
        <v>0.266101450642932</v>
      </c>
      <c r="Q59" s="0" t="n">
        <v>0.243455668801571</v>
      </c>
      <c r="R59" s="0" t="n">
        <v>0.281085636151114</v>
      </c>
      <c r="S59" s="0" t="n">
        <v>0.415670312361541</v>
      </c>
      <c r="T59" s="0" t="n">
        <v>0.381740683763545</v>
      </c>
      <c r="U59" s="0" t="n">
        <v>0.449627579997259</v>
      </c>
      <c r="V59" s="0" t="n">
        <v>0.533898120553685</v>
      </c>
      <c r="W59" s="0" t="n">
        <v>0.639688766111172</v>
      </c>
      <c r="X59" s="0" t="n">
        <v>0.774139263289053</v>
      </c>
      <c r="Y59" s="0" t="n">
        <v>0.947338354302139</v>
      </c>
      <c r="Z59" s="0" t="n">
        <v>1.17380036736966</v>
      </c>
      <c r="AA59" s="0" t="n">
        <v>1.95672139212538</v>
      </c>
      <c r="AB59" s="0" t="n">
        <v>1.88234327112708</v>
      </c>
      <c r="AC59" s="0" t="n">
        <v>3.2950072705604</v>
      </c>
      <c r="AD59" s="0" t="n">
        <v>4.40648500356361</v>
      </c>
      <c r="AE59" s="0" t="n">
        <v>6.03498885286421</v>
      </c>
    </row>
    <row r="60" customFormat="false" ht="15.75" hidden="false" customHeight="false" outlineLevel="0" collapsed="false">
      <c r="B60" s="0" t="n">
        <v>0.0410928811513784</v>
      </c>
      <c r="C60" s="0" t="n">
        <v>0.0508004871615576</v>
      </c>
      <c r="D60" s="0" t="n">
        <v>0.0481390457822979</v>
      </c>
      <c r="E60" s="0" t="n">
        <v>0.0668519399071072</v>
      </c>
      <c r="F60" s="0" t="n">
        <v>0.0736599577716536</v>
      </c>
      <c r="G60" s="0" t="n">
        <v>0.0855456843238172</v>
      </c>
      <c r="H60" s="0" t="n">
        <v>0.0865565348731319</v>
      </c>
      <c r="I60" s="0" t="n">
        <v>0.122910351733914</v>
      </c>
      <c r="J60" s="0" t="n">
        <v>0.112602800209325</v>
      </c>
      <c r="K60" s="0" t="n">
        <v>0.127065411240723</v>
      </c>
      <c r="L60" s="0" t="n">
        <v>0.142470414251382</v>
      </c>
      <c r="M60" s="0" t="n">
        <v>0.198490240055581</v>
      </c>
      <c r="N60" s="0" t="n">
        <v>0.175787618660662</v>
      </c>
      <c r="O60" s="0" t="n">
        <v>0.24302738180583</v>
      </c>
      <c r="P60" s="0" t="n">
        <v>0.266101450642932</v>
      </c>
      <c r="Q60" s="0" t="n">
        <v>0.307859165362395</v>
      </c>
      <c r="R60" s="0" t="n">
        <v>0.356606273839945</v>
      </c>
      <c r="S60" s="0" t="n">
        <v>0.326486052580874</v>
      </c>
      <c r="T60" s="0" t="n">
        <v>0.381740683763545</v>
      </c>
      <c r="U60" s="0" t="n">
        <v>0.57702233286998</v>
      </c>
      <c r="V60" s="0" t="n">
        <v>0.533898120553685</v>
      </c>
      <c r="W60" s="0" t="n">
        <v>0.828626817399397</v>
      </c>
      <c r="X60" s="0" t="n">
        <v>0.774139263289053</v>
      </c>
      <c r="Y60" s="0" t="n">
        <v>0.947338354302139</v>
      </c>
      <c r="Z60" s="0" t="n">
        <v>1.54684197390504</v>
      </c>
      <c r="AA60" s="0" t="n">
        <v>1.47482273452937</v>
      </c>
      <c r="AB60" s="0" t="n">
        <v>1.88234327112708</v>
      </c>
      <c r="AC60" s="0" t="n">
        <v>2.44542379945227</v>
      </c>
      <c r="AD60" s="0" t="n">
        <v>3.24147833244456</v>
      </c>
      <c r="AE60" s="0" t="n">
        <v>4.39637351649338</v>
      </c>
    </row>
    <row r="61" customFormat="false" ht="15.75" hidden="false" customHeight="false" outlineLevel="0" collapsed="false">
      <c r="B61" s="0" t="n">
        <v>0.0410928811513784</v>
      </c>
      <c r="C61" s="0" t="n">
        <v>0.0399610785570351</v>
      </c>
      <c r="D61" s="0" t="n">
        <v>0.0362097356493369</v>
      </c>
      <c r="E61" s="0" t="n">
        <v>0.0543423360835598</v>
      </c>
      <c r="F61" s="0" t="n">
        <v>0.0621109249266311</v>
      </c>
      <c r="G61" s="0" t="n">
        <v>0.0716343720303263</v>
      </c>
      <c r="H61" s="0" t="n">
        <v>0.0865565348731319</v>
      </c>
      <c r="I61" s="0" t="n">
        <v>0.0991025293247023</v>
      </c>
      <c r="J61" s="0" t="n">
        <v>0.139895294211703</v>
      </c>
      <c r="K61" s="0" t="n">
        <v>0.158166131303066</v>
      </c>
      <c r="L61" s="0" t="n">
        <v>0.177717183055718</v>
      </c>
      <c r="M61" s="0" t="n">
        <v>0.198490240055581</v>
      </c>
      <c r="N61" s="0" t="n">
        <v>0.220346485020001</v>
      </c>
      <c r="O61" s="0" t="n">
        <v>0.24302738180583</v>
      </c>
      <c r="P61" s="0" t="n">
        <v>0.211063877359548</v>
      </c>
      <c r="Q61" s="0" t="n">
        <v>0.307859165362395</v>
      </c>
      <c r="R61" s="0" t="n">
        <v>0.281085636151114</v>
      </c>
      <c r="S61" s="0" t="n">
        <v>0.326486052580874</v>
      </c>
      <c r="T61" s="0" t="n">
        <v>0.487879253900738</v>
      </c>
      <c r="U61" s="0" t="n">
        <v>0.449627579997259</v>
      </c>
      <c r="V61" s="0" t="n">
        <v>0.688243720568697</v>
      </c>
      <c r="W61" s="0" t="n">
        <v>0.828626817399397</v>
      </c>
      <c r="X61" s="0" t="n">
        <v>0.774139263289053</v>
      </c>
      <c r="Y61" s="0" t="n">
        <v>1.24068048872277</v>
      </c>
      <c r="Z61" s="0" t="n">
        <v>1.17380036736966</v>
      </c>
      <c r="AA61" s="0" t="n">
        <v>1.47482273452937</v>
      </c>
      <c r="AB61" s="0" t="n">
        <v>1.88234327112708</v>
      </c>
      <c r="AC61" s="0" t="n">
        <v>2.44542379945227</v>
      </c>
      <c r="AD61" s="0" t="n">
        <v>4.40648500356361</v>
      </c>
      <c r="AE61" s="0" t="n">
        <v>6.03498885286421</v>
      </c>
    </row>
    <row r="62" customFormat="false" ht="15.75" hidden="false" customHeight="false" outlineLevel="0" collapsed="false">
      <c r="B62" s="0" t="n">
        <v>0.0410928811513784</v>
      </c>
      <c r="C62" s="0" t="n">
        <v>0.0508004871615576</v>
      </c>
      <c r="D62" s="0" t="n">
        <v>0.0481390457822979</v>
      </c>
      <c r="E62" s="0" t="n">
        <v>0.0668519399071072</v>
      </c>
      <c r="F62" s="0" t="n">
        <v>0.0621109249266311</v>
      </c>
      <c r="G62" s="0" t="n">
        <v>0.0716343720303263</v>
      </c>
      <c r="H62" s="0" t="n">
        <v>0.0865565348731319</v>
      </c>
      <c r="I62" s="0" t="n">
        <v>0.0991025293247023</v>
      </c>
      <c r="J62" s="0" t="n">
        <v>0.139895294211703</v>
      </c>
      <c r="K62" s="0" t="n">
        <v>0.158166131303066</v>
      </c>
      <c r="L62" s="0" t="n">
        <v>0.142470414251382</v>
      </c>
      <c r="M62" s="0" t="n">
        <v>0.198490240055581</v>
      </c>
      <c r="N62" s="0" t="n">
        <v>0.220346485020001</v>
      </c>
      <c r="O62" s="0" t="n">
        <v>0.24302738180583</v>
      </c>
      <c r="P62" s="0" t="n">
        <v>0.266101450642932</v>
      </c>
      <c r="Q62" s="0" t="n">
        <v>0.307859165362395</v>
      </c>
      <c r="R62" s="0" t="n">
        <v>0.356606273839945</v>
      </c>
      <c r="S62" s="0" t="n">
        <v>0.415670312361541</v>
      </c>
      <c r="T62" s="0" t="n">
        <v>0.487879253900738</v>
      </c>
      <c r="U62" s="0" t="n">
        <v>0.57702233286998</v>
      </c>
      <c r="V62" s="0" t="n">
        <v>0.688243720568697</v>
      </c>
      <c r="W62" s="0" t="n">
        <v>0.639688766111172</v>
      </c>
      <c r="X62" s="0" t="n">
        <v>0.774139263289053</v>
      </c>
      <c r="Y62" s="0" t="n">
        <v>0.947338354302139</v>
      </c>
      <c r="Z62" s="0" t="n">
        <v>1.17380036736966</v>
      </c>
      <c r="AA62" s="0" t="n">
        <v>1.47482273452937</v>
      </c>
      <c r="AB62" s="0" t="n">
        <v>2.51590327317925</v>
      </c>
      <c r="AC62" s="0" t="n">
        <v>3.2950072705604</v>
      </c>
      <c r="AD62" s="0" t="n">
        <v>4.40648500356361</v>
      </c>
      <c r="AE62" s="0" t="n">
        <v>6.03498885286421</v>
      </c>
    </row>
    <row r="63" customFormat="false" ht="15.75" hidden="false" customHeight="false" outlineLevel="0" collapsed="false">
      <c r="B63" s="0" t="n">
        <v>0.0410928811513784</v>
      </c>
      <c r="C63" s="0" t="n">
        <v>0.0508004871615576</v>
      </c>
      <c r="D63" s="0" t="n">
        <v>0.0362097356493369</v>
      </c>
      <c r="E63" s="0" t="n">
        <v>0.0543423360835598</v>
      </c>
      <c r="F63" s="0" t="n">
        <v>0.0736599577716536</v>
      </c>
      <c r="G63" s="0" t="n">
        <v>0.0716343720303263</v>
      </c>
      <c r="H63" s="0" t="n">
        <v>0.0865565348731319</v>
      </c>
      <c r="I63" s="0" t="n">
        <v>0.0991025293247023</v>
      </c>
      <c r="J63" s="0" t="n">
        <v>0.139895294211703</v>
      </c>
      <c r="K63" s="0" t="n">
        <v>0.158166131303066</v>
      </c>
      <c r="L63" s="0" t="n">
        <v>0.142470414251382</v>
      </c>
      <c r="M63" s="0" t="n">
        <v>0.158754232898172</v>
      </c>
      <c r="N63" s="0" t="n">
        <v>0.220346485020001</v>
      </c>
      <c r="O63" s="0" t="n">
        <v>0.24302738180583</v>
      </c>
      <c r="P63" s="0" t="n">
        <v>0.266101450642932</v>
      </c>
      <c r="Q63" s="0" t="n">
        <v>0.307859165362395</v>
      </c>
      <c r="R63" s="0" t="n">
        <v>0.356606273839945</v>
      </c>
      <c r="S63" s="0" t="n">
        <v>0.326486052580874</v>
      </c>
      <c r="T63" s="0" t="n">
        <v>0.487879253900738</v>
      </c>
      <c r="U63" s="0" t="n">
        <v>0.449627579997259</v>
      </c>
      <c r="V63" s="0" t="n">
        <v>0.533898120553685</v>
      </c>
      <c r="W63" s="0" t="n">
        <v>0.828626817399397</v>
      </c>
      <c r="X63" s="0" t="n">
        <v>0.774139263289053</v>
      </c>
      <c r="Y63" s="0" t="n">
        <v>1.24068048872277</v>
      </c>
      <c r="Z63" s="0" t="n">
        <v>1.17380036736966</v>
      </c>
      <c r="AA63" s="0" t="n">
        <v>1.95672139212538</v>
      </c>
      <c r="AB63" s="0" t="n">
        <v>1.88234327112708</v>
      </c>
      <c r="AC63" s="0" t="n">
        <v>2.44542379945227</v>
      </c>
      <c r="AD63" s="0" t="n">
        <v>3.24147833244456</v>
      </c>
      <c r="AE63" s="0" t="n">
        <v>6.03498885286421</v>
      </c>
    </row>
    <row r="64" customFormat="false" ht="15.75" hidden="false" customHeight="false" outlineLevel="0" collapsed="false">
      <c r="B64" s="0" t="n">
        <v>0.0410928811513784</v>
      </c>
      <c r="C64" s="0" t="n">
        <v>0.0508004871615576</v>
      </c>
      <c r="D64" s="0" t="n">
        <v>0.0362097356493369</v>
      </c>
      <c r="E64" s="0" t="n">
        <v>0.0668519399071072</v>
      </c>
      <c r="F64" s="0" t="n">
        <v>0.0736599577716536</v>
      </c>
      <c r="G64" s="0" t="n">
        <v>0.0716343720303263</v>
      </c>
      <c r="H64" s="0" t="n">
        <v>0.0865565348731319</v>
      </c>
      <c r="I64" s="0" t="n">
        <v>0.122910351733914</v>
      </c>
      <c r="J64" s="0" t="n">
        <v>0.112602800209325</v>
      </c>
      <c r="K64" s="0" t="n">
        <v>0.127065411240723</v>
      </c>
      <c r="L64" s="0" t="n">
        <v>0.177717183055718</v>
      </c>
      <c r="M64" s="0" t="n">
        <v>0.198490240055581</v>
      </c>
      <c r="N64" s="0" t="n">
        <v>0.220346485020001</v>
      </c>
      <c r="O64" s="0" t="n">
        <v>0.24302738180583</v>
      </c>
      <c r="P64" s="0" t="n">
        <v>0.211063877359548</v>
      </c>
      <c r="Q64" s="0" t="n">
        <v>0.307859165362395</v>
      </c>
      <c r="R64" s="0" t="n">
        <v>0.356606273839945</v>
      </c>
      <c r="S64" s="0" t="n">
        <v>0.326486052580874</v>
      </c>
      <c r="T64" s="0" t="n">
        <v>0.381740683763545</v>
      </c>
      <c r="U64" s="0" t="n">
        <v>0.57702233286998</v>
      </c>
      <c r="V64" s="0" t="n">
        <v>0.688243720568697</v>
      </c>
      <c r="W64" s="0" t="n">
        <v>0.639688766111172</v>
      </c>
      <c r="X64" s="0" t="n">
        <v>0.774139263289053</v>
      </c>
      <c r="Y64" s="0" t="n">
        <v>1.24068048872277</v>
      </c>
      <c r="Z64" s="0" t="n">
        <v>1.17380036736966</v>
      </c>
      <c r="AA64" s="0" t="n">
        <v>1.47482273452937</v>
      </c>
      <c r="AB64" s="0" t="n">
        <v>1.88234327112708</v>
      </c>
      <c r="AC64" s="0" t="n">
        <v>3.2950072705604</v>
      </c>
      <c r="AD64" s="0" t="n">
        <v>4.40648500356361</v>
      </c>
      <c r="AE64" s="0" t="n">
        <v>6.03498885286421</v>
      </c>
    </row>
    <row r="65" customFormat="false" ht="15.75" hidden="false" customHeight="false" outlineLevel="0" collapsed="false">
      <c r="B65" s="0" t="n">
        <v>0.0410928811513784</v>
      </c>
      <c r="C65" s="0" t="n">
        <v>0.0399610785570351</v>
      </c>
      <c r="D65" s="0" t="n">
        <v>0.0481390457822979</v>
      </c>
      <c r="E65" s="0" t="n">
        <v>0.0668519399071072</v>
      </c>
      <c r="F65" s="0" t="n">
        <v>0.0621109249266311</v>
      </c>
      <c r="G65" s="0" t="n">
        <v>0.0855456843238172</v>
      </c>
      <c r="H65" s="0" t="n">
        <v>0.107184193438716</v>
      </c>
      <c r="I65" s="0" t="n">
        <v>0.0991025293247023</v>
      </c>
      <c r="J65" s="0" t="n">
        <v>0.112602800209325</v>
      </c>
      <c r="K65" s="0" t="n">
        <v>0.127065411240723</v>
      </c>
      <c r="L65" s="0" t="n">
        <v>0.142470414251382</v>
      </c>
      <c r="M65" s="0" t="n">
        <v>0.158754232898172</v>
      </c>
      <c r="N65" s="0" t="n">
        <v>0.175787618660662</v>
      </c>
      <c r="O65" s="0" t="n">
        <v>0.193345141027665</v>
      </c>
      <c r="P65" s="0" t="n">
        <v>0.266101450642932</v>
      </c>
      <c r="Q65" s="0" t="n">
        <v>0.243455668801571</v>
      </c>
      <c r="R65" s="0" t="n">
        <v>0.356606273839945</v>
      </c>
      <c r="S65" s="0" t="n">
        <v>0.415670312361541</v>
      </c>
      <c r="T65" s="0" t="n">
        <v>0.381740683763545</v>
      </c>
      <c r="U65" s="0" t="n">
        <v>0.449627579997259</v>
      </c>
      <c r="V65" s="0" t="n">
        <v>0.688243720568697</v>
      </c>
      <c r="W65" s="0" t="n">
        <v>0.828626817399397</v>
      </c>
      <c r="X65" s="0" t="n">
        <v>0.774139263289053</v>
      </c>
      <c r="Y65" s="0" t="n">
        <v>0.947338354302139</v>
      </c>
      <c r="Z65" s="0" t="n">
        <v>1.54684197390504</v>
      </c>
      <c r="AA65" s="0" t="n">
        <v>1.95672139212538</v>
      </c>
      <c r="AB65" s="0" t="n">
        <v>2.51590327317925</v>
      </c>
      <c r="AC65" s="0" t="n">
        <v>2.44542379945227</v>
      </c>
      <c r="AD65" s="0" t="n">
        <v>4.40648500356361</v>
      </c>
      <c r="AE65" s="0" t="n">
        <v>4.39637351649338</v>
      </c>
    </row>
    <row r="66" customFormat="false" ht="15.75" hidden="false" customHeight="false" outlineLevel="0" collapsed="false">
      <c r="B66" s="0" t="n">
        <v>0.0410928811513784</v>
      </c>
      <c r="C66" s="0" t="n">
        <v>0.0399610785570351</v>
      </c>
      <c r="D66" s="0" t="n">
        <v>0.0362097356493369</v>
      </c>
      <c r="E66" s="0" t="n">
        <v>0.0543423360835598</v>
      </c>
      <c r="F66" s="0" t="n">
        <v>0.0736599577716536</v>
      </c>
      <c r="G66" s="0" t="n">
        <v>0.0855456843238172</v>
      </c>
      <c r="H66" s="0" t="n">
        <v>0.0865565348731319</v>
      </c>
      <c r="I66" s="0" t="n">
        <v>0.122910351733914</v>
      </c>
      <c r="J66" s="0" t="n">
        <v>0.139895294211703</v>
      </c>
      <c r="K66" s="0" t="n">
        <v>0.127065411240723</v>
      </c>
      <c r="L66" s="0" t="n">
        <v>0.142470414251382</v>
      </c>
      <c r="M66" s="0" t="n">
        <v>0.158754232898172</v>
      </c>
      <c r="N66" s="0" t="n">
        <v>0.220346485020001</v>
      </c>
      <c r="O66" s="0" t="n">
        <v>0.193345141027665</v>
      </c>
      <c r="P66" s="0" t="n">
        <v>0.211063877359548</v>
      </c>
      <c r="Q66" s="0" t="n">
        <v>0.243455668801571</v>
      </c>
      <c r="R66" s="0" t="n">
        <v>0.356606273839945</v>
      </c>
      <c r="S66" s="0" t="n">
        <v>0.326486052580874</v>
      </c>
      <c r="T66" s="0" t="n">
        <v>0.487879253900738</v>
      </c>
      <c r="U66" s="0" t="n">
        <v>0.57702233286998</v>
      </c>
      <c r="V66" s="0" t="n">
        <v>0.533898120553685</v>
      </c>
      <c r="W66" s="0" t="n">
        <v>0.828626817399397</v>
      </c>
      <c r="X66" s="0" t="n">
        <v>1.00807693794323</v>
      </c>
      <c r="Y66" s="0" t="n">
        <v>0.947338354302139</v>
      </c>
      <c r="Z66" s="0" t="n">
        <v>1.17380036736966</v>
      </c>
      <c r="AA66" s="0" t="n">
        <v>1.47482273452937</v>
      </c>
      <c r="AB66" s="0" t="n">
        <v>2.51590327317925</v>
      </c>
      <c r="AC66" s="0" t="n">
        <v>3.2950072705604</v>
      </c>
      <c r="AD66" s="0" t="n">
        <v>4.40648500356361</v>
      </c>
      <c r="AE66" s="0" t="n">
        <v>4.39637351649338</v>
      </c>
    </row>
    <row r="67" customFormat="false" ht="15.75" hidden="false" customHeight="false" outlineLevel="0" collapsed="false">
      <c r="B67" s="0" t="n">
        <v>0.0410928811513784</v>
      </c>
      <c r="C67" s="0" t="n">
        <v>0.0399610785570351</v>
      </c>
      <c r="D67" s="0" t="n">
        <v>0.0362097356493369</v>
      </c>
      <c r="E67" s="0" t="n">
        <v>0.0543423360835598</v>
      </c>
      <c r="F67" s="0" t="n">
        <v>0.0621109249266311</v>
      </c>
      <c r="G67" s="0" t="n">
        <v>0.0716343720303263</v>
      </c>
      <c r="H67" s="0" t="n">
        <v>0.0865565348731319</v>
      </c>
      <c r="I67" s="0" t="n">
        <v>0.122910351733914</v>
      </c>
      <c r="J67" s="0" t="n">
        <v>0.139895294211703</v>
      </c>
      <c r="K67" s="0" t="n">
        <v>0.158166131303066</v>
      </c>
      <c r="L67" s="0" t="n">
        <v>0.142470414251382</v>
      </c>
      <c r="M67" s="0" t="n">
        <v>0.198490240055581</v>
      </c>
      <c r="N67" s="0" t="n">
        <v>0.175787618660662</v>
      </c>
      <c r="O67" s="0" t="n">
        <v>0.24302738180583</v>
      </c>
      <c r="P67" s="0" t="n">
        <v>0.211063877359548</v>
      </c>
      <c r="Q67" s="0" t="n">
        <v>0.307859165362395</v>
      </c>
      <c r="R67" s="0" t="n">
        <v>0.356606273839945</v>
      </c>
      <c r="S67" s="0" t="n">
        <v>0.415670312361541</v>
      </c>
      <c r="T67" s="0" t="n">
        <v>0.487879253900738</v>
      </c>
      <c r="U67" s="0" t="n">
        <v>0.449627579997259</v>
      </c>
      <c r="V67" s="0" t="n">
        <v>0.533898120553685</v>
      </c>
      <c r="W67" s="0" t="n">
        <v>0.639688766111172</v>
      </c>
      <c r="X67" s="0" t="n">
        <v>1.00807693794323</v>
      </c>
      <c r="Y67" s="0" t="n">
        <v>1.24068048872277</v>
      </c>
      <c r="Z67" s="0" t="n">
        <v>1.54684197390504</v>
      </c>
      <c r="AA67" s="0" t="n">
        <v>1.47482273452937</v>
      </c>
      <c r="AB67" s="0" t="n">
        <v>1.88234327112708</v>
      </c>
      <c r="AC67" s="0" t="n">
        <v>3.2950072705604</v>
      </c>
      <c r="AD67" s="0" t="n">
        <v>3.24147833244456</v>
      </c>
      <c r="AE67" s="0" t="n">
        <v>6.03498885286421</v>
      </c>
    </row>
    <row r="68" customFormat="false" ht="15.75" hidden="false" customHeight="false" outlineLevel="0" collapsed="false">
      <c r="B68" s="0" t="n">
        <v>0.0410928811513784</v>
      </c>
      <c r="C68" s="0" t="n">
        <v>0.0399610785570351</v>
      </c>
      <c r="D68" s="0" t="n">
        <v>0.0362097356493369</v>
      </c>
      <c r="E68" s="0" t="n">
        <v>0.0668519399071072</v>
      </c>
      <c r="F68" s="0" t="n">
        <v>0.0736599577716536</v>
      </c>
      <c r="G68" s="0" t="n">
        <v>0.0855456843238172</v>
      </c>
      <c r="H68" s="0" t="n">
        <v>0.0865565348731319</v>
      </c>
      <c r="I68" s="0" t="n">
        <v>0.0991025293247023</v>
      </c>
      <c r="J68" s="0" t="n">
        <v>0.139895294211703</v>
      </c>
      <c r="K68" s="0" t="n">
        <v>0.127065411240723</v>
      </c>
      <c r="L68" s="0" t="n">
        <v>0.177717183055718</v>
      </c>
      <c r="M68" s="0" t="n">
        <v>0.158754232898172</v>
      </c>
      <c r="N68" s="0" t="n">
        <v>0.220346485020001</v>
      </c>
      <c r="O68" s="0" t="n">
        <v>0.193345141027665</v>
      </c>
      <c r="P68" s="0" t="n">
        <v>0.211063877359548</v>
      </c>
      <c r="Q68" s="0" t="n">
        <v>0.307859165362395</v>
      </c>
      <c r="R68" s="0" t="n">
        <v>0.281085636151114</v>
      </c>
      <c r="S68" s="0" t="n">
        <v>0.326486052580874</v>
      </c>
      <c r="T68" s="0" t="n">
        <v>0.487879253900738</v>
      </c>
      <c r="U68" s="0" t="n">
        <v>0.57702233286998</v>
      </c>
      <c r="V68" s="0" t="n">
        <v>0.533898120553685</v>
      </c>
      <c r="W68" s="0" t="n">
        <v>0.828626817399397</v>
      </c>
      <c r="X68" s="0" t="n">
        <v>0.774139263289053</v>
      </c>
      <c r="Y68" s="0" t="n">
        <v>0.947338354302139</v>
      </c>
      <c r="Z68" s="0" t="n">
        <v>1.54684197390504</v>
      </c>
      <c r="AA68" s="0" t="n">
        <v>1.95672139212538</v>
      </c>
      <c r="AB68" s="0" t="n">
        <v>2.51590327317925</v>
      </c>
      <c r="AC68" s="0" t="n">
        <v>3.2950072705604</v>
      </c>
      <c r="AD68" s="0" t="n">
        <v>4.40648500356361</v>
      </c>
      <c r="AE68" s="0" t="n">
        <v>6.03498885286421</v>
      </c>
    </row>
    <row r="69" customFormat="false" ht="15.75" hidden="false" customHeight="false" outlineLevel="0" collapsed="false">
      <c r="B69" s="0" t="n">
        <v>0.0410928811513784</v>
      </c>
      <c r="C69" s="0" t="n">
        <v>0.0508004871615576</v>
      </c>
      <c r="D69" s="0" t="n">
        <v>0.0362097356493369</v>
      </c>
      <c r="E69" s="0" t="n">
        <v>0.0543423360835598</v>
      </c>
      <c r="F69" s="0" t="n">
        <v>0.0736599577716536</v>
      </c>
      <c r="G69" s="0" t="n">
        <v>0.0716343720303263</v>
      </c>
      <c r="H69" s="0" t="n">
        <v>0.0865565348731319</v>
      </c>
      <c r="I69" s="0" t="n">
        <v>0.122910351733914</v>
      </c>
      <c r="J69" s="0" t="n">
        <v>0.112602800209325</v>
      </c>
      <c r="K69" s="0" t="n">
        <v>0.127065411240723</v>
      </c>
      <c r="L69" s="0" t="n">
        <v>0.142470414251382</v>
      </c>
      <c r="M69" s="0" t="n">
        <v>0.158754232898172</v>
      </c>
      <c r="N69" s="0" t="n">
        <v>0.220346485020001</v>
      </c>
      <c r="O69" s="0" t="n">
        <v>0.193345141027665</v>
      </c>
      <c r="P69" s="0" t="n">
        <v>0.266101450642932</v>
      </c>
      <c r="Q69" s="0" t="n">
        <v>0.243455668801571</v>
      </c>
      <c r="R69" s="0" t="n">
        <v>0.356606273839945</v>
      </c>
      <c r="S69" s="0" t="n">
        <v>0.326486052580874</v>
      </c>
      <c r="T69" s="0" t="n">
        <v>0.381740683763545</v>
      </c>
      <c r="U69" s="0" t="n">
        <v>0.449627579997259</v>
      </c>
      <c r="V69" s="0" t="n">
        <v>0.688243720568697</v>
      </c>
      <c r="W69" s="0" t="n">
        <v>0.828626817399397</v>
      </c>
      <c r="X69" s="0" t="n">
        <v>0.774139263289053</v>
      </c>
      <c r="Y69" s="0" t="n">
        <v>1.24068048872277</v>
      </c>
      <c r="Z69" s="0" t="n">
        <v>1.54684197390504</v>
      </c>
      <c r="AA69" s="0" t="n">
        <v>1.95672139212538</v>
      </c>
      <c r="AB69" s="0" t="n">
        <v>1.88234327112708</v>
      </c>
      <c r="AC69" s="0" t="n">
        <v>2.44542379945227</v>
      </c>
      <c r="AD69" s="0" t="n">
        <v>4.40648500356361</v>
      </c>
      <c r="AE69" s="0" t="n">
        <v>6.03498885286421</v>
      </c>
    </row>
    <row r="70" customFormat="false" ht="15.75" hidden="false" customHeight="false" outlineLevel="0" collapsed="false">
      <c r="B70" s="0" t="n">
        <v>0.0410928811513784</v>
      </c>
      <c r="C70" s="0" t="n">
        <v>0.0508004871615576</v>
      </c>
      <c r="D70" s="0" t="n">
        <v>0.0481390457822979</v>
      </c>
      <c r="E70" s="0" t="n">
        <v>0.0668519399071072</v>
      </c>
      <c r="F70" s="0" t="n">
        <v>0.0736599577716536</v>
      </c>
      <c r="G70" s="0" t="n">
        <v>0.0716343720303263</v>
      </c>
      <c r="H70" s="0" t="n">
        <v>0.107184193438716</v>
      </c>
      <c r="I70" s="0" t="n">
        <v>0.0991025293247023</v>
      </c>
      <c r="J70" s="0" t="n">
        <v>0.139895294211703</v>
      </c>
      <c r="K70" s="0" t="n">
        <v>0.127065411240723</v>
      </c>
      <c r="L70" s="0" t="n">
        <v>0.142470414251382</v>
      </c>
      <c r="M70" s="0" t="n">
        <v>0.158754232898172</v>
      </c>
      <c r="N70" s="0" t="n">
        <v>0.175787618660662</v>
      </c>
      <c r="O70" s="0" t="n">
        <v>0.24302738180583</v>
      </c>
      <c r="P70" s="0" t="n">
        <v>0.266101450642932</v>
      </c>
      <c r="Q70" s="0" t="n">
        <v>0.307859165362395</v>
      </c>
      <c r="R70" s="0" t="n">
        <v>0.356606273839945</v>
      </c>
      <c r="S70" s="0" t="n">
        <v>0.326486052580874</v>
      </c>
      <c r="T70" s="0" t="n">
        <v>0.381740683763545</v>
      </c>
      <c r="U70" s="0" t="n">
        <v>0.449627579997259</v>
      </c>
      <c r="V70" s="0" t="n">
        <v>0.533898120553685</v>
      </c>
      <c r="W70" s="0" t="n">
        <v>0.639688766111172</v>
      </c>
      <c r="X70" s="0" t="n">
        <v>0.774139263289053</v>
      </c>
      <c r="Y70" s="0" t="n">
        <v>0.947338354302139</v>
      </c>
      <c r="Z70" s="0" t="n">
        <v>1.54684197390504</v>
      </c>
      <c r="AA70" s="0" t="n">
        <v>1.95672139212538</v>
      </c>
      <c r="AB70" s="0" t="n">
        <v>2.51590327317925</v>
      </c>
      <c r="AC70" s="0" t="n">
        <v>2.44542379945227</v>
      </c>
      <c r="AD70" s="0" t="n">
        <v>3.24147833244456</v>
      </c>
      <c r="AE70" s="0" t="n">
        <v>6.03498885286421</v>
      </c>
    </row>
    <row r="71" customFormat="false" ht="15.75" hidden="false" customHeight="false" outlineLevel="0" collapsed="false">
      <c r="B71" s="0" t="n">
        <v>0.0410928811513784</v>
      </c>
      <c r="C71" s="0" t="n">
        <v>0.0508004871615576</v>
      </c>
      <c r="D71" s="0" t="n">
        <v>0.0362097356493369</v>
      </c>
      <c r="E71" s="0" t="n">
        <v>0.0668519399071072</v>
      </c>
      <c r="F71" s="0" t="n">
        <v>0.0736599577716536</v>
      </c>
      <c r="G71" s="0" t="n">
        <v>0.0716343720303263</v>
      </c>
      <c r="H71" s="0" t="n">
        <v>0.107184193438716</v>
      </c>
      <c r="I71" s="0" t="n">
        <v>0.122910351733914</v>
      </c>
      <c r="J71" s="0" t="n">
        <v>0.112602800209325</v>
      </c>
      <c r="K71" s="0" t="n">
        <v>0.127065411240723</v>
      </c>
      <c r="L71" s="0" t="n">
        <v>0.177717183055718</v>
      </c>
      <c r="M71" s="0" t="n">
        <v>0.158754232898172</v>
      </c>
      <c r="N71" s="0" t="n">
        <v>0.220346485020001</v>
      </c>
      <c r="O71" s="0" t="n">
        <v>0.24302738180583</v>
      </c>
      <c r="P71" s="0" t="n">
        <v>0.211063877359548</v>
      </c>
      <c r="Q71" s="0" t="n">
        <v>0.307859165362395</v>
      </c>
      <c r="R71" s="0" t="n">
        <v>0.356606273839945</v>
      </c>
      <c r="S71" s="0" t="n">
        <v>0.326486052580874</v>
      </c>
      <c r="T71" s="0" t="n">
        <v>0.487879253900738</v>
      </c>
      <c r="U71" s="0" t="n">
        <v>0.57702233286998</v>
      </c>
      <c r="V71" s="0" t="n">
        <v>0.688243720568697</v>
      </c>
      <c r="W71" s="0" t="n">
        <v>0.639688766111172</v>
      </c>
      <c r="X71" s="0" t="n">
        <v>0.774139263289053</v>
      </c>
      <c r="Y71" s="0" t="n">
        <v>0.947338354302139</v>
      </c>
      <c r="Z71" s="0" t="n">
        <v>1.17380036736966</v>
      </c>
      <c r="AA71" s="0" t="n">
        <v>1.95672139212538</v>
      </c>
      <c r="AB71" s="0" t="n">
        <v>1.88234327112708</v>
      </c>
      <c r="AC71" s="0" t="n">
        <v>3.2950072705604</v>
      </c>
      <c r="AD71" s="0" t="n">
        <v>4.40648500356361</v>
      </c>
      <c r="AE71" s="0" t="n">
        <v>4.39637351649338</v>
      </c>
    </row>
    <row r="72" customFormat="false" ht="15.75" hidden="false" customHeight="false" outlineLevel="0" collapsed="false">
      <c r="B72" s="0" t="n">
        <v>0.0410928811513784</v>
      </c>
      <c r="C72" s="0" t="n">
        <v>0.0508004871615576</v>
      </c>
      <c r="D72" s="0" t="n">
        <v>0.0362097356493369</v>
      </c>
      <c r="E72" s="0" t="n">
        <v>0.0668519399071072</v>
      </c>
      <c r="F72" s="0" t="n">
        <v>0.0621109249266311</v>
      </c>
      <c r="G72" s="0" t="n">
        <v>0.0716343720303263</v>
      </c>
      <c r="H72" s="0" t="n">
        <v>0.0865565348731319</v>
      </c>
      <c r="I72" s="0" t="n">
        <v>0.0991025293247023</v>
      </c>
      <c r="J72" s="0" t="n">
        <v>0.139895294211703</v>
      </c>
      <c r="K72" s="0" t="n">
        <v>0.127065411240723</v>
      </c>
      <c r="L72" s="0" t="n">
        <v>0.142470414251382</v>
      </c>
      <c r="M72" s="0" t="n">
        <v>0.198490240055581</v>
      </c>
      <c r="N72" s="0" t="n">
        <v>0.175787618660662</v>
      </c>
      <c r="O72" s="0" t="n">
        <v>0.24302738180583</v>
      </c>
      <c r="P72" s="0" t="n">
        <v>0.211063877359548</v>
      </c>
      <c r="Q72" s="0" t="n">
        <v>0.243455668801571</v>
      </c>
      <c r="R72" s="0" t="n">
        <v>0.281085636151114</v>
      </c>
      <c r="S72" s="0" t="n">
        <v>0.326486052580874</v>
      </c>
      <c r="T72" s="0" t="n">
        <v>0.487879253900738</v>
      </c>
      <c r="U72" s="0" t="n">
        <v>0.449627579997259</v>
      </c>
      <c r="V72" s="0" t="n">
        <v>0.688243720568697</v>
      </c>
      <c r="W72" s="0" t="n">
        <v>0.828626817399397</v>
      </c>
      <c r="X72" s="0" t="n">
        <v>1.00807693794323</v>
      </c>
      <c r="Y72" s="0" t="n">
        <v>1.24068048872277</v>
      </c>
      <c r="Z72" s="0" t="n">
        <v>1.17380036736966</v>
      </c>
      <c r="AA72" s="0" t="n">
        <v>1.47482273452937</v>
      </c>
      <c r="AB72" s="0" t="n">
        <v>2.51590327317925</v>
      </c>
      <c r="AC72" s="0" t="n">
        <v>2.44542379945227</v>
      </c>
      <c r="AD72" s="0" t="n">
        <v>4.40648500356361</v>
      </c>
      <c r="AE72" s="0" t="n">
        <v>4.39637351649338</v>
      </c>
    </row>
    <row r="73" customFormat="false" ht="15.75" hidden="false" customHeight="false" outlineLevel="0" collapsed="false">
      <c r="B73" s="0" t="n">
        <v>0.0410928811513784</v>
      </c>
      <c r="C73" s="0" t="n">
        <v>0.0508004871615576</v>
      </c>
      <c r="D73" s="0" t="n">
        <v>0.0481390457822979</v>
      </c>
      <c r="E73" s="0" t="n">
        <v>0.0668519399071072</v>
      </c>
      <c r="F73" s="0" t="n">
        <v>0.0621109249266311</v>
      </c>
      <c r="G73" s="0" t="n">
        <v>0.0855456843238172</v>
      </c>
      <c r="H73" s="0" t="n">
        <v>0.107184193438716</v>
      </c>
      <c r="I73" s="0" t="n">
        <v>0.0991025293247023</v>
      </c>
      <c r="J73" s="0" t="n">
        <v>0.139895294211703</v>
      </c>
      <c r="K73" s="0" t="n">
        <v>0.127065411240723</v>
      </c>
      <c r="L73" s="0" t="n">
        <v>0.142470414251382</v>
      </c>
      <c r="M73" s="0" t="n">
        <v>0.158754232898172</v>
      </c>
      <c r="N73" s="0" t="n">
        <v>0.175787618660662</v>
      </c>
      <c r="O73" s="0" t="n">
        <v>0.24302738180583</v>
      </c>
      <c r="P73" s="0" t="n">
        <v>0.266101450642932</v>
      </c>
      <c r="Q73" s="0" t="n">
        <v>0.243455668801571</v>
      </c>
      <c r="R73" s="0" t="n">
        <v>0.281085636151114</v>
      </c>
      <c r="S73" s="0" t="n">
        <v>0.415670312361541</v>
      </c>
      <c r="T73" s="0" t="n">
        <v>0.487879253900738</v>
      </c>
      <c r="U73" s="0" t="n">
        <v>0.57702233286998</v>
      </c>
      <c r="V73" s="0" t="n">
        <v>0.688243720568697</v>
      </c>
      <c r="W73" s="0" t="n">
        <v>0.828626817399397</v>
      </c>
      <c r="X73" s="0" t="n">
        <v>0.774139263289053</v>
      </c>
      <c r="Y73" s="0" t="n">
        <v>1.24068048872277</v>
      </c>
      <c r="Z73" s="0" t="n">
        <v>1.17380036736966</v>
      </c>
      <c r="AA73" s="0" t="n">
        <v>1.47482273452937</v>
      </c>
      <c r="AB73" s="0" t="n">
        <v>1.88234327112708</v>
      </c>
      <c r="AC73" s="0" t="n">
        <v>2.44542379945227</v>
      </c>
      <c r="AD73" s="0" t="n">
        <v>4.40648500356361</v>
      </c>
      <c r="AE73" s="0" t="n">
        <v>6.03498885286421</v>
      </c>
    </row>
    <row r="74" customFormat="false" ht="15.75" hidden="false" customHeight="false" outlineLevel="0" collapsed="false">
      <c r="B74" s="0" t="n">
        <v>0.0410928811513784</v>
      </c>
      <c r="C74" s="0" t="n">
        <v>0.0399610785570351</v>
      </c>
      <c r="D74" s="0" t="n">
        <v>0.0481390457822979</v>
      </c>
      <c r="E74" s="0" t="n">
        <v>0.0668519399071072</v>
      </c>
      <c r="F74" s="0" t="n">
        <v>0.0736599577716536</v>
      </c>
      <c r="G74" s="0" t="n">
        <v>0.0716343720303263</v>
      </c>
      <c r="H74" s="0" t="n">
        <v>0.0865565348731319</v>
      </c>
      <c r="I74" s="0" t="n">
        <v>0.0991025293247023</v>
      </c>
      <c r="J74" s="0" t="n">
        <v>0.112602800209325</v>
      </c>
      <c r="K74" s="0" t="n">
        <v>0.158166131303066</v>
      </c>
      <c r="L74" s="0" t="n">
        <v>0.177717183055718</v>
      </c>
      <c r="M74" s="0" t="n">
        <v>0.158754232898172</v>
      </c>
      <c r="N74" s="0" t="n">
        <v>0.175787618660662</v>
      </c>
      <c r="O74" s="0" t="n">
        <v>0.193345141027665</v>
      </c>
      <c r="P74" s="0" t="n">
        <v>0.211063877359548</v>
      </c>
      <c r="Q74" s="0" t="n">
        <v>0.307859165362395</v>
      </c>
      <c r="R74" s="0" t="n">
        <v>0.356606273839945</v>
      </c>
      <c r="S74" s="0" t="n">
        <v>0.326486052580874</v>
      </c>
      <c r="T74" s="0" t="n">
        <v>0.381740683763545</v>
      </c>
      <c r="U74" s="0" t="n">
        <v>0.449627579997259</v>
      </c>
      <c r="V74" s="0" t="n">
        <v>0.533898120553685</v>
      </c>
      <c r="W74" s="0" t="n">
        <v>0.639688766111172</v>
      </c>
      <c r="X74" s="0" t="n">
        <v>0.774139263289053</v>
      </c>
      <c r="Y74" s="0" t="n">
        <v>0.947338354302139</v>
      </c>
      <c r="Z74" s="0" t="n">
        <v>1.17380036736966</v>
      </c>
      <c r="AA74" s="0" t="n">
        <v>1.95672139212538</v>
      </c>
      <c r="AB74" s="0" t="n">
        <v>2.51590327317925</v>
      </c>
      <c r="AC74" s="0" t="n">
        <v>2.44542379945227</v>
      </c>
      <c r="AD74" s="0" t="n">
        <v>4.40648500356361</v>
      </c>
      <c r="AE74" s="0" t="n">
        <v>6.03498885286421</v>
      </c>
    </row>
    <row r="75" customFormat="false" ht="15.75" hidden="false" customHeight="false" outlineLevel="0" collapsed="false">
      <c r="B75" s="0" t="n">
        <v>0.0410928811513784</v>
      </c>
      <c r="C75" s="0" t="n">
        <v>0.0399610785570351</v>
      </c>
      <c r="D75" s="0" t="n">
        <v>0.0481390457822979</v>
      </c>
      <c r="E75" s="0" t="n">
        <v>0.0668519399071072</v>
      </c>
      <c r="F75" s="0" t="n">
        <v>0.0621109249266311</v>
      </c>
      <c r="G75" s="0" t="n">
        <v>0.0855456843238172</v>
      </c>
      <c r="H75" s="0" t="n">
        <v>0.107184193438716</v>
      </c>
      <c r="I75" s="0" t="n">
        <v>0.122910351733914</v>
      </c>
      <c r="J75" s="0" t="n">
        <v>0.139895294211703</v>
      </c>
      <c r="K75" s="0" t="n">
        <v>0.158166131303066</v>
      </c>
      <c r="L75" s="0" t="n">
        <v>0.177717183055718</v>
      </c>
      <c r="M75" s="0" t="n">
        <v>0.198490240055581</v>
      </c>
      <c r="N75" s="0" t="n">
        <v>0.175787618660662</v>
      </c>
      <c r="O75" s="0" t="n">
        <v>0.193345141027665</v>
      </c>
      <c r="P75" s="0" t="n">
        <v>0.266101450642932</v>
      </c>
      <c r="Q75" s="0" t="n">
        <v>0.307859165362395</v>
      </c>
      <c r="R75" s="0" t="n">
        <v>0.281085636151114</v>
      </c>
      <c r="S75" s="0" t="n">
        <v>0.415670312361541</v>
      </c>
      <c r="T75" s="0" t="n">
        <v>0.487879253900738</v>
      </c>
      <c r="U75" s="0" t="n">
        <v>0.57702233286998</v>
      </c>
      <c r="V75" s="0" t="n">
        <v>0.688243720568697</v>
      </c>
      <c r="W75" s="0" t="n">
        <v>0.828626817399397</v>
      </c>
      <c r="X75" s="0" t="n">
        <v>0.774139263289053</v>
      </c>
      <c r="Y75" s="0" t="n">
        <v>0.947338354302139</v>
      </c>
      <c r="Z75" s="0" t="n">
        <v>1.54684197390504</v>
      </c>
      <c r="AA75" s="0" t="n">
        <v>1.95672139212538</v>
      </c>
      <c r="AB75" s="0" t="n">
        <v>1.88234327112708</v>
      </c>
      <c r="AC75" s="0" t="n">
        <v>2.44542379945227</v>
      </c>
      <c r="AD75" s="0" t="n">
        <v>4.40648500356361</v>
      </c>
      <c r="AE75" s="0" t="n">
        <v>4.39637351649338</v>
      </c>
    </row>
    <row r="76" customFormat="false" ht="15.75" hidden="false" customHeight="false" outlineLevel="0" collapsed="false">
      <c r="B76" s="0" t="n">
        <v>0.0410928811513784</v>
      </c>
      <c r="C76" s="0" t="n">
        <v>0.0508004871615576</v>
      </c>
      <c r="D76" s="0" t="n">
        <v>0.0362097356493369</v>
      </c>
      <c r="E76" s="0" t="n">
        <v>0.0668519399071072</v>
      </c>
      <c r="F76" s="0" t="n">
        <v>0.0621109249266311</v>
      </c>
      <c r="G76" s="0" t="n">
        <v>0.0716343720303263</v>
      </c>
      <c r="H76" s="0" t="n">
        <v>0.107184193438716</v>
      </c>
      <c r="I76" s="0" t="n">
        <v>0.122910351733914</v>
      </c>
      <c r="J76" s="0" t="n">
        <v>0.139895294211703</v>
      </c>
      <c r="K76" s="0" t="n">
        <v>0.127065411240723</v>
      </c>
      <c r="L76" s="0" t="n">
        <v>0.177717183055718</v>
      </c>
      <c r="M76" s="0" t="n">
        <v>0.158754232898172</v>
      </c>
      <c r="N76" s="0" t="n">
        <v>0.175787618660662</v>
      </c>
      <c r="O76" s="0" t="n">
        <v>0.24302738180583</v>
      </c>
      <c r="P76" s="0" t="n">
        <v>0.211063877359548</v>
      </c>
      <c r="Q76" s="0" t="n">
        <v>0.307859165362395</v>
      </c>
      <c r="R76" s="0" t="n">
        <v>0.281085636151114</v>
      </c>
      <c r="S76" s="0" t="n">
        <v>0.326486052580874</v>
      </c>
      <c r="T76" s="0" t="n">
        <v>0.487879253900738</v>
      </c>
      <c r="U76" s="0" t="n">
        <v>0.449627579997259</v>
      </c>
      <c r="V76" s="0" t="n">
        <v>0.533898120553685</v>
      </c>
      <c r="W76" s="0" t="n">
        <v>0.639688766111172</v>
      </c>
      <c r="X76" s="0" t="n">
        <v>1.00807693794323</v>
      </c>
      <c r="Y76" s="0" t="n">
        <v>0.947338354302139</v>
      </c>
      <c r="Z76" s="0" t="n">
        <v>1.17380036736966</v>
      </c>
      <c r="AA76" s="0" t="n">
        <v>1.95672139212538</v>
      </c>
      <c r="AB76" s="0" t="n">
        <v>1.88234327112708</v>
      </c>
      <c r="AC76" s="0" t="n">
        <v>3.2950072705604</v>
      </c>
      <c r="AD76" s="0" t="n">
        <v>4.40648500356361</v>
      </c>
      <c r="AE76" s="0" t="n">
        <v>6.03498885286421</v>
      </c>
    </row>
    <row r="77" customFormat="false" ht="15.75" hidden="false" customHeight="false" outlineLevel="0" collapsed="false">
      <c r="B77" s="0" t="n">
        <v>0.0410928811513784</v>
      </c>
      <c r="C77" s="0" t="n">
        <v>0.0508004871615576</v>
      </c>
      <c r="D77" s="0" t="n">
        <v>0.0481390457822979</v>
      </c>
      <c r="E77" s="0" t="n">
        <v>0.0668519399071072</v>
      </c>
      <c r="F77" s="0" t="n">
        <v>0.0736599577716536</v>
      </c>
      <c r="G77" s="0" t="n">
        <v>0.0855456843238172</v>
      </c>
      <c r="H77" s="0" t="n">
        <v>0.107184193438716</v>
      </c>
      <c r="I77" s="0" t="n">
        <v>0.122910351733914</v>
      </c>
      <c r="J77" s="0" t="n">
        <v>0.112602800209325</v>
      </c>
      <c r="K77" s="0" t="n">
        <v>0.158166131303066</v>
      </c>
      <c r="L77" s="0" t="n">
        <v>0.142470414251382</v>
      </c>
      <c r="M77" s="0" t="n">
        <v>0.158754232898172</v>
      </c>
      <c r="N77" s="0" t="n">
        <v>0.175787618660662</v>
      </c>
      <c r="O77" s="0" t="n">
        <v>0.24302738180583</v>
      </c>
      <c r="P77" s="0" t="n">
        <v>0.211063877359548</v>
      </c>
      <c r="Q77" s="0" t="n">
        <v>0.307859165362395</v>
      </c>
      <c r="R77" s="0" t="n">
        <v>0.356606273839945</v>
      </c>
      <c r="S77" s="0" t="n">
        <v>0.415670312361541</v>
      </c>
      <c r="T77" s="0" t="n">
        <v>0.487879253900738</v>
      </c>
      <c r="U77" s="0" t="n">
        <v>0.57702233286998</v>
      </c>
      <c r="V77" s="0" t="n">
        <v>0.688243720568697</v>
      </c>
      <c r="W77" s="0" t="n">
        <v>0.639688766111172</v>
      </c>
      <c r="X77" s="0" t="n">
        <v>1.00807693794323</v>
      </c>
      <c r="Y77" s="0" t="n">
        <v>1.24068048872277</v>
      </c>
      <c r="Z77" s="0" t="n">
        <v>1.54684197390504</v>
      </c>
      <c r="AA77" s="0" t="n">
        <v>1.47482273452937</v>
      </c>
      <c r="AB77" s="0" t="n">
        <v>2.51590327317925</v>
      </c>
      <c r="AC77" s="0" t="n">
        <v>2.44542379945227</v>
      </c>
      <c r="AD77" s="0" t="n">
        <v>4.40648500356361</v>
      </c>
      <c r="AE77" s="0" t="n">
        <v>4.39637351649338</v>
      </c>
    </row>
    <row r="78" customFormat="false" ht="15.75" hidden="false" customHeight="false" outlineLevel="0" collapsed="false">
      <c r="B78" s="0" t="n">
        <v>0.0410928811513784</v>
      </c>
      <c r="C78" s="0" t="n">
        <v>0.0508004871615576</v>
      </c>
      <c r="D78" s="0" t="n">
        <v>0.0481390457822979</v>
      </c>
      <c r="E78" s="0" t="n">
        <v>0.0543423360835598</v>
      </c>
      <c r="F78" s="0" t="n">
        <v>0.0621109249266311</v>
      </c>
      <c r="G78" s="0" t="n">
        <v>0.0855456843238172</v>
      </c>
      <c r="H78" s="0" t="n">
        <v>0.107184193438716</v>
      </c>
      <c r="I78" s="0" t="n">
        <v>0.122910351733914</v>
      </c>
      <c r="J78" s="0" t="n">
        <v>0.112602800209325</v>
      </c>
      <c r="K78" s="0" t="n">
        <v>0.127065411240723</v>
      </c>
      <c r="L78" s="0" t="n">
        <v>0.177717183055718</v>
      </c>
      <c r="M78" s="0" t="n">
        <v>0.198490240055581</v>
      </c>
      <c r="N78" s="0" t="n">
        <v>0.220346485020001</v>
      </c>
      <c r="O78" s="0" t="n">
        <v>0.193345141027665</v>
      </c>
      <c r="P78" s="0" t="n">
        <v>0.211063877359548</v>
      </c>
      <c r="Q78" s="0" t="n">
        <v>0.307859165362395</v>
      </c>
      <c r="R78" s="0" t="n">
        <v>0.356606273839945</v>
      </c>
      <c r="S78" s="0" t="n">
        <v>0.326486052580874</v>
      </c>
      <c r="T78" s="0" t="n">
        <v>0.381740683763545</v>
      </c>
      <c r="U78" s="0" t="n">
        <v>0.57702233286998</v>
      </c>
      <c r="V78" s="0" t="n">
        <v>0.688243720568697</v>
      </c>
      <c r="W78" s="0" t="n">
        <v>0.828626817399397</v>
      </c>
      <c r="X78" s="0" t="n">
        <v>0.774139263289053</v>
      </c>
      <c r="Y78" s="0" t="n">
        <v>1.24068048872277</v>
      </c>
      <c r="Z78" s="0" t="n">
        <v>1.54684197390504</v>
      </c>
      <c r="AA78" s="0" t="n">
        <v>1.47482273452937</v>
      </c>
      <c r="AB78" s="0" t="n">
        <v>2.51590327317925</v>
      </c>
      <c r="AC78" s="0" t="n">
        <v>2.44542379945227</v>
      </c>
      <c r="AD78" s="0" t="n">
        <v>3.24147833244456</v>
      </c>
      <c r="AE78" s="0" t="n">
        <v>6.03498885286421</v>
      </c>
    </row>
    <row r="79" customFormat="false" ht="15.75" hidden="false" customHeight="false" outlineLevel="0" collapsed="false">
      <c r="B79" s="0" t="n">
        <v>0.0410928811513784</v>
      </c>
      <c r="C79" s="0" t="n">
        <v>0.0399610785570351</v>
      </c>
      <c r="D79" s="0" t="n">
        <v>0.0362097356493369</v>
      </c>
      <c r="E79" s="0" t="n">
        <v>0.0668519399071072</v>
      </c>
      <c r="F79" s="0" t="n">
        <v>0.0736599577716536</v>
      </c>
      <c r="G79" s="0" t="n">
        <v>0.0716343720303263</v>
      </c>
      <c r="H79" s="0" t="n">
        <v>0.0865565348731319</v>
      </c>
      <c r="I79" s="0" t="n">
        <v>0.0991025293247023</v>
      </c>
      <c r="J79" s="0" t="n">
        <v>0.112602800209325</v>
      </c>
      <c r="K79" s="0" t="n">
        <v>0.158166131303066</v>
      </c>
      <c r="L79" s="0" t="n">
        <v>0.177717183055718</v>
      </c>
      <c r="M79" s="0" t="n">
        <v>0.158754232898172</v>
      </c>
      <c r="N79" s="0" t="n">
        <v>0.220346485020001</v>
      </c>
      <c r="O79" s="0" t="n">
        <v>0.24302738180583</v>
      </c>
      <c r="P79" s="0" t="n">
        <v>0.211063877359548</v>
      </c>
      <c r="Q79" s="0" t="n">
        <v>0.307859165362395</v>
      </c>
      <c r="R79" s="0" t="n">
        <v>0.281085636151114</v>
      </c>
      <c r="S79" s="0" t="n">
        <v>0.415670312361541</v>
      </c>
      <c r="T79" s="0" t="n">
        <v>0.381740683763545</v>
      </c>
      <c r="U79" s="0" t="n">
        <v>0.57702233286998</v>
      </c>
      <c r="V79" s="0" t="n">
        <v>0.533898120553685</v>
      </c>
      <c r="W79" s="0" t="n">
        <v>0.639688766111172</v>
      </c>
      <c r="X79" s="0" t="n">
        <v>0.774139263289053</v>
      </c>
      <c r="Y79" s="0" t="n">
        <v>1.24068048872277</v>
      </c>
      <c r="Z79" s="0" t="n">
        <v>1.17380036736966</v>
      </c>
      <c r="AA79" s="0" t="n">
        <v>1.47482273452937</v>
      </c>
      <c r="AB79" s="0" t="n">
        <v>1.88234327112708</v>
      </c>
      <c r="AC79" s="0" t="n">
        <v>3.2950072705604</v>
      </c>
      <c r="AD79" s="0" t="n">
        <v>4.40648500356361</v>
      </c>
      <c r="AE79" s="0" t="n">
        <v>6.03498885286421</v>
      </c>
    </row>
    <row r="80" customFormat="false" ht="15.75" hidden="false" customHeight="false" outlineLevel="0" collapsed="false">
      <c r="B80" s="0" t="n">
        <v>0.0410928811513784</v>
      </c>
      <c r="C80" s="0" t="n">
        <v>0.0508004871615576</v>
      </c>
      <c r="D80" s="0" t="n">
        <v>0.0481390457822979</v>
      </c>
      <c r="E80" s="0" t="n">
        <v>0.0668519399071072</v>
      </c>
      <c r="F80" s="0" t="n">
        <v>0.0736599577716536</v>
      </c>
      <c r="G80" s="0" t="n">
        <v>0.0716343720303263</v>
      </c>
      <c r="H80" s="0" t="n">
        <v>0.0865565348731319</v>
      </c>
      <c r="I80" s="0" t="n">
        <v>0.0991025293247023</v>
      </c>
      <c r="J80" s="0" t="n">
        <v>0.139895294211703</v>
      </c>
      <c r="K80" s="0" t="n">
        <v>0.158166131303066</v>
      </c>
      <c r="L80" s="0" t="n">
        <v>0.177717183055718</v>
      </c>
      <c r="M80" s="0" t="n">
        <v>0.158754232898172</v>
      </c>
      <c r="N80" s="0" t="n">
        <v>0.175787618660662</v>
      </c>
      <c r="O80" s="0" t="n">
        <v>0.193345141027665</v>
      </c>
      <c r="P80" s="0" t="n">
        <v>0.266101450642932</v>
      </c>
      <c r="Q80" s="0" t="n">
        <v>0.243455668801571</v>
      </c>
      <c r="R80" s="0" t="n">
        <v>0.356606273839945</v>
      </c>
      <c r="S80" s="0" t="n">
        <v>0.326486052580874</v>
      </c>
      <c r="T80" s="0" t="n">
        <v>0.487879253900738</v>
      </c>
      <c r="U80" s="0" t="n">
        <v>0.57702233286998</v>
      </c>
      <c r="V80" s="0" t="n">
        <v>0.533898120553685</v>
      </c>
      <c r="W80" s="0" t="n">
        <v>0.828626817399397</v>
      </c>
      <c r="X80" s="0" t="n">
        <v>1.00807693794323</v>
      </c>
      <c r="Y80" s="0" t="n">
        <v>0.947338354302139</v>
      </c>
      <c r="Z80" s="0" t="n">
        <v>1.54684197390504</v>
      </c>
      <c r="AA80" s="0" t="n">
        <v>1.47482273452937</v>
      </c>
      <c r="AB80" s="0" t="n">
        <v>1.88234327112708</v>
      </c>
      <c r="AC80" s="0" t="n">
        <v>3.2950072705604</v>
      </c>
      <c r="AD80" s="0" t="n">
        <v>3.24147833244456</v>
      </c>
      <c r="AE80" s="0" t="n">
        <v>4.39637351649338</v>
      </c>
    </row>
    <row r="81" customFormat="false" ht="15.75" hidden="false" customHeight="false" outlineLevel="0" collapsed="false">
      <c r="B81" s="0" t="n">
        <v>0.0410928811513784</v>
      </c>
      <c r="C81" s="0" t="n">
        <v>0.0508004871615576</v>
      </c>
      <c r="D81" s="0" t="n">
        <v>0.0362097356493369</v>
      </c>
      <c r="E81" s="0" t="n">
        <v>0.0668519399071072</v>
      </c>
      <c r="F81" s="0" t="n">
        <v>0.0736599577716536</v>
      </c>
      <c r="G81" s="0" t="n">
        <v>0.0716343720303263</v>
      </c>
      <c r="H81" s="0" t="n">
        <v>0.107184193438716</v>
      </c>
      <c r="I81" s="0" t="n">
        <v>0.122910351733914</v>
      </c>
      <c r="J81" s="0" t="n">
        <v>0.139895294211703</v>
      </c>
      <c r="K81" s="0" t="n">
        <v>0.158166131303066</v>
      </c>
      <c r="L81" s="0" t="n">
        <v>0.142470414251382</v>
      </c>
      <c r="M81" s="0" t="n">
        <v>0.158754232898172</v>
      </c>
      <c r="N81" s="0" t="n">
        <v>0.175787618660662</v>
      </c>
      <c r="O81" s="0" t="n">
        <v>0.193345141027665</v>
      </c>
      <c r="P81" s="0" t="n">
        <v>0.211063877359548</v>
      </c>
      <c r="Q81" s="0" t="n">
        <v>0.243455668801571</v>
      </c>
      <c r="R81" s="0" t="n">
        <v>0.356606273839945</v>
      </c>
      <c r="S81" s="0" t="n">
        <v>0.326486052580874</v>
      </c>
      <c r="T81" s="0" t="n">
        <v>0.381740683763545</v>
      </c>
      <c r="U81" s="0" t="n">
        <v>0.449627579997259</v>
      </c>
      <c r="V81" s="0" t="n">
        <v>0.688243720568697</v>
      </c>
      <c r="W81" s="0" t="n">
        <v>0.639688766111172</v>
      </c>
      <c r="X81" s="0" t="n">
        <v>0.774139263289053</v>
      </c>
      <c r="Y81" s="0" t="n">
        <v>1.24068048872277</v>
      </c>
      <c r="Z81" s="0" t="n">
        <v>1.54684197390504</v>
      </c>
      <c r="AA81" s="0" t="n">
        <v>1.47482273452937</v>
      </c>
      <c r="AB81" s="0" t="n">
        <v>1.88234327112708</v>
      </c>
      <c r="AC81" s="0" t="n">
        <v>2.44542379945227</v>
      </c>
      <c r="AD81" s="0" t="n">
        <v>4.40648500356361</v>
      </c>
      <c r="AE81" s="0" t="n">
        <v>6.03498885286421</v>
      </c>
    </row>
    <row r="82" customFormat="false" ht="15.75" hidden="false" customHeight="false" outlineLevel="0" collapsed="false">
      <c r="B82" s="0" t="n">
        <v>0.0410928811513784</v>
      </c>
      <c r="C82" s="0" t="n">
        <v>0.0508004871615576</v>
      </c>
      <c r="D82" s="0" t="n">
        <v>0.0481390457822979</v>
      </c>
      <c r="E82" s="0" t="n">
        <v>0.0543423360835598</v>
      </c>
      <c r="F82" s="0" t="n">
        <v>0.0736599577716536</v>
      </c>
      <c r="G82" s="0" t="n">
        <v>0.0855456843238172</v>
      </c>
      <c r="H82" s="0" t="n">
        <v>0.0865565348731319</v>
      </c>
      <c r="I82" s="0" t="n">
        <v>0.0991025293247023</v>
      </c>
      <c r="J82" s="0" t="n">
        <v>0.112602800209325</v>
      </c>
      <c r="K82" s="0" t="n">
        <v>0.158166131303066</v>
      </c>
      <c r="L82" s="0" t="n">
        <v>0.177717183055718</v>
      </c>
      <c r="M82" s="0" t="n">
        <v>0.158754232898172</v>
      </c>
      <c r="N82" s="0" t="n">
        <v>0.175787618660662</v>
      </c>
      <c r="O82" s="0" t="n">
        <v>0.24302738180583</v>
      </c>
      <c r="P82" s="0" t="n">
        <v>0.266101450642932</v>
      </c>
      <c r="Q82" s="0" t="n">
        <v>0.243455668801571</v>
      </c>
      <c r="R82" s="0" t="n">
        <v>0.281085636151114</v>
      </c>
      <c r="S82" s="0" t="n">
        <v>0.326486052580874</v>
      </c>
      <c r="T82" s="0" t="n">
        <v>0.487879253900738</v>
      </c>
      <c r="U82" s="0" t="n">
        <v>0.449627579997259</v>
      </c>
      <c r="V82" s="0" t="n">
        <v>0.533898120553685</v>
      </c>
      <c r="W82" s="0" t="n">
        <v>0.828626817399397</v>
      </c>
      <c r="X82" s="0" t="n">
        <v>0.774139263289053</v>
      </c>
      <c r="Y82" s="0" t="n">
        <v>1.24068048872277</v>
      </c>
      <c r="Z82" s="0" t="n">
        <v>1.17380036736966</v>
      </c>
      <c r="AA82" s="0" t="n">
        <v>1.95672139212538</v>
      </c>
      <c r="AB82" s="0" t="n">
        <v>2.51590327317925</v>
      </c>
      <c r="AC82" s="0" t="n">
        <v>3.2950072705604</v>
      </c>
      <c r="AD82" s="0" t="n">
        <v>4.40648500356361</v>
      </c>
      <c r="AE82" s="0" t="n">
        <v>4.39637351649338</v>
      </c>
    </row>
    <row r="83" customFormat="false" ht="15.75" hidden="false" customHeight="false" outlineLevel="0" collapsed="false">
      <c r="B83" s="0" t="n">
        <v>0.0410928811513784</v>
      </c>
      <c r="C83" s="0" t="n">
        <v>0.0508004871615576</v>
      </c>
      <c r="D83" s="0" t="n">
        <v>0.0481390457822979</v>
      </c>
      <c r="E83" s="0" t="n">
        <v>0.0668519399071072</v>
      </c>
      <c r="F83" s="0" t="n">
        <v>0.0621109249266311</v>
      </c>
      <c r="G83" s="0" t="n">
        <v>0.0855456843238172</v>
      </c>
      <c r="H83" s="0" t="n">
        <v>0.107184193438716</v>
      </c>
      <c r="I83" s="0" t="n">
        <v>0.122910351733914</v>
      </c>
      <c r="J83" s="0" t="n">
        <v>0.139895294211703</v>
      </c>
      <c r="K83" s="0" t="n">
        <v>0.127065411240723</v>
      </c>
      <c r="L83" s="0" t="n">
        <v>0.177717183055718</v>
      </c>
      <c r="M83" s="0" t="n">
        <v>0.158754232898172</v>
      </c>
      <c r="N83" s="0" t="n">
        <v>0.220346485020001</v>
      </c>
      <c r="O83" s="0" t="n">
        <v>0.193345141027665</v>
      </c>
      <c r="P83" s="0" t="n">
        <v>0.211063877359548</v>
      </c>
      <c r="Q83" s="0" t="n">
        <v>0.243455668801571</v>
      </c>
      <c r="R83" s="0" t="n">
        <v>0.356606273839945</v>
      </c>
      <c r="S83" s="0" t="n">
        <v>0.415670312361541</v>
      </c>
      <c r="T83" s="0" t="n">
        <v>0.487879253900738</v>
      </c>
      <c r="U83" s="0" t="n">
        <v>0.449627579997259</v>
      </c>
      <c r="V83" s="0" t="n">
        <v>0.688243720568697</v>
      </c>
      <c r="W83" s="0" t="n">
        <v>0.639688766111172</v>
      </c>
      <c r="X83" s="0" t="n">
        <v>1.00807693794323</v>
      </c>
      <c r="Y83" s="0" t="n">
        <v>1.24068048872277</v>
      </c>
      <c r="Z83" s="0" t="n">
        <v>1.54684197390504</v>
      </c>
      <c r="AA83" s="0" t="n">
        <v>1.95672139212538</v>
      </c>
      <c r="AB83" s="0" t="n">
        <v>1.88234327112708</v>
      </c>
      <c r="AC83" s="0" t="n">
        <v>2.44542379945227</v>
      </c>
      <c r="AD83" s="0" t="n">
        <v>3.24147833244456</v>
      </c>
      <c r="AE83" s="0" t="n">
        <v>6.03498885286421</v>
      </c>
    </row>
    <row r="84" customFormat="false" ht="15.75" hidden="false" customHeight="false" outlineLevel="0" collapsed="false">
      <c r="B84" s="0" t="n">
        <v>0.0410928811513784</v>
      </c>
      <c r="C84" s="0" t="n">
        <v>0.0399610785570351</v>
      </c>
      <c r="D84" s="0" t="n">
        <v>0.0481390457822979</v>
      </c>
      <c r="E84" s="0" t="n">
        <v>0.0668519399071072</v>
      </c>
      <c r="F84" s="0" t="n">
        <v>0.0736599577716536</v>
      </c>
      <c r="G84" s="0" t="n">
        <v>0.0855456843238172</v>
      </c>
      <c r="H84" s="0" t="n">
        <v>0.0865565348731319</v>
      </c>
      <c r="I84" s="0" t="n">
        <v>0.0991025293247023</v>
      </c>
      <c r="J84" s="0" t="n">
        <v>0.139895294211703</v>
      </c>
      <c r="K84" s="0" t="n">
        <v>0.127065411240723</v>
      </c>
      <c r="L84" s="0" t="n">
        <v>0.142470414251382</v>
      </c>
      <c r="M84" s="0" t="n">
        <v>0.158754232898172</v>
      </c>
      <c r="N84" s="0" t="n">
        <v>0.220346485020001</v>
      </c>
      <c r="O84" s="0" t="n">
        <v>0.24302738180583</v>
      </c>
      <c r="P84" s="0" t="n">
        <v>0.266101450642932</v>
      </c>
      <c r="Q84" s="0" t="n">
        <v>0.243455668801571</v>
      </c>
      <c r="R84" s="0" t="n">
        <v>0.281085636151114</v>
      </c>
      <c r="S84" s="0" t="n">
        <v>0.326486052580874</v>
      </c>
      <c r="T84" s="0" t="n">
        <v>0.381740683763545</v>
      </c>
      <c r="U84" s="0" t="n">
        <v>0.449627579997259</v>
      </c>
      <c r="V84" s="0" t="n">
        <v>0.533898120553685</v>
      </c>
      <c r="W84" s="0" t="n">
        <v>0.828626817399397</v>
      </c>
      <c r="X84" s="0" t="n">
        <v>1.00807693794323</v>
      </c>
      <c r="Y84" s="0" t="n">
        <v>0.947338354302139</v>
      </c>
      <c r="Z84" s="0" t="n">
        <v>1.17380036736966</v>
      </c>
      <c r="AA84" s="0" t="n">
        <v>1.47482273452937</v>
      </c>
      <c r="AB84" s="0" t="n">
        <v>2.51590327317925</v>
      </c>
      <c r="AC84" s="0" t="n">
        <v>3.2950072705604</v>
      </c>
      <c r="AD84" s="0" t="n">
        <v>3.24147833244456</v>
      </c>
      <c r="AE84" s="0" t="n">
        <v>6.03498885286421</v>
      </c>
    </row>
    <row r="85" customFormat="false" ht="15.75" hidden="false" customHeight="false" outlineLevel="0" collapsed="false">
      <c r="B85" s="0" t="n">
        <v>0.0410928811513784</v>
      </c>
      <c r="C85" s="0" t="n">
        <v>0.0508004871615576</v>
      </c>
      <c r="D85" s="0" t="n">
        <v>0.0362097356493369</v>
      </c>
      <c r="E85" s="0" t="n">
        <v>0.0543423360835598</v>
      </c>
      <c r="F85" s="0" t="n">
        <v>0.0621109249266311</v>
      </c>
      <c r="G85" s="0" t="n">
        <v>0.0855456843238172</v>
      </c>
      <c r="H85" s="0" t="n">
        <v>0.107184193438716</v>
      </c>
      <c r="I85" s="0" t="n">
        <v>0.0991025293247023</v>
      </c>
      <c r="J85" s="0" t="n">
        <v>0.112602800209325</v>
      </c>
      <c r="K85" s="0" t="n">
        <v>0.158166131303066</v>
      </c>
      <c r="L85" s="0" t="n">
        <v>0.177717183055718</v>
      </c>
      <c r="M85" s="0" t="n">
        <v>0.158754232898172</v>
      </c>
      <c r="N85" s="0" t="n">
        <v>0.175787618660662</v>
      </c>
      <c r="O85" s="0" t="n">
        <v>0.193345141027665</v>
      </c>
      <c r="P85" s="0" t="n">
        <v>0.266101450642932</v>
      </c>
      <c r="Q85" s="0" t="n">
        <v>0.243455668801571</v>
      </c>
      <c r="R85" s="0" t="n">
        <v>0.356606273839945</v>
      </c>
      <c r="S85" s="0" t="n">
        <v>0.326486052580874</v>
      </c>
      <c r="T85" s="0" t="n">
        <v>0.381740683763545</v>
      </c>
      <c r="U85" s="0" t="n">
        <v>0.449627579997259</v>
      </c>
      <c r="V85" s="0" t="n">
        <v>0.533898120553685</v>
      </c>
      <c r="W85" s="0" t="n">
        <v>0.828626817399397</v>
      </c>
      <c r="X85" s="0" t="n">
        <v>1.00807693794323</v>
      </c>
      <c r="Y85" s="0" t="n">
        <v>1.24068048872277</v>
      </c>
      <c r="Z85" s="0" t="n">
        <v>1.54684197390504</v>
      </c>
      <c r="AA85" s="0" t="n">
        <v>1.47482273452937</v>
      </c>
      <c r="AB85" s="0" t="n">
        <v>2.51590327317925</v>
      </c>
      <c r="AC85" s="0" t="n">
        <v>3.2950072705604</v>
      </c>
      <c r="AD85" s="0" t="n">
        <v>4.40648500356361</v>
      </c>
      <c r="AE85" s="0" t="n">
        <v>4.39637351649338</v>
      </c>
    </row>
    <row r="86" customFormat="false" ht="15.75" hidden="false" customHeight="false" outlineLevel="0" collapsed="false">
      <c r="B86" s="0" t="n">
        <v>0.0410928811513784</v>
      </c>
      <c r="C86" s="0" t="n">
        <v>0.0399610785570351</v>
      </c>
      <c r="D86" s="0" t="n">
        <v>0.0481390457822979</v>
      </c>
      <c r="E86" s="0" t="n">
        <v>0.0668519399071072</v>
      </c>
      <c r="F86" s="0" t="n">
        <v>0.0736599577716536</v>
      </c>
      <c r="G86" s="0" t="n">
        <v>0.0716343720303263</v>
      </c>
      <c r="H86" s="0" t="n">
        <v>0.0865565348731319</v>
      </c>
      <c r="I86" s="0" t="n">
        <v>0.0991025293247023</v>
      </c>
      <c r="J86" s="0" t="n">
        <v>0.112602800209325</v>
      </c>
      <c r="K86" s="0" t="n">
        <v>0.158166131303066</v>
      </c>
      <c r="L86" s="0" t="n">
        <v>0.142470414251382</v>
      </c>
      <c r="M86" s="0" t="n">
        <v>0.158754232898172</v>
      </c>
      <c r="N86" s="0" t="n">
        <v>0.175787618660662</v>
      </c>
      <c r="O86" s="0" t="n">
        <v>0.24302738180583</v>
      </c>
      <c r="P86" s="0" t="n">
        <v>0.266101450642932</v>
      </c>
      <c r="Q86" s="0" t="n">
        <v>0.307859165362395</v>
      </c>
      <c r="R86" s="0" t="n">
        <v>0.281085636151114</v>
      </c>
      <c r="S86" s="0" t="n">
        <v>0.326486052580874</v>
      </c>
      <c r="T86" s="0" t="n">
        <v>0.381740683763545</v>
      </c>
      <c r="U86" s="0" t="n">
        <v>0.449627579997259</v>
      </c>
      <c r="V86" s="0" t="n">
        <v>0.533898120553685</v>
      </c>
      <c r="W86" s="0" t="n">
        <v>0.828626817399397</v>
      </c>
      <c r="X86" s="0" t="n">
        <v>1.00807693794323</v>
      </c>
      <c r="Y86" s="0" t="n">
        <v>0.947338354302139</v>
      </c>
      <c r="Z86" s="0" t="n">
        <v>1.17380036736966</v>
      </c>
      <c r="AA86" s="0" t="n">
        <v>1.95672139212538</v>
      </c>
      <c r="AB86" s="0" t="n">
        <v>1.88234327112708</v>
      </c>
      <c r="AC86" s="0" t="n">
        <v>3.2950072705604</v>
      </c>
      <c r="AD86" s="0" t="n">
        <v>3.24147833244456</v>
      </c>
      <c r="AE86" s="0" t="n">
        <v>4.39637351649338</v>
      </c>
    </row>
    <row r="87" customFormat="false" ht="15.75" hidden="false" customHeight="false" outlineLevel="0" collapsed="false">
      <c r="B87" s="0" t="n">
        <v>0.0410928811513784</v>
      </c>
      <c r="C87" s="0" t="n">
        <v>0.0399610785570351</v>
      </c>
      <c r="D87" s="0" t="n">
        <v>0.0362097356493369</v>
      </c>
      <c r="E87" s="0" t="n">
        <v>0.0543423360835598</v>
      </c>
      <c r="F87" s="0" t="n">
        <v>0.0736599577716536</v>
      </c>
      <c r="G87" s="0" t="n">
        <v>0.0716343720303263</v>
      </c>
      <c r="H87" s="0" t="n">
        <v>0.0865565348731319</v>
      </c>
      <c r="I87" s="0" t="n">
        <v>0.0991025293247023</v>
      </c>
      <c r="J87" s="0" t="n">
        <v>0.112602800209325</v>
      </c>
      <c r="K87" s="0" t="n">
        <v>0.127065411240723</v>
      </c>
      <c r="L87" s="0" t="n">
        <v>0.142470414251382</v>
      </c>
      <c r="M87" s="0" t="n">
        <v>0.158754232898172</v>
      </c>
      <c r="N87" s="0" t="n">
        <v>0.220346485020001</v>
      </c>
      <c r="O87" s="0" t="n">
        <v>0.193345141027665</v>
      </c>
      <c r="P87" s="0" t="n">
        <v>0.211063877359548</v>
      </c>
      <c r="Q87" s="0" t="n">
        <v>0.307859165362395</v>
      </c>
      <c r="R87" s="0" t="n">
        <v>0.281085636151114</v>
      </c>
      <c r="S87" s="0" t="n">
        <v>0.415670312361541</v>
      </c>
      <c r="T87" s="0" t="n">
        <v>0.487879253900738</v>
      </c>
      <c r="U87" s="0" t="n">
        <v>0.57702233286998</v>
      </c>
      <c r="V87" s="0" t="n">
        <v>0.533898120553685</v>
      </c>
      <c r="W87" s="0" t="n">
        <v>0.828626817399397</v>
      </c>
      <c r="X87" s="0" t="n">
        <v>0.774139263289053</v>
      </c>
      <c r="Y87" s="0" t="n">
        <v>0.947338354302139</v>
      </c>
      <c r="Z87" s="0" t="n">
        <v>1.54684197390504</v>
      </c>
      <c r="AA87" s="0" t="n">
        <v>1.95672139212538</v>
      </c>
      <c r="AB87" s="0" t="n">
        <v>2.51590327317925</v>
      </c>
      <c r="AC87" s="0" t="n">
        <v>2.44542379945227</v>
      </c>
      <c r="AD87" s="0" t="n">
        <v>3.24147833244456</v>
      </c>
      <c r="AE87" s="0" t="n">
        <v>4.39637351649338</v>
      </c>
    </row>
    <row r="88" customFormat="false" ht="15.75" hidden="false" customHeight="false" outlineLevel="0" collapsed="false">
      <c r="B88" s="0" t="n">
        <v>0.0410928811513784</v>
      </c>
      <c r="C88" s="0" t="n">
        <v>0.0508004871615576</v>
      </c>
      <c r="D88" s="0" t="n">
        <v>0.0362097356493369</v>
      </c>
      <c r="E88" s="0" t="n">
        <v>0.0668519399071072</v>
      </c>
      <c r="F88" s="0" t="n">
        <v>0.0621109249266311</v>
      </c>
      <c r="G88" s="0" t="n">
        <v>0.0855456843238172</v>
      </c>
      <c r="H88" s="0" t="n">
        <v>0.107184193438716</v>
      </c>
      <c r="I88" s="0" t="n">
        <v>0.0991025293247023</v>
      </c>
      <c r="J88" s="0" t="n">
        <v>0.139895294211703</v>
      </c>
      <c r="K88" s="0" t="n">
        <v>0.127065411240723</v>
      </c>
      <c r="L88" s="0" t="n">
        <v>0.177717183055718</v>
      </c>
      <c r="M88" s="0" t="n">
        <v>0.158754232898172</v>
      </c>
      <c r="N88" s="0" t="n">
        <v>0.220346485020001</v>
      </c>
      <c r="O88" s="0" t="n">
        <v>0.193345141027665</v>
      </c>
      <c r="P88" s="0" t="n">
        <v>0.211063877359548</v>
      </c>
      <c r="Q88" s="0" t="n">
        <v>0.243455668801571</v>
      </c>
      <c r="R88" s="0" t="n">
        <v>0.356606273839945</v>
      </c>
      <c r="S88" s="0" t="n">
        <v>0.326486052580874</v>
      </c>
      <c r="T88" s="0" t="n">
        <v>0.487879253900738</v>
      </c>
      <c r="U88" s="0" t="n">
        <v>0.449627579997259</v>
      </c>
      <c r="V88" s="0" t="n">
        <v>0.533898120553685</v>
      </c>
      <c r="W88" s="0" t="n">
        <v>0.828626817399397</v>
      </c>
      <c r="X88" s="0" t="n">
        <v>0.774139263289053</v>
      </c>
      <c r="Y88" s="0" t="n">
        <v>0.947338354302139</v>
      </c>
      <c r="Z88" s="0" t="n">
        <v>1.17380036736966</v>
      </c>
      <c r="AA88" s="0" t="n">
        <v>1.95672139212538</v>
      </c>
      <c r="AB88" s="0" t="n">
        <v>1.88234327112708</v>
      </c>
      <c r="AC88" s="0" t="n">
        <v>2.44542379945227</v>
      </c>
      <c r="AD88" s="0" t="n">
        <v>4.40648500356361</v>
      </c>
      <c r="AE88" s="0" t="n">
        <v>4.39637351649338</v>
      </c>
    </row>
    <row r="89" customFormat="false" ht="15.75" hidden="false" customHeight="false" outlineLevel="0" collapsed="false">
      <c r="B89" s="0" t="n">
        <v>0.0410928811513784</v>
      </c>
      <c r="C89" s="0" t="n">
        <v>0.0508004871615576</v>
      </c>
      <c r="D89" s="0" t="n">
        <v>0.0481390457822979</v>
      </c>
      <c r="E89" s="0" t="n">
        <v>0.0668519399071072</v>
      </c>
      <c r="F89" s="0" t="n">
        <v>0.0621109249266311</v>
      </c>
      <c r="G89" s="0" t="n">
        <v>0.0855456843238172</v>
      </c>
      <c r="H89" s="0" t="n">
        <v>0.0865565348731319</v>
      </c>
      <c r="I89" s="0" t="n">
        <v>0.0991025293247023</v>
      </c>
      <c r="J89" s="0" t="n">
        <v>0.139895294211703</v>
      </c>
      <c r="K89" s="0" t="n">
        <v>0.158166131303066</v>
      </c>
      <c r="L89" s="0" t="n">
        <v>0.142470414251382</v>
      </c>
      <c r="M89" s="0" t="n">
        <v>0.158754232898172</v>
      </c>
      <c r="N89" s="0" t="n">
        <v>0.220346485020001</v>
      </c>
      <c r="O89" s="0" t="n">
        <v>0.193345141027665</v>
      </c>
      <c r="P89" s="0" t="n">
        <v>0.266101450642932</v>
      </c>
      <c r="Q89" s="0" t="n">
        <v>0.243455668801571</v>
      </c>
      <c r="R89" s="0" t="n">
        <v>0.281085636151114</v>
      </c>
      <c r="S89" s="0" t="n">
        <v>0.415670312361541</v>
      </c>
      <c r="T89" s="0" t="n">
        <v>0.381740683763545</v>
      </c>
      <c r="U89" s="0" t="n">
        <v>0.449627579997259</v>
      </c>
      <c r="V89" s="0" t="n">
        <v>0.688243720568697</v>
      </c>
      <c r="W89" s="0" t="n">
        <v>0.828626817399397</v>
      </c>
      <c r="X89" s="0" t="n">
        <v>0.774139263289053</v>
      </c>
      <c r="Y89" s="0" t="n">
        <v>1.24068048872277</v>
      </c>
      <c r="Z89" s="0" t="n">
        <v>1.17380036736966</v>
      </c>
      <c r="AA89" s="0" t="n">
        <v>1.47482273452937</v>
      </c>
      <c r="AB89" s="0" t="n">
        <v>1.88234327112708</v>
      </c>
      <c r="AC89" s="0" t="n">
        <v>2.44542379945227</v>
      </c>
      <c r="AD89" s="0" t="n">
        <v>4.40648500356361</v>
      </c>
      <c r="AE89" s="0" t="n">
        <v>6.03498885286421</v>
      </c>
    </row>
    <row r="90" customFormat="false" ht="15.75" hidden="false" customHeight="false" outlineLevel="0" collapsed="false">
      <c r="B90" s="0" t="n">
        <v>0.0410928811513784</v>
      </c>
      <c r="C90" s="0" t="n">
        <v>0.0399610785570351</v>
      </c>
      <c r="D90" s="0" t="n">
        <v>0.0481390457822979</v>
      </c>
      <c r="E90" s="0" t="n">
        <v>0.0543423360835598</v>
      </c>
      <c r="F90" s="0" t="n">
        <v>0.0736599577716536</v>
      </c>
      <c r="G90" s="0" t="n">
        <v>0.0855456843238172</v>
      </c>
      <c r="H90" s="0" t="n">
        <v>0.107184193438716</v>
      </c>
      <c r="I90" s="0" t="n">
        <v>0.122910351733914</v>
      </c>
      <c r="J90" s="0" t="n">
        <v>0.112602800209325</v>
      </c>
      <c r="K90" s="0" t="n">
        <v>0.158166131303066</v>
      </c>
      <c r="L90" s="0" t="n">
        <v>0.142470414251382</v>
      </c>
      <c r="M90" s="0" t="n">
        <v>0.198490240055581</v>
      </c>
      <c r="N90" s="0" t="n">
        <v>0.220346485020001</v>
      </c>
      <c r="O90" s="0" t="n">
        <v>0.24302738180583</v>
      </c>
      <c r="P90" s="0" t="n">
        <v>0.211063877359548</v>
      </c>
      <c r="Q90" s="0" t="n">
        <v>0.307859165362395</v>
      </c>
      <c r="R90" s="0" t="n">
        <v>0.281085636151114</v>
      </c>
      <c r="S90" s="0" t="n">
        <v>0.326486052580874</v>
      </c>
      <c r="T90" s="0" t="n">
        <v>0.381740683763545</v>
      </c>
      <c r="U90" s="0" t="n">
        <v>0.57702233286998</v>
      </c>
      <c r="V90" s="0" t="n">
        <v>0.688243720568697</v>
      </c>
      <c r="W90" s="0" t="n">
        <v>0.828626817399397</v>
      </c>
      <c r="X90" s="0" t="n">
        <v>0.774139263289053</v>
      </c>
      <c r="Y90" s="0" t="n">
        <v>1.24068048872277</v>
      </c>
      <c r="Z90" s="0" t="n">
        <v>1.54684197390504</v>
      </c>
      <c r="AA90" s="0" t="n">
        <v>1.95672139212538</v>
      </c>
      <c r="AB90" s="0" t="n">
        <v>1.88234327112708</v>
      </c>
      <c r="AC90" s="0" t="n">
        <v>3.2950072705604</v>
      </c>
      <c r="AD90" s="0" t="n">
        <v>4.40648500356361</v>
      </c>
      <c r="AE90" s="0" t="n">
        <v>6.03498885286421</v>
      </c>
    </row>
    <row r="91" customFormat="false" ht="15.75" hidden="false" customHeight="false" outlineLevel="0" collapsed="false">
      <c r="B91" s="0" t="n">
        <v>0.0410928811513784</v>
      </c>
      <c r="C91" s="0" t="n">
        <v>0.0508004871615576</v>
      </c>
      <c r="D91" s="0" t="n">
        <v>0.0362097356493369</v>
      </c>
      <c r="E91" s="0" t="n">
        <v>0.0543423360835598</v>
      </c>
      <c r="F91" s="0" t="n">
        <v>0.0621109249266311</v>
      </c>
      <c r="G91" s="0" t="n">
        <v>0.0855456843238172</v>
      </c>
      <c r="H91" s="0" t="n">
        <v>0.107184193438716</v>
      </c>
      <c r="I91" s="0" t="n">
        <v>0.122910351733914</v>
      </c>
      <c r="J91" s="0" t="n">
        <v>0.112602800209325</v>
      </c>
      <c r="K91" s="0" t="n">
        <v>0.158166131303066</v>
      </c>
      <c r="L91" s="0" t="n">
        <v>0.177717183055718</v>
      </c>
      <c r="M91" s="0" t="n">
        <v>0.158754232898172</v>
      </c>
      <c r="N91" s="0" t="n">
        <v>0.220346485020001</v>
      </c>
      <c r="O91" s="0" t="n">
        <v>0.193345141027665</v>
      </c>
      <c r="P91" s="0" t="n">
        <v>0.266101450642932</v>
      </c>
      <c r="Q91" s="0" t="n">
        <v>0.243455668801571</v>
      </c>
      <c r="R91" s="0" t="n">
        <v>0.356606273839945</v>
      </c>
      <c r="S91" s="0" t="n">
        <v>0.326486052580874</v>
      </c>
      <c r="T91" s="0" t="n">
        <v>0.381740683763545</v>
      </c>
      <c r="U91" s="0" t="n">
        <v>0.57702233286998</v>
      </c>
      <c r="V91" s="0" t="n">
        <v>0.533898120553685</v>
      </c>
      <c r="W91" s="0" t="n">
        <v>0.639688766111172</v>
      </c>
      <c r="X91" s="0" t="n">
        <v>1.00807693794323</v>
      </c>
      <c r="Y91" s="0" t="n">
        <v>0.947338354302139</v>
      </c>
      <c r="Z91" s="0" t="n">
        <v>1.54684197390504</v>
      </c>
      <c r="AA91" s="0" t="n">
        <v>1.47482273452937</v>
      </c>
      <c r="AB91" s="0" t="n">
        <v>1.88234327112708</v>
      </c>
      <c r="AC91" s="0" t="n">
        <v>2.44542379945227</v>
      </c>
      <c r="AD91" s="0" t="n">
        <v>3.24147833244456</v>
      </c>
      <c r="AE91" s="0" t="n">
        <v>6.03498885286421</v>
      </c>
    </row>
    <row r="92" customFormat="false" ht="15.75" hidden="false" customHeight="false" outlineLevel="0" collapsed="false">
      <c r="B92" s="0" t="n">
        <v>0.0410928811513784</v>
      </c>
      <c r="C92" s="0" t="n">
        <v>0.0399610785570351</v>
      </c>
      <c r="D92" s="0" t="n">
        <v>0.0362097356493369</v>
      </c>
      <c r="E92" s="0" t="n">
        <v>0.0543423360835598</v>
      </c>
      <c r="F92" s="0" t="n">
        <v>0.0621109249266311</v>
      </c>
      <c r="G92" s="0" t="n">
        <v>0.0716343720303263</v>
      </c>
      <c r="H92" s="0" t="n">
        <v>0.0865565348731319</v>
      </c>
      <c r="I92" s="0" t="n">
        <v>0.0991025293247023</v>
      </c>
      <c r="J92" s="0" t="n">
        <v>0.112602800209325</v>
      </c>
      <c r="K92" s="0" t="n">
        <v>0.127065411240723</v>
      </c>
      <c r="L92" s="0" t="n">
        <v>0.142470414251382</v>
      </c>
      <c r="M92" s="0" t="n">
        <v>0.198490240055581</v>
      </c>
      <c r="N92" s="0" t="n">
        <v>0.175787618660662</v>
      </c>
      <c r="O92" s="0" t="n">
        <v>0.24302738180583</v>
      </c>
      <c r="P92" s="0" t="n">
        <v>0.211063877359548</v>
      </c>
      <c r="Q92" s="0" t="n">
        <v>0.307859165362395</v>
      </c>
      <c r="R92" s="0" t="n">
        <v>0.356606273839945</v>
      </c>
      <c r="S92" s="0" t="n">
        <v>0.415670312361541</v>
      </c>
      <c r="T92" s="0" t="n">
        <v>0.381740683763545</v>
      </c>
      <c r="U92" s="0" t="n">
        <v>0.57702233286998</v>
      </c>
      <c r="V92" s="0" t="n">
        <v>0.533898120553685</v>
      </c>
      <c r="W92" s="0" t="n">
        <v>0.639688766111172</v>
      </c>
      <c r="X92" s="0" t="n">
        <v>0.774139263289053</v>
      </c>
      <c r="Y92" s="0" t="n">
        <v>0.947338354302139</v>
      </c>
      <c r="Z92" s="0" t="n">
        <v>1.17380036736966</v>
      </c>
      <c r="AA92" s="0" t="n">
        <v>1.47482273452937</v>
      </c>
      <c r="AB92" s="0" t="n">
        <v>1.88234327112708</v>
      </c>
      <c r="AC92" s="0" t="n">
        <v>2.44542379945227</v>
      </c>
      <c r="AD92" s="0" t="n">
        <v>3.24147833244456</v>
      </c>
      <c r="AE92" s="0" t="n">
        <v>6.03498885286421</v>
      </c>
    </row>
    <row r="93" customFormat="false" ht="15.75" hidden="false" customHeight="false" outlineLevel="0" collapsed="false">
      <c r="B93" s="0" t="n">
        <v>0.0410928811513784</v>
      </c>
      <c r="C93" s="0" t="n">
        <v>0.0399610785570351</v>
      </c>
      <c r="D93" s="0" t="n">
        <v>0.0362097356493369</v>
      </c>
      <c r="E93" s="0" t="n">
        <v>0.0543423360835598</v>
      </c>
      <c r="F93" s="0" t="n">
        <v>0.0621109249266311</v>
      </c>
      <c r="G93" s="0" t="n">
        <v>0.0855456843238172</v>
      </c>
      <c r="H93" s="0" t="n">
        <v>0.107184193438716</v>
      </c>
      <c r="I93" s="0" t="n">
        <v>0.122910351733914</v>
      </c>
      <c r="J93" s="0" t="n">
        <v>0.112602800209325</v>
      </c>
      <c r="K93" s="0" t="n">
        <v>0.158166131303066</v>
      </c>
      <c r="L93" s="0" t="n">
        <v>0.177717183055718</v>
      </c>
      <c r="M93" s="0" t="n">
        <v>0.158754232898172</v>
      </c>
      <c r="N93" s="0" t="n">
        <v>0.175787618660662</v>
      </c>
      <c r="O93" s="0" t="n">
        <v>0.24302738180583</v>
      </c>
      <c r="P93" s="0" t="n">
        <v>0.266101450642932</v>
      </c>
      <c r="Q93" s="0" t="n">
        <v>0.243455668801571</v>
      </c>
      <c r="R93" s="0" t="n">
        <v>0.356606273839945</v>
      </c>
      <c r="S93" s="0" t="n">
        <v>0.326486052580874</v>
      </c>
      <c r="T93" s="0" t="n">
        <v>0.381740683763545</v>
      </c>
      <c r="U93" s="0" t="n">
        <v>0.57702233286998</v>
      </c>
      <c r="V93" s="0" t="n">
        <v>0.533898120553685</v>
      </c>
      <c r="W93" s="0" t="n">
        <v>0.828626817399397</v>
      </c>
      <c r="X93" s="0" t="n">
        <v>0.774139263289053</v>
      </c>
      <c r="Y93" s="0" t="n">
        <v>1.24068048872277</v>
      </c>
      <c r="Z93" s="0" t="n">
        <v>1.54684197390504</v>
      </c>
      <c r="AA93" s="0" t="n">
        <v>1.47482273452937</v>
      </c>
      <c r="AB93" s="0" t="n">
        <v>1.88234327112708</v>
      </c>
      <c r="AC93" s="0" t="n">
        <v>2.44542379945227</v>
      </c>
      <c r="AD93" s="0" t="n">
        <v>3.24147833244456</v>
      </c>
      <c r="AE93" s="0" t="n">
        <v>4.39637351649338</v>
      </c>
    </row>
    <row r="94" customFormat="false" ht="15.75" hidden="false" customHeight="false" outlineLevel="0" collapsed="false">
      <c r="B94" s="0" t="n">
        <v>0.0410928811513784</v>
      </c>
      <c r="C94" s="0" t="n">
        <v>0.0399610785570351</v>
      </c>
      <c r="D94" s="0" t="n">
        <v>0.0481390457822979</v>
      </c>
      <c r="E94" s="0" t="n">
        <v>0.0668519399071072</v>
      </c>
      <c r="F94" s="0" t="n">
        <v>0.0736599577716536</v>
      </c>
      <c r="G94" s="0" t="n">
        <v>0.0716343720303263</v>
      </c>
      <c r="H94" s="0" t="n">
        <v>0.107184193438716</v>
      </c>
      <c r="I94" s="0" t="n">
        <v>0.122910351733914</v>
      </c>
      <c r="J94" s="0" t="n">
        <v>0.139895294211703</v>
      </c>
      <c r="K94" s="0" t="n">
        <v>0.158166131303066</v>
      </c>
      <c r="L94" s="0" t="n">
        <v>0.142470414251382</v>
      </c>
      <c r="M94" s="0" t="n">
        <v>0.158754232898172</v>
      </c>
      <c r="N94" s="0" t="n">
        <v>0.175787618660662</v>
      </c>
      <c r="O94" s="0" t="n">
        <v>0.24302738180583</v>
      </c>
      <c r="P94" s="0" t="n">
        <v>0.266101450642932</v>
      </c>
      <c r="Q94" s="0" t="n">
        <v>0.307859165362395</v>
      </c>
      <c r="R94" s="0" t="n">
        <v>0.356606273839945</v>
      </c>
      <c r="S94" s="0" t="n">
        <v>0.415670312361541</v>
      </c>
      <c r="T94" s="0" t="n">
        <v>0.487879253900738</v>
      </c>
      <c r="U94" s="0" t="n">
        <v>0.449627579997259</v>
      </c>
      <c r="V94" s="0" t="n">
        <v>0.533898120553685</v>
      </c>
      <c r="W94" s="0" t="n">
        <v>0.828626817399397</v>
      </c>
      <c r="X94" s="0" t="n">
        <v>1.00807693794323</v>
      </c>
      <c r="Y94" s="0" t="n">
        <v>1.24068048872277</v>
      </c>
      <c r="Z94" s="0" t="n">
        <v>1.17380036736966</v>
      </c>
      <c r="AA94" s="0" t="n">
        <v>1.95672139212538</v>
      </c>
      <c r="AB94" s="0" t="n">
        <v>1.88234327112708</v>
      </c>
      <c r="AC94" s="0" t="n">
        <v>2.44542379945227</v>
      </c>
      <c r="AD94" s="0" t="n">
        <v>4.40648500356361</v>
      </c>
      <c r="AE94" s="0" t="n">
        <v>6.03498885286421</v>
      </c>
    </row>
    <row r="95" customFormat="false" ht="15.75" hidden="false" customHeight="false" outlineLevel="0" collapsed="false">
      <c r="B95" s="0" t="n">
        <v>0.0410928811513784</v>
      </c>
      <c r="C95" s="0" t="n">
        <v>0.0508004871615576</v>
      </c>
      <c r="D95" s="0" t="n">
        <v>0.0481390457822979</v>
      </c>
      <c r="E95" s="0" t="n">
        <v>0.0668519399071072</v>
      </c>
      <c r="F95" s="0" t="n">
        <v>0.0621109249266311</v>
      </c>
      <c r="G95" s="0" t="n">
        <v>0.0855456843238172</v>
      </c>
      <c r="H95" s="0" t="n">
        <v>0.107184193438716</v>
      </c>
      <c r="I95" s="0" t="n">
        <v>0.122910351733914</v>
      </c>
      <c r="J95" s="0" t="n">
        <v>0.139895294211703</v>
      </c>
      <c r="K95" s="0" t="n">
        <v>0.158166131303066</v>
      </c>
      <c r="L95" s="0" t="n">
        <v>0.177717183055718</v>
      </c>
      <c r="M95" s="0" t="n">
        <v>0.198490240055581</v>
      </c>
      <c r="N95" s="0" t="n">
        <v>0.220346485020001</v>
      </c>
      <c r="O95" s="0" t="n">
        <v>0.193345141027665</v>
      </c>
      <c r="P95" s="0" t="n">
        <v>0.266101450642932</v>
      </c>
      <c r="Q95" s="0" t="n">
        <v>0.243455668801571</v>
      </c>
      <c r="R95" s="0" t="n">
        <v>0.356606273839945</v>
      </c>
      <c r="S95" s="0" t="n">
        <v>0.326486052580874</v>
      </c>
      <c r="T95" s="0" t="n">
        <v>0.381740683763545</v>
      </c>
      <c r="U95" s="0" t="n">
        <v>0.449627579997259</v>
      </c>
      <c r="V95" s="0" t="n">
        <v>0.688243720568697</v>
      </c>
      <c r="W95" s="0" t="n">
        <v>0.828626817399397</v>
      </c>
      <c r="X95" s="0" t="n">
        <v>1.00807693794323</v>
      </c>
      <c r="Y95" s="0" t="n">
        <v>1.24068048872277</v>
      </c>
      <c r="Z95" s="0" t="n">
        <v>1.17380036736966</v>
      </c>
      <c r="AA95" s="0" t="n">
        <v>1.95672139212538</v>
      </c>
      <c r="AB95" s="0" t="n">
        <v>2.51590327317925</v>
      </c>
      <c r="AC95" s="0" t="n">
        <v>2.44542379945227</v>
      </c>
      <c r="AD95" s="0" t="n">
        <v>4.40648500356361</v>
      </c>
      <c r="AE95" s="0" t="n">
        <v>6.03498885286421</v>
      </c>
    </row>
    <row r="96" customFormat="false" ht="15.75" hidden="false" customHeight="false" outlineLevel="0" collapsed="false">
      <c r="B96" s="0" t="n">
        <v>0.0410928811513784</v>
      </c>
      <c r="C96" s="0" t="n">
        <v>0.0399610785570351</v>
      </c>
      <c r="D96" s="0" t="n">
        <v>0.0362097356493369</v>
      </c>
      <c r="E96" s="0" t="n">
        <v>0.0668519399071072</v>
      </c>
      <c r="F96" s="0" t="n">
        <v>0.0736599577716536</v>
      </c>
      <c r="G96" s="0" t="n">
        <v>0.0716343720303263</v>
      </c>
      <c r="H96" s="0" t="n">
        <v>0.0865565348731319</v>
      </c>
      <c r="I96" s="0" t="n">
        <v>0.0991025293247023</v>
      </c>
      <c r="J96" s="0" t="n">
        <v>0.139895294211703</v>
      </c>
      <c r="K96" s="0" t="n">
        <v>0.127065411240723</v>
      </c>
      <c r="L96" s="0" t="n">
        <v>0.142470414251382</v>
      </c>
      <c r="M96" s="0" t="n">
        <v>0.198490240055581</v>
      </c>
      <c r="N96" s="0" t="n">
        <v>0.220346485020001</v>
      </c>
      <c r="O96" s="0" t="n">
        <v>0.193345141027665</v>
      </c>
      <c r="P96" s="0" t="n">
        <v>0.211063877359548</v>
      </c>
      <c r="Q96" s="0" t="n">
        <v>0.243455668801571</v>
      </c>
      <c r="R96" s="0" t="n">
        <v>0.356606273839945</v>
      </c>
      <c r="S96" s="0" t="n">
        <v>0.415670312361541</v>
      </c>
      <c r="T96" s="0" t="n">
        <v>0.381740683763545</v>
      </c>
      <c r="U96" s="0" t="n">
        <v>0.57702233286998</v>
      </c>
      <c r="V96" s="0" t="n">
        <v>0.533898120553685</v>
      </c>
      <c r="W96" s="0" t="n">
        <v>0.639688766111172</v>
      </c>
      <c r="X96" s="0" t="n">
        <v>0.774139263289053</v>
      </c>
      <c r="Y96" s="0" t="n">
        <v>0.947338354302139</v>
      </c>
      <c r="Z96" s="0" t="n">
        <v>1.54684197390504</v>
      </c>
      <c r="AA96" s="0" t="n">
        <v>1.95672139212538</v>
      </c>
      <c r="AB96" s="0" t="n">
        <v>1.88234327112708</v>
      </c>
      <c r="AC96" s="0" t="n">
        <v>2.44542379945227</v>
      </c>
      <c r="AD96" s="0" t="n">
        <v>4.40648500356361</v>
      </c>
      <c r="AE96" s="0" t="n">
        <v>4.39637351649338</v>
      </c>
    </row>
    <row r="97" customFormat="false" ht="15.75" hidden="false" customHeight="false" outlineLevel="0" collapsed="false">
      <c r="B97" s="0" t="n">
        <v>0.0410928811513784</v>
      </c>
      <c r="C97" s="0" t="n">
        <v>0.0508004871615576</v>
      </c>
      <c r="D97" s="0" t="n">
        <v>0.0362097356493369</v>
      </c>
      <c r="E97" s="0" t="n">
        <v>0.0543423360835598</v>
      </c>
      <c r="F97" s="0" t="n">
        <v>0.0736599577716536</v>
      </c>
      <c r="G97" s="0" t="n">
        <v>0.0855456843238172</v>
      </c>
      <c r="H97" s="0" t="n">
        <v>0.107184193438716</v>
      </c>
      <c r="I97" s="0" t="n">
        <v>0.122910351733914</v>
      </c>
      <c r="J97" s="0" t="n">
        <v>0.139895294211703</v>
      </c>
      <c r="K97" s="0" t="n">
        <v>0.127065411240723</v>
      </c>
      <c r="L97" s="0" t="n">
        <v>0.142470414251382</v>
      </c>
      <c r="M97" s="0" t="n">
        <v>0.198490240055581</v>
      </c>
      <c r="N97" s="0" t="n">
        <v>0.220346485020001</v>
      </c>
      <c r="O97" s="0" t="n">
        <v>0.24302738180583</v>
      </c>
      <c r="P97" s="0" t="n">
        <v>0.266101450642932</v>
      </c>
      <c r="Q97" s="0" t="n">
        <v>0.243455668801571</v>
      </c>
      <c r="R97" s="0" t="n">
        <v>0.281085636151114</v>
      </c>
      <c r="S97" s="0" t="n">
        <v>0.326486052580874</v>
      </c>
      <c r="T97" s="0" t="n">
        <v>0.381740683763545</v>
      </c>
      <c r="U97" s="0" t="n">
        <v>0.449627579997259</v>
      </c>
      <c r="V97" s="0" t="n">
        <v>0.688243720568697</v>
      </c>
      <c r="W97" s="0" t="n">
        <v>0.639688766111172</v>
      </c>
      <c r="X97" s="0" t="n">
        <v>0.774139263289053</v>
      </c>
      <c r="Y97" s="0" t="n">
        <v>1.24068048872277</v>
      </c>
      <c r="Z97" s="0" t="n">
        <v>1.54684197390504</v>
      </c>
      <c r="AA97" s="0" t="n">
        <v>1.95672139212538</v>
      </c>
      <c r="AB97" s="0" t="n">
        <v>2.51590327317925</v>
      </c>
      <c r="AC97" s="0" t="n">
        <v>3.2950072705604</v>
      </c>
      <c r="AD97" s="0" t="n">
        <v>4.40648500356361</v>
      </c>
      <c r="AE97" s="0" t="n">
        <v>4.39637351649338</v>
      </c>
    </row>
    <row r="98" customFormat="false" ht="15.75" hidden="false" customHeight="false" outlineLevel="0" collapsed="false">
      <c r="B98" s="0" t="n">
        <v>0.0410928811513784</v>
      </c>
      <c r="C98" s="0" t="n">
        <v>0.0399610785570351</v>
      </c>
      <c r="D98" s="0" t="n">
        <v>0.0362097356493369</v>
      </c>
      <c r="E98" s="0" t="n">
        <v>0.0668519399071072</v>
      </c>
      <c r="F98" s="0" t="n">
        <v>0.0736599577716536</v>
      </c>
      <c r="G98" s="0" t="n">
        <v>0.0855456843238172</v>
      </c>
      <c r="H98" s="0" t="n">
        <v>0.107184193438716</v>
      </c>
      <c r="I98" s="0" t="n">
        <v>0.0991025293247023</v>
      </c>
      <c r="J98" s="0" t="n">
        <v>0.112602800209325</v>
      </c>
      <c r="K98" s="0" t="n">
        <v>0.127065411240723</v>
      </c>
      <c r="L98" s="0" t="n">
        <v>0.142470414251382</v>
      </c>
      <c r="M98" s="0" t="n">
        <v>0.158754232898172</v>
      </c>
      <c r="N98" s="0" t="n">
        <v>0.175787618660662</v>
      </c>
      <c r="O98" s="0" t="n">
        <v>0.193345141027665</v>
      </c>
      <c r="P98" s="0" t="n">
        <v>0.266101450642932</v>
      </c>
      <c r="Q98" s="0" t="n">
        <v>0.307859165362395</v>
      </c>
      <c r="R98" s="0" t="n">
        <v>0.281085636151114</v>
      </c>
      <c r="S98" s="0" t="n">
        <v>0.415670312361541</v>
      </c>
      <c r="T98" s="0" t="n">
        <v>0.487879253900738</v>
      </c>
      <c r="U98" s="0" t="n">
        <v>0.57702233286998</v>
      </c>
      <c r="V98" s="0" t="n">
        <v>0.688243720568697</v>
      </c>
      <c r="W98" s="0" t="n">
        <v>0.639688766111172</v>
      </c>
      <c r="X98" s="0" t="n">
        <v>0.774139263289053</v>
      </c>
      <c r="Y98" s="0" t="n">
        <v>0.947338354302139</v>
      </c>
      <c r="Z98" s="0" t="n">
        <v>1.54684197390504</v>
      </c>
      <c r="AA98" s="0" t="n">
        <v>1.47482273452937</v>
      </c>
      <c r="AB98" s="0" t="n">
        <v>2.51590327317925</v>
      </c>
      <c r="AC98" s="0" t="n">
        <v>3.2950072705604</v>
      </c>
      <c r="AD98" s="0" t="n">
        <v>3.24147833244456</v>
      </c>
      <c r="AE98" s="0" t="n">
        <v>6.03498885286421</v>
      </c>
    </row>
    <row r="99" customFormat="false" ht="15.75" hidden="false" customHeight="false" outlineLevel="0" collapsed="false">
      <c r="B99" s="0" t="n">
        <v>0.0410928811513784</v>
      </c>
      <c r="C99" s="0" t="n">
        <v>0.0399610785570351</v>
      </c>
      <c r="D99" s="0" t="n">
        <v>0.0481390457822979</v>
      </c>
      <c r="E99" s="0" t="n">
        <v>0.0668519399071072</v>
      </c>
      <c r="F99" s="0" t="n">
        <v>0.0621109249266311</v>
      </c>
      <c r="G99" s="0" t="n">
        <v>0.0716343720303263</v>
      </c>
      <c r="H99" s="0" t="n">
        <v>0.107184193438716</v>
      </c>
      <c r="I99" s="0" t="n">
        <v>0.0991025293247023</v>
      </c>
      <c r="J99" s="0" t="n">
        <v>0.112602800209325</v>
      </c>
      <c r="K99" s="0" t="n">
        <v>0.127065411240723</v>
      </c>
      <c r="L99" s="0" t="n">
        <v>0.177717183055718</v>
      </c>
      <c r="M99" s="0" t="n">
        <v>0.198490240055581</v>
      </c>
      <c r="N99" s="0" t="n">
        <v>0.175787618660662</v>
      </c>
      <c r="O99" s="0" t="n">
        <v>0.24302738180583</v>
      </c>
      <c r="P99" s="0" t="n">
        <v>0.266101450642932</v>
      </c>
      <c r="Q99" s="0" t="n">
        <v>0.307859165362395</v>
      </c>
      <c r="R99" s="0" t="n">
        <v>0.281085636151114</v>
      </c>
      <c r="S99" s="0" t="n">
        <v>0.415670312361541</v>
      </c>
      <c r="T99" s="0" t="n">
        <v>0.487879253900738</v>
      </c>
      <c r="U99" s="0" t="n">
        <v>0.57702233286998</v>
      </c>
      <c r="V99" s="0" t="n">
        <v>0.688243720568697</v>
      </c>
      <c r="W99" s="0" t="n">
        <v>0.639688766111172</v>
      </c>
      <c r="X99" s="0" t="n">
        <v>0.774139263289053</v>
      </c>
      <c r="Y99" s="0" t="n">
        <v>0.947338354302139</v>
      </c>
      <c r="Z99" s="0" t="n">
        <v>1.17380036736966</v>
      </c>
      <c r="AA99" s="0" t="n">
        <v>1.95672139212538</v>
      </c>
      <c r="AB99" s="0" t="n">
        <v>2.51590327317925</v>
      </c>
      <c r="AC99" s="0" t="n">
        <v>2.44542379945227</v>
      </c>
      <c r="AD99" s="0" t="n">
        <v>3.24147833244456</v>
      </c>
      <c r="AE99" s="0" t="n">
        <v>4.39637351649338</v>
      </c>
    </row>
    <row r="100" customFormat="false" ht="15.75" hidden="false" customHeight="false" outlineLevel="0" collapsed="false">
      <c r="B100" s="0" t="n">
        <v>0.0410928811513784</v>
      </c>
      <c r="C100" s="0" t="n">
        <v>0.0508004871615576</v>
      </c>
      <c r="D100" s="0" t="n">
        <v>0.0362097356493369</v>
      </c>
      <c r="E100" s="0" t="n">
        <v>0.0668519399071072</v>
      </c>
      <c r="F100" s="0" t="n">
        <v>0.0621109249266311</v>
      </c>
      <c r="G100" s="0" t="n">
        <v>0.0716343720303263</v>
      </c>
      <c r="H100" s="0" t="n">
        <v>0.107184193438716</v>
      </c>
      <c r="I100" s="0" t="n">
        <v>0.122910351733914</v>
      </c>
      <c r="J100" s="0" t="n">
        <v>0.112602800209325</v>
      </c>
      <c r="K100" s="0" t="n">
        <v>0.158166131303066</v>
      </c>
      <c r="L100" s="0" t="n">
        <v>0.142470414251382</v>
      </c>
      <c r="M100" s="0" t="n">
        <v>0.198490240055581</v>
      </c>
      <c r="N100" s="0" t="n">
        <v>0.220346485020001</v>
      </c>
      <c r="O100" s="0" t="n">
        <v>0.193345141027665</v>
      </c>
      <c r="P100" s="0" t="n">
        <v>0.266101450642932</v>
      </c>
      <c r="Q100" s="0" t="n">
        <v>0.243455668801571</v>
      </c>
      <c r="R100" s="0" t="n">
        <v>0.356606273839945</v>
      </c>
      <c r="S100" s="0" t="n">
        <v>0.326486052580874</v>
      </c>
      <c r="T100" s="0" t="n">
        <v>0.381740683763545</v>
      </c>
      <c r="U100" s="0" t="n">
        <v>0.57702233286998</v>
      </c>
      <c r="V100" s="0" t="n">
        <v>0.688243720568697</v>
      </c>
      <c r="W100" s="0" t="n">
        <v>0.828626817399397</v>
      </c>
      <c r="X100" s="0" t="n">
        <v>0.774139263289053</v>
      </c>
      <c r="Y100" s="0" t="n">
        <v>0.947338354302139</v>
      </c>
      <c r="Z100" s="0" t="n">
        <v>1.17380036736966</v>
      </c>
      <c r="AA100" s="0" t="n">
        <v>1.47482273452937</v>
      </c>
      <c r="AB100" s="0" t="n">
        <v>2.51590327317925</v>
      </c>
      <c r="AC100" s="0" t="n">
        <v>2.44542379945227</v>
      </c>
      <c r="AD100" s="0" t="n">
        <v>4.40648500356361</v>
      </c>
      <c r="AE100" s="0" t="n">
        <v>4.39637351649338</v>
      </c>
    </row>
    <row r="101" customFormat="false" ht="15.75" hidden="false" customHeight="false" outlineLevel="0" collapsed="false">
      <c r="B101" s="0" t="n">
        <v>0.0410928811513784</v>
      </c>
      <c r="C101" s="0" t="n">
        <v>0.0508004871615576</v>
      </c>
      <c r="D101" s="0" t="n">
        <v>0.0481390457822979</v>
      </c>
      <c r="E101" s="0" t="n">
        <v>0.0543423360835598</v>
      </c>
      <c r="F101" s="0" t="n">
        <v>0.0736599577716536</v>
      </c>
      <c r="G101" s="0" t="n">
        <v>0.0716343720303263</v>
      </c>
      <c r="H101" s="0" t="n">
        <v>0.107184193438716</v>
      </c>
      <c r="I101" s="0" t="n">
        <v>0.122910351733914</v>
      </c>
      <c r="J101" s="0" t="n">
        <v>0.112602800209325</v>
      </c>
      <c r="K101" s="0" t="n">
        <v>0.127065411240723</v>
      </c>
      <c r="L101" s="0" t="n">
        <v>0.142470414251382</v>
      </c>
      <c r="M101" s="0" t="n">
        <v>0.158754232898172</v>
      </c>
      <c r="N101" s="0" t="n">
        <v>0.175787618660662</v>
      </c>
      <c r="O101" s="0" t="n">
        <v>0.193345141027665</v>
      </c>
      <c r="P101" s="0" t="n">
        <v>0.266101450642932</v>
      </c>
      <c r="Q101" s="0" t="n">
        <v>0.307859165362395</v>
      </c>
      <c r="R101" s="0" t="n">
        <v>0.356606273839945</v>
      </c>
      <c r="S101" s="0" t="n">
        <v>0.326486052580874</v>
      </c>
      <c r="T101" s="0" t="n">
        <v>0.381740683763545</v>
      </c>
      <c r="U101" s="0" t="n">
        <v>0.57702233286998</v>
      </c>
      <c r="V101" s="0" t="n">
        <v>0.688243720568697</v>
      </c>
      <c r="W101" s="0" t="n">
        <v>0.828626817399397</v>
      </c>
      <c r="X101" s="0" t="n">
        <v>0.774139263289053</v>
      </c>
      <c r="Y101" s="0" t="n">
        <v>1.24068048872277</v>
      </c>
      <c r="Z101" s="0" t="n">
        <v>1.17380036736966</v>
      </c>
      <c r="AA101" s="0" t="n">
        <v>1.95672139212538</v>
      </c>
      <c r="AB101" s="0" t="n">
        <v>2.51590327317925</v>
      </c>
      <c r="AC101" s="0" t="n">
        <v>2.44542379945227</v>
      </c>
      <c r="AD101" s="0" t="n">
        <v>3.24147833244456</v>
      </c>
      <c r="AE101" s="0" t="n">
        <v>6.03498885286421</v>
      </c>
    </row>
    <row r="102" customFormat="false" ht="15.75" hidden="false" customHeight="false" outlineLevel="0" collapsed="false">
      <c r="B102" s="0" t="n">
        <v>0.0410928811513784</v>
      </c>
      <c r="C102" s="0" t="n">
        <v>0.0508004871615576</v>
      </c>
      <c r="D102" s="0" t="n">
        <v>0.0362097356493369</v>
      </c>
      <c r="E102" s="0" t="n">
        <v>0.0543423360835598</v>
      </c>
      <c r="F102" s="0" t="n">
        <v>0.0621109249266311</v>
      </c>
      <c r="G102" s="0" t="n">
        <v>0.0716343720303263</v>
      </c>
      <c r="H102" s="0" t="n">
        <v>0.0865565348731319</v>
      </c>
      <c r="I102" s="0" t="n">
        <v>0.122910351733914</v>
      </c>
      <c r="J102" s="0" t="n">
        <v>0.112602800209325</v>
      </c>
      <c r="K102" s="0" t="n">
        <v>0.158166131303066</v>
      </c>
      <c r="L102" s="0" t="n">
        <v>0.177717183055718</v>
      </c>
      <c r="M102" s="0" t="n">
        <v>0.198490240055581</v>
      </c>
      <c r="N102" s="0" t="n">
        <v>0.175787618660662</v>
      </c>
      <c r="O102" s="0" t="n">
        <v>0.24302738180583</v>
      </c>
      <c r="P102" s="0" t="n">
        <v>0.266101450642932</v>
      </c>
      <c r="Q102" s="0" t="n">
        <v>0.307859165362395</v>
      </c>
      <c r="R102" s="0" t="n">
        <v>0.356606273839945</v>
      </c>
      <c r="S102" s="0" t="n">
        <v>0.326486052580874</v>
      </c>
      <c r="T102" s="0" t="n">
        <v>0.487879253900738</v>
      </c>
      <c r="U102" s="0" t="n">
        <v>0.57702233286998</v>
      </c>
      <c r="V102" s="0" t="n">
        <v>0.688243720568697</v>
      </c>
      <c r="W102" s="0" t="n">
        <v>0.828626817399397</v>
      </c>
      <c r="X102" s="0" t="n">
        <v>1.00807693794323</v>
      </c>
      <c r="Y102" s="0" t="n">
        <v>0.947338354302139</v>
      </c>
      <c r="Z102" s="0" t="n">
        <v>1.17380036736966</v>
      </c>
      <c r="AA102" s="0" t="n">
        <v>1.47482273452937</v>
      </c>
      <c r="AB102" s="0" t="n">
        <v>1.88234327112708</v>
      </c>
      <c r="AC102" s="0" t="n">
        <v>3.2950072705604</v>
      </c>
      <c r="AD102" s="0" t="n">
        <v>4.40648500356361</v>
      </c>
      <c r="AE102" s="0" t="n">
        <v>6.03498885286421</v>
      </c>
    </row>
    <row r="103" customFormat="false" ht="15.75" hidden="false" customHeight="false" outlineLevel="0" collapsed="false">
      <c r="B103" s="0" t="n">
        <v>0.0410928811513784</v>
      </c>
      <c r="C103" s="0" t="n">
        <v>0.0508004871615576</v>
      </c>
      <c r="D103" s="0" t="n">
        <v>0.0362097356493369</v>
      </c>
      <c r="E103" s="0" t="n">
        <v>0.0543423360835598</v>
      </c>
      <c r="F103" s="0" t="n">
        <v>0.0621109249266311</v>
      </c>
      <c r="G103" s="0" t="n">
        <v>0.0716343720303263</v>
      </c>
      <c r="H103" s="0" t="n">
        <v>0.107184193438716</v>
      </c>
      <c r="I103" s="0" t="n">
        <v>0.122910351733914</v>
      </c>
      <c r="J103" s="0" t="n">
        <v>0.112602800209325</v>
      </c>
      <c r="K103" s="0" t="n">
        <v>0.127065411240723</v>
      </c>
      <c r="L103" s="0" t="n">
        <v>0.142470414251382</v>
      </c>
      <c r="M103" s="0" t="n">
        <v>0.158754232898172</v>
      </c>
      <c r="N103" s="0" t="n">
        <v>0.175787618660662</v>
      </c>
      <c r="O103" s="0" t="n">
        <v>0.24302738180583</v>
      </c>
      <c r="P103" s="0" t="n">
        <v>0.211063877359548</v>
      </c>
      <c r="Q103" s="0" t="n">
        <v>0.307859165362395</v>
      </c>
      <c r="R103" s="0" t="n">
        <v>0.356606273839945</v>
      </c>
      <c r="S103" s="0" t="n">
        <v>0.326486052580874</v>
      </c>
      <c r="T103" s="0" t="n">
        <v>0.381740683763545</v>
      </c>
      <c r="U103" s="0" t="n">
        <v>0.449627579997259</v>
      </c>
      <c r="V103" s="0" t="n">
        <v>0.533898120553685</v>
      </c>
      <c r="W103" s="0" t="n">
        <v>0.828626817399397</v>
      </c>
      <c r="X103" s="0" t="n">
        <v>1.00807693794323</v>
      </c>
      <c r="Y103" s="0" t="n">
        <v>1.24068048872277</v>
      </c>
      <c r="Z103" s="0" t="n">
        <v>1.54684197390504</v>
      </c>
      <c r="AA103" s="0" t="n">
        <v>1.95672139212538</v>
      </c>
      <c r="AB103" s="0" t="n">
        <v>2.51590327317925</v>
      </c>
      <c r="AC103" s="0" t="n">
        <v>3.2950072705604</v>
      </c>
      <c r="AD103" s="0" t="n">
        <v>3.24147833244456</v>
      </c>
      <c r="AE103" s="0" t="n">
        <v>4.39637351649338</v>
      </c>
    </row>
    <row r="104" customFormat="false" ht="15.75" hidden="false" customHeight="false" outlineLevel="0" collapsed="false">
      <c r="B104" s="0" t="n">
        <v>0.0410928811513784</v>
      </c>
      <c r="C104" s="0" t="n">
        <v>0.0508004871615576</v>
      </c>
      <c r="D104" s="0" t="n">
        <v>0.0362097356493369</v>
      </c>
      <c r="E104" s="0" t="n">
        <v>0.0668519399071072</v>
      </c>
      <c r="F104" s="0" t="n">
        <v>0.0621109249266311</v>
      </c>
      <c r="G104" s="0" t="n">
        <v>0.0855456843238172</v>
      </c>
      <c r="H104" s="0" t="n">
        <v>0.0865565348731319</v>
      </c>
      <c r="I104" s="0" t="n">
        <v>0.122910351733914</v>
      </c>
      <c r="J104" s="0" t="n">
        <v>0.139895294211703</v>
      </c>
      <c r="K104" s="0" t="n">
        <v>0.158166131303066</v>
      </c>
      <c r="L104" s="0" t="n">
        <v>0.142470414251382</v>
      </c>
      <c r="M104" s="0" t="n">
        <v>0.158754232898172</v>
      </c>
      <c r="N104" s="0" t="n">
        <v>0.175787618660662</v>
      </c>
      <c r="O104" s="0" t="n">
        <v>0.193345141027665</v>
      </c>
      <c r="P104" s="0" t="n">
        <v>0.266101450642932</v>
      </c>
      <c r="Q104" s="0" t="n">
        <v>0.243455668801571</v>
      </c>
      <c r="R104" s="0" t="n">
        <v>0.281085636151114</v>
      </c>
      <c r="S104" s="0" t="n">
        <v>0.326486052580874</v>
      </c>
      <c r="T104" s="0" t="n">
        <v>0.381740683763545</v>
      </c>
      <c r="U104" s="0" t="n">
        <v>0.57702233286998</v>
      </c>
      <c r="V104" s="0" t="n">
        <v>0.688243720568697</v>
      </c>
      <c r="W104" s="0" t="n">
        <v>0.639688766111172</v>
      </c>
      <c r="X104" s="0" t="n">
        <v>0.774139263289053</v>
      </c>
      <c r="Y104" s="0" t="n">
        <v>0.947338354302139</v>
      </c>
      <c r="Z104" s="0" t="n">
        <v>1.17380036736966</v>
      </c>
      <c r="AA104" s="0" t="n">
        <v>1.47482273452937</v>
      </c>
      <c r="AB104" s="0" t="n">
        <v>2.51590327317925</v>
      </c>
      <c r="AC104" s="0" t="n">
        <v>3.2950072705604</v>
      </c>
      <c r="AD104" s="0" t="n">
        <v>4.40648500356361</v>
      </c>
      <c r="AE104" s="0" t="n">
        <v>6.03498885286421</v>
      </c>
    </row>
    <row r="105" customFormat="false" ht="15.75" hidden="false" customHeight="false" outlineLevel="0" collapsed="false">
      <c r="B105" s="0" t="n">
        <v>0.0410928811513784</v>
      </c>
      <c r="C105" s="0" t="n">
        <v>0.0399610785570351</v>
      </c>
      <c r="D105" s="0" t="n">
        <v>0.0481390457822979</v>
      </c>
      <c r="E105" s="0" t="n">
        <v>0.0668519399071072</v>
      </c>
      <c r="F105" s="0" t="n">
        <v>0.0621109249266311</v>
      </c>
      <c r="G105" s="0" t="n">
        <v>0.0716343720303263</v>
      </c>
      <c r="H105" s="0" t="n">
        <v>0.107184193438716</v>
      </c>
      <c r="I105" s="0" t="n">
        <v>0.0991025293247023</v>
      </c>
      <c r="J105" s="0" t="n">
        <v>0.112602800209325</v>
      </c>
      <c r="K105" s="0" t="n">
        <v>0.158166131303066</v>
      </c>
      <c r="L105" s="0" t="n">
        <v>0.177717183055718</v>
      </c>
      <c r="M105" s="0" t="n">
        <v>0.158754232898172</v>
      </c>
      <c r="N105" s="0" t="n">
        <v>0.175787618660662</v>
      </c>
      <c r="O105" s="0" t="n">
        <v>0.24302738180583</v>
      </c>
      <c r="P105" s="0" t="n">
        <v>0.266101450642932</v>
      </c>
      <c r="Q105" s="0" t="n">
        <v>0.307859165362395</v>
      </c>
      <c r="R105" s="0" t="n">
        <v>0.356606273839945</v>
      </c>
      <c r="S105" s="0" t="n">
        <v>0.415670312361541</v>
      </c>
      <c r="T105" s="0" t="n">
        <v>0.487879253900738</v>
      </c>
      <c r="U105" s="0" t="n">
        <v>0.449627579997259</v>
      </c>
      <c r="V105" s="0" t="n">
        <v>0.533898120553685</v>
      </c>
      <c r="W105" s="0" t="n">
        <v>0.828626817399397</v>
      </c>
      <c r="X105" s="0" t="n">
        <v>1.00807693794323</v>
      </c>
      <c r="Y105" s="0" t="n">
        <v>0.947338354302139</v>
      </c>
      <c r="Z105" s="0" t="n">
        <v>1.17380036736966</v>
      </c>
      <c r="AA105" s="0" t="n">
        <v>1.47482273452937</v>
      </c>
      <c r="AB105" s="0" t="n">
        <v>1.88234327112708</v>
      </c>
      <c r="AC105" s="0" t="n">
        <v>3.2950072705604</v>
      </c>
      <c r="AD105" s="0" t="n">
        <v>3.24147833244456</v>
      </c>
      <c r="AE105" s="0" t="n">
        <v>6.03498885286421</v>
      </c>
    </row>
    <row r="106" customFormat="false" ht="15.75" hidden="false" customHeight="false" outlineLevel="0" collapsed="false">
      <c r="B106" s="0" t="n">
        <v>0.0410928811513784</v>
      </c>
      <c r="C106" s="0" t="n">
        <v>0.0399610785570351</v>
      </c>
      <c r="D106" s="0" t="n">
        <v>0.0362097356493369</v>
      </c>
      <c r="E106" s="0" t="n">
        <v>0.0543423360835598</v>
      </c>
      <c r="F106" s="0" t="n">
        <v>0.0621109249266311</v>
      </c>
      <c r="G106" s="0" t="n">
        <v>0.0855456843238172</v>
      </c>
      <c r="H106" s="0" t="n">
        <v>0.107184193438716</v>
      </c>
      <c r="I106" s="0" t="n">
        <v>0.0991025293247023</v>
      </c>
      <c r="J106" s="0" t="n">
        <v>0.112602800209325</v>
      </c>
      <c r="K106" s="0" t="n">
        <v>0.158166131303066</v>
      </c>
      <c r="L106" s="0" t="n">
        <v>0.177717183055718</v>
      </c>
      <c r="M106" s="0" t="n">
        <v>0.198490240055581</v>
      </c>
      <c r="N106" s="0" t="n">
        <v>0.220346485020001</v>
      </c>
      <c r="O106" s="0" t="n">
        <v>0.24302738180583</v>
      </c>
      <c r="P106" s="0" t="n">
        <v>0.266101450642932</v>
      </c>
      <c r="Q106" s="0" t="n">
        <v>0.243455668801571</v>
      </c>
      <c r="R106" s="0" t="n">
        <v>0.356606273839945</v>
      </c>
      <c r="S106" s="0" t="n">
        <v>0.415670312361541</v>
      </c>
      <c r="T106" s="0" t="n">
        <v>0.487879253900738</v>
      </c>
      <c r="U106" s="0" t="n">
        <v>0.57702233286998</v>
      </c>
      <c r="V106" s="0" t="n">
        <v>0.533898120553685</v>
      </c>
      <c r="W106" s="0" t="n">
        <v>0.828626817399397</v>
      </c>
      <c r="X106" s="0" t="n">
        <v>1.00807693794323</v>
      </c>
      <c r="Y106" s="0" t="n">
        <v>0.947338354302139</v>
      </c>
      <c r="Z106" s="0" t="n">
        <v>1.17380036736966</v>
      </c>
      <c r="AA106" s="0" t="n">
        <v>1.95672139212538</v>
      </c>
      <c r="AB106" s="0" t="n">
        <v>2.51590327317925</v>
      </c>
      <c r="AC106" s="0" t="n">
        <v>2.44542379945227</v>
      </c>
      <c r="AD106" s="0" t="n">
        <v>4.40648500356361</v>
      </c>
      <c r="AE106" s="0" t="n">
        <v>6.03498885286421</v>
      </c>
    </row>
    <row r="107" customFormat="false" ht="15.75" hidden="false" customHeight="false" outlineLevel="0" collapsed="false">
      <c r="B107" s="0" t="n">
        <v>0.0410928811513784</v>
      </c>
      <c r="C107" s="0" t="n">
        <v>0.0399610785570351</v>
      </c>
      <c r="D107" s="0" t="n">
        <v>0.0481390457822979</v>
      </c>
      <c r="E107" s="0" t="n">
        <v>0.0668519399071072</v>
      </c>
      <c r="F107" s="0" t="n">
        <v>0.0736599577716536</v>
      </c>
      <c r="G107" s="0" t="n">
        <v>0.0716343720303263</v>
      </c>
      <c r="H107" s="0" t="n">
        <v>0.0865565348731319</v>
      </c>
      <c r="I107" s="0" t="n">
        <v>0.0991025293247023</v>
      </c>
      <c r="J107" s="0" t="n">
        <v>0.139895294211703</v>
      </c>
      <c r="K107" s="0" t="n">
        <v>0.158166131303066</v>
      </c>
      <c r="L107" s="0" t="n">
        <v>0.177717183055718</v>
      </c>
      <c r="M107" s="0" t="n">
        <v>0.158754232898172</v>
      </c>
      <c r="N107" s="0" t="n">
        <v>0.175787618660662</v>
      </c>
      <c r="O107" s="0" t="n">
        <v>0.24302738180583</v>
      </c>
      <c r="P107" s="0" t="n">
        <v>0.211063877359548</v>
      </c>
      <c r="Q107" s="0" t="n">
        <v>0.243455668801571</v>
      </c>
      <c r="R107" s="0" t="n">
        <v>0.356606273839945</v>
      </c>
      <c r="S107" s="0" t="n">
        <v>0.415670312361541</v>
      </c>
      <c r="T107" s="0" t="n">
        <v>0.487879253900738</v>
      </c>
      <c r="U107" s="0" t="n">
        <v>0.57702233286998</v>
      </c>
      <c r="V107" s="0" t="n">
        <v>0.533898120553685</v>
      </c>
      <c r="W107" s="0" t="n">
        <v>0.828626817399397</v>
      </c>
      <c r="X107" s="0" t="n">
        <v>0.774139263289053</v>
      </c>
      <c r="Y107" s="0" t="n">
        <v>0.947338354302139</v>
      </c>
      <c r="Z107" s="0" t="n">
        <v>1.17380036736966</v>
      </c>
      <c r="AA107" s="0" t="n">
        <v>1.47482273452937</v>
      </c>
      <c r="AB107" s="0" t="n">
        <v>1.88234327112708</v>
      </c>
      <c r="AC107" s="0" t="n">
        <v>2.44542379945227</v>
      </c>
      <c r="AD107" s="0" t="n">
        <v>3.24147833244456</v>
      </c>
      <c r="AE107" s="0" t="n">
        <v>6.03498885286421</v>
      </c>
    </row>
    <row r="108" customFormat="false" ht="15.75" hidden="false" customHeight="false" outlineLevel="0" collapsed="false">
      <c r="B108" s="0" t="n">
        <v>0.0410928811513784</v>
      </c>
      <c r="C108" s="0" t="n">
        <v>0.0508004871615576</v>
      </c>
      <c r="D108" s="0" t="n">
        <v>0.0481390457822979</v>
      </c>
      <c r="E108" s="0" t="n">
        <v>0.0543423360835598</v>
      </c>
      <c r="F108" s="0" t="n">
        <v>0.0621109249266311</v>
      </c>
      <c r="G108" s="0" t="n">
        <v>0.0716343720303263</v>
      </c>
      <c r="H108" s="0" t="n">
        <v>0.0865565348731319</v>
      </c>
      <c r="I108" s="0" t="n">
        <v>0.122910351733914</v>
      </c>
      <c r="J108" s="0" t="n">
        <v>0.139895294211703</v>
      </c>
      <c r="K108" s="0" t="n">
        <v>0.127065411240723</v>
      </c>
      <c r="L108" s="0" t="n">
        <v>0.142470414251382</v>
      </c>
      <c r="M108" s="0" t="n">
        <v>0.158754232898172</v>
      </c>
      <c r="N108" s="0" t="n">
        <v>0.175787618660662</v>
      </c>
      <c r="O108" s="0" t="n">
        <v>0.24302738180583</v>
      </c>
      <c r="P108" s="0" t="n">
        <v>0.266101450642932</v>
      </c>
      <c r="Q108" s="0" t="n">
        <v>0.307859165362395</v>
      </c>
      <c r="R108" s="0" t="n">
        <v>0.356606273839945</v>
      </c>
      <c r="S108" s="0" t="n">
        <v>0.415670312361541</v>
      </c>
      <c r="T108" s="0" t="n">
        <v>0.381740683763545</v>
      </c>
      <c r="U108" s="0" t="n">
        <v>0.449627579997259</v>
      </c>
      <c r="V108" s="0" t="n">
        <v>0.688243720568697</v>
      </c>
      <c r="W108" s="0" t="n">
        <v>0.639688766111172</v>
      </c>
      <c r="X108" s="0" t="n">
        <v>0.774139263289053</v>
      </c>
      <c r="Y108" s="0" t="n">
        <v>0.947338354302139</v>
      </c>
      <c r="Z108" s="0" t="n">
        <v>1.17380036736966</v>
      </c>
      <c r="AA108" s="0" t="n">
        <v>1.47482273452937</v>
      </c>
      <c r="AB108" s="0" t="n">
        <v>1.88234327112708</v>
      </c>
      <c r="AC108" s="0" t="n">
        <v>3.2950072705604</v>
      </c>
      <c r="AD108" s="0" t="n">
        <v>4.40648500356361</v>
      </c>
      <c r="AE108" s="0" t="n">
        <v>4.39637351649338</v>
      </c>
    </row>
    <row r="109" customFormat="false" ht="15.75" hidden="false" customHeight="false" outlineLevel="0" collapsed="false">
      <c r="B109" s="0" t="n">
        <v>0.0410928811513784</v>
      </c>
      <c r="C109" s="0" t="n">
        <v>0.0399610785570351</v>
      </c>
      <c r="D109" s="0" t="n">
        <v>0.0362097356493369</v>
      </c>
      <c r="E109" s="0" t="n">
        <v>0.0543423360835598</v>
      </c>
      <c r="F109" s="0" t="n">
        <v>0.0736599577716536</v>
      </c>
      <c r="G109" s="0" t="n">
        <v>0.0716343720303263</v>
      </c>
      <c r="H109" s="0" t="n">
        <v>0.0865565348731319</v>
      </c>
      <c r="I109" s="0" t="n">
        <v>0.122910351733914</v>
      </c>
      <c r="J109" s="0" t="n">
        <v>0.112602800209325</v>
      </c>
      <c r="K109" s="0" t="n">
        <v>0.158166131303066</v>
      </c>
      <c r="L109" s="0" t="n">
        <v>0.142470414251382</v>
      </c>
      <c r="M109" s="0" t="n">
        <v>0.158754232898172</v>
      </c>
      <c r="N109" s="0" t="n">
        <v>0.220346485020001</v>
      </c>
      <c r="O109" s="0" t="n">
        <v>0.24302738180583</v>
      </c>
      <c r="P109" s="0" t="n">
        <v>0.266101450642932</v>
      </c>
      <c r="Q109" s="0" t="n">
        <v>0.243455668801571</v>
      </c>
      <c r="R109" s="0" t="n">
        <v>0.356606273839945</v>
      </c>
      <c r="S109" s="0" t="n">
        <v>0.415670312361541</v>
      </c>
      <c r="T109" s="0" t="n">
        <v>0.381740683763545</v>
      </c>
      <c r="U109" s="0" t="n">
        <v>0.449627579997259</v>
      </c>
      <c r="V109" s="0" t="n">
        <v>0.533898120553685</v>
      </c>
      <c r="W109" s="0" t="n">
        <v>0.639688766111172</v>
      </c>
      <c r="X109" s="0" t="n">
        <v>0.774139263289053</v>
      </c>
      <c r="Y109" s="0" t="n">
        <v>0.947338354302139</v>
      </c>
      <c r="Z109" s="0" t="n">
        <v>1.17380036736966</v>
      </c>
      <c r="AA109" s="0" t="n">
        <v>1.47482273452937</v>
      </c>
      <c r="AB109" s="0" t="n">
        <v>1.88234327112708</v>
      </c>
      <c r="AC109" s="0" t="n">
        <v>2.44542379945227</v>
      </c>
      <c r="AD109" s="0" t="n">
        <v>4.40648500356361</v>
      </c>
      <c r="AE109" s="0" t="n">
        <v>4.39637351649338</v>
      </c>
    </row>
    <row r="110" customFormat="false" ht="15.75" hidden="false" customHeight="false" outlineLevel="0" collapsed="false">
      <c r="B110" s="0" t="n">
        <v>0.0410928811513784</v>
      </c>
      <c r="C110" s="0" t="n">
        <v>0.0508004871615576</v>
      </c>
      <c r="D110" s="0" t="n">
        <v>0.0481390457822979</v>
      </c>
      <c r="E110" s="0" t="n">
        <v>0.0543423360835598</v>
      </c>
      <c r="F110" s="0" t="n">
        <v>0.0736599577716536</v>
      </c>
      <c r="G110" s="0" t="n">
        <v>0.0855456843238172</v>
      </c>
      <c r="H110" s="0" t="n">
        <v>0.0865565348731319</v>
      </c>
      <c r="I110" s="0" t="n">
        <v>0.122910351733914</v>
      </c>
      <c r="J110" s="0" t="n">
        <v>0.139895294211703</v>
      </c>
      <c r="K110" s="0" t="n">
        <v>0.158166131303066</v>
      </c>
      <c r="L110" s="0" t="n">
        <v>0.177717183055718</v>
      </c>
      <c r="M110" s="0" t="n">
        <v>0.198490240055581</v>
      </c>
      <c r="N110" s="0" t="n">
        <v>0.175787618660662</v>
      </c>
      <c r="O110" s="0" t="n">
        <v>0.24302738180583</v>
      </c>
      <c r="P110" s="0" t="n">
        <v>0.211063877359548</v>
      </c>
      <c r="Q110" s="0" t="n">
        <v>0.243455668801571</v>
      </c>
      <c r="R110" s="0" t="n">
        <v>0.281085636151114</v>
      </c>
      <c r="S110" s="0" t="n">
        <v>0.415670312361541</v>
      </c>
      <c r="T110" s="0" t="n">
        <v>0.487879253900738</v>
      </c>
      <c r="U110" s="0" t="n">
        <v>0.449627579997259</v>
      </c>
      <c r="V110" s="0" t="n">
        <v>0.533898120553685</v>
      </c>
      <c r="W110" s="0" t="n">
        <v>0.828626817399397</v>
      </c>
      <c r="X110" s="0" t="n">
        <v>1.00807693794323</v>
      </c>
      <c r="Y110" s="0" t="n">
        <v>1.24068048872277</v>
      </c>
      <c r="Z110" s="0" t="n">
        <v>1.17380036736966</v>
      </c>
      <c r="AA110" s="0" t="n">
        <v>1.47482273452937</v>
      </c>
      <c r="AB110" s="0" t="n">
        <v>2.51590327317925</v>
      </c>
      <c r="AC110" s="0" t="n">
        <v>3.2950072705604</v>
      </c>
      <c r="AD110" s="0" t="n">
        <v>3.24147833244456</v>
      </c>
      <c r="AE110" s="0" t="n">
        <v>6.03498885286421</v>
      </c>
    </row>
    <row r="111" customFormat="false" ht="15.75" hidden="false" customHeight="false" outlineLevel="0" collapsed="false">
      <c r="B111" s="0" t="n">
        <v>0.0410928811513784</v>
      </c>
      <c r="C111" s="0" t="n">
        <v>0.0508004871615576</v>
      </c>
      <c r="D111" s="0" t="n">
        <v>0.0362097356493369</v>
      </c>
      <c r="E111" s="0" t="n">
        <v>0.0668519399071072</v>
      </c>
      <c r="F111" s="0" t="n">
        <v>0.0621109249266311</v>
      </c>
      <c r="G111" s="0" t="n">
        <v>0.0855456843238172</v>
      </c>
      <c r="H111" s="0" t="n">
        <v>0.0865565348731319</v>
      </c>
      <c r="I111" s="0" t="n">
        <v>0.122910351733914</v>
      </c>
      <c r="J111" s="0" t="n">
        <v>0.139895294211703</v>
      </c>
      <c r="K111" s="0" t="n">
        <v>0.127065411240723</v>
      </c>
      <c r="L111" s="0" t="n">
        <v>0.177717183055718</v>
      </c>
      <c r="M111" s="0" t="n">
        <v>0.158754232898172</v>
      </c>
      <c r="N111" s="0" t="n">
        <v>0.220346485020001</v>
      </c>
      <c r="O111" s="0" t="n">
        <v>0.24302738180583</v>
      </c>
      <c r="P111" s="0" t="n">
        <v>0.266101450642932</v>
      </c>
      <c r="Q111" s="0" t="n">
        <v>0.307859165362395</v>
      </c>
      <c r="R111" s="0" t="n">
        <v>0.281085636151114</v>
      </c>
      <c r="S111" s="0" t="n">
        <v>0.326486052580874</v>
      </c>
      <c r="T111" s="0" t="n">
        <v>0.487879253900738</v>
      </c>
      <c r="U111" s="0" t="n">
        <v>0.57702233286998</v>
      </c>
      <c r="V111" s="0" t="n">
        <v>0.533898120553685</v>
      </c>
      <c r="W111" s="0" t="n">
        <v>0.828626817399397</v>
      </c>
      <c r="X111" s="0" t="n">
        <v>1.00807693794323</v>
      </c>
      <c r="Y111" s="0" t="n">
        <v>1.24068048872277</v>
      </c>
      <c r="Z111" s="0" t="n">
        <v>1.17380036736966</v>
      </c>
      <c r="AA111" s="0" t="n">
        <v>1.95672139212538</v>
      </c>
      <c r="AB111" s="0" t="n">
        <v>2.51590327317925</v>
      </c>
      <c r="AC111" s="0" t="n">
        <v>3.2950072705604</v>
      </c>
      <c r="AD111" s="0" t="n">
        <v>4.40648500356361</v>
      </c>
      <c r="AE111" s="0" t="n">
        <v>6.03498885286421</v>
      </c>
    </row>
    <row r="112" customFormat="false" ht="15.75" hidden="false" customHeight="false" outlineLevel="0" collapsed="false">
      <c r="B112" s="0" t="n">
        <v>0.0410928811513784</v>
      </c>
      <c r="C112" s="0" t="n">
        <v>0.0399610785570351</v>
      </c>
      <c r="D112" s="0" t="n">
        <v>0.0362097356493369</v>
      </c>
      <c r="E112" s="0" t="n">
        <v>0.0543423360835598</v>
      </c>
      <c r="F112" s="0" t="n">
        <v>0.0621109249266311</v>
      </c>
      <c r="G112" s="0" t="n">
        <v>0.0716343720303263</v>
      </c>
      <c r="H112" s="0" t="n">
        <v>0.107184193438716</v>
      </c>
      <c r="I112" s="0" t="n">
        <v>0.0991025293247023</v>
      </c>
      <c r="J112" s="0" t="n">
        <v>0.139895294211703</v>
      </c>
      <c r="K112" s="0" t="n">
        <v>0.158166131303066</v>
      </c>
      <c r="L112" s="0" t="n">
        <v>0.177717183055718</v>
      </c>
      <c r="M112" s="0" t="n">
        <v>0.198490240055581</v>
      </c>
      <c r="N112" s="0" t="n">
        <v>0.175787618660662</v>
      </c>
      <c r="O112" s="0" t="n">
        <v>0.193345141027665</v>
      </c>
      <c r="P112" s="0" t="n">
        <v>0.266101450642932</v>
      </c>
      <c r="Q112" s="0" t="n">
        <v>0.243455668801571</v>
      </c>
      <c r="R112" s="0" t="n">
        <v>0.281085636151114</v>
      </c>
      <c r="S112" s="0" t="n">
        <v>0.415670312361541</v>
      </c>
      <c r="T112" s="0" t="n">
        <v>0.381740683763545</v>
      </c>
      <c r="U112" s="0" t="n">
        <v>0.449627579997259</v>
      </c>
      <c r="V112" s="0" t="n">
        <v>0.533898120553685</v>
      </c>
      <c r="W112" s="0" t="n">
        <v>0.639688766111172</v>
      </c>
      <c r="X112" s="0" t="n">
        <v>1.00807693794323</v>
      </c>
      <c r="Y112" s="0" t="n">
        <v>0.947338354302139</v>
      </c>
      <c r="Z112" s="0" t="n">
        <v>1.17380036736966</v>
      </c>
      <c r="AA112" s="0" t="n">
        <v>1.47482273452937</v>
      </c>
      <c r="AB112" s="0" t="n">
        <v>1.88234327112708</v>
      </c>
      <c r="AC112" s="0" t="n">
        <v>2.44542379945227</v>
      </c>
      <c r="AD112" s="0" t="n">
        <v>3.24147833244456</v>
      </c>
      <c r="AE112" s="0" t="n">
        <v>6.03498885286421</v>
      </c>
    </row>
    <row r="113" customFormat="false" ht="15.75" hidden="false" customHeight="false" outlineLevel="0" collapsed="false">
      <c r="B113" s="0" t="n">
        <v>0.0410928811513784</v>
      </c>
      <c r="C113" s="0" t="n">
        <v>0.0508004871615576</v>
      </c>
      <c r="D113" s="0" t="n">
        <v>0.0481390457822979</v>
      </c>
      <c r="E113" s="0" t="n">
        <v>0.0668519399071072</v>
      </c>
      <c r="F113" s="0" t="n">
        <v>0.0736599577716536</v>
      </c>
      <c r="G113" s="0" t="n">
        <v>0.0855456843238172</v>
      </c>
      <c r="H113" s="0" t="n">
        <v>0.0865565348731319</v>
      </c>
      <c r="I113" s="0" t="n">
        <v>0.122910351733914</v>
      </c>
      <c r="J113" s="0" t="n">
        <v>0.139895294211703</v>
      </c>
      <c r="K113" s="0" t="n">
        <v>0.127065411240723</v>
      </c>
      <c r="L113" s="0" t="n">
        <v>0.142470414251382</v>
      </c>
      <c r="M113" s="0" t="n">
        <v>0.198490240055581</v>
      </c>
      <c r="N113" s="0" t="n">
        <v>0.175787618660662</v>
      </c>
      <c r="O113" s="0" t="n">
        <v>0.193345141027665</v>
      </c>
      <c r="P113" s="0" t="n">
        <v>0.266101450642932</v>
      </c>
      <c r="Q113" s="0" t="n">
        <v>0.307859165362395</v>
      </c>
      <c r="R113" s="0" t="n">
        <v>0.356606273839945</v>
      </c>
      <c r="S113" s="0" t="n">
        <v>0.326486052580874</v>
      </c>
      <c r="T113" s="0" t="n">
        <v>0.381740683763545</v>
      </c>
      <c r="U113" s="0" t="n">
        <v>0.449627579997259</v>
      </c>
      <c r="V113" s="0" t="n">
        <v>0.688243720568697</v>
      </c>
      <c r="W113" s="0" t="n">
        <v>0.639688766111172</v>
      </c>
      <c r="X113" s="0" t="n">
        <v>1.00807693794323</v>
      </c>
      <c r="Y113" s="0" t="n">
        <v>1.24068048872277</v>
      </c>
      <c r="Z113" s="0" t="n">
        <v>1.54684197390504</v>
      </c>
      <c r="AA113" s="0" t="n">
        <v>1.47482273452937</v>
      </c>
      <c r="AB113" s="0" t="n">
        <v>1.88234327112708</v>
      </c>
      <c r="AC113" s="0" t="n">
        <v>3.2950072705604</v>
      </c>
      <c r="AD113" s="0" t="n">
        <v>4.40648500356361</v>
      </c>
      <c r="AE113" s="0" t="n">
        <v>4.39637351649338</v>
      </c>
    </row>
    <row r="114" customFormat="false" ht="15.75" hidden="false" customHeight="false" outlineLevel="0" collapsed="false">
      <c r="B114" s="0" t="n">
        <v>0.0410928811513784</v>
      </c>
      <c r="C114" s="0" t="n">
        <v>0.0399610785570351</v>
      </c>
      <c r="D114" s="0" t="n">
        <v>0.0362097356493369</v>
      </c>
      <c r="E114" s="0" t="n">
        <v>0.0543423360835598</v>
      </c>
      <c r="F114" s="0" t="n">
        <v>0.0621109249266311</v>
      </c>
      <c r="G114" s="0" t="n">
        <v>0.0855456843238172</v>
      </c>
      <c r="H114" s="0" t="n">
        <v>0.107184193438716</v>
      </c>
      <c r="I114" s="0" t="n">
        <v>0.0991025293247023</v>
      </c>
      <c r="J114" s="0" t="n">
        <v>0.139895294211703</v>
      </c>
      <c r="K114" s="0" t="n">
        <v>0.127065411240723</v>
      </c>
      <c r="L114" s="0" t="n">
        <v>0.142470414251382</v>
      </c>
      <c r="M114" s="0" t="n">
        <v>0.158754232898172</v>
      </c>
      <c r="N114" s="0" t="n">
        <v>0.175787618660662</v>
      </c>
      <c r="O114" s="0" t="n">
        <v>0.193345141027665</v>
      </c>
      <c r="P114" s="0" t="n">
        <v>0.266101450642932</v>
      </c>
      <c r="Q114" s="0" t="n">
        <v>0.243455668801571</v>
      </c>
      <c r="R114" s="0" t="n">
        <v>0.356606273839945</v>
      </c>
      <c r="S114" s="0" t="n">
        <v>0.326486052580874</v>
      </c>
      <c r="T114" s="0" t="n">
        <v>0.381740683763545</v>
      </c>
      <c r="U114" s="0" t="n">
        <v>0.57702233286998</v>
      </c>
      <c r="V114" s="0" t="n">
        <v>0.688243720568697</v>
      </c>
      <c r="W114" s="0" t="n">
        <v>0.639688766111172</v>
      </c>
      <c r="X114" s="0" t="n">
        <v>1.00807693794323</v>
      </c>
      <c r="Y114" s="0" t="n">
        <v>0.947338354302139</v>
      </c>
      <c r="Z114" s="0" t="n">
        <v>1.54684197390504</v>
      </c>
      <c r="AA114" s="0" t="n">
        <v>1.95672139212538</v>
      </c>
      <c r="AB114" s="0" t="n">
        <v>2.51590327317925</v>
      </c>
      <c r="AC114" s="0" t="n">
        <v>2.44542379945227</v>
      </c>
      <c r="AD114" s="0" t="n">
        <v>3.24147833244456</v>
      </c>
      <c r="AE114" s="0" t="n">
        <v>6.03498885286421</v>
      </c>
    </row>
    <row r="115" customFormat="false" ht="15.75" hidden="false" customHeight="false" outlineLevel="0" collapsed="false">
      <c r="B115" s="0" t="n">
        <v>0.0410928811513784</v>
      </c>
      <c r="C115" s="0" t="n">
        <v>0.0399610785570351</v>
      </c>
      <c r="D115" s="0" t="n">
        <v>0.0362097356493369</v>
      </c>
      <c r="E115" s="0" t="n">
        <v>0.0668519399071072</v>
      </c>
      <c r="F115" s="0" t="n">
        <v>0.0736599577716536</v>
      </c>
      <c r="G115" s="0" t="n">
        <v>0.0716343720303263</v>
      </c>
      <c r="H115" s="0" t="n">
        <v>0.0865565348731319</v>
      </c>
      <c r="I115" s="0" t="n">
        <v>0.122910351733914</v>
      </c>
      <c r="J115" s="0" t="n">
        <v>0.139895294211703</v>
      </c>
      <c r="K115" s="0" t="n">
        <v>0.127065411240723</v>
      </c>
      <c r="L115" s="0" t="n">
        <v>0.177717183055718</v>
      </c>
      <c r="M115" s="0" t="n">
        <v>0.198490240055581</v>
      </c>
      <c r="N115" s="0" t="n">
        <v>0.175787618660662</v>
      </c>
      <c r="O115" s="0" t="n">
        <v>0.193345141027665</v>
      </c>
      <c r="P115" s="0" t="n">
        <v>0.211063877359548</v>
      </c>
      <c r="Q115" s="0" t="n">
        <v>0.243455668801571</v>
      </c>
      <c r="R115" s="0" t="n">
        <v>0.281085636151114</v>
      </c>
      <c r="S115" s="0" t="n">
        <v>0.415670312361541</v>
      </c>
      <c r="T115" s="0" t="n">
        <v>0.381740683763545</v>
      </c>
      <c r="U115" s="0" t="n">
        <v>0.57702233286998</v>
      </c>
      <c r="V115" s="0" t="n">
        <v>0.688243720568697</v>
      </c>
      <c r="W115" s="0" t="n">
        <v>0.639688766111172</v>
      </c>
      <c r="X115" s="0" t="n">
        <v>1.00807693794323</v>
      </c>
      <c r="Y115" s="0" t="n">
        <v>0.947338354302139</v>
      </c>
      <c r="Z115" s="0" t="n">
        <v>1.54684197390504</v>
      </c>
      <c r="AA115" s="0" t="n">
        <v>1.95672139212538</v>
      </c>
      <c r="AB115" s="0" t="n">
        <v>2.51590327317925</v>
      </c>
      <c r="AC115" s="0" t="n">
        <v>3.2950072705604</v>
      </c>
      <c r="AD115" s="0" t="n">
        <v>4.40648500356361</v>
      </c>
      <c r="AE115" s="0" t="n">
        <v>6.03498885286421</v>
      </c>
    </row>
    <row r="116" customFormat="false" ht="15.75" hidden="false" customHeight="false" outlineLevel="0" collapsed="false">
      <c r="B116" s="0" t="n">
        <v>0.0410928811513784</v>
      </c>
      <c r="C116" s="0" t="n">
        <v>0.0508004871615576</v>
      </c>
      <c r="D116" s="0" t="n">
        <v>0.0362097356493369</v>
      </c>
      <c r="E116" s="0" t="n">
        <v>0.0668519399071072</v>
      </c>
      <c r="F116" s="0" t="n">
        <v>0.0736599577716536</v>
      </c>
      <c r="G116" s="0" t="n">
        <v>0.0716343720303263</v>
      </c>
      <c r="H116" s="0" t="n">
        <v>0.107184193438716</v>
      </c>
      <c r="I116" s="0" t="n">
        <v>0.122910351733914</v>
      </c>
      <c r="J116" s="0" t="n">
        <v>0.112602800209325</v>
      </c>
      <c r="K116" s="0" t="n">
        <v>0.127065411240723</v>
      </c>
      <c r="L116" s="0" t="n">
        <v>0.142470414251382</v>
      </c>
      <c r="M116" s="0" t="n">
        <v>0.158754232898172</v>
      </c>
      <c r="N116" s="0" t="n">
        <v>0.220346485020001</v>
      </c>
      <c r="O116" s="0" t="n">
        <v>0.24302738180583</v>
      </c>
      <c r="P116" s="0" t="n">
        <v>0.211063877359548</v>
      </c>
      <c r="Q116" s="0" t="n">
        <v>0.243455668801571</v>
      </c>
      <c r="R116" s="0" t="n">
        <v>0.281085636151114</v>
      </c>
      <c r="S116" s="0" t="n">
        <v>0.415670312361541</v>
      </c>
      <c r="T116" s="0" t="n">
        <v>0.381740683763545</v>
      </c>
      <c r="U116" s="0" t="n">
        <v>0.57702233286998</v>
      </c>
      <c r="V116" s="0" t="n">
        <v>0.688243720568697</v>
      </c>
      <c r="W116" s="0" t="n">
        <v>0.639688766111172</v>
      </c>
      <c r="X116" s="0" t="n">
        <v>1.00807693794323</v>
      </c>
      <c r="Y116" s="0" t="n">
        <v>1.24068048872277</v>
      </c>
      <c r="Z116" s="0" t="n">
        <v>1.54684197390504</v>
      </c>
      <c r="AA116" s="0" t="n">
        <v>1.95672139212538</v>
      </c>
      <c r="AB116" s="0" t="n">
        <v>2.51590327317925</v>
      </c>
      <c r="AC116" s="0" t="n">
        <v>3.2950072705604</v>
      </c>
      <c r="AD116" s="0" t="n">
        <v>4.40648500356361</v>
      </c>
      <c r="AE116" s="0" t="n">
        <v>4.39637351649338</v>
      </c>
    </row>
    <row r="117" customFormat="false" ht="15.75" hidden="false" customHeight="false" outlineLevel="0" collapsed="false">
      <c r="B117" s="0" t="n">
        <v>0.0410928811513784</v>
      </c>
      <c r="C117" s="0" t="n">
        <v>0.0508004871615576</v>
      </c>
      <c r="D117" s="0" t="n">
        <v>0.0481390457822979</v>
      </c>
      <c r="E117" s="0" t="n">
        <v>0.0668519399071072</v>
      </c>
      <c r="F117" s="0" t="n">
        <v>0.0736599577716536</v>
      </c>
      <c r="G117" s="0" t="n">
        <v>0.0716343720303263</v>
      </c>
      <c r="H117" s="0" t="n">
        <v>0.0865565348731319</v>
      </c>
      <c r="I117" s="0" t="n">
        <v>0.0991025293247023</v>
      </c>
      <c r="J117" s="0" t="n">
        <v>0.139895294211703</v>
      </c>
      <c r="K117" s="0" t="n">
        <v>0.127065411240723</v>
      </c>
      <c r="L117" s="0" t="n">
        <v>0.177717183055718</v>
      </c>
      <c r="M117" s="0" t="n">
        <v>0.158754232898172</v>
      </c>
      <c r="N117" s="0" t="n">
        <v>0.220346485020001</v>
      </c>
      <c r="O117" s="0" t="n">
        <v>0.193345141027665</v>
      </c>
      <c r="P117" s="0" t="n">
        <v>0.211063877359548</v>
      </c>
      <c r="Q117" s="0" t="n">
        <v>0.243455668801571</v>
      </c>
      <c r="R117" s="0" t="n">
        <v>0.281085636151114</v>
      </c>
      <c r="S117" s="0" t="n">
        <v>0.326486052580874</v>
      </c>
      <c r="T117" s="0" t="n">
        <v>0.381740683763545</v>
      </c>
      <c r="U117" s="0" t="n">
        <v>0.449627579997259</v>
      </c>
      <c r="V117" s="0" t="n">
        <v>0.688243720568697</v>
      </c>
      <c r="W117" s="0" t="n">
        <v>0.828626817399397</v>
      </c>
      <c r="X117" s="0" t="n">
        <v>0.774139263289053</v>
      </c>
      <c r="Y117" s="0" t="n">
        <v>1.24068048872277</v>
      </c>
      <c r="Z117" s="0" t="n">
        <v>1.54684197390504</v>
      </c>
      <c r="AA117" s="0" t="n">
        <v>1.47482273452937</v>
      </c>
      <c r="AB117" s="0" t="n">
        <v>1.88234327112708</v>
      </c>
      <c r="AC117" s="0" t="n">
        <v>3.2950072705604</v>
      </c>
      <c r="AD117" s="0" t="n">
        <v>3.24147833244456</v>
      </c>
      <c r="AE117" s="0" t="n">
        <v>4.39637351649338</v>
      </c>
    </row>
    <row r="118" customFormat="false" ht="15.75" hidden="false" customHeight="false" outlineLevel="0" collapsed="false">
      <c r="B118" s="0" t="n">
        <v>0.0410928811513784</v>
      </c>
      <c r="C118" s="0" t="n">
        <v>0.0399610785570351</v>
      </c>
      <c r="D118" s="0" t="n">
        <v>0.0481390457822979</v>
      </c>
      <c r="E118" s="0" t="n">
        <v>0.0668519399071072</v>
      </c>
      <c r="F118" s="0" t="n">
        <v>0.0736599577716536</v>
      </c>
      <c r="G118" s="0" t="n">
        <v>0.0855456843238172</v>
      </c>
      <c r="H118" s="0" t="n">
        <v>0.107184193438716</v>
      </c>
      <c r="I118" s="0" t="n">
        <v>0.0991025293247023</v>
      </c>
      <c r="J118" s="0" t="n">
        <v>0.112602800209325</v>
      </c>
      <c r="K118" s="0" t="n">
        <v>0.158166131303066</v>
      </c>
      <c r="L118" s="0" t="n">
        <v>0.142470414251382</v>
      </c>
      <c r="M118" s="0" t="n">
        <v>0.198490240055581</v>
      </c>
      <c r="N118" s="0" t="n">
        <v>0.175787618660662</v>
      </c>
      <c r="O118" s="0" t="n">
        <v>0.193345141027665</v>
      </c>
      <c r="P118" s="0" t="n">
        <v>0.211063877359548</v>
      </c>
      <c r="Q118" s="0" t="n">
        <v>0.243455668801571</v>
      </c>
      <c r="R118" s="0" t="n">
        <v>0.281085636151114</v>
      </c>
      <c r="S118" s="0" t="n">
        <v>0.415670312361541</v>
      </c>
      <c r="T118" s="0" t="n">
        <v>0.381740683763545</v>
      </c>
      <c r="U118" s="0" t="n">
        <v>0.57702233286998</v>
      </c>
      <c r="V118" s="0" t="n">
        <v>0.688243720568697</v>
      </c>
      <c r="W118" s="0" t="n">
        <v>0.828626817399397</v>
      </c>
      <c r="X118" s="0" t="n">
        <v>1.00807693794323</v>
      </c>
      <c r="Y118" s="0" t="n">
        <v>1.24068048872277</v>
      </c>
      <c r="Z118" s="0" t="n">
        <v>1.54684197390504</v>
      </c>
      <c r="AA118" s="0" t="n">
        <v>1.47482273452937</v>
      </c>
      <c r="AB118" s="0" t="n">
        <v>2.51590327317925</v>
      </c>
      <c r="AC118" s="0" t="n">
        <v>3.2950072705604</v>
      </c>
      <c r="AD118" s="0" t="n">
        <v>4.40648500356361</v>
      </c>
      <c r="AE118" s="0" t="n">
        <v>4.39637351649338</v>
      </c>
    </row>
    <row r="119" customFormat="false" ht="15.75" hidden="false" customHeight="false" outlineLevel="0" collapsed="false">
      <c r="B119" s="0" t="n">
        <v>0.0410928811513784</v>
      </c>
      <c r="C119" s="0" t="n">
        <v>0.0399610785570351</v>
      </c>
      <c r="D119" s="0" t="n">
        <v>0.0362097356493369</v>
      </c>
      <c r="E119" s="0" t="n">
        <v>0.0668519399071072</v>
      </c>
      <c r="F119" s="0" t="n">
        <v>0.0621109249266311</v>
      </c>
      <c r="G119" s="0" t="n">
        <v>0.0716343720303263</v>
      </c>
      <c r="H119" s="0" t="n">
        <v>0.107184193438716</v>
      </c>
      <c r="I119" s="0" t="n">
        <v>0.0991025293247023</v>
      </c>
      <c r="J119" s="0" t="n">
        <v>0.112602800209325</v>
      </c>
      <c r="K119" s="0" t="n">
        <v>0.158166131303066</v>
      </c>
      <c r="L119" s="0" t="n">
        <v>0.177717183055718</v>
      </c>
      <c r="M119" s="0" t="n">
        <v>0.198490240055581</v>
      </c>
      <c r="N119" s="0" t="n">
        <v>0.175787618660662</v>
      </c>
      <c r="O119" s="0" t="n">
        <v>0.193345141027665</v>
      </c>
      <c r="P119" s="0" t="n">
        <v>0.211063877359548</v>
      </c>
      <c r="Q119" s="0" t="n">
        <v>0.307859165362395</v>
      </c>
      <c r="R119" s="0" t="n">
        <v>0.356606273839945</v>
      </c>
      <c r="S119" s="0" t="n">
        <v>0.415670312361541</v>
      </c>
      <c r="T119" s="0" t="n">
        <v>0.381740683763545</v>
      </c>
      <c r="U119" s="0" t="n">
        <v>0.449627579997259</v>
      </c>
      <c r="V119" s="0" t="n">
        <v>0.533898120553685</v>
      </c>
      <c r="W119" s="0" t="n">
        <v>0.639688766111172</v>
      </c>
      <c r="X119" s="0" t="n">
        <v>1.00807693794323</v>
      </c>
      <c r="Y119" s="0" t="n">
        <v>0.947338354302139</v>
      </c>
      <c r="Z119" s="0" t="n">
        <v>1.17380036736966</v>
      </c>
      <c r="AA119" s="0" t="n">
        <v>1.95672139212538</v>
      </c>
      <c r="AB119" s="0" t="n">
        <v>2.51590327317925</v>
      </c>
      <c r="AC119" s="0" t="n">
        <v>2.44542379945227</v>
      </c>
      <c r="AD119" s="0" t="n">
        <v>3.24147833244456</v>
      </c>
      <c r="AE119" s="0" t="n">
        <v>4.39637351649338</v>
      </c>
    </row>
    <row r="120" customFormat="false" ht="15.75" hidden="false" customHeight="false" outlineLevel="0" collapsed="false">
      <c r="B120" s="0" t="n">
        <v>0.0410928811513784</v>
      </c>
      <c r="C120" s="0" t="n">
        <v>0.0508004871615576</v>
      </c>
      <c r="D120" s="0" t="n">
        <v>0.0481390457822979</v>
      </c>
      <c r="E120" s="0" t="n">
        <v>0.0668519399071072</v>
      </c>
      <c r="F120" s="0" t="n">
        <v>0.0621109249266311</v>
      </c>
      <c r="G120" s="0" t="n">
        <v>0.0716343720303263</v>
      </c>
      <c r="H120" s="0" t="n">
        <v>0.0865565348731319</v>
      </c>
      <c r="I120" s="0" t="n">
        <v>0.122910351733914</v>
      </c>
      <c r="J120" s="0" t="n">
        <v>0.139895294211703</v>
      </c>
      <c r="K120" s="0" t="n">
        <v>0.127065411240723</v>
      </c>
      <c r="L120" s="0" t="n">
        <v>0.177717183055718</v>
      </c>
      <c r="M120" s="0" t="n">
        <v>0.198490240055581</v>
      </c>
      <c r="N120" s="0" t="n">
        <v>0.175787618660662</v>
      </c>
      <c r="O120" s="0" t="n">
        <v>0.193345141027665</v>
      </c>
      <c r="P120" s="0" t="n">
        <v>0.266101450642932</v>
      </c>
      <c r="Q120" s="0" t="n">
        <v>0.307859165362395</v>
      </c>
      <c r="R120" s="0" t="n">
        <v>0.281085636151114</v>
      </c>
      <c r="S120" s="0" t="n">
        <v>0.415670312361541</v>
      </c>
      <c r="T120" s="0" t="n">
        <v>0.381740683763545</v>
      </c>
      <c r="U120" s="0" t="n">
        <v>0.449627579997259</v>
      </c>
      <c r="V120" s="0" t="n">
        <v>0.533898120553685</v>
      </c>
      <c r="W120" s="0" t="n">
        <v>0.828626817399397</v>
      </c>
      <c r="X120" s="0" t="n">
        <v>0.774139263289053</v>
      </c>
      <c r="Y120" s="0" t="n">
        <v>0.947338354302139</v>
      </c>
      <c r="Z120" s="0" t="n">
        <v>1.54684197390504</v>
      </c>
      <c r="AA120" s="0" t="n">
        <v>1.47482273452937</v>
      </c>
      <c r="AB120" s="0" t="n">
        <v>2.51590327317925</v>
      </c>
      <c r="AC120" s="0" t="n">
        <v>2.44542379945227</v>
      </c>
      <c r="AD120" s="0" t="n">
        <v>3.24147833244456</v>
      </c>
      <c r="AE120" s="0" t="n">
        <v>4.39637351649338</v>
      </c>
    </row>
    <row r="121" customFormat="false" ht="15.75" hidden="false" customHeight="false" outlineLevel="0" collapsed="false">
      <c r="B121" s="0" t="n">
        <v>0.0410928811513784</v>
      </c>
      <c r="C121" s="0" t="n">
        <v>0.0508004871615576</v>
      </c>
      <c r="D121" s="0" t="n">
        <v>0.0362097356493369</v>
      </c>
      <c r="E121" s="0" t="n">
        <v>0.0543423360835598</v>
      </c>
      <c r="F121" s="0" t="n">
        <v>0.0621109249266311</v>
      </c>
      <c r="G121" s="0" t="n">
        <v>0.0716343720303263</v>
      </c>
      <c r="H121" s="0" t="n">
        <v>0.0865565348731319</v>
      </c>
      <c r="I121" s="0" t="n">
        <v>0.122910351733914</v>
      </c>
      <c r="J121" s="0" t="n">
        <v>0.112602800209325</v>
      </c>
      <c r="K121" s="0" t="n">
        <v>0.158166131303066</v>
      </c>
      <c r="L121" s="0" t="n">
        <v>0.177717183055718</v>
      </c>
      <c r="M121" s="0" t="n">
        <v>0.158754232898172</v>
      </c>
      <c r="N121" s="0" t="n">
        <v>0.220346485020001</v>
      </c>
      <c r="O121" s="0" t="n">
        <v>0.24302738180583</v>
      </c>
      <c r="P121" s="0" t="n">
        <v>0.211063877359548</v>
      </c>
      <c r="Q121" s="0" t="n">
        <v>0.307859165362395</v>
      </c>
      <c r="R121" s="0" t="n">
        <v>0.281085636151114</v>
      </c>
      <c r="S121" s="0" t="n">
        <v>0.326486052580874</v>
      </c>
      <c r="T121" s="0" t="n">
        <v>0.487879253900738</v>
      </c>
      <c r="U121" s="0" t="n">
        <v>0.57702233286998</v>
      </c>
      <c r="V121" s="0" t="n">
        <v>0.533898120553685</v>
      </c>
      <c r="W121" s="0" t="n">
        <v>0.639688766111172</v>
      </c>
      <c r="X121" s="0" t="n">
        <v>1.00807693794323</v>
      </c>
      <c r="Y121" s="0" t="n">
        <v>1.24068048872277</v>
      </c>
      <c r="Z121" s="0" t="n">
        <v>1.54684197390504</v>
      </c>
      <c r="AA121" s="0" t="n">
        <v>1.95672139212538</v>
      </c>
      <c r="AB121" s="0" t="n">
        <v>2.51590327317925</v>
      </c>
      <c r="AC121" s="0" t="n">
        <v>2.44542379945227</v>
      </c>
      <c r="AD121" s="0" t="n">
        <v>3.24147833244456</v>
      </c>
      <c r="AE121" s="0" t="n">
        <v>6.03498885286421</v>
      </c>
    </row>
    <row r="122" customFormat="false" ht="15.75" hidden="false" customHeight="false" outlineLevel="0" collapsed="false">
      <c r="B122" s="0" t="n">
        <v>0.0410928811513784</v>
      </c>
      <c r="C122" s="0" t="n">
        <v>0.0508004871615576</v>
      </c>
      <c r="D122" s="0" t="n">
        <v>0.0362097356493369</v>
      </c>
      <c r="E122" s="0" t="n">
        <v>0.0668519399071072</v>
      </c>
      <c r="F122" s="0" t="n">
        <v>0.0621109249266311</v>
      </c>
      <c r="G122" s="0" t="n">
        <v>0.0855456843238172</v>
      </c>
      <c r="H122" s="0" t="n">
        <v>0.0865565348731319</v>
      </c>
      <c r="I122" s="0" t="n">
        <v>0.122910351733914</v>
      </c>
      <c r="J122" s="0" t="n">
        <v>0.139895294211703</v>
      </c>
      <c r="K122" s="0" t="n">
        <v>0.127065411240723</v>
      </c>
      <c r="L122" s="0" t="n">
        <v>0.177717183055718</v>
      </c>
      <c r="M122" s="0" t="n">
        <v>0.158754232898172</v>
      </c>
      <c r="N122" s="0" t="n">
        <v>0.175787618660662</v>
      </c>
      <c r="O122" s="0" t="n">
        <v>0.193345141027665</v>
      </c>
      <c r="P122" s="0" t="n">
        <v>0.266101450642932</v>
      </c>
      <c r="Q122" s="0" t="n">
        <v>0.307859165362395</v>
      </c>
      <c r="R122" s="0" t="n">
        <v>0.356606273839945</v>
      </c>
      <c r="S122" s="0" t="n">
        <v>0.326486052580874</v>
      </c>
      <c r="T122" s="0" t="n">
        <v>0.487879253900738</v>
      </c>
      <c r="U122" s="0" t="n">
        <v>0.449627579997259</v>
      </c>
      <c r="V122" s="0" t="n">
        <v>0.688243720568697</v>
      </c>
      <c r="W122" s="0" t="n">
        <v>0.828626817399397</v>
      </c>
      <c r="X122" s="0" t="n">
        <v>1.00807693794323</v>
      </c>
      <c r="Y122" s="0" t="n">
        <v>0.947338354302139</v>
      </c>
      <c r="Z122" s="0" t="n">
        <v>1.17380036736966</v>
      </c>
      <c r="AA122" s="0" t="n">
        <v>1.47482273452937</v>
      </c>
      <c r="AB122" s="0" t="n">
        <v>1.88234327112708</v>
      </c>
      <c r="AC122" s="0" t="n">
        <v>2.44542379945227</v>
      </c>
      <c r="AD122" s="0" t="n">
        <v>3.24147833244456</v>
      </c>
      <c r="AE122" s="0" t="n">
        <v>6.03498885286421</v>
      </c>
    </row>
    <row r="123" customFormat="false" ht="15.75" hidden="false" customHeight="false" outlineLevel="0" collapsed="false">
      <c r="B123" s="0" t="n">
        <v>0.0410928811513784</v>
      </c>
      <c r="C123" s="0" t="n">
        <v>0.0508004871615576</v>
      </c>
      <c r="D123" s="0" t="n">
        <v>0.0362097356493369</v>
      </c>
      <c r="E123" s="0" t="n">
        <v>0.0668519399071072</v>
      </c>
      <c r="F123" s="0" t="n">
        <v>0.0736599577716536</v>
      </c>
      <c r="G123" s="0" t="n">
        <v>0.0855456843238172</v>
      </c>
      <c r="H123" s="0" t="n">
        <v>0.0865565348731319</v>
      </c>
      <c r="I123" s="0" t="n">
        <v>0.122910351733914</v>
      </c>
      <c r="J123" s="0" t="n">
        <v>0.112602800209325</v>
      </c>
      <c r="K123" s="0" t="n">
        <v>0.158166131303066</v>
      </c>
      <c r="L123" s="0" t="n">
        <v>0.177717183055718</v>
      </c>
      <c r="M123" s="0" t="n">
        <v>0.198490240055581</v>
      </c>
      <c r="N123" s="0" t="n">
        <v>0.175787618660662</v>
      </c>
      <c r="O123" s="0" t="n">
        <v>0.193345141027665</v>
      </c>
      <c r="P123" s="0" t="n">
        <v>0.266101450642932</v>
      </c>
      <c r="Q123" s="0" t="n">
        <v>0.243455668801571</v>
      </c>
      <c r="R123" s="0" t="n">
        <v>0.281085636151114</v>
      </c>
      <c r="S123" s="0" t="n">
        <v>0.326486052580874</v>
      </c>
      <c r="T123" s="0" t="n">
        <v>0.381740683763545</v>
      </c>
      <c r="U123" s="0" t="n">
        <v>0.449627579997259</v>
      </c>
      <c r="V123" s="0" t="n">
        <v>0.688243720568697</v>
      </c>
      <c r="W123" s="0" t="n">
        <v>0.828626817399397</v>
      </c>
      <c r="X123" s="0" t="n">
        <v>0.774139263289053</v>
      </c>
      <c r="Y123" s="0" t="n">
        <v>1.24068048872277</v>
      </c>
      <c r="Z123" s="0" t="n">
        <v>1.54684197390504</v>
      </c>
      <c r="AA123" s="0" t="n">
        <v>1.95672139212538</v>
      </c>
      <c r="AB123" s="0" t="n">
        <v>2.51590327317925</v>
      </c>
      <c r="AC123" s="0" t="n">
        <v>3.2950072705604</v>
      </c>
      <c r="AD123" s="0" t="n">
        <v>4.40648500356361</v>
      </c>
      <c r="AE123" s="0" t="n">
        <v>4.39637351649338</v>
      </c>
    </row>
    <row r="124" customFormat="false" ht="15.75" hidden="false" customHeight="false" outlineLevel="0" collapsed="false">
      <c r="B124" s="0" t="n">
        <v>0.0410928811513784</v>
      </c>
      <c r="C124" s="0" t="n">
        <v>0.0399610785570351</v>
      </c>
      <c r="D124" s="0" t="n">
        <v>0.0481390457822979</v>
      </c>
      <c r="E124" s="0" t="n">
        <v>0.0543423360835598</v>
      </c>
      <c r="F124" s="0" t="n">
        <v>0.0621109249266311</v>
      </c>
      <c r="G124" s="0" t="n">
        <v>0.0716343720303263</v>
      </c>
      <c r="H124" s="0" t="n">
        <v>0.107184193438716</v>
      </c>
      <c r="I124" s="0" t="n">
        <v>0.0991025293247023</v>
      </c>
      <c r="J124" s="0" t="n">
        <v>0.112602800209325</v>
      </c>
      <c r="K124" s="0" t="n">
        <v>0.127065411240723</v>
      </c>
      <c r="L124" s="0" t="n">
        <v>0.177717183055718</v>
      </c>
      <c r="M124" s="0" t="n">
        <v>0.198490240055581</v>
      </c>
      <c r="N124" s="0" t="n">
        <v>0.175787618660662</v>
      </c>
      <c r="O124" s="0" t="n">
        <v>0.24302738180583</v>
      </c>
      <c r="P124" s="0" t="n">
        <v>0.266101450642932</v>
      </c>
      <c r="Q124" s="0" t="n">
        <v>0.243455668801571</v>
      </c>
      <c r="R124" s="0" t="n">
        <v>0.281085636151114</v>
      </c>
      <c r="S124" s="0" t="n">
        <v>0.326486052580874</v>
      </c>
      <c r="T124" s="0" t="n">
        <v>0.487879253900738</v>
      </c>
      <c r="U124" s="0" t="n">
        <v>0.449627579997259</v>
      </c>
      <c r="V124" s="0" t="n">
        <v>0.533898120553685</v>
      </c>
      <c r="W124" s="0" t="n">
        <v>0.639688766111172</v>
      </c>
      <c r="X124" s="0" t="n">
        <v>0.774139263289053</v>
      </c>
      <c r="Y124" s="0" t="n">
        <v>0.947338354302139</v>
      </c>
      <c r="Z124" s="0" t="n">
        <v>1.54684197390504</v>
      </c>
      <c r="AA124" s="0" t="n">
        <v>1.47482273452937</v>
      </c>
      <c r="AB124" s="0" t="n">
        <v>2.51590327317925</v>
      </c>
      <c r="AC124" s="0" t="n">
        <v>3.2950072705604</v>
      </c>
      <c r="AD124" s="0" t="n">
        <v>3.24147833244456</v>
      </c>
      <c r="AE124" s="0" t="n">
        <v>6.03498885286421</v>
      </c>
    </row>
    <row r="125" customFormat="false" ht="15.75" hidden="false" customHeight="false" outlineLevel="0" collapsed="false">
      <c r="B125" s="0" t="n">
        <v>0.0410928811513784</v>
      </c>
      <c r="C125" s="0" t="n">
        <v>0.0508004871615576</v>
      </c>
      <c r="D125" s="0" t="n">
        <v>0.0362097356493369</v>
      </c>
      <c r="E125" s="0" t="n">
        <v>0.0668519399071072</v>
      </c>
      <c r="F125" s="0" t="n">
        <v>0.0736599577716536</v>
      </c>
      <c r="G125" s="0" t="n">
        <v>0.0716343720303263</v>
      </c>
      <c r="H125" s="0" t="n">
        <v>0.0865565348731319</v>
      </c>
      <c r="I125" s="0" t="n">
        <v>0.122910351733914</v>
      </c>
      <c r="J125" s="0" t="n">
        <v>0.112602800209325</v>
      </c>
      <c r="K125" s="0" t="n">
        <v>0.158166131303066</v>
      </c>
      <c r="L125" s="0" t="n">
        <v>0.177717183055718</v>
      </c>
      <c r="M125" s="0" t="n">
        <v>0.198490240055581</v>
      </c>
      <c r="N125" s="0" t="n">
        <v>0.175787618660662</v>
      </c>
      <c r="O125" s="0" t="n">
        <v>0.24302738180583</v>
      </c>
      <c r="P125" s="0" t="n">
        <v>0.266101450642932</v>
      </c>
      <c r="Q125" s="0" t="n">
        <v>0.307859165362395</v>
      </c>
      <c r="R125" s="0" t="n">
        <v>0.281085636151114</v>
      </c>
      <c r="S125" s="0" t="n">
        <v>0.326486052580874</v>
      </c>
      <c r="T125" s="0" t="n">
        <v>0.487879253900738</v>
      </c>
      <c r="U125" s="0" t="n">
        <v>0.57702233286998</v>
      </c>
      <c r="V125" s="0" t="n">
        <v>0.688243720568697</v>
      </c>
      <c r="W125" s="0" t="n">
        <v>0.828626817399397</v>
      </c>
      <c r="X125" s="0" t="n">
        <v>1.00807693794323</v>
      </c>
      <c r="Y125" s="0" t="n">
        <v>0.947338354302139</v>
      </c>
      <c r="Z125" s="0" t="n">
        <v>1.54684197390504</v>
      </c>
      <c r="AA125" s="0" t="n">
        <v>1.47482273452937</v>
      </c>
      <c r="AB125" s="0" t="n">
        <v>2.51590327317925</v>
      </c>
      <c r="AC125" s="0" t="n">
        <v>2.44542379945227</v>
      </c>
      <c r="AD125" s="0" t="n">
        <v>4.40648500356361</v>
      </c>
      <c r="AE125" s="0" t="n">
        <v>6.03498885286421</v>
      </c>
    </row>
    <row r="126" customFormat="false" ht="15.75" hidden="false" customHeight="false" outlineLevel="0" collapsed="false">
      <c r="B126" s="0" t="n">
        <v>0.0410928811513784</v>
      </c>
      <c r="C126" s="0" t="n">
        <v>0.0508004871615576</v>
      </c>
      <c r="D126" s="0" t="n">
        <v>0.0362097356493369</v>
      </c>
      <c r="E126" s="0" t="n">
        <v>0.0668519399071072</v>
      </c>
      <c r="F126" s="0" t="n">
        <v>0.0736599577716536</v>
      </c>
      <c r="G126" s="0" t="n">
        <v>0.0716343720303263</v>
      </c>
      <c r="H126" s="0" t="n">
        <v>0.0865565348731319</v>
      </c>
      <c r="I126" s="0" t="n">
        <v>0.0991025293247023</v>
      </c>
      <c r="J126" s="0" t="n">
        <v>0.112602800209325</v>
      </c>
      <c r="K126" s="0" t="n">
        <v>0.127065411240723</v>
      </c>
      <c r="L126" s="0" t="n">
        <v>0.177717183055718</v>
      </c>
      <c r="M126" s="0" t="n">
        <v>0.158754232898172</v>
      </c>
      <c r="N126" s="0" t="n">
        <v>0.175787618660662</v>
      </c>
      <c r="O126" s="0" t="n">
        <v>0.24302738180583</v>
      </c>
      <c r="P126" s="0" t="n">
        <v>0.211063877359548</v>
      </c>
      <c r="Q126" s="0" t="n">
        <v>0.307859165362395</v>
      </c>
      <c r="R126" s="0" t="n">
        <v>0.281085636151114</v>
      </c>
      <c r="S126" s="0" t="n">
        <v>0.326486052580874</v>
      </c>
      <c r="T126" s="0" t="n">
        <v>0.381740683763545</v>
      </c>
      <c r="U126" s="0" t="n">
        <v>0.57702233286998</v>
      </c>
      <c r="V126" s="0" t="n">
        <v>0.688243720568697</v>
      </c>
      <c r="W126" s="0" t="n">
        <v>0.639688766111172</v>
      </c>
      <c r="X126" s="0" t="n">
        <v>0.774139263289053</v>
      </c>
      <c r="Y126" s="0" t="n">
        <v>0.947338354302139</v>
      </c>
      <c r="Z126" s="0" t="n">
        <v>1.17380036736966</v>
      </c>
      <c r="AA126" s="0" t="n">
        <v>1.95672139212538</v>
      </c>
      <c r="AB126" s="0" t="n">
        <v>2.51590327317925</v>
      </c>
      <c r="AC126" s="0" t="n">
        <v>2.44542379945227</v>
      </c>
      <c r="AD126" s="0" t="n">
        <v>3.24147833244456</v>
      </c>
      <c r="AE126" s="0" t="n">
        <v>6.03498885286421</v>
      </c>
    </row>
    <row r="127" customFormat="false" ht="15.75" hidden="false" customHeight="false" outlineLevel="0" collapsed="false">
      <c r="B127" s="0" t="n">
        <v>0.0410928811513784</v>
      </c>
      <c r="C127" s="0" t="n">
        <v>0.0508004871615576</v>
      </c>
      <c r="D127" s="0" t="n">
        <v>0.0362097356493369</v>
      </c>
      <c r="E127" s="0" t="n">
        <v>0.0543423360835598</v>
      </c>
      <c r="F127" s="0" t="n">
        <v>0.0621109249266311</v>
      </c>
      <c r="G127" s="0" t="n">
        <v>0.0855456843238172</v>
      </c>
      <c r="H127" s="0" t="n">
        <v>0.0865565348731319</v>
      </c>
      <c r="I127" s="0" t="n">
        <v>0.0991025293247023</v>
      </c>
      <c r="J127" s="0" t="n">
        <v>0.139895294211703</v>
      </c>
      <c r="K127" s="0" t="n">
        <v>0.127065411240723</v>
      </c>
      <c r="L127" s="0" t="n">
        <v>0.177717183055718</v>
      </c>
      <c r="M127" s="0" t="n">
        <v>0.198490240055581</v>
      </c>
      <c r="N127" s="0" t="n">
        <v>0.220346485020001</v>
      </c>
      <c r="O127" s="0" t="n">
        <v>0.193345141027665</v>
      </c>
      <c r="P127" s="0" t="n">
        <v>0.266101450642932</v>
      </c>
      <c r="Q127" s="0" t="n">
        <v>0.243455668801571</v>
      </c>
      <c r="R127" s="0" t="n">
        <v>0.281085636151114</v>
      </c>
      <c r="S127" s="0" t="n">
        <v>0.326486052580874</v>
      </c>
      <c r="T127" s="0" t="n">
        <v>0.381740683763545</v>
      </c>
      <c r="U127" s="0" t="n">
        <v>0.449627579997259</v>
      </c>
      <c r="V127" s="0" t="n">
        <v>0.688243720568697</v>
      </c>
      <c r="W127" s="0" t="n">
        <v>0.639688766111172</v>
      </c>
      <c r="X127" s="0" t="n">
        <v>1.00807693794323</v>
      </c>
      <c r="Y127" s="0" t="n">
        <v>0.947338354302139</v>
      </c>
      <c r="Z127" s="0" t="n">
        <v>1.54684197390504</v>
      </c>
      <c r="AA127" s="0" t="n">
        <v>1.95672139212538</v>
      </c>
      <c r="AB127" s="0" t="n">
        <v>1.88234327112708</v>
      </c>
      <c r="AC127" s="0" t="n">
        <v>2.44542379945227</v>
      </c>
      <c r="AD127" s="0" t="n">
        <v>4.40648500356361</v>
      </c>
      <c r="AE127" s="0" t="n">
        <v>6.03498885286421</v>
      </c>
    </row>
    <row r="128" customFormat="false" ht="15.75" hidden="false" customHeight="false" outlineLevel="0" collapsed="false">
      <c r="B128" s="0" t="n">
        <v>0.0410928811513784</v>
      </c>
      <c r="C128" s="0" t="n">
        <v>0.0508004871615576</v>
      </c>
      <c r="D128" s="0" t="n">
        <v>0.0362097356493369</v>
      </c>
      <c r="E128" s="0" t="n">
        <v>0.0668519399071072</v>
      </c>
      <c r="F128" s="0" t="n">
        <v>0.0621109249266311</v>
      </c>
      <c r="G128" s="0" t="n">
        <v>0.0855456843238172</v>
      </c>
      <c r="H128" s="0" t="n">
        <v>0.0865565348731319</v>
      </c>
      <c r="I128" s="0" t="n">
        <v>0.0991025293247023</v>
      </c>
      <c r="J128" s="0" t="n">
        <v>0.112602800209325</v>
      </c>
      <c r="K128" s="0" t="n">
        <v>0.127065411240723</v>
      </c>
      <c r="L128" s="0" t="n">
        <v>0.177717183055718</v>
      </c>
      <c r="M128" s="0" t="n">
        <v>0.158754232898172</v>
      </c>
      <c r="N128" s="0" t="n">
        <v>0.175787618660662</v>
      </c>
      <c r="O128" s="0" t="n">
        <v>0.24302738180583</v>
      </c>
      <c r="P128" s="0" t="n">
        <v>0.266101450642932</v>
      </c>
      <c r="Q128" s="0" t="n">
        <v>0.243455668801571</v>
      </c>
      <c r="R128" s="0" t="n">
        <v>0.356606273839945</v>
      </c>
      <c r="S128" s="0" t="n">
        <v>0.326486052580874</v>
      </c>
      <c r="T128" s="0" t="n">
        <v>0.381740683763545</v>
      </c>
      <c r="U128" s="0" t="n">
        <v>0.57702233286998</v>
      </c>
      <c r="V128" s="0" t="n">
        <v>0.533898120553685</v>
      </c>
      <c r="W128" s="0" t="n">
        <v>0.639688766111172</v>
      </c>
      <c r="X128" s="0" t="n">
        <v>1.00807693794323</v>
      </c>
      <c r="Y128" s="0" t="n">
        <v>1.24068048872277</v>
      </c>
      <c r="Z128" s="0" t="n">
        <v>1.54684197390504</v>
      </c>
      <c r="AA128" s="0" t="n">
        <v>1.95672139212538</v>
      </c>
      <c r="AB128" s="0" t="n">
        <v>2.51590327317925</v>
      </c>
      <c r="AC128" s="0" t="n">
        <v>3.2950072705604</v>
      </c>
      <c r="AD128" s="0" t="n">
        <v>4.40648500356361</v>
      </c>
      <c r="AE128" s="0" t="n">
        <v>4.39637351649338</v>
      </c>
    </row>
    <row r="129" customFormat="false" ht="15.75" hidden="false" customHeight="false" outlineLevel="0" collapsed="false">
      <c r="B129" s="0" t="n">
        <v>0.0410928811513784</v>
      </c>
      <c r="C129" s="0" t="n">
        <v>0.0508004871615576</v>
      </c>
      <c r="D129" s="0" t="n">
        <v>0.0362097356493369</v>
      </c>
      <c r="E129" s="0" t="n">
        <v>0.0668519399071072</v>
      </c>
      <c r="F129" s="0" t="n">
        <v>0.0736599577716536</v>
      </c>
      <c r="G129" s="0" t="n">
        <v>0.0716343720303263</v>
      </c>
      <c r="H129" s="0" t="n">
        <v>0.107184193438716</v>
      </c>
      <c r="I129" s="0" t="n">
        <v>0.0991025293247023</v>
      </c>
      <c r="J129" s="0" t="n">
        <v>0.112602800209325</v>
      </c>
      <c r="K129" s="0" t="n">
        <v>0.127065411240723</v>
      </c>
      <c r="L129" s="0" t="n">
        <v>0.177717183055718</v>
      </c>
      <c r="M129" s="0" t="n">
        <v>0.198490240055581</v>
      </c>
      <c r="N129" s="0" t="n">
        <v>0.220346485020001</v>
      </c>
      <c r="O129" s="0" t="n">
        <v>0.24302738180583</v>
      </c>
      <c r="P129" s="0" t="n">
        <v>0.266101450642932</v>
      </c>
      <c r="Q129" s="0" t="n">
        <v>0.243455668801571</v>
      </c>
      <c r="R129" s="0" t="n">
        <v>0.356606273839945</v>
      </c>
      <c r="S129" s="0" t="n">
        <v>0.415670312361541</v>
      </c>
      <c r="T129" s="0" t="n">
        <v>0.381740683763545</v>
      </c>
      <c r="U129" s="0" t="n">
        <v>0.57702233286998</v>
      </c>
      <c r="V129" s="0" t="n">
        <v>0.688243720568697</v>
      </c>
      <c r="W129" s="0" t="n">
        <v>0.639688766111172</v>
      </c>
      <c r="X129" s="0" t="n">
        <v>0.774139263289053</v>
      </c>
      <c r="Y129" s="0" t="n">
        <v>1.24068048872277</v>
      </c>
      <c r="Z129" s="0" t="n">
        <v>1.54684197390504</v>
      </c>
      <c r="AA129" s="0" t="n">
        <v>1.95672139212538</v>
      </c>
      <c r="AB129" s="0" t="n">
        <v>1.88234327112708</v>
      </c>
      <c r="AC129" s="0" t="n">
        <v>2.44542379945227</v>
      </c>
      <c r="AD129" s="0" t="n">
        <v>3.24147833244456</v>
      </c>
      <c r="AE129" s="0" t="n">
        <v>4.39637351649338</v>
      </c>
    </row>
    <row r="130" customFormat="false" ht="15.75" hidden="false" customHeight="false" outlineLevel="0" collapsed="false">
      <c r="B130" s="0" t="n">
        <v>0.0410928811513784</v>
      </c>
      <c r="C130" s="0" t="n">
        <v>0.0399610785570351</v>
      </c>
      <c r="D130" s="0" t="n">
        <v>0.0362097356493369</v>
      </c>
      <c r="E130" s="0" t="n">
        <v>0.0543423360835598</v>
      </c>
      <c r="F130" s="0" t="n">
        <v>0.0621109249266311</v>
      </c>
      <c r="G130" s="0" t="n">
        <v>0.0716343720303263</v>
      </c>
      <c r="H130" s="0" t="n">
        <v>0.107184193438716</v>
      </c>
      <c r="I130" s="0" t="n">
        <v>0.122910351733914</v>
      </c>
      <c r="J130" s="0" t="n">
        <v>0.112602800209325</v>
      </c>
      <c r="K130" s="0" t="n">
        <v>0.127065411240723</v>
      </c>
      <c r="L130" s="0" t="n">
        <v>0.177717183055718</v>
      </c>
      <c r="M130" s="0" t="n">
        <v>0.198490240055581</v>
      </c>
      <c r="N130" s="0" t="n">
        <v>0.175787618660662</v>
      </c>
      <c r="O130" s="0" t="n">
        <v>0.24302738180583</v>
      </c>
      <c r="P130" s="0" t="n">
        <v>0.211063877359548</v>
      </c>
      <c r="Q130" s="0" t="n">
        <v>0.307859165362395</v>
      </c>
      <c r="R130" s="0" t="n">
        <v>0.281085636151114</v>
      </c>
      <c r="S130" s="0" t="n">
        <v>0.415670312361541</v>
      </c>
      <c r="T130" s="0" t="n">
        <v>0.487879253900738</v>
      </c>
      <c r="U130" s="0" t="n">
        <v>0.57702233286998</v>
      </c>
      <c r="V130" s="0" t="n">
        <v>0.688243720568697</v>
      </c>
      <c r="W130" s="0" t="n">
        <v>0.639688766111172</v>
      </c>
      <c r="X130" s="0" t="n">
        <v>1.00807693794323</v>
      </c>
      <c r="Y130" s="0" t="n">
        <v>1.24068048872277</v>
      </c>
      <c r="Z130" s="0" t="n">
        <v>1.17380036736966</v>
      </c>
      <c r="AA130" s="0" t="n">
        <v>1.95672139212538</v>
      </c>
      <c r="AB130" s="0" t="n">
        <v>1.88234327112708</v>
      </c>
      <c r="AC130" s="0" t="n">
        <v>3.2950072705604</v>
      </c>
      <c r="AD130" s="0" t="n">
        <v>3.24147833244456</v>
      </c>
      <c r="AE130" s="0" t="n">
        <v>4.39637351649338</v>
      </c>
    </row>
    <row r="131" customFormat="false" ht="15.75" hidden="false" customHeight="false" outlineLevel="0" collapsed="false">
      <c r="B131" s="0" t="n">
        <v>0.0410928811513784</v>
      </c>
      <c r="C131" s="0" t="n">
        <v>0.0399610785570351</v>
      </c>
      <c r="D131" s="0" t="n">
        <v>0.0362097356493369</v>
      </c>
      <c r="E131" s="0" t="n">
        <v>0.0668519399071072</v>
      </c>
      <c r="F131" s="0" t="n">
        <v>0.0736599577716536</v>
      </c>
      <c r="G131" s="0" t="n">
        <v>0.0855456843238172</v>
      </c>
      <c r="H131" s="0" t="n">
        <v>0.107184193438716</v>
      </c>
      <c r="I131" s="0" t="n">
        <v>0.0991025293247023</v>
      </c>
      <c r="J131" s="0" t="n">
        <v>0.112602800209325</v>
      </c>
      <c r="K131" s="0" t="n">
        <v>0.158166131303066</v>
      </c>
      <c r="L131" s="0" t="n">
        <v>0.142470414251382</v>
      </c>
      <c r="M131" s="0" t="n">
        <v>0.158754232898172</v>
      </c>
      <c r="N131" s="0" t="n">
        <v>0.220346485020001</v>
      </c>
      <c r="O131" s="0" t="n">
        <v>0.193345141027665</v>
      </c>
      <c r="P131" s="0" t="n">
        <v>0.266101450642932</v>
      </c>
      <c r="Q131" s="0" t="n">
        <v>0.243455668801571</v>
      </c>
      <c r="R131" s="0" t="n">
        <v>0.356606273839945</v>
      </c>
      <c r="S131" s="0" t="n">
        <v>0.415670312361541</v>
      </c>
      <c r="T131" s="0" t="n">
        <v>0.381740683763545</v>
      </c>
      <c r="U131" s="0" t="n">
        <v>0.449627579997259</v>
      </c>
      <c r="V131" s="0" t="n">
        <v>0.688243720568697</v>
      </c>
      <c r="W131" s="0" t="n">
        <v>0.828626817399397</v>
      </c>
      <c r="X131" s="0" t="n">
        <v>1.00807693794323</v>
      </c>
      <c r="Y131" s="0" t="n">
        <v>1.24068048872277</v>
      </c>
      <c r="Z131" s="0" t="n">
        <v>1.54684197390504</v>
      </c>
      <c r="AA131" s="0" t="n">
        <v>1.95672139212538</v>
      </c>
      <c r="AB131" s="0" t="n">
        <v>2.51590327317925</v>
      </c>
      <c r="AC131" s="0" t="n">
        <v>3.2950072705604</v>
      </c>
      <c r="AD131" s="0" t="n">
        <v>3.24147833244456</v>
      </c>
      <c r="AE131" s="0" t="n">
        <v>4.39637351649338</v>
      </c>
    </row>
    <row r="132" customFormat="false" ht="15.75" hidden="false" customHeight="false" outlineLevel="0" collapsed="false">
      <c r="B132" s="0" t="n">
        <v>0.0410928811513784</v>
      </c>
      <c r="C132" s="0" t="n">
        <v>0.0399610785570351</v>
      </c>
      <c r="D132" s="0" t="n">
        <v>0.0481390457822979</v>
      </c>
      <c r="E132" s="0" t="n">
        <v>0.0668519399071072</v>
      </c>
      <c r="F132" s="0" t="n">
        <v>0.0736599577716536</v>
      </c>
      <c r="G132" s="0" t="n">
        <v>0.0716343720303263</v>
      </c>
      <c r="H132" s="0" t="n">
        <v>0.0865565348731319</v>
      </c>
      <c r="I132" s="0" t="n">
        <v>0.0991025293247023</v>
      </c>
      <c r="J132" s="0" t="n">
        <v>0.139895294211703</v>
      </c>
      <c r="K132" s="0" t="n">
        <v>0.127065411240723</v>
      </c>
      <c r="L132" s="0" t="n">
        <v>0.142470414251382</v>
      </c>
      <c r="M132" s="0" t="n">
        <v>0.158754232898172</v>
      </c>
      <c r="N132" s="0" t="n">
        <v>0.175787618660662</v>
      </c>
      <c r="O132" s="0" t="n">
        <v>0.193345141027665</v>
      </c>
      <c r="P132" s="0" t="n">
        <v>0.211063877359548</v>
      </c>
      <c r="Q132" s="0" t="n">
        <v>0.243455668801571</v>
      </c>
      <c r="R132" s="0" t="n">
        <v>0.281085636151114</v>
      </c>
      <c r="S132" s="0" t="n">
        <v>0.326486052580874</v>
      </c>
      <c r="T132" s="0" t="n">
        <v>0.487879253900738</v>
      </c>
      <c r="U132" s="0" t="n">
        <v>0.449627579997259</v>
      </c>
      <c r="V132" s="0" t="n">
        <v>0.688243720568697</v>
      </c>
      <c r="W132" s="0" t="n">
        <v>0.639688766111172</v>
      </c>
      <c r="X132" s="0" t="n">
        <v>1.00807693794323</v>
      </c>
      <c r="Y132" s="0" t="n">
        <v>1.24068048872277</v>
      </c>
      <c r="Z132" s="0" t="n">
        <v>1.17380036736966</v>
      </c>
      <c r="AA132" s="0" t="n">
        <v>1.47482273452937</v>
      </c>
      <c r="AB132" s="0" t="n">
        <v>1.88234327112708</v>
      </c>
      <c r="AC132" s="0" t="n">
        <v>3.2950072705604</v>
      </c>
      <c r="AD132" s="0" t="n">
        <v>4.40648500356361</v>
      </c>
      <c r="AE132" s="0" t="n">
        <v>6.03498885286421</v>
      </c>
    </row>
    <row r="133" customFormat="false" ht="15.75" hidden="false" customHeight="false" outlineLevel="0" collapsed="false">
      <c r="B133" s="0" t="n">
        <v>0.0410928811513784</v>
      </c>
      <c r="C133" s="0" t="n">
        <v>0.0399610785570351</v>
      </c>
      <c r="D133" s="0" t="n">
        <v>0.0362097356493369</v>
      </c>
      <c r="E133" s="0" t="n">
        <v>0.0668519399071072</v>
      </c>
      <c r="F133" s="0" t="n">
        <v>0.0621109249266311</v>
      </c>
      <c r="G133" s="0" t="n">
        <v>0.0716343720303263</v>
      </c>
      <c r="H133" s="0" t="n">
        <v>0.0865565348731319</v>
      </c>
      <c r="I133" s="0" t="n">
        <v>0.0991025293247023</v>
      </c>
      <c r="J133" s="0" t="n">
        <v>0.112602800209325</v>
      </c>
      <c r="K133" s="0" t="n">
        <v>0.158166131303066</v>
      </c>
      <c r="L133" s="0" t="n">
        <v>0.142470414251382</v>
      </c>
      <c r="M133" s="0" t="n">
        <v>0.198490240055581</v>
      </c>
      <c r="N133" s="0" t="n">
        <v>0.175787618660662</v>
      </c>
      <c r="O133" s="0" t="n">
        <v>0.193345141027665</v>
      </c>
      <c r="P133" s="0" t="n">
        <v>0.266101450642932</v>
      </c>
      <c r="Q133" s="0" t="n">
        <v>0.307859165362395</v>
      </c>
      <c r="R133" s="0" t="n">
        <v>0.356606273839945</v>
      </c>
      <c r="S133" s="0" t="n">
        <v>0.415670312361541</v>
      </c>
      <c r="T133" s="0" t="n">
        <v>0.381740683763545</v>
      </c>
      <c r="U133" s="0" t="n">
        <v>0.449627579997259</v>
      </c>
      <c r="V133" s="0" t="n">
        <v>0.688243720568697</v>
      </c>
      <c r="W133" s="0" t="n">
        <v>0.828626817399397</v>
      </c>
      <c r="X133" s="0" t="n">
        <v>1.00807693794323</v>
      </c>
      <c r="Y133" s="0" t="n">
        <v>1.24068048872277</v>
      </c>
      <c r="Z133" s="0" t="n">
        <v>1.54684197390504</v>
      </c>
      <c r="AA133" s="0" t="n">
        <v>1.47482273452937</v>
      </c>
      <c r="AB133" s="0" t="n">
        <v>1.88234327112708</v>
      </c>
      <c r="AC133" s="0" t="n">
        <v>3.2950072705604</v>
      </c>
      <c r="AD133" s="0" t="n">
        <v>4.40648500356361</v>
      </c>
      <c r="AE133" s="0" t="n">
        <v>4.39637351649338</v>
      </c>
    </row>
    <row r="134" customFormat="false" ht="15.75" hidden="false" customHeight="false" outlineLevel="0" collapsed="false">
      <c r="B134" s="0" t="n">
        <v>0.0410928811513784</v>
      </c>
      <c r="C134" s="0" t="n">
        <v>0.0399610785570351</v>
      </c>
      <c r="D134" s="0" t="n">
        <v>0.0362097356493369</v>
      </c>
      <c r="E134" s="0" t="n">
        <v>0.0668519399071072</v>
      </c>
      <c r="F134" s="0" t="n">
        <v>0.0736599577716536</v>
      </c>
      <c r="G134" s="0" t="n">
        <v>0.0855456843238172</v>
      </c>
      <c r="H134" s="0" t="n">
        <v>0.0865565348731319</v>
      </c>
      <c r="I134" s="0" t="n">
        <v>0.0991025293247023</v>
      </c>
      <c r="J134" s="0" t="n">
        <v>0.112602800209325</v>
      </c>
      <c r="K134" s="0" t="n">
        <v>0.127065411240723</v>
      </c>
      <c r="L134" s="0" t="n">
        <v>0.142470414251382</v>
      </c>
      <c r="M134" s="0" t="n">
        <v>0.158754232898172</v>
      </c>
      <c r="N134" s="0" t="n">
        <v>0.175787618660662</v>
      </c>
      <c r="O134" s="0" t="n">
        <v>0.24302738180583</v>
      </c>
      <c r="P134" s="0" t="n">
        <v>0.266101450642932</v>
      </c>
      <c r="Q134" s="0" t="n">
        <v>0.243455668801571</v>
      </c>
      <c r="R134" s="0" t="n">
        <v>0.281085636151114</v>
      </c>
      <c r="S134" s="0" t="n">
        <v>0.326486052580874</v>
      </c>
      <c r="T134" s="0" t="n">
        <v>0.487879253900738</v>
      </c>
      <c r="U134" s="0" t="n">
        <v>0.449627579997259</v>
      </c>
      <c r="V134" s="0" t="n">
        <v>0.688243720568697</v>
      </c>
      <c r="W134" s="0" t="n">
        <v>0.639688766111172</v>
      </c>
      <c r="X134" s="0" t="n">
        <v>0.774139263289053</v>
      </c>
      <c r="Y134" s="0" t="n">
        <v>0.947338354302139</v>
      </c>
      <c r="Z134" s="0" t="n">
        <v>1.54684197390504</v>
      </c>
      <c r="AA134" s="0" t="n">
        <v>1.95672139212538</v>
      </c>
      <c r="AB134" s="0" t="n">
        <v>2.51590327317925</v>
      </c>
      <c r="AC134" s="0" t="n">
        <v>3.2950072705604</v>
      </c>
      <c r="AD134" s="0" t="n">
        <v>3.24147833244456</v>
      </c>
      <c r="AE134" s="0" t="n">
        <v>6.03498885286421</v>
      </c>
    </row>
    <row r="135" customFormat="false" ht="15.75" hidden="false" customHeight="false" outlineLevel="0" collapsed="false">
      <c r="B135" s="0" t="n">
        <v>0.0410928811513784</v>
      </c>
      <c r="C135" s="0" t="n">
        <v>0.0508004871615576</v>
      </c>
      <c r="D135" s="0" t="n">
        <v>0.0362097356493369</v>
      </c>
      <c r="E135" s="0" t="n">
        <v>0.0543423360835598</v>
      </c>
      <c r="F135" s="0" t="n">
        <v>0.0621109249266311</v>
      </c>
      <c r="G135" s="0" t="n">
        <v>0.0855456843238172</v>
      </c>
      <c r="H135" s="0" t="n">
        <v>0.107184193438716</v>
      </c>
      <c r="I135" s="0" t="n">
        <v>0.122910351733914</v>
      </c>
      <c r="J135" s="0" t="n">
        <v>0.112602800209325</v>
      </c>
      <c r="K135" s="0" t="n">
        <v>0.158166131303066</v>
      </c>
      <c r="L135" s="0" t="n">
        <v>0.177717183055718</v>
      </c>
      <c r="M135" s="0" t="n">
        <v>0.198490240055581</v>
      </c>
      <c r="N135" s="0" t="n">
        <v>0.220346485020001</v>
      </c>
      <c r="O135" s="0" t="n">
        <v>0.193345141027665</v>
      </c>
      <c r="P135" s="0" t="n">
        <v>0.266101450642932</v>
      </c>
      <c r="Q135" s="0" t="n">
        <v>0.243455668801571</v>
      </c>
      <c r="R135" s="0" t="n">
        <v>0.281085636151114</v>
      </c>
      <c r="S135" s="0" t="n">
        <v>0.415670312361541</v>
      </c>
      <c r="T135" s="0" t="n">
        <v>0.487879253900738</v>
      </c>
      <c r="U135" s="0" t="n">
        <v>0.57702233286998</v>
      </c>
      <c r="V135" s="0" t="n">
        <v>0.688243720568697</v>
      </c>
      <c r="W135" s="0" t="n">
        <v>0.639688766111172</v>
      </c>
      <c r="X135" s="0" t="n">
        <v>0.774139263289053</v>
      </c>
      <c r="Y135" s="0" t="n">
        <v>0.947338354302139</v>
      </c>
      <c r="Z135" s="0" t="n">
        <v>1.54684197390504</v>
      </c>
      <c r="AA135" s="0" t="n">
        <v>1.95672139212538</v>
      </c>
      <c r="AB135" s="0" t="n">
        <v>1.88234327112708</v>
      </c>
      <c r="AC135" s="0" t="n">
        <v>3.2950072705604</v>
      </c>
      <c r="AD135" s="0" t="n">
        <v>3.24147833244456</v>
      </c>
      <c r="AE135" s="0" t="n">
        <v>6.03498885286421</v>
      </c>
    </row>
    <row r="136" customFormat="false" ht="15.75" hidden="false" customHeight="false" outlineLevel="0" collapsed="false">
      <c r="B136" s="0" t="n">
        <v>0.0410928811513784</v>
      </c>
      <c r="C136" s="0" t="n">
        <v>0.0399610785570351</v>
      </c>
      <c r="D136" s="0" t="n">
        <v>0.0362097356493369</v>
      </c>
      <c r="E136" s="0" t="n">
        <v>0.0668519399071072</v>
      </c>
      <c r="F136" s="0" t="n">
        <v>0.0621109249266311</v>
      </c>
      <c r="G136" s="0" t="n">
        <v>0.0716343720303263</v>
      </c>
      <c r="H136" s="0" t="n">
        <v>0.0865565348731319</v>
      </c>
      <c r="I136" s="0" t="n">
        <v>0.122910351733914</v>
      </c>
      <c r="J136" s="0" t="n">
        <v>0.112602800209325</v>
      </c>
      <c r="K136" s="0" t="n">
        <v>0.158166131303066</v>
      </c>
      <c r="L136" s="0" t="n">
        <v>0.177717183055718</v>
      </c>
      <c r="M136" s="0" t="n">
        <v>0.158754232898172</v>
      </c>
      <c r="N136" s="0" t="n">
        <v>0.175787618660662</v>
      </c>
      <c r="O136" s="0" t="n">
        <v>0.24302738180583</v>
      </c>
      <c r="P136" s="0" t="n">
        <v>0.266101450642932</v>
      </c>
      <c r="Q136" s="0" t="n">
        <v>0.307859165362395</v>
      </c>
      <c r="R136" s="0" t="n">
        <v>0.281085636151114</v>
      </c>
      <c r="S136" s="0" t="n">
        <v>0.326486052580874</v>
      </c>
      <c r="T136" s="0" t="n">
        <v>0.381740683763545</v>
      </c>
      <c r="U136" s="0" t="n">
        <v>0.449627579997259</v>
      </c>
      <c r="V136" s="0" t="n">
        <v>0.688243720568697</v>
      </c>
      <c r="W136" s="0" t="n">
        <v>0.639688766111172</v>
      </c>
      <c r="X136" s="0" t="n">
        <v>0.774139263289053</v>
      </c>
      <c r="Y136" s="0" t="n">
        <v>0.947338354302139</v>
      </c>
      <c r="Z136" s="0" t="n">
        <v>1.17380036736966</v>
      </c>
      <c r="AA136" s="0" t="n">
        <v>1.95672139212538</v>
      </c>
      <c r="AB136" s="0" t="n">
        <v>1.88234327112708</v>
      </c>
      <c r="AC136" s="0" t="n">
        <v>2.44542379945227</v>
      </c>
      <c r="AD136" s="0" t="n">
        <v>3.24147833244456</v>
      </c>
      <c r="AE136" s="0" t="n">
        <v>6.03498885286421</v>
      </c>
    </row>
    <row r="137" customFormat="false" ht="15.75" hidden="false" customHeight="false" outlineLevel="0" collapsed="false">
      <c r="B137" s="0" t="n">
        <v>0.0410928811513784</v>
      </c>
      <c r="C137" s="0" t="n">
        <v>0.0508004871615576</v>
      </c>
      <c r="D137" s="0" t="n">
        <v>0.0362097356493369</v>
      </c>
      <c r="E137" s="0" t="n">
        <v>0.0668519399071072</v>
      </c>
      <c r="F137" s="0" t="n">
        <v>0.0736599577716536</v>
      </c>
      <c r="G137" s="0" t="n">
        <v>0.0716343720303263</v>
      </c>
      <c r="H137" s="0" t="n">
        <v>0.107184193438716</v>
      </c>
      <c r="I137" s="0" t="n">
        <v>0.122910351733914</v>
      </c>
      <c r="J137" s="0" t="n">
        <v>0.139895294211703</v>
      </c>
      <c r="K137" s="0" t="n">
        <v>0.127065411240723</v>
      </c>
      <c r="L137" s="0" t="n">
        <v>0.142470414251382</v>
      </c>
      <c r="M137" s="0" t="n">
        <v>0.198490240055581</v>
      </c>
      <c r="N137" s="0" t="n">
        <v>0.220346485020001</v>
      </c>
      <c r="O137" s="0" t="n">
        <v>0.193345141027665</v>
      </c>
      <c r="P137" s="0" t="n">
        <v>0.211063877359548</v>
      </c>
      <c r="Q137" s="0" t="n">
        <v>0.307859165362395</v>
      </c>
      <c r="R137" s="0" t="n">
        <v>0.356606273839945</v>
      </c>
      <c r="S137" s="0" t="n">
        <v>0.326486052580874</v>
      </c>
      <c r="T137" s="0" t="n">
        <v>0.381740683763545</v>
      </c>
      <c r="U137" s="0" t="n">
        <v>0.57702233286998</v>
      </c>
      <c r="V137" s="0" t="n">
        <v>0.688243720568697</v>
      </c>
      <c r="W137" s="0" t="n">
        <v>0.828626817399397</v>
      </c>
      <c r="X137" s="0" t="n">
        <v>0.774139263289053</v>
      </c>
      <c r="Y137" s="0" t="n">
        <v>1.24068048872277</v>
      </c>
      <c r="Z137" s="0" t="n">
        <v>1.17380036736966</v>
      </c>
      <c r="AA137" s="0" t="n">
        <v>1.47482273452937</v>
      </c>
      <c r="AB137" s="0" t="n">
        <v>2.51590327317925</v>
      </c>
      <c r="AC137" s="0" t="n">
        <v>2.44542379945227</v>
      </c>
      <c r="AD137" s="0" t="n">
        <v>3.24147833244456</v>
      </c>
      <c r="AE137" s="0" t="n">
        <v>4.39637351649338</v>
      </c>
    </row>
    <row r="138" customFormat="false" ht="15.75" hidden="false" customHeight="false" outlineLevel="0" collapsed="false">
      <c r="B138" s="0" t="n">
        <v>0.0410928811513784</v>
      </c>
      <c r="C138" s="0" t="n">
        <v>0.0399610785570351</v>
      </c>
      <c r="D138" s="0" t="n">
        <v>0.0481390457822979</v>
      </c>
      <c r="E138" s="0" t="n">
        <v>0.0668519399071072</v>
      </c>
      <c r="F138" s="0" t="n">
        <v>0.0736599577716536</v>
      </c>
      <c r="G138" s="0" t="n">
        <v>0.0716343720303263</v>
      </c>
      <c r="H138" s="0" t="n">
        <v>0.0865565348731319</v>
      </c>
      <c r="I138" s="0" t="n">
        <v>0.0991025293247023</v>
      </c>
      <c r="J138" s="0" t="n">
        <v>0.139895294211703</v>
      </c>
      <c r="K138" s="0" t="n">
        <v>0.127065411240723</v>
      </c>
      <c r="L138" s="0" t="n">
        <v>0.177717183055718</v>
      </c>
      <c r="M138" s="0" t="n">
        <v>0.158754232898172</v>
      </c>
      <c r="N138" s="0" t="n">
        <v>0.220346485020001</v>
      </c>
      <c r="O138" s="0" t="n">
        <v>0.24302738180583</v>
      </c>
      <c r="P138" s="0" t="n">
        <v>0.211063877359548</v>
      </c>
      <c r="Q138" s="0" t="n">
        <v>0.307859165362395</v>
      </c>
      <c r="R138" s="0" t="n">
        <v>0.356606273839945</v>
      </c>
      <c r="S138" s="0" t="n">
        <v>0.415670312361541</v>
      </c>
      <c r="T138" s="0" t="n">
        <v>0.381740683763545</v>
      </c>
      <c r="U138" s="0" t="n">
        <v>0.57702233286998</v>
      </c>
      <c r="V138" s="0" t="n">
        <v>0.688243720568697</v>
      </c>
      <c r="W138" s="0" t="n">
        <v>0.639688766111172</v>
      </c>
      <c r="X138" s="0" t="n">
        <v>1.00807693794323</v>
      </c>
      <c r="Y138" s="0" t="n">
        <v>1.24068048872277</v>
      </c>
      <c r="Z138" s="0" t="n">
        <v>1.54684197390504</v>
      </c>
      <c r="AA138" s="0" t="n">
        <v>1.95672139212538</v>
      </c>
      <c r="AB138" s="0" t="n">
        <v>2.51590327317925</v>
      </c>
      <c r="AC138" s="0" t="n">
        <v>3.2950072705604</v>
      </c>
      <c r="AD138" s="0" t="n">
        <v>4.40648500356361</v>
      </c>
      <c r="AE138" s="0" t="n">
        <v>4.39637351649338</v>
      </c>
    </row>
    <row r="139" customFormat="false" ht="15.75" hidden="false" customHeight="false" outlineLevel="0" collapsed="false">
      <c r="B139" s="0" t="n">
        <v>0.0410928811513784</v>
      </c>
      <c r="C139" s="0" t="n">
        <v>0.0399610785570351</v>
      </c>
      <c r="D139" s="0" t="n">
        <v>0.0481390457822979</v>
      </c>
      <c r="E139" s="0" t="n">
        <v>0.0668519399071072</v>
      </c>
      <c r="F139" s="0" t="n">
        <v>0.0736599577716536</v>
      </c>
      <c r="G139" s="0" t="n">
        <v>0.0855456843238172</v>
      </c>
      <c r="H139" s="0" t="n">
        <v>0.0865565348731319</v>
      </c>
      <c r="I139" s="0" t="n">
        <v>0.122910351733914</v>
      </c>
      <c r="J139" s="0" t="n">
        <v>0.139895294211703</v>
      </c>
      <c r="K139" s="0" t="n">
        <v>0.127065411240723</v>
      </c>
      <c r="L139" s="0" t="n">
        <v>0.177717183055718</v>
      </c>
      <c r="M139" s="0" t="n">
        <v>0.158754232898172</v>
      </c>
      <c r="N139" s="0" t="n">
        <v>0.220346485020001</v>
      </c>
      <c r="O139" s="0" t="n">
        <v>0.193345141027665</v>
      </c>
      <c r="P139" s="0" t="n">
        <v>0.211063877359548</v>
      </c>
      <c r="Q139" s="0" t="n">
        <v>0.243455668801571</v>
      </c>
      <c r="R139" s="0" t="n">
        <v>0.281085636151114</v>
      </c>
      <c r="S139" s="0" t="n">
        <v>0.415670312361541</v>
      </c>
      <c r="T139" s="0" t="n">
        <v>0.381740683763545</v>
      </c>
      <c r="U139" s="0" t="n">
        <v>0.449627579997259</v>
      </c>
      <c r="V139" s="0" t="n">
        <v>0.533898120553685</v>
      </c>
      <c r="W139" s="0" t="n">
        <v>0.828626817399397</v>
      </c>
      <c r="X139" s="0" t="n">
        <v>1.00807693794323</v>
      </c>
      <c r="Y139" s="0" t="n">
        <v>1.24068048872277</v>
      </c>
      <c r="Z139" s="0" t="n">
        <v>1.54684197390504</v>
      </c>
      <c r="AA139" s="0" t="n">
        <v>1.47482273452937</v>
      </c>
      <c r="AB139" s="0" t="n">
        <v>1.88234327112708</v>
      </c>
      <c r="AC139" s="0" t="n">
        <v>2.44542379945227</v>
      </c>
      <c r="AD139" s="0" t="n">
        <v>4.40648500356361</v>
      </c>
      <c r="AE139" s="0" t="n">
        <v>4.39637351649338</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jdasovic</cp:lastModifiedBy>
  <cp:lastPrinted>2000-02-29T16:32:39Z</cp:lastPrinted>
  <dcterms:modified xsi:type="dcterms:W3CDTF">2001-12-02T23:40:57Z</dcterms:modified>
  <cp:revision>0</cp:revision>
  <dc:subject/>
  <dc:title/>
</cp:coreProperties>
</file>