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<sst xmlns="http://schemas.openxmlformats.org/spreadsheetml/2006/main" count="11" uniqueCount="11">
  <si>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Northern Natural Gas Company</t>
  </si>
  <si>
    <t xml:space="preserve">Shortpay Analysis</t>
  </si>
  <si>
    <t xml:space="preserve">Mt. Jesus Drip</t>
  </si>
  <si>
    <t xml:space="preserve">(BBLS * 42)</t>
  </si>
  <si>
    <t xml:space="preserve">(GAL * .116)</t>
  </si>
  <si>
    <t xml:space="preserve">Date</t>
  </si>
  <si>
    <t xml:space="preserve">Rate</t>
  </si>
  <si>
    <t xml:space="preserve">BBLS</t>
  </si>
  <si>
    <t xml:space="preserve">Gallons</t>
  </si>
  <si>
    <t xml:space="preserve">Mmbtu</t>
  </si>
  <si>
    <t xml:space="preserve">Amount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</si>
</sst>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00_);_(\$* \(#,##0.0000\);_(\$* \-????_);_(@_)"/>
    <numFmt numFmtId="167" formatCode="[$-409]#,##0.00_);[RED]\(#,##0.00\)"/>
    <numFmt numFmtId="168" formatCode="_(* #,##0.00_);_(* \(#,##0.00\);_(* \-??_);_(@_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28"/>
    <col collapsed="false" customWidth="true" hidden="false" outlineLevel="0" max="4" min="4" style="0" width="2.28"/>
    <col collapsed="false" customWidth="true" hidden="false" outlineLevel="0" max="5" min="5" style="0" width="10.28"/>
    <col collapsed="false" customWidth="true" hidden="false" outlineLevel="0" max="6" min="6" style="0" width="2.28"/>
    <col collapsed="false" customWidth="true" hidden="false" outlineLevel="0" max="7" min="7" style="0" width="11.28"/>
    <col collapsed="false" customWidth="true" hidden="false" outlineLevel="0" max="8" min="8" style="0" width="2.28"/>
    <col collapsed="false" customWidth="true" hidden="false" outlineLevel="0" max="9" min="9" style="0" width="10.71"/>
    <col collapsed="false" customWidth="true" hidden="false" outlineLevel="0" max="10" min="10" style="0" width="2.28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9" customFormat="false" ht="12.75" hidden="false" customHeight="false" outlineLevel="0" collapsed="false">
      <c r="G9" s="2" t="s">
        <v>3</v>
      </c>
      <c r="H9" s="2"/>
      <c r="I9" s="2" t="s">
        <v>4</v>
      </c>
      <c r="J9" s="2"/>
    </row>
    <row r="10" customFormat="false" ht="12.75" hidden="false" customHeight="false" outlineLevel="0" collapsed="false">
      <c r="A10" s="3" t="s">
        <v>5</v>
      </c>
      <c r="B10" s="3"/>
      <c r="C10" s="3" t="s">
        <v>6</v>
      </c>
      <c r="D10" s="3"/>
      <c r="E10" s="3" t="s">
        <v>7</v>
      </c>
      <c r="F10" s="3"/>
      <c r="G10" s="3" t="s">
        <v>8</v>
      </c>
      <c r="H10" s="3"/>
      <c r="I10" s="3" t="s">
        <v>9</v>
      </c>
      <c r="J10" s="3"/>
      <c r="K10" s="3" t="s">
        <v>10</v>
      </c>
    </row>
    <row r="11" customFormat="false" ht="12.75" hidden="false" customHeight="false" outlineLevel="0" collapsed="false">
      <c r="A11" s="4" t="n">
        <v>36982</v>
      </c>
      <c r="B11" s="4"/>
      <c r="C11" s="5" t="n">
        <v>4.9474</v>
      </c>
      <c r="D11" s="5"/>
      <c r="E11" s="6" t="n">
        <f aca="false">70+70+70+65+70</f>
        <v>345</v>
      </c>
      <c r="F11" s="6"/>
      <c r="G11" s="7" t="n">
        <f aca="false">+E11*42</f>
        <v>14490</v>
      </c>
      <c r="H11" s="7"/>
      <c r="I11" s="7" t="n">
        <f aca="false">+G11*0.116</f>
        <v>1680.84</v>
      </c>
      <c r="J11" s="7"/>
      <c r="K11" s="8" t="n">
        <f aca="false">+I11*C11+0.01</f>
        <v>8315.797816</v>
      </c>
    </row>
    <row r="12" customFormat="false" ht="12.75" hidden="false" customHeight="false" outlineLevel="0" collapsed="false">
      <c r="A12" s="4" t="n">
        <v>36951</v>
      </c>
      <c r="B12" s="4"/>
      <c r="C12" s="5" t="n">
        <v>4.9851</v>
      </c>
      <c r="D12" s="5"/>
      <c r="E12" s="6" t="n">
        <f aca="false">70+60+50</f>
        <v>180</v>
      </c>
      <c r="F12" s="6"/>
      <c r="G12" s="7" t="n">
        <f aca="false">+E12*42</f>
        <v>7560</v>
      </c>
      <c r="H12" s="7"/>
      <c r="I12" s="7" t="n">
        <f aca="false">+G12*0.116</f>
        <v>876.96</v>
      </c>
      <c r="J12" s="7"/>
      <c r="K12" s="8" t="n">
        <v>4371.76</v>
      </c>
    </row>
    <row r="13" customFormat="false" ht="12.75" hidden="false" customHeight="false" outlineLevel="0" collapsed="false">
      <c r="A13" s="4" t="n">
        <v>36923</v>
      </c>
      <c r="B13" s="4"/>
      <c r="C13" s="5" t="n">
        <v>5.5555</v>
      </c>
      <c r="D13" s="5"/>
      <c r="E13" s="6" t="n">
        <f aca="false">70+70+60</f>
        <v>200</v>
      </c>
      <c r="F13" s="6"/>
      <c r="G13" s="7" t="n">
        <f aca="false">+E13*42</f>
        <v>8400</v>
      </c>
      <c r="H13" s="7"/>
      <c r="I13" s="7" t="n">
        <f aca="false">+G13*0.116</f>
        <v>974.4</v>
      </c>
      <c r="J13" s="7"/>
      <c r="K13" s="8" t="n">
        <f aca="false">+I13*C13-0.32</f>
        <v>5412.9592</v>
      </c>
      <c r="L13" s="9"/>
    </row>
    <row r="14" customFormat="false" ht="12.75" hidden="false" customHeight="false" outlineLevel="0" collapsed="false">
      <c r="A14" s="4" t="n">
        <v>36892</v>
      </c>
      <c r="B14" s="4"/>
      <c r="C14" s="5" t="n">
        <v>8.0133</v>
      </c>
      <c r="D14" s="5"/>
      <c r="E14" s="6" t="n">
        <v>180</v>
      </c>
      <c r="F14" s="6"/>
      <c r="G14" s="7" t="n">
        <f aca="false">+E14*42</f>
        <v>7560</v>
      </c>
      <c r="H14" s="7"/>
      <c r="I14" s="7" t="n">
        <f aca="false">+G14*0.116</f>
        <v>876.96</v>
      </c>
      <c r="J14" s="7"/>
      <c r="K14" s="8" t="n">
        <f aca="false">+I14*C14-0.01</f>
        <v>7027.333568</v>
      </c>
    </row>
    <row r="15" customFormat="false" ht="12.75" hidden="false" customHeight="false" outlineLevel="0" collapsed="false">
      <c r="A15" s="4" t="n">
        <v>36861</v>
      </c>
      <c r="B15" s="4"/>
      <c r="C15" s="5" t="n">
        <v>8.7182</v>
      </c>
      <c r="D15" s="5"/>
      <c r="E15" s="6" t="n">
        <v>240</v>
      </c>
      <c r="F15" s="6"/>
      <c r="G15" s="7" t="n">
        <f aca="false">+E15*42</f>
        <v>10080</v>
      </c>
      <c r="H15" s="7"/>
      <c r="I15" s="7" t="n">
        <f aca="false">+G15*0.116</f>
        <v>1169.28</v>
      </c>
      <c r="J15" s="7"/>
      <c r="K15" s="8" t="n">
        <f aca="false">+I15*C15</f>
        <v>10194.016896</v>
      </c>
    </row>
    <row r="16" customFormat="false" ht="12.75" hidden="false" customHeight="false" outlineLevel="0" collapsed="false">
      <c r="A16" s="4" t="n">
        <v>36831</v>
      </c>
      <c r="B16" s="4"/>
      <c r="C16" s="5" t="n">
        <v>5.209</v>
      </c>
      <c r="D16" s="5"/>
      <c r="E16" s="6" t="n">
        <f aca="false">65+70+70</f>
        <v>205</v>
      </c>
      <c r="F16" s="6"/>
      <c r="G16" s="7" t="n">
        <f aca="false">+E16*42</f>
        <v>8610</v>
      </c>
      <c r="H16" s="7"/>
      <c r="I16" s="7" t="n">
        <f aca="false">+G16*0.116</f>
        <v>998.76</v>
      </c>
      <c r="J16" s="7"/>
      <c r="K16" s="8" t="n">
        <f aca="false">+I16*C16</f>
        <v>5202.54084</v>
      </c>
    </row>
    <row r="17" customFormat="false" ht="12.75" hidden="false" customHeight="false" outlineLevel="0" collapsed="false">
      <c r="A17" s="4" t="n">
        <v>36800</v>
      </c>
      <c r="B17" s="4"/>
      <c r="C17" s="5" t="n">
        <v>4.8727</v>
      </c>
      <c r="D17" s="5"/>
      <c r="E17" s="6" t="n">
        <v>140</v>
      </c>
      <c r="F17" s="6"/>
      <c r="G17" s="7" t="n">
        <f aca="false">+E17*42</f>
        <v>5880</v>
      </c>
      <c r="H17" s="7"/>
      <c r="I17" s="7" t="n">
        <f aca="false">+G17*0.116</f>
        <v>682.08</v>
      </c>
      <c r="J17" s="7"/>
      <c r="K17" s="8" t="n">
        <f aca="false">+I17*C17</f>
        <v>3323.571216</v>
      </c>
    </row>
    <row r="18" customFormat="false" ht="12.75" hidden="false" customHeight="false" outlineLevel="0" collapsed="false">
      <c r="A18" s="4" t="n">
        <v>36770</v>
      </c>
      <c r="B18" s="4"/>
      <c r="C18" s="5" t="n">
        <v>4.8503</v>
      </c>
      <c r="D18" s="5"/>
      <c r="E18" s="6" t="n">
        <f aca="false">70+70+50+50</f>
        <v>240</v>
      </c>
      <c r="F18" s="10"/>
      <c r="G18" s="7" t="n">
        <f aca="false">+E18*42</f>
        <v>10080</v>
      </c>
      <c r="H18" s="7"/>
      <c r="I18" s="7" t="n">
        <f aca="false">+G18*0.116</f>
        <v>1169.28</v>
      </c>
      <c r="J18" s="7"/>
      <c r="K18" s="8" t="n">
        <f aca="false">+I18*C18</f>
        <v>5671.358784</v>
      </c>
    </row>
    <row r="19" customFormat="false" ht="12.75" hidden="false" customHeight="false" outlineLevel="0" collapsed="false">
      <c r="A19" s="4" t="n">
        <v>36739</v>
      </c>
      <c r="B19" s="4"/>
      <c r="C19" s="5" t="n">
        <v>4.2166</v>
      </c>
      <c r="D19" s="5"/>
      <c r="E19" s="6" t="n">
        <v>140</v>
      </c>
      <c r="F19" s="11"/>
      <c r="G19" s="7" t="n">
        <f aca="false">+E19*42</f>
        <v>5880</v>
      </c>
      <c r="H19" s="7"/>
      <c r="I19" s="7" t="n">
        <f aca="false">+G19*0.116</f>
        <v>682.08</v>
      </c>
      <c r="J19" s="7"/>
      <c r="K19" s="8" t="n">
        <f aca="false">+I19*C19</f>
        <v>2876.058528</v>
      </c>
    </row>
    <row r="20" customFormat="false" ht="12.75" hidden="false" customHeight="false" outlineLevel="0" collapsed="false">
      <c r="A20" s="4" t="n">
        <v>36708</v>
      </c>
      <c r="B20" s="4"/>
      <c r="C20" s="5" t="n">
        <v>3.8249</v>
      </c>
      <c r="D20" s="5"/>
      <c r="E20" s="6" t="n">
        <v>140</v>
      </c>
      <c r="F20" s="11"/>
      <c r="G20" s="7" t="n">
        <f aca="false">+E20*42</f>
        <v>5880</v>
      </c>
      <c r="H20" s="7"/>
      <c r="I20" s="7" t="n">
        <f aca="false">+G20*0.116</f>
        <v>682.08</v>
      </c>
      <c r="J20" s="7"/>
      <c r="K20" s="8" t="n">
        <f aca="false">+I20*C20</f>
        <v>2608.887792</v>
      </c>
    </row>
    <row r="21" customFormat="false" ht="12.75" hidden="false" customHeight="false" outlineLevel="0" collapsed="false">
      <c r="A21" s="4" t="n">
        <v>36678</v>
      </c>
      <c r="B21" s="4"/>
      <c r="C21" s="5" t="n">
        <v>4.0792</v>
      </c>
      <c r="D21" s="5"/>
      <c r="E21" s="6" t="n">
        <f aca="false">70+70+70+170</f>
        <v>380</v>
      </c>
      <c r="F21" s="11"/>
      <c r="G21" s="7" t="n">
        <f aca="false">+E21*42</f>
        <v>15960</v>
      </c>
      <c r="H21" s="7"/>
      <c r="I21" s="7" t="n">
        <f aca="false">+G21*0.116</f>
        <v>1851.36</v>
      </c>
      <c r="J21" s="7"/>
      <c r="K21" s="8" t="n">
        <f aca="false">+I21*C21</f>
        <v>7552.067712</v>
      </c>
    </row>
    <row r="22" customFormat="false" ht="12.75" hidden="false" customHeight="false" outlineLevel="0" collapsed="false">
      <c r="A22" s="4" t="n">
        <v>36647</v>
      </c>
      <c r="B22" s="4"/>
      <c r="C22" s="5" t="n">
        <v>3.2884</v>
      </c>
      <c r="D22" s="5"/>
      <c r="E22" s="6" t="n">
        <f aca="false">70+90</f>
        <v>160</v>
      </c>
      <c r="F22" s="11"/>
      <c r="G22" s="7" t="n">
        <f aca="false">+E22*42</f>
        <v>6720</v>
      </c>
      <c r="H22" s="7"/>
      <c r="I22" s="7" t="n">
        <f aca="false">+G22*0.116</f>
        <v>779.52</v>
      </c>
      <c r="J22" s="7"/>
      <c r="K22" s="8" t="n">
        <f aca="false">+I22*C22</f>
        <v>2563.373568</v>
      </c>
    </row>
    <row r="23" customFormat="false" ht="12.75" hidden="false" customHeight="false" outlineLevel="0" collapsed="false">
      <c r="A23" s="4" t="n">
        <v>36617</v>
      </c>
      <c r="B23" s="4"/>
      <c r="C23" s="5" t="n">
        <v>2.8424</v>
      </c>
      <c r="D23" s="5"/>
      <c r="E23" s="6" t="n">
        <v>200</v>
      </c>
      <c r="F23" s="11"/>
      <c r="G23" s="7" t="n">
        <f aca="false">+E23*42</f>
        <v>8400</v>
      </c>
      <c r="H23" s="7"/>
      <c r="I23" s="7" t="n">
        <f aca="false">+G23*0.116</f>
        <v>974.4</v>
      </c>
      <c r="J23" s="7"/>
      <c r="K23" s="8" t="n">
        <f aca="false">+I23*C23</f>
        <v>2769.63456</v>
      </c>
    </row>
    <row r="24" customFormat="false" ht="12.75" hidden="false" customHeight="false" outlineLevel="0" collapsed="false">
      <c r="A24" s="4"/>
      <c r="B24" s="4"/>
    </row>
    <row r="25" customFormat="false" ht="13.5" hidden="false" customHeight="false" outlineLevel="0" collapsed="false">
      <c r="A25" s="4"/>
      <c r="B25" s="4"/>
      <c r="E25" s="12" t="n">
        <f aca="false">SUM(E11:E24)</f>
        <v>2750</v>
      </c>
      <c r="F25" s="12"/>
      <c r="G25" s="13" t="n">
        <f aca="false">SUM(G11:G24)</f>
        <v>115500</v>
      </c>
      <c r="H25" s="13"/>
      <c r="I25" s="12" t="n">
        <f aca="false">SUM(I11:I23)</f>
        <v>13398</v>
      </c>
      <c r="J25" s="12"/>
      <c r="K25" s="14" t="n">
        <f aca="false">SUM(K11:K23)</f>
        <v>67889.36048</v>
      </c>
    </row>
    <row r="26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2001-06-05T16:16:52Z</dcterms:created>
  <dc:creator>dmoseley</dc:creator>
  <dc:description/>
  <dc:language>en-US</dc:language>
  <cp:lastModifiedBy>dmoseley</cp:lastModifiedBy>
  <cp:lastPrinted>2001-06-05T16:42:46Z</cp:lastPrinted>
  <dcterms:modified xsi:type="dcterms:W3CDTF">2001-06-05T16:44:44Z</dcterms:modified>
  <cp:revision>0</cp:revision>
  <dc:subject/>
  <dc:title/>
</cp:coreProperties>
</file>