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000000" sheetId="1" state="hidden" r:id="rId3"/>
    <sheet name="8-00 INT. Chart" sheetId="2" state="visible" r:id="rId4"/>
    <sheet name="8-00 FIRM Chart" sheetId="3" state="visible" r:id="rId5"/>
    <sheet name="8-00 Data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<sst xmlns="http://schemas.openxmlformats.org/spreadsheetml/2006/main" count="129" uniqueCount="37">
  <si>
    <t xml:space="preserve">August</t>
  </si>
  <si>
    <t xml:space="preserve">Natural Gas Usage</t>
  </si>
  <si>
    <t xml:space="preserve">McWilliams Forge Company</t>
  </si>
  <si>
    <t xml:space="preserve"> </t>
  </si>
  <si>
    <r>
      <rPr>
        <sz val="10"/>
        <rFont val="Arial"/>
        <family val="0"/>
      </rPr>
      <t xml:space="preserve">    </t>
    </r>
    <r>
      <rPr>
        <sz val="16"/>
        <rFont val="Arial"/>
        <family val="2"/>
      </rPr>
      <t xml:space="preserve">Gas Consumption (Therms)</t>
    </r>
  </si>
  <si>
    <t xml:space="preserve">        MAIN PLANT INTERRUPTIBLE</t>
  </si>
  <si>
    <t xml:space="preserve">      +</t>
  </si>
  <si>
    <t xml:space="preserve">        PRESS PLANT INTERRUPTIBLE</t>
  </si>
  <si>
    <t xml:space="preserve">  TOTAL</t>
  </si>
  <si>
    <t xml:space="preserve">   Monthly </t>
  </si>
  <si>
    <t xml:space="preserve">                    PLANT FIRM</t>
  </si>
  <si>
    <t xml:space="preserve"> Annual Requirement</t>
  </si>
  <si>
    <t xml:space="preserve">Date</t>
  </si>
  <si>
    <t xml:space="preserve">       Meter </t>
  </si>
  <si>
    <t xml:space="preserve">     Therm</t>
  </si>
  <si>
    <t xml:space="preserve">        Daily</t>
  </si>
  <si>
    <t xml:space="preserve">    Monthly</t>
  </si>
  <si>
    <t xml:space="preserve">      IT</t>
  </si>
  <si>
    <t xml:space="preserve">  Reqrmnt</t>
  </si>
  <si>
    <t xml:space="preserve">        Estimates</t>
  </si>
  <si>
    <t xml:space="preserve">       Read</t>
  </si>
  <si>
    <t xml:space="preserve">     Factor</t>
  </si>
  <si>
    <t xml:space="preserve">  Estimate</t>
  </si>
  <si>
    <t xml:space="preserve"> Interrupt.</t>
  </si>
  <si>
    <t xml:space="preserve">    Firm</t>
  </si>
  <si>
    <t xml:space="preserve">       Jan</t>
  </si>
  <si>
    <t xml:space="preserve">       Feb</t>
  </si>
  <si>
    <t xml:space="preserve">       Mar</t>
  </si>
  <si>
    <t xml:space="preserve">       Apr</t>
  </si>
  <si>
    <t xml:space="preserve">       May</t>
  </si>
  <si>
    <t xml:space="preserve">       June</t>
  </si>
  <si>
    <t xml:space="preserve">       July</t>
  </si>
  <si>
    <t xml:space="preserve">       Aug</t>
  </si>
  <si>
    <t xml:space="preserve">       Sept</t>
  </si>
  <si>
    <t xml:space="preserve">       Oct</t>
  </si>
  <si>
    <t xml:space="preserve">       Nov</t>
  </si>
  <si>
    <t xml:space="preserve">       Dec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</si>
</sst>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[$-409]#,##0_);[RED]\(#,##0\)"/>
    <numFmt numFmtId="166" formatCode="_(* #,##0_);_(* \(#,##0\);_(* \-_);_(@_)"/>
    <numFmt numFmtId="167" formatCode="_ * #,##0_ ;_ * \-#,##0_ ;_ * \-_ ;_ @_ "/>
    <numFmt numFmtId="168" formatCode="_-* #,##0\ _F_-;\-* #,##0\ _F_-;_-* &quot;- &quot;_F_-;_-@_-"/>
    <numFmt numFmtId="169" formatCode="_ * #,##0_)\ _$_ ;_ * \(#,##0&quot;) &quot;_$_ ;_ * \-_)\ _$_ ;_ @_ "/>
    <numFmt numFmtId="170" formatCode="[$-409]#,##0.00_);[RED]\(#,##0.00\)"/>
    <numFmt numFmtId="171" formatCode="_(* #,##0.00_);_(* \(#,##0.00\);_(* \-??_);_(@_)"/>
    <numFmt numFmtId="172" formatCode="_ * #,##0.00_ ;_ * \-#,##0.00_ ;_ * \-??_ ;_ @_ "/>
    <numFmt numFmtId="173" formatCode="_-* #,##0.00\ _F_-;\-* #,##0.00\ _F_-;_-* \-??\ _F_-;_-@_-"/>
    <numFmt numFmtId="174" formatCode="#,##0.00"/>
    <numFmt numFmtId="175" formatCode="_ * #,##0.00_)\ _$_ ;_ * \(#,##0.00&quot;) &quot;_$_ ;_ * \-??_)\ _$_ ;_ @_ "/>
    <numFmt numFmtId="176" formatCode="\$#,##0_);[RED]&quot;($&quot;#,##0\)"/>
    <numFmt numFmtId="177" formatCode="_(\$* #,##0_);_(\$* \(#,##0\);_(\$* \-_);_(@_)"/>
    <numFmt numFmtId="178" formatCode="_-\£* #,##0_-;&quot;-£&quot;* #,##0_-;_-\£* \-_-;_-@_-"/>
    <numFmt numFmtId="179" formatCode="_ &quot;SFr.&quot;* #,##0_ ;_ &quot;SFr.&quot;* \-#,##0_ ;_ &quot;SFr.&quot;* \-_ ;_ @_ "/>
    <numFmt numFmtId="180" formatCode="_-* #,##0&quot; F&quot;_-;\-* #,##0&quot; F&quot;_-;_-* &quot;- F&quot;_-;_-@_-"/>
    <numFmt numFmtId="181" formatCode="_ * #,##0_)&quot; $&quot;_ ;_ * \(#,##0&quot;) $&quot;_ ;_ * \-_)&quot; $&quot;_ ;_ @_ "/>
    <numFmt numFmtId="182" formatCode="\$#,##0.00_);[RED]&quot;($&quot;#,##0.00\)"/>
    <numFmt numFmtId="183" formatCode="_(\$* #,##0.00_);_(\$* \(#,##0.00\);_(\$* \-??_);_(@_)"/>
    <numFmt numFmtId="184" formatCode="_-\£* #,##0.00_-;&quot;-£&quot;* #,##0.00_-;_-\£* \-??_-;_-@_-"/>
    <numFmt numFmtId="185" formatCode="_ &quot;SFr.&quot;* #,##0.00_ ;_ &quot;SFr.&quot;* \-#,##0.00_ ;_ &quot;SFr.&quot;* \-??_ ;_ @_ "/>
    <numFmt numFmtId="186" formatCode="_-* #,##0.00&quot; F&quot;_-;\-* #,##0.00&quot; F&quot;_-;_-* \-??&quot; F&quot;_-;_-@_-"/>
    <numFmt numFmtId="187" formatCode="#,##0.00&quot; $&quot;;[RED]\-#,##0.00&quot; $&quot;"/>
    <numFmt numFmtId="188" formatCode="_ * #,##0.00_)&quot; $&quot;_ ;_ * \(#,##0.00&quot;) $&quot;_ ;_ * \-??_)&quot; $&quot;_ ;_ @_ "/>
    <numFmt numFmtId="189" formatCode="General_)"/>
    <numFmt numFmtId="190" formatCode="0%"/>
    <numFmt numFmtId="191" formatCode="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b val="true"/>
      <sz val="12"/>
      <name val="Arial"/>
      <family val="2"/>
    </font>
    <font>
      <sz val="10"/>
      <name val="Times New Roman"/>
      <family val="1"/>
    </font>
    <font>
      <sz val="11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0"/>
    </font>
    <font>
      <sz val="10"/>
      <name val="Arial"/>
      <family val="2"/>
    </font>
    <font>
      <sz val="10"/>
      <name val="Courier New"/>
      <family val="0"/>
    </font>
    <font>
      <sz val="8"/>
      <name val="Arial"/>
      <family val="0"/>
    </font>
    <font>
      <sz val="9.85"/>
      <name val="Times New Roman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</borders>
  <cellStyleXfs count="17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8" fillId="0" borderId="1" applyFont="true" applyBorder="true" applyAlignment="false" applyProtection="false"/>
    <xf numFmtId="164" fontId="8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0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6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12~3SO2" xfId="20"/>
    <cellStyle name="Comma [0]_Channel Table" xfId="21"/>
    <cellStyle name="Comma [0]_Full Year FY96" xfId="22"/>
    <cellStyle name="Comma [0]_laroux" xfId="23"/>
    <cellStyle name="Comma [0]_laroux_1" xfId="24"/>
    <cellStyle name="Comma [0]_laroux_12~3SO2" xfId="25"/>
    <cellStyle name="Comma [0]_laroux_1_12~3SO2" xfId="26"/>
    <cellStyle name="Comma [0]_laroux_2" xfId="27"/>
    <cellStyle name="Comma [0]_laroux_2_12~3SO2" xfId="28"/>
    <cellStyle name="Comma [0]_laroux_3" xfId="29"/>
    <cellStyle name="Comma [0]_laroux_MATERAL2" xfId="30"/>
    <cellStyle name="Comma [0]_laroux_mud plant bolted" xfId="31"/>
    <cellStyle name="Comma [0]_MACRO1.XLM" xfId="32"/>
    <cellStyle name="Comma [0]_MATERAL2" xfId="33"/>
    <cellStyle name="Comma [0]_mud plant bolted" xfId="34"/>
    <cellStyle name="Comma [0]_P&amp;L" xfId="35"/>
    <cellStyle name="Comma [0]_PERSONAL" xfId="36"/>
    <cellStyle name="Comma [0]_Q1 FY96" xfId="37"/>
    <cellStyle name="Comma [0]_Q2 FY96" xfId="38"/>
    <cellStyle name="Comma [0]_Q3 FY96" xfId="39"/>
    <cellStyle name="Comma [0]_Q4 FY96" xfId="40"/>
    <cellStyle name="Comma [0]_QTR94_95" xfId="41"/>
    <cellStyle name="Comma [0]_r1" xfId="42"/>
    <cellStyle name="Comma [0]_Sheet1" xfId="43"/>
    <cellStyle name="Comma [0]_Sheet1_laroux" xfId="44"/>
    <cellStyle name="Comma [0]_Sheet4" xfId="45"/>
    <cellStyle name="Comma_12~3SO2" xfId="46"/>
    <cellStyle name="Comma_Channel Table" xfId="47"/>
    <cellStyle name="Comma_Full Year FY96" xfId="48"/>
    <cellStyle name="Comma_laroux" xfId="49"/>
    <cellStyle name="Comma_laroux_1" xfId="50"/>
    <cellStyle name="Comma_laroux_12~3SO2" xfId="51"/>
    <cellStyle name="Comma_laroux_1_12~3SO2" xfId="52"/>
    <cellStyle name="Comma_laroux_2" xfId="53"/>
    <cellStyle name="Comma_laroux_2_12~3SO2" xfId="54"/>
    <cellStyle name="Comma_laroux_3" xfId="55"/>
    <cellStyle name="Comma_MACRO1.XLM" xfId="56"/>
    <cellStyle name="Comma_MATERAL2" xfId="57"/>
    <cellStyle name="Comma_mud plant bolted" xfId="58"/>
    <cellStyle name="Comma_P&amp;L" xfId="59"/>
    <cellStyle name="Comma_PERSONAL" xfId="60"/>
    <cellStyle name="Comma_Q1 FY96" xfId="61"/>
    <cellStyle name="Comma_Q2 FY96" xfId="62"/>
    <cellStyle name="Comma_Q3 FY96" xfId="63"/>
    <cellStyle name="Comma_Q4 FY96" xfId="64"/>
    <cellStyle name="Comma_QTR94_95" xfId="65"/>
    <cellStyle name="Comma_r1" xfId="66"/>
    <cellStyle name="Comma_Sheet1" xfId="67"/>
    <cellStyle name="Comma_Sheet1_laroux" xfId="68"/>
    <cellStyle name="Comma_Sheet4" xfId="69"/>
    <cellStyle name="Currency [0]_12~3SO2" xfId="70"/>
    <cellStyle name="Currency [0]_Channel Table" xfId="71"/>
    <cellStyle name="Currency [0]_Full Year FY96" xfId="72"/>
    <cellStyle name="Currency [0]_laroux" xfId="73"/>
    <cellStyle name="Currency [0]_laroux_1" xfId="74"/>
    <cellStyle name="Currency [0]_laroux_12~3SO2" xfId="75"/>
    <cellStyle name="Currency [0]_laroux_1_12~3SO2" xfId="76"/>
    <cellStyle name="Currency [0]_laroux_2" xfId="77"/>
    <cellStyle name="Currency [0]_laroux_2_12~3SO2" xfId="78"/>
    <cellStyle name="Currency [0]_laroux_3" xfId="79"/>
    <cellStyle name="Currency [0]_laroux_3_12~3SO2" xfId="80"/>
    <cellStyle name="Currency [0]_laroux_4" xfId="81"/>
    <cellStyle name="Currency [0]_laroux_MATERAL2" xfId="82"/>
    <cellStyle name="Currency [0]_laroux_mud plant bolted" xfId="83"/>
    <cellStyle name="Currency [0]_MACRO1.XLM" xfId="84"/>
    <cellStyle name="Currency [0]_MATERAL2" xfId="85"/>
    <cellStyle name="Currency [0]_mud plant bolted" xfId="86"/>
    <cellStyle name="Currency [0]_P&amp;L" xfId="87"/>
    <cellStyle name="Currency [0]_PERSONAL" xfId="88"/>
    <cellStyle name="Currency [0]_Q1 FY96" xfId="89"/>
    <cellStyle name="Currency [0]_Q2 FY96" xfId="90"/>
    <cellStyle name="Currency [0]_Q3 FY96" xfId="91"/>
    <cellStyle name="Currency [0]_Q4 FY96" xfId="92"/>
    <cellStyle name="Currency [0]_QTR94_95" xfId="93"/>
    <cellStyle name="Currency [0]_r1" xfId="94"/>
    <cellStyle name="Currency [0]_Sheet1" xfId="95"/>
    <cellStyle name="Currency [0]_Sheet1_laroux" xfId="96"/>
    <cellStyle name="Currency [0]_Sheet4" xfId="97"/>
    <cellStyle name="Currency_12~3SO2" xfId="98"/>
    <cellStyle name="Currency_Channel Table" xfId="99"/>
    <cellStyle name="Currency_Full Year FY96" xfId="100"/>
    <cellStyle name="Currency_laroux" xfId="101"/>
    <cellStyle name="Currency_laroux_1" xfId="102"/>
    <cellStyle name="Currency_laroux_12~3SO2" xfId="103"/>
    <cellStyle name="Currency_laroux_1_12~3SO2" xfId="104"/>
    <cellStyle name="Currency_laroux_2" xfId="105"/>
    <cellStyle name="Currency_laroux_2_12~3SO2" xfId="106"/>
    <cellStyle name="Currency_laroux_3" xfId="107"/>
    <cellStyle name="Currency_laroux_3_12~3SO2" xfId="108"/>
    <cellStyle name="Currency_laroux_4" xfId="109"/>
    <cellStyle name="Currency_MACRO1.XLM" xfId="110"/>
    <cellStyle name="Currency_MATERAL2" xfId="111"/>
    <cellStyle name="Currency_mud plant bolted" xfId="112"/>
    <cellStyle name="Currency_P&amp;L" xfId="113"/>
    <cellStyle name="Currency_PERSONAL" xfId="114"/>
    <cellStyle name="Currency_Q1 FY96" xfId="115"/>
    <cellStyle name="Currency_Q2 FY96" xfId="116"/>
    <cellStyle name="Currency_Q3 FY96" xfId="117"/>
    <cellStyle name="Currency_Q4 FY96" xfId="118"/>
    <cellStyle name="Currency_QTR94_95" xfId="119"/>
    <cellStyle name="Currency_r1" xfId="120"/>
    <cellStyle name="Currency_Sheet1" xfId="121"/>
    <cellStyle name="Currency_Sheet1_laroux" xfId="122"/>
    <cellStyle name="Currency_Sheet4" xfId="123"/>
    <cellStyle name="Header1" xfId="124"/>
    <cellStyle name="Header2" xfId="125"/>
    <cellStyle name="Normal_12~3SO2" xfId="126"/>
    <cellStyle name="Normal_Bid" xfId="127"/>
    <cellStyle name="Normal_Certs Q2" xfId="128"/>
    <cellStyle name="Normal_Certs Q2 (2)" xfId="129"/>
    <cellStyle name="Normal_Channel Table" xfId="130"/>
    <cellStyle name="Normal_Channel Table_1" xfId="131"/>
    <cellStyle name="Normal_Channel Table_1_Macro2" xfId="132"/>
    <cellStyle name="Normal_Channel Table_1_Module1" xfId="133"/>
    <cellStyle name="Normal_Channel Table_2" xfId="134"/>
    <cellStyle name="Normal_Channel Table_Channel Table" xfId="135"/>
    <cellStyle name="Normal_Channel Table_Macro2" xfId="136"/>
    <cellStyle name="Normal_Channel Table_Module1" xfId="137"/>
    <cellStyle name="Normal_Cost Summ" xfId="138"/>
    <cellStyle name="Normal_Focus goals" xfId="139"/>
    <cellStyle name="Normal_FOCWEST" xfId="140"/>
    <cellStyle name="Normal_Full Year FY96" xfId="141"/>
    <cellStyle name="Normal_laroux" xfId="142"/>
    <cellStyle name="Normal_laroux_1" xfId="143"/>
    <cellStyle name="Normal_laroux_12~3SO2" xfId="144"/>
    <cellStyle name="Normal_laroux_1_12~3SO2" xfId="145"/>
    <cellStyle name="Normal_laroux_2" xfId="146"/>
    <cellStyle name="Normal_laroux_3" xfId="147"/>
    <cellStyle name="Normal_laroux_4" xfId="148"/>
    <cellStyle name="Normal_laroux_5" xfId="149"/>
    <cellStyle name="Normal_MACRO1.XLM" xfId="150"/>
    <cellStyle name="Normal_Macro2" xfId="151"/>
    <cellStyle name="Normal_MATERAL2" xfId="152"/>
    <cellStyle name="Normal_Module1" xfId="153"/>
    <cellStyle name="Normal_Module1_1" xfId="154"/>
    <cellStyle name="Normal_Module5" xfId="155"/>
    <cellStyle name="Normal_mud plant bolted" xfId="156"/>
    <cellStyle name="Normal_P&amp;L" xfId="157"/>
    <cellStyle name="Normal_PERSONAL" xfId="158"/>
    <cellStyle name="Normal_PERSONAL_1" xfId="159"/>
    <cellStyle name="Normal_PROD SALES" xfId="160"/>
    <cellStyle name="Normal_PROD SALES by Region Pg 2" xfId="161"/>
    <cellStyle name="Normal_PRODUCT" xfId="162"/>
    <cellStyle name="Normal_Q1 FY96" xfId="163"/>
    <cellStyle name="Normal_Q2 FY96" xfId="164"/>
    <cellStyle name="Normal_Q3 FY96" xfId="165"/>
    <cellStyle name="Normal_Q4 FY96" xfId="166"/>
    <cellStyle name="Normal_QTD" xfId="167"/>
    <cellStyle name="Normal_QTR94_95" xfId="168"/>
    <cellStyle name="Normal_r1" xfId="169"/>
    <cellStyle name="Normal_Req Summ" xfId="170"/>
    <cellStyle name="Normal_Sheet1" xfId="171"/>
    <cellStyle name="Normal_Sheet1_laroux" xfId="172"/>
    <cellStyle name="Normal_Sheet1_laroux_1" xfId="173"/>
    <cellStyle name="Normal_Sheet4" xfId="174"/>
    <cellStyle name="Normal_Summary" xfId="175"/>
    <cellStyle name="Percent_12~3SO2" xfId="176"/>
    <cellStyle name="Percent_laroux" xfId="17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uFillTx/>
                <a:latin typeface="Arial"/>
              </a:rPr>
              <a:t>Interruptible Gas Consumption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McWilliams Forge Company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"Monthly Requirement Estimate"</c:f>
              <c:strCache>
                <c:ptCount val="1"/>
                <c:pt idx="0">
                  <c:v>Monthly Requirement Estimate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'8-00 Data'!$A$8:$A$37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'8-00 Data'!$L$8:$L$37</c:f>
              <c:numCache>
                <c:formatCode>General</c:formatCode>
                <c:ptCount val="30"/>
                <c:pt idx="0">
                  <c:v>118440</c:v>
                </c:pt>
                <c:pt idx="1">
                  <c:v>118440</c:v>
                </c:pt>
                <c:pt idx="2">
                  <c:v>118440</c:v>
                </c:pt>
                <c:pt idx="3">
                  <c:v>118440</c:v>
                </c:pt>
                <c:pt idx="4">
                  <c:v>118440</c:v>
                </c:pt>
                <c:pt idx="5">
                  <c:v>118440</c:v>
                </c:pt>
                <c:pt idx="6">
                  <c:v>118440</c:v>
                </c:pt>
                <c:pt idx="7">
                  <c:v>118440</c:v>
                </c:pt>
                <c:pt idx="8">
                  <c:v>118440</c:v>
                </c:pt>
                <c:pt idx="9">
                  <c:v>118440</c:v>
                </c:pt>
                <c:pt idx="10">
                  <c:v>118440</c:v>
                </c:pt>
                <c:pt idx="11">
                  <c:v>118440</c:v>
                </c:pt>
                <c:pt idx="12">
                  <c:v>118440</c:v>
                </c:pt>
                <c:pt idx="13">
                  <c:v>118440</c:v>
                </c:pt>
                <c:pt idx="14">
                  <c:v>118440</c:v>
                </c:pt>
                <c:pt idx="15">
                  <c:v>118440</c:v>
                </c:pt>
                <c:pt idx="16">
                  <c:v>118440</c:v>
                </c:pt>
                <c:pt idx="17">
                  <c:v>118440</c:v>
                </c:pt>
                <c:pt idx="18">
                  <c:v>118440</c:v>
                </c:pt>
                <c:pt idx="19">
                  <c:v>118440</c:v>
                </c:pt>
                <c:pt idx="20">
                  <c:v>118440</c:v>
                </c:pt>
                <c:pt idx="21">
                  <c:v>118440</c:v>
                </c:pt>
                <c:pt idx="22">
                  <c:v>118440</c:v>
                </c:pt>
                <c:pt idx="23">
                  <c:v>118440</c:v>
                </c:pt>
                <c:pt idx="24">
                  <c:v>118440</c:v>
                </c:pt>
                <c:pt idx="25">
                  <c:v>118440</c:v>
                </c:pt>
                <c:pt idx="26">
                  <c:v>118440</c:v>
                </c:pt>
                <c:pt idx="27">
                  <c:v>118440</c:v>
                </c:pt>
                <c:pt idx="28">
                  <c:v>118440</c:v>
                </c:pt>
                <c:pt idx="29">
                  <c:v>118440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"Cumulative Gas Consumption"</c:f>
              <c:strCache>
                <c:ptCount val="1"/>
                <c:pt idx="0">
                  <c:v>Cumulative Gas Consumption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'8-00 Data'!$A$8:$A$37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'8-00 Data'!$K$8:$K$37</c:f>
              <c:numCache>
                <c:formatCode>0</c:formatCode>
                <c:ptCount val="30"/>
                <c:pt idx="0">
                  <c:v>3763.44</c:v>
                </c:pt>
                <c:pt idx="1">
                  <c:v>6690.56</c:v>
                </c:pt>
                <c:pt idx="2">
                  <c:v>8990.44</c:v>
                </c:pt>
                <c:pt idx="3">
                  <c:v>8990.44</c:v>
                </c:pt>
                <c:pt idx="4">
                  <c:v>8990.44</c:v>
                </c:pt>
                <c:pt idx="5">
                  <c:v>9513.14</c:v>
                </c:pt>
                <c:pt idx="6">
                  <c:v>12649.34</c:v>
                </c:pt>
                <c:pt idx="7">
                  <c:v>16862.302</c:v>
                </c:pt>
                <c:pt idx="8">
                  <c:v>20082.134</c:v>
                </c:pt>
                <c:pt idx="9">
                  <c:v>21963.854</c:v>
                </c:pt>
                <c:pt idx="10">
                  <c:v>21963.854</c:v>
                </c:pt>
                <c:pt idx="11">
                  <c:v>21963.854</c:v>
                </c:pt>
                <c:pt idx="12">
                  <c:v>22800.174</c:v>
                </c:pt>
                <c:pt idx="13">
                  <c:v>26563.614</c:v>
                </c:pt>
                <c:pt idx="14">
                  <c:v>30891.57</c:v>
                </c:pt>
                <c:pt idx="15">
                  <c:v>35418.152</c:v>
                </c:pt>
                <c:pt idx="16">
                  <c:v>37927.112</c:v>
                </c:pt>
                <c:pt idx="17">
                  <c:v>37927.112</c:v>
                </c:pt>
                <c:pt idx="18">
                  <c:v>37927.112</c:v>
                </c:pt>
                <c:pt idx="19">
                  <c:v>37927.112</c:v>
                </c:pt>
                <c:pt idx="20">
                  <c:v>42819.584</c:v>
                </c:pt>
                <c:pt idx="21">
                  <c:v>46854.828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2300281"/>
        <c:axId val="64068101"/>
      </c:lineChart>
      <c:catAx>
        <c:axId val="22300281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AUGUST 2000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068101"/>
        <c:crossesAt val="0"/>
        <c:auto val="1"/>
        <c:lblAlgn val="ctr"/>
        <c:lblOffset val="100"/>
        <c:noMultiLvlLbl val="0"/>
      </c:catAx>
      <c:valAx>
        <c:axId val="64068101"/>
        <c:scaling>
          <c:orientation val="minMax"/>
          <c:max val="160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Therms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300281"/>
        <c:crossesAt val="1"/>
        <c:crossBetween val="midCat"/>
        <c:majorUnit val="20000"/>
        <c:minorUnit val="20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uFillTx/>
                <a:latin typeface="Arial"/>
              </a:rPr>
              <a:t>Firm Gas Consumption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McWilliams Forge Company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"Monthly Requirement Estimate"</c:f>
              <c:strCache>
                <c:ptCount val="1"/>
                <c:pt idx="0">
                  <c:v>Monthly Requirement Estimate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'8-00 Data'!$A$8:$A$37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'8-00 Data'!$R$8:$R$37</c:f>
              <c:numCache>
                <c:formatCode>General</c:formatCode>
                <c:ptCount val="30"/>
                <c:pt idx="0">
                  <c:v>11550</c:v>
                </c:pt>
                <c:pt idx="1">
                  <c:v>11550</c:v>
                </c:pt>
                <c:pt idx="2">
                  <c:v>11550</c:v>
                </c:pt>
                <c:pt idx="3">
                  <c:v>11550</c:v>
                </c:pt>
                <c:pt idx="4">
                  <c:v>11550</c:v>
                </c:pt>
                <c:pt idx="5">
                  <c:v>11550</c:v>
                </c:pt>
                <c:pt idx="6">
                  <c:v>11550</c:v>
                </c:pt>
                <c:pt idx="7">
                  <c:v>11550</c:v>
                </c:pt>
                <c:pt idx="8">
                  <c:v>11550</c:v>
                </c:pt>
                <c:pt idx="9">
                  <c:v>11550</c:v>
                </c:pt>
                <c:pt idx="10">
                  <c:v>11550</c:v>
                </c:pt>
                <c:pt idx="11">
                  <c:v>11550</c:v>
                </c:pt>
                <c:pt idx="12">
                  <c:v>11550</c:v>
                </c:pt>
                <c:pt idx="13">
                  <c:v>11550</c:v>
                </c:pt>
                <c:pt idx="14">
                  <c:v>11550</c:v>
                </c:pt>
                <c:pt idx="15">
                  <c:v>11550</c:v>
                </c:pt>
                <c:pt idx="16">
                  <c:v>11550</c:v>
                </c:pt>
                <c:pt idx="17">
                  <c:v>11550</c:v>
                </c:pt>
                <c:pt idx="18">
                  <c:v>11550</c:v>
                </c:pt>
                <c:pt idx="19">
                  <c:v>11550</c:v>
                </c:pt>
                <c:pt idx="20">
                  <c:v>11550</c:v>
                </c:pt>
                <c:pt idx="21">
                  <c:v>11550</c:v>
                </c:pt>
                <c:pt idx="22">
                  <c:v>11550</c:v>
                </c:pt>
                <c:pt idx="23">
                  <c:v>11550</c:v>
                </c:pt>
                <c:pt idx="24">
                  <c:v>11550</c:v>
                </c:pt>
                <c:pt idx="25">
                  <c:v>11550</c:v>
                </c:pt>
                <c:pt idx="26">
                  <c:v>11550</c:v>
                </c:pt>
                <c:pt idx="27">
                  <c:v>11550</c:v>
                </c:pt>
                <c:pt idx="28">
                  <c:v>11550</c:v>
                </c:pt>
                <c:pt idx="29">
                  <c:v>11550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"Cumulative Gas Consumption"</c:f>
              <c:strCache>
                <c:ptCount val="1"/>
                <c:pt idx="0">
                  <c:v>Cumulative Gas Consumption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'8-00 Data'!$A$8:$A$37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'8-00 Data'!$Q$8:$Q$37</c:f>
              <c:numCache>
                <c:formatCode>0</c:formatCode>
                <c:ptCount val="30"/>
                <c:pt idx="0">
                  <c:v>135.902</c:v>
                </c:pt>
                <c:pt idx="1">
                  <c:v>209.08</c:v>
                </c:pt>
                <c:pt idx="2">
                  <c:v>229.988</c:v>
                </c:pt>
                <c:pt idx="3">
                  <c:v>229.988</c:v>
                </c:pt>
                <c:pt idx="4">
                  <c:v>229.988</c:v>
                </c:pt>
                <c:pt idx="5">
                  <c:v>271.804</c:v>
                </c:pt>
                <c:pt idx="6">
                  <c:v>355.436</c:v>
                </c:pt>
                <c:pt idx="7">
                  <c:v>428.614</c:v>
                </c:pt>
                <c:pt idx="8">
                  <c:v>459.976</c:v>
                </c:pt>
                <c:pt idx="9">
                  <c:v>480.884</c:v>
                </c:pt>
                <c:pt idx="10">
                  <c:v>480.884</c:v>
                </c:pt>
                <c:pt idx="11">
                  <c:v>480.884</c:v>
                </c:pt>
                <c:pt idx="12">
                  <c:v>512.246</c:v>
                </c:pt>
                <c:pt idx="13">
                  <c:v>627.24</c:v>
                </c:pt>
                <c:pt idx="14">
                  <c:v>752.688</c:v>
                </c:pt>
                <c:pt idx="15">
                  <c:v>867.682</c:v>
                </c:pt>
                <c:pt idx="16">
                  <c:v>919.952</c:v>
                </c:pt>
                <c:pt idx="17">
                  <c:v>919.952</c:v>
                </c:pt>
                <c:pt idx="18">
                  <c:v>919.952</c:v>
                </c:pt>
                <c:pt idx="19">
                  <c:v>919.952</c:v>
                </c:pt>
                <c:pt idx="20">
                  <c:v>1097.67</c:v>
                </c:pt>
                <c:pt idx="21">
                  <c:v>1191.756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089775"/>
        <c:axId val="77769757"/>
      </c:lineChart>
      <c:catAx>
        <c:axId val="66089775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AUGUST 2000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769757"/>
        <c:crossesAt val="0"/>
        <c:auto val="1"/>
        <c:lblAlgn val="ctr"/>
        <c:lblOffset val="100"/>
        <c:noMultiLvlLbl val="0"/>
      </c:catAx>
      <c:valAx>
        <c:axId val="77769757"/>
        <c:scaling>
          <c:orientation val="minMax"/>
          <c:max val="22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Therms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089775"/>
        <c:crossesAt val="1"/>
        <c:crossBetween val="midCat"/>
        <c:majorUnit val="2500"/>
        <c:minorUnit val="833.333333333333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false" view="normal" topLeftCell="A1" colorId="9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49" zoomScaleNormal="4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9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B31" activeCellId="0" sqref="B3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D1" s="1" t="n">
        <v>2000</v>
      </c>
      <c r="E1" s="1" t="s">
        <v>1</v>
      </c>
      <c r="H1" s="1" t="s">
        <v>2</v>
      </c>
    </row>
    <row r="2" customFormat="false" ht="12.75" hidden="false" customHeight="false" outlineLevel="0" collapsed="false">
      <c r="N2" s="2" t="s">
        <v>3</v>
      </c>
    </row>
    <row r="3" customFormat="false" ht="20.25" hidden="false" customHeight="false" outlineLevel="0" collapsed="false">
      <c r="G3" s="1" t="s">
        <v>4</v>
      </c>
      <c r="S3" s="1" t="s">
        <v>3</v>
      </c>
    </row>
    <row r="4" customFormat="false" ht="12.75" hidden="false" customHeight="false" outlineLevel="0" collapsed="false">
      <c r="B4" s="1" t="s">
        <v>5</v>
      </c>
      <c r="F4" s="1" t="s">
        <v>6</v>
      </c>
      <c r="G4" s="1" t="s">
        <v>7</v>
      </c>
      <c r="K4" s="3" t="s">
        <v>8</v>
      </c>
      <c r="L4" s="1" t="s">
        <v>9</v>
      </c>
      <c r="M4" s="1" t="str">
        <f aca="false">'      +'</f>
        <v>      +</v>
      </c>
      <c r="N4" s="1" t="s">
        <v>10</v>
      </c>
      <c r="R4" s="1" t="s">
        <v>9</v>
      </c>
      <c r="T4" s="1" t="s">
        <v>11</v>
      </c>
    </row>
    <row r="5" customFormat="false" ht="12.75" hidden="false" customHeight="false" outlineLevel="0" collapsed="false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6</v>
      </c>
      <c r="G5" s="1" t="s">
        <v>13</v>
      </c>
      <c r="H5" s="1" t="s">
        <v>14</v>
      </c>
      <c r="I5" s="1" t="s">
        <v>15</v>
      </c>
      <c r="J5" s="1" t="s">
        <v>16</v>
      </c>
      <c r="K5" s="3" t="s">
        <v>17</v>
      </c>
      <c r="L5" s="1" t="s">
        <v>18</v>
      </c>
      <c r="M5" s="1" t="s">
        <v>6</v>
      </c>
      <c r="N5" s="1" t="s">
        <v>13</v>
      </c>
      <c r="O5" s="1" t="s">
        <v>14</v>
      </c>
      <c r="P5" s="1" t="s">
        <v>15</v>
      </c>
      <c r="Q5" s="1" t="s">
        <v>16</v>
      </c>
      <c r="R5" s="1" t="s">
        <v>18</v>
      </c>
      <c r="T5" s="1" t="s">
        <v>19</v>
      </c>
      <c r="V5" s="1" t="s">
        <v>3</v>
      </c>
    </row>
    <row r="6" customFormat="false" ht="12.75" hidden="false" customHeight="false" outlineLevel="0" collapsed="false">
      <c r="B6" s="1" t="s">
        <v>20</v>
      </c>
      <c r="C6" s="1" t="s">
        <v>21</v>
      </c>
      <c r="F6" s="1" t="s">
        <v>6</v>
      </c>
      <c r="G6" s="1" t="s">
        <v>20</v>
      </c>
      <c r="H6" s="1" t="s">
        <v>21</v>
      </c>
      <c r="L6" s="1" t="s">
        <v>22</v>
      </c>
      <c r="M6" s="1" t="s">
        <v>6</v>
      </c>
      <c r="N6" s="1" t="s">
        <v>20</v>
      </c>
      <c r="O6" s="1" t="s">
        <v>21</v>
      </c>
      <c r="R6" s="1" t="s">
        <v>22</v>
      </c>
      <c r="T6" s="1" t="s">
        <v>23</v>
      </c>
      <c r="U6" s="1" t="s">
        <v>24</v>
      </c>
    </row>
    <row r="7" customFormat="false" ht="12.75" hidden="false" customHeight="false" outlineLevel="0" collapsed="false">
      <c r="B7" s="1" t="s">
        <v>3</v>
      </c>
      <c r="C7" s="1" t="s">
        <v>3</v>
      </c>
      <c r="D7" s="1" t="s">
        <v>3</v>
      </c>
      <c r="F7" s="1" t="s">
        <v>6</v>
      </c>
      <c r="G7" s="1" t="s">
        <v>3</v>
      </c>
      <c r="H7" s="1" t="s">
        <v>3</v>
      </c>
      <c r="M7" s="1" t="s">
        <v>6</v>
      </c>
      <c r="N7" s="1" t="s">
        <v>3</v>
      </c>
      <c r="O7" s="1" t="s">
        <v>3</v>
      </c>
    </row>
    <row r="8" customFormat="false" ht="12.75" hidden="false" customHeight="false" outlineLevel="0" collapsed="false">
      <c r="A8" s="1" t="n">
        <v>1</v>
      </c>
      <c r="B8" s="1" t="n">
        <v>12324</v>
      </c>
      <c r="C8" s="1" t="n">
        <v>1.0454</v>
      </c>
      <c r="D8" s="2" t="n">
        <f aca="false">(B9-B8)*100*C8</f>
        <v>3763.44</v>
      </c>
      <c r="E8" s="2" t="n">
        <f aca="false">(E7+D8)</f>
        <v>3763.44</v>
      </c>
      <c r="F8" s="1" t="s">
        <v>6</v>
      </c>
      <c r="G8" s="1" t="n">
        <v>5280</v>
      </c>
      <c r="H8" s="1" t="n">
        <v>1.0454</v>
      </c>
      <c r="I8" s="2" t="n">
        <f aca="false">(G9-G8)*10*H8</f>
        <v>0</v>
      </c>
      <c r="J8" s="2" t="n">
        <f aca="false">(J7+I8)</f>
        <v>0</v>
      </c>
      <c r="K8" s="4" t="n">
        <f aca="false">(E8)+(J8)</f>
        <v>3763.44</v>
      </c>
      <c r="L8" s="1" t="n">
        <v>118440</v>
      </c>
      <c r="M8" s="1" t="s">
        <v>6</v>
      </c>
      <c r="N8" s="1" t="n">
        <v>6655</v>
      </c>
      <c r="O8" s="1" t="n">
        <v>1.0454</v>
      </c>
      <c r="P8" s="2" t="n">
        <f aca="false">(N9-N8)*10*O8</f>
        <v>135.902</v>
      </c>
      <c r="Q8" s="2" t="n">
        <f aca="false">(Q7)+(P8)</f>
        <v>135.902</v>
      </c>
      <c r="R8" s="1" t="n">
        <v>11550</v>
      </c>
      <c r="S8" s="1" t="s">
        <v>25</v>
      </c>
      <c r="T8" s="1" t="n">
        <v>125730</v>
      </c>
      <c r="U8" s="1" t="n">
        <v>30180</v>
      </c>
    </row>
    <row r="9" customFormat="false" ht="12.75" hidden="false" customHeight="false" outlineLevel="0" collapsed="false">
      <c r="A9" s="1" t="n">
        <v>2</v>
      </c>
      <c r="B9" s="1" t="n">
        <v>12360</v>
      </c>
      <c r="C9" s="1" t="n">
        <v>1.0454</v>
      </c>
      <c r="D9" s="2" t="n">
        <f aca="false">(B10-B9)*100*C9</f>
        <v>2927.12</v>
      </c>
      <c r="E9" s="2" t="n">
        <f aca="false">(E8+D9)</f>
        <v>6690.56</v>
      </c>
      <c r="F9" s="1" t="s">
        <v>6</v>
      </c>
      <c r="G9" s="1" t="n">
        <v>5280</v>
      </c>
      <c r="H9" s="1" t="n">
        <v>1.0454</v>
      </c>
      <c r="I9" s="2" t="n">
        <f aca="false">(G10-G9)*10*H9</f>
        <v>0</v>
      </c>
      <c r="J9" s="2" t="n">
        <f aca="false">(J8+I9)</f>
        <v>0</v>
      </c>
      <c r="K9" s="4" t="n">
        <f aca="false">(E9)+(J9)</f>
        <v>6690.56</v>
      </c>
      <c r="L9" s="1" t="n">
        <v>118440</v>
      </c>
      <c r="M9" s="1" t="s">
        <v>6</v>
      </c>
      <c r="N9" s="1" t="n">
        <v>6668</v>
      </c>
      <c r="O9" s="1" t="n">
        <v>1.0454</v>
      </c>
      <c r="P9" s="2" t="n">
        <f aca="false">(N10-N9)*10*O9</f>
        <v>73.178</v>
      </c>
      <c r="Q9" s="2" t="n">
        <f aca="false">(Q8)+(P9)</f>
        <v>209.08</v>
      </c>
      <c r="R9" s="1" t="n">
        <v>11550</v>
      </c>
      <c r="S9" s="1" t="s">
        <v>26</v>
      </c>
      <c r="T9" s="1" t="n">
        <v>135820</v>
      </c>
      <c r="U9" s="1" t="n">
        <v>32370</v>
      </c>
    </row>
    <row r="10" customFormat="false" ht="12.75" hidden="false" customHeight="false" outlineLevel="0" collapsed="false">
      <c r="A10" s="1" t="n">
        <v>3</v>
      </c>
      <c r="B10" s="1" t="n">
        <v>12388</v>
      </c>
      <c r="C10" s="1" t="n">
        <v>1.0454</v>
      </c>
      <c r="D10" s="2" t="n">
        <f aca="false">(B11-B10)*100*C10</f>
        <v>2299.88</v>
      </c>
      <c r="E10" s="2" t="n">
        <f aca="false">(E9+D10)</f>
        <v>8990.44</v>
      </c>
      <c r="F10" s="1" t="s">
        <v>6</v>
      </c>
      <c r="G10" s="1" t="n">
        <v>5280</v>
      </c>
      <c r="H10" s="1" t="n">
        <v>1.0454</v>
      </c>
      <c r="I10" s="2" t="n">
        <f aca="false">(G11-G10)*10*H10</f>
        <v>0</v>
      </c>
      <c r="J10" s="2" t="n">
        <f aca="false">(J9+I10)</f>
        <v>0</v>
      </c>
      <c r="K10" s="4" t="n">
        <f aca="false">(E10)+(J10)</f>
        <v>8990.44</v>
      </c>
      <c r="L10" s="1" t="n">
        <v>118440</v>
      </c>
      <c r="M10" s="1" t="s">
        <v>6</v>
      </c>
      <c r="N10" s="1" t="n">
        <v>6675</v>
      </c>
      <c r="O10" s="1" t="n">
        <v>1.0454</v>
      </c>
      <c r="P10" s="2" t="n">
        <f aca="false">(N11-N10)*10*O10</f>
        <v>20.908</v>
      </c>
      <c r="Q10" s="2" t="n">
        <f aca="false">(Q9)+(P10)</f>
        <v>229.988</v>
      </c>
      <c r="R10" s="1" t="n">
        <v>11550</v>
      </c>
      <c r="S10" s="1" t="s">
        <v>27</v>
      </c>
      <c r="T10" s="1" t="n">
        <v>161940</v>
      </c>
      <c r="U10" s="1" t="n">
        <v>27690</v>
      </c>
    </row>
    <row r="11" customFormat="false" ht="12.75" hidden="false" customHeight="false" outlineLevel="0" collapsed="false">
      <c r="A11" s="1" t="n">
        <v>4</v>
      </c>
      <c r="B11" s="1" t="n">
        <v>12410</v>
      </c>
      <c r="C11" s="1" t="n">
        <v>1.0454</v>
      </c>
      <c r="D11" s="2" t="n">
        <f aca="false">(B12-B11)*100*C11</f>
        <v>0</v>
      </c>
      <c r="E11" s="2" t="n">
        <f aca="false">(E10+D11)</f>
        <v>8990.44</v>
      </c>
      <c r="F11" s="1" t="s">
        <v>6</v>
      </c>
      <c r="G11" s="1" t="n">
        <v>5280</v>
      </c>
      <c r="H11" s="1" t="n">
        <v>1.0454</v>
      </c>
      <c r="I11" s="2" t="n">
        <f aca="false">(G12-G11)*10*H11</f>
        <v>0</v>
      </c>
      <c r="J11" s="2" t="n">
        <f aca="false">(J10+I11)</f>
        <v>0</v>
      </c>
      <c r="K11" s="4" t="n">
        <f aca="false">(E11)+(J11)</f>
        <v>8990.44</v>
      </c>
      <c r="L11" s="1" t="n">
        <v>118440</v>
      </c>
      <c r="M11" s="1" t="s">
        <v>6</v>
      </c>
      <c r="N11" s="1" t="n">
        <v>6677</v>
      </c>
      <c r="O11" s="1" t="n">
        <v>1.0454</v>
      </c>
      <c r="P11" s="2" t="n">
        <f aca="false">(N12-N11)*10*O11</f>
        <v>0</v>
      </c>
      <c r="Q11" s="2" t="n">
        <f aca="false">(Q10)+(P11)</f>
        <v>229.988</v>
      </c>
      <c r="R11" s="1" t="n">
        <v>11550</v>
      </c>
      <c r="S11" s="1" t="s">
        <v>28</v>
      </c>
      <c r="T11" s="1" t="n">
        <v>124340</v>
      </c>
      <c r="U11" s="1" t="n">
        <v>19640</v>
      </c>
    </row>
    <row r="12" customFormat="false" ht="12.75" hidden="false" customHeight="false" outlineLevel="0" collapsed="false">
      <c r="A12" s="1" t="n">
        <v>5</v>
      </c>
      <c r="B12" s="1" t="n">
        <v>12410</v>
      </c>
      <c r="C12" s="1" t="n">
        <v>1.0454</v>
      </c>
      <c r="D12" s="2" t="n">
        <f aca="false">(B13-B12)*100*C12</f>
        <v>0</v>
      </c>
      <c r="E12" s="2" t="n">
        <f aca="false">(E11+D12)</f>
        <v>8990.44</v>
      </c>
      <c r="F12" s="1" t="s">
        <v>6</v>
      </c>
      <c r="G12" s="1" t="n">
        <v>5280</v>
      </c>
      <c r="H12" s="1" t="n">
        <v>1.0454</v>
      </c>
      <c r="I12" s="2" t="n">
        <f aca="false">(G13-G12)*10*H12</f>
        <v>0</v>
      </c>
      <c r="J12" s="2" t="n">
        <f aca="false">(J11+I12)</f>
        <v>0</v>
      </c>
      <c r="K12" s="4" t="n">
        <f aca="false">(E12)+(J12)</f>
        <v>8990.44</v>
      </c>
      <c r="L12" s="1" t="n">
        <v>118440</v>
      </c>
      <c r="M12" s="1" t="s">
        <v>6</v>
      </c>
      <c r="N12" s="1" t="n">
        <v>6677</v>
      </c>
      <c r="O12" s="1" t="n">
        <v>1.0454</v>
      </c>
      <c r="P12" s="2" t="n">
        <f aca="false">(N13-N12)*10*O12</f>
        <v>0</v>
      </c>
      <c r="Q12" s="2" t="n">
        <f aca="false">(Q11)+(P12)</f>
        <v>229.988</v>
      </c>
      <c r="R12" s="1" t="n">
        <v>11550</v>
      </c>
      <c r="S12" s="1" t="s">
        <v>29</v>
      </c>
      <c r="T12" s="1" t="n">
        <v>121630</v>
      </c>
      <c r="U12" s="1" t="n">
        <v>15720</v>
      </c>
    </row>
    <row r="13" customFormat="false" ht="12.75" hidden="false" customHeight="false" outlineLevel="0" collapsed="false">
      <c r="A13" s="1" t="n">
        <v>6</v>
      </c>
      <c r="B13" s="1" t="n">
        <v>12410</v>
      </c>
      <c r="C13" s="1" t="n">
        <v>1.0454</v>
      </c>
      <c r="D13" s="2" t="n">
        <f aca="false">(B14-B13)*100*C13</f>
        <v>522.7</v>
      </c>
      <c r="E13" s="2" t="n">
        <f aca="false">(E12+D13)</f>
        <v>9513.14</v>
      </c>
      <c r="F13" s="1" t="s">
        <v>6</v>
      </c>
      <c r="G13" s="1" t="n">
        <v>5280</v>
      </c>
      <c r="H13" s="1" t="n">
        <v>1.0454</v>
      </c>
      <c r="I13" s="2" t="n">
        <f aca="false">(G14-G13)*10*H13</f>
        <v>0</v>
      </c>
      <c r="J13" s="2" t="n">
        <f aca="false">(J12+I13)</f>
        <v>0</v>
      </c>
      <c r="K13" s="4" t="n">
        <f aca="false">(E13)+(J13)</f>
        <v>9513.14</v>
      </c>
      <c r="L13" s="1" t="n">
        <v>118440</v>
      </c>
      <c r="M13" s="1" t="s">
        <v>6</v>
      </c>
      <c r="N13" s="1" t="n">
        <v>6677</v>
      </c>
      <c r="O13" s="1" t="n">
        <v>1.0454</v>
      </c>
      <c r="P13" s="2" t="n">
        <f aca="false">(N14-N13)*10*O13</f>
        <v>41.816</v>
      </c>
      <c r="Q13" s="2" t="n">
        <f aca="false">(Q12)+(P13)</f>
        <v>271.804</v>
      </c>
      <c r="R13" s="1" t="n">
        <v>11550</v>
      </c>
      <c r="S13" s="1" t="s">
        <v>30</v>
      </c>
      <c r="T13" s="1" t="n">
        <v>115520</v>
      </c>
      <c r="U13" s="1" t="n">
        <v>11710</v>
      </c>
    </row>
    <row r="14" customFormat="false" ht="12.75" hidden="false" customHeight="false" outlineLevel="0" collapsed="false">
      <c r="A14" s="1" t="n">
        <v>7</v>
      </c>
      <c r="B14" s="1" t="n">
        <v>12415</v>
      </c>
      <c r="C14" s="1" t="n">
        <v>1.0454</v>
      </c>
      <c r="D14" s="2" t="n">
        <f aca="false">(B15-B14)*100*C14</f>
        <v>3136.2</v>
      </c>
      <c r="E14" s="2" t="n">
        <f aca="false">(E13+D14)</f>
        <v>12649.34</v>
      </c>
      <c r="F14" s="1" t="s">
        <v>6</v>
      </c>
      <c r="G14" s="1" t="n">
        <v>5280</v>
      </c>
      <c r="H14" s="1" t="n">
        <v>1.0454</v>
      </c>
      <c r="I14" s="2" t="n">
        <v>0</v>
      </c>
      <c r="J14" s="2" t="n">
        <v>0</v>
      </c>
      <c r="K14" s="4" t="n">
        <f aca="false">(E14)+(J14)</f>
        <v>12649.34</v>
      </c>
      <c r="L14" s="1" t="n">
        <v>118440</v>
      </c>
      <c r="M14" s="1" t="s">
        <v>6</v>
      </c>
      <c r="N14" s="1" t="n">
        <v>6681</v>
      </c>
      <c r="O14" s="1" t="n">
        <v>1.0454</v>
      </c>
      <c r="P14" s="2" t="n">
        <f aca="false">(N15-N14)*10*O14</f>
        <v>83.632</v>
      </c>
      <c r="Q14" s="2" t="n">
        <f aca="false">(Q13)+(P14)</f>
        <v>355.436</v>
      </c>
      <c r="R14" s="1" t="n">
        <v>11550</v>
      </c>
      <c r="S14" s="1" t="s">
        <v>31</v>
      </c>
      <c r="T14" s="1" t="n">
        <v>83300</v>
      </c>
      <c r="U14" s="1" t="n">
        <v>9080</v>
      </c>
    </row>
    <row r="15" customFormat="false" ht="12.75" hidden="false" customHeight="false" outlineLevel="0" collapsed="false">
      <c r="A15" s="1" t="n">
        <v>8</v>
      </c>
      <c r="B15" s="1" t="n">
        <v>12445</v>
      </c>
      <c r="C15" s="1" t="n">
        <v>1.0454</v>
      </c>
      <c r="D15" s="2" t="n">
        <f aca="false">(B16-B15)*100*C15</f>
        <v>3658.9</v>
      </c>
      <c r="E15" s="2" t="n">
        <f aca="false">(E14+D15)</f>
        <v>16308.24</v>
      </c>
      <c r="F15" s="1" t="s">
        <v>6</v>
      </c>
      <c r="G15" s="1" t="n">
        <v>1962</v>
      </c>
      <c r="H15" s="1" t="n">
        <v>1.0454</v>
      </c>
      <c r="I15" s="2" t="n">
        <f aca="false">(G16-G15)*10*H15</f>
        <v>554.062</v>
      </c>
      <c r="J15" s="2" t="n">
        <f aca="false">(J14+I15)</f>
        <v>554.062</v>
      </c>
      <c r="K15" s="4" t="n">
        <f aca="false">(E15)+(J15)</f>
        <v>16862.302</v>
      </c>
      <c r="L15" s="1" t="n">
        <v>118440</v>
      </c>
      <c r="M15" s="1" t="s">
        <v>6</v>
      </c>
      <c r="N15" s="1" t="n">
        <v>6689</v>
      </c>
      <c r="O15" s="1" t="n">
        <v>1.0454</v>
      </c>
      <c r="P15" s="2" t="n">
        <f aca="false">(N16-N15)*10*O15</f>
        <v>73.178</v>
      </c>
      <c r="Q15" s="2" t="n">
        <f aca="false">(Q14)+(P15)</f>
        <v>428.614</v>
      </c>
      <c r="R15" s="1" t="n">
        <v>11550</v>
      </c>
      <c r="S15" s="1" t="s">
        <v>32</v>
      </c>
      <c r="T15" s="1" t="n">
        <v>118440</v>
      </c>
      <c r="U15" s="1" t="n">
        <v>11550</v>
      </c>
    </row>
    <row r="16" customFormat="false" ht="12.75" hidden="false" customHeight="false" outlineLevel="0" collapsed="false">
      <c r="A16" s="1" t="n">
        <v>9</v>
      </c>
      <c r="B16" s="1" t="n">
        <v>12480</v>
      </c>
      <c r="C16" s="1" t="n">
        <v>1.0454</v>
      </c>
      <c r="D16" s="2" t="n">
        <f aca="false">(B17-B16)*100*C16</f>
        <v>2508.96</v>
      </c>
      <c r="E16" s="2" t="n">
        <f aca="false">(E15+D16)</f>
        <v>18817.2</v>
      </c>
      <c r="F16" s="1" t="s">
        <v>6</v>
      </c>
      <c r="G16" s="1" t="n">
        <v>2015</v>
      </c>
      <c r="H16" s="1" t="n">
        <v>1.0454</v>
      </c>
      <c r="I16" s="2" t="n">
        <f aca="false">(G17-G16)*10*H16</f>
        <v>710.872</v>
      </c>
      <c r="J16" s="2" t="n">
        <f aca="false">(J15+I16)</f>
        <v>1264.934</v>
      </c>
      <c r="K16" s="4" t="n">
        <f aca="false">(E16)+(J16)</f>
        <v>20082.134</v>
      </c>
      <c r="L16" s="1" t="n">
        <v>118440</v>
      </c>
      <c r="M16" s="1" t="s">
        <v>6</v>
      </c>
      <c r="N16" s="1" t="n">
        <v>6696</v>
      </c>
      <c r="O16" s="1" t="n">
        <v>1.0454</v>
      </c>
      <c r="P16" s="2" t="n">
        <f aca="false">(N17-N16)*10*O16</f>
        <v>31.362</v>
      </c>
      <c r="Q16" s="2" t="n">
        <f aca="false">(Q15)+(P16)</f>
        <v>459.976</v>
      </c>
      <c r="R16" s="1" t="n">
        <v>11550</v>
      </c>
      <c r="S16" s="1" t="s">
        <v>33</v>
      </c>
      <c r="T16" s="1" t="n">
        <v>120680</v>
      </c>
      <c r="U16" s="1" t="n">
        <v>10420</v>
      </c>
    </row>
    <row r="17" customFormat="false" ht="12.75" hidden="false" customHeight="false" outlineLevel="0" collapsed="false">
      <c r="A17" s="1" t="n">
        <v>10</v>
      </c>
      <c r="B17" s="1" t="n">
        <v>12504</v>
      </c>
      <c r="C17" s="1" t="n">
        <v>1.0454</v>
      </c>
      <c r="D17" s="2" t="n">
        <f aca="false">(B18-B17)*100*C17</f>
        <v>1881.72</v>
      </c>
      <c r="E17" s="2" t="n">
        <f aca="false">(E16+D17)</f>
        <v>20698.92</v>
      </c>
      <c r="F17" s="1" t="s">
        <v>6</v>
      </c>
      <c r="G17" s="1" t="n">
        <v>2083</v>
      </c>
      <c r="H17" s="1" t="n">
        <v>1.0454</v>
      </c>
      <c r="I17" s="2" t="n">
        <f aca="false">(G18-G17)*10*H17</f>
        <v>0</v>
      </c>
      <c r="J17" s="2" t="n">
        <f aca="false">(J16+I17)</f>
        <v>1264.934</v>
      </c>
      <c r="K17" s="4" t="n">
        <f aca="false">(E17)+(J17)</f>
        <v>21963.854</v>
      </c>
      <c r="L17" s="1" t="n">
        <v>118440</v>
      </c>
      <c r="M17" s="1" t="s">
        <v>6</v>
      </c>
      <c r="N17" s="1" t="n">
        <v>6699</v>
      </c>
      <c r="O17" s="1" t="n">
        <v>1.0454</v>
      </c>
      <c r="P17" s="2" t="n">
        <f aca="false">(N18-N17)*10*O17</f>
        <v>20.908</v>
      </c>
      <c r="Q17" s="2" t="n">
        <f aca="false">(Q16)+(P17)</f>
        <v>480.884</v>
      </c>
      <c r="R17" s="1" t="n">
        <v>11550</v>
      </c>
      <c r="S17" s="1" t="s">
        <v>34</v>
      </c>
      <c r="T17" s="1" t="n">
        <v>132310</v>
      </c>
      <c r="U17" s="1" t="n">
        <v>17740</v>
      </c>
    </row>
    <row r="18" customFormat="false" ht="12.75" hidden="false" customHeight="false" outlineLevel="0" collapsed="false">
      <c r="A18" s="1" t="n">
        <v>11</v>
      </c>
      <c r="B18" s="1" t="n">
        <v>12522</v>
      </c>
      <c r="C18" s="1" t="n">
        <v>1.0454</v>
      </c>
      <c r="D18" s="2" t="n">
        <f aca="false">(B19-B18)*100*C18</f>
        <v>0</v>
      </c>
      <c r="E18" s="2" t="n">
        <f aca="false">(E17+D18)</f>
        <v>20698.92</v>
      </c>
      <c r="F18" s="1" t="s">
        <v>6</v>
      </c>
      <c r="G18" s="1" t="n">
        <v>2083</v>
      </c>
      <c r="H18" s="1" t="n">
        <v>1.0454</v>
      </c>
      <c r="I18" s="2" t="n">
        <f aca="false">(G19-G18)*10*H18</f>
        <v>0</v>
      </c>
      <c r="J18" s="2" t="n">
        <f aca="false">(J17+I18)</f>
        <v>1264.934</v>
      </c>
      <c r="K18" s="4" t="n">
        <f aca="false">(E18)+(J18)</f>
        <v>21963.854</v>
      </c>
      <c r="L18" s="1" t="n">
        <v>118440</v>
      </c>
      <c r="M18" s="1" t="s">
        <v>6</v>
      </c>
      <c r="N18" s="1" t="n">
        <v>6701</v>
      </c>
      <c r="O18" s="1" t="n">
        <v>1.0454</v>
      </c>
      <c r="P18" s="2" t="n">
        <f aca="false">(N19-N18)*10*O18</f>
        <v>0</v>
      </c>
      <c r="Q18" s="2" t="n">
        <f aca="false">(Q17)+(P18)</f>
        <v>480.884</v>
      </c>
      <c r="R18" s="1" t="n">
        <v>11550</v>
      </c>
      <c r="S18" s="1" t="s">
        <v>35</v>
      </c>
      <c r="T18" s="1" t="n">
        <v>140430</v>
      </c>
      <c r="U18" s="1" t="n">
        <v>21560</v>
      </c>
    </row>
    <row r="19" customFormat="false" ht="12.75" hidden="false" customHeight="false" outlineLevel="0" collapsed="false">
      <c r="A19" s="1" t="n">
        <v>12</v>
      </c>
      <c r="B19" s="1" t="n">
        <v>12522</v>
      </c>
      <c r="C19" s="1" t="n">
        <v>1.0454</v>
      </c>
      <c r="D19" s="2" t="n">
        <f aca="false">(B20-B19)*100*C19</f>
        <v>0</v>
      </c>
      <c r="E19" s="2" t="n">
        <f aca="false">(E18+D19)</f>
        <v>20698.92</v>
      </c>
      <c r="F19" s="1" t="s">
        <v>6</v>
      </c>
      <c r="G19" s="1" t="n">
        <v>2083</v>
      </c>
      <c r="H19" s="1" t="n">
        <v>1.0454</v>
      </c>
      <c r="I19" s="2" t="n">
        <f aca="false">(G20-G19)*10*H19</f>
        <v>0</v>
      </c>
      <c r="J19" s="2" t="n">
        <f aca="false">(J18+I19)</f>
        <v>1264.934</v>
      </c>
      <c r="K19" s="4" t="n">
        <f aca="false">(E19)+(J19)</f>
        <v>21963.854</v>
      </c>
      <c r="L19" s="1" t="n">
        <v>118440</v>
      </c>
      <c r="M19" s="1" t="s">
        <v>6</v>
      </c>
      <c r="N19" s="1" t="n">
        <v>6701</v>
      </c>
      <c r="O19" s="1" t="n">
        <v>1.0454</v>
      </c>
      <c r="P19" s="2" t="n">
        <f aca="false">(N20-N19)*10*O19</f>
        <v>0</v>
      </c>
      <c r="Q19" s="2" t="n">
        <f aca="false">(Q18)+(P19)</f>
        <v>480.884</v>
      </c>
      <c r="R19" s="1" t="n">
        <v>11550</v>
      </c>
      <c r="S19" s="1" t="s">
        <v>36</v>
      </c>
      <c r="T19" s="1" t="n">
        <v>170070</v>
      </c>
      <c r="U19" s="1" t="n">
        <v>23980</v>
      </c>
    </row>
    <row r="20" customFormat="false" ht="12.75" hidden="false" customHeight="false" outlineLevel="0" collapsed="false">
      <c r="A20" s="1" t="n">
        <v>13</v>
      </c>
      <c r="B20" s="1" t="n">
        <v>12522</v>
      </c>
      <c r="C20" s="1" t="n">
        <v>1.0454</v>
      </c>
      <c r="D20" s="2" t="n">
        <f aca="false">(B21-B20)*100*C20</f>
        <v>836.32</v>
      </c>
      <c r="E20" s="2" t="n">
        <f aca="false">(E19+D20)</f>
        <v>21535.24</v>
      </c>
      <c r="F20" s="1" t="s">
        <v>6</v>
      </c>
      <c r="G20" s="1" t="n">
        <v>2083</v>
      </c>
      <c r="H20" s="1" t="n">
        <v>1.0454</v>
      </c>
      <c r="I20" s="2" t="n">
        <f aca="false">(G21-G20)*10*H20</f>
        <v>0</v>
      </c>
      <c r="J20" s="2" t="n">
        <f aca="false">(J19+I20)</f>
        <v>1264.934</v>
      </c>
      <c r="K20" s="4" t="n">
        <f aca="false">(E20)+(J20)</f>
        <v>22800.174</v>
      </c>
      <c r="L20" s="1" t="n">
        <v>118440</v>
      </c>
      <c r="M20" s="1" t="s">
        <v>6</v>
      </c>
      <c r="N20" s="1" t="n">
        <v>6701</v>
      </c>
      <c r="O20" s="1" t="n">
        <v>1.0454</v>
      </c>
      <c r="P20" s="2" t="n">
        <f aca="false">(N21-N20)*10*O20</f>
        <v>31.362</v>
      </c>
      <c r="Q20" s="2" t="n">
        <f aca="false">(Q19)+(P20)</f>
        <v>512.246</v>
      </c>
      <c r="R20" s="1" t="n">
        <v>11550</v>
      </c>
    </row>
    <row r="21" customFormat="false" ht="12.75" hidden="false" customHeight="false" outlineLevel="0" collapsed="false">
      <c r="A21" s="1" t="n">
        <v>14</v>
      </c>
      <c r="B21" s="1" t="n">
        <v>12530</v>
      </c>
      <c r="C21" s="1" t="n">
        <v>1.0454</v>
      </c>
      <c r="D21" s="2" t="n">
        <f aca="false">(B22-B21)*100*C21</f>
        <v>3763.44</v>
      </c>
      <c r="E21" s="2" t="n">
        <f aca="false">(E20+D21)</f>
        <v>25298.68</v>
      </c>
      <c r="F21" s="1" t="s">
        <v>6</v>
      </c>
      <c r="G21" s="1" t="n">
        <v>2083</v>
      </c>
      <c r="H21" s="1" t="n">
        <v>1.0454</v>
      </c>
      <c r="I21" s="2" t="n">
        <f aca="false">(G22-G21)*10*H21</f>
        <v>0</v>
      </c>
      <c r="J21" s="2" t="n">
        <f aca="false">(J20+I21)</f>
        <v>1264.934</v>
      </c>
      <c r="K21" s="4" t="n">
        <f aca="false">(E21)+(J21)</f>
        <v>26563.614</v>
      </c>
      <c r="L21" s="1" t="n">
        <v>118440</v>
      </c>
      <c r="M21" s="1" t="s">
        <v>6</v>
      </c>
      <c r="N21" s="1" t="n">
        <v>6704</v>
      </c>
      <c r="O21" s="1" t="n">
        <v>1.0454</v>
      </c>
      <c r="P21" s="2" t="n">
        <f aca="false">(N22-N21)*10*O21</f>
        <v>114.994</v>
      </c>
      <c r="Q21" s="2" t="n">
        <f aca="false">(Q20)+(P21)</f>
        <v>627.24</v>
      </c>
      <c r="R21" s="1" t="n">
        <v>11550</v>
      </c>
    </row>
    <row r="22" customFormat="false" ht="12.75" hidden="false" customHeight="false" outlineLevel="0" collapsed="false">
      <c r="A22" s="1" t="n">
        <v>15</v>
      </c>
      <c r="B22" s="1" t="n">
        <v>12566</v>
      </c>
      <c r="C22" s="1" t="n">
        <v>1.0454</v>
      </c>
      <c r="D22" s="2" t="n">
        <f aca="false">(B23-B22)*100*C22</f>
        <v>3136.2</v>
      </c>
      <c r="E22" s="2" t="n">
        <f aca="false">(E21+D22)</f>
        <v>28434.88</v>
      </c>
      <c r="F22" s="1" t="s">
        <v>6</v>
      </c>
      <c r="G22" s="1" t="n">
        <v>2083</v>
      </c>
      <c r="H22" s="1" t="n">
        <v>1.0454</v>
      </c>
      <c r="I22" s="2" t="n">
        <f aca="false">(G23-G22)*10*H22</f>
        <v>1191.756</v>
      </c>
      <c r="J22" s="2" t="n">
        <f aca="false">(J21+I22)</f>
        <v>2456.69</v>
      </c>
      <c r="K22" s="4" t="n">
        <f aca="false">(E22)+(J22)</f>
        <v>30891.57</v>
      </c>
      <c r="L22" s="1" t="n">
        <v>118440</v>
      </c>
      <c r="M22" s="1" t="s">
        <v>6</v>
      </c>
      <c r="N22" s="1" t="n">
        <v>6715</v>
      </c>
      <c r="O22" s="1" t="n">
        <v>1.0454</v>
      </c>
      <c r="P22" s="2" t="n">
        <f aca="false">(N23-N22)*10*O22</f>
        <v>125.448</v>
      </c>
      <c r="Q22" s="2" t="n">
        <f aca="false">(Q21)+(P22)</f>
        <v>752.688</v>
      </c>
      <c r="R22" s="1" t="n">
        <v>11550</v>
      </c>
    </row>
    <row r="23" customFormat="false" ht="12.75" hidden="false" customHeight="false" outlineLevel="0" collapsed="false">
      <c r="A23" s="1" t="n">
        <v>16</v>
      </c>
      <c r="B23" s="1" t="n">
        <v>12596</v>
      </c>
      <c r="C23" s="1" t="n">
        <v>1.0454</v>
      </c>
      <c r="D23" s="2" t="n">
        <f aca="false">(B24-B23)*100*C23</f>
        <v>3763.44</v>
      </c>
      <c r="E23" s="2" t="n">
        <f aca="false">(E22+D23)</f>
        <v>32198.32</v>
      </c>
      <c r="F23" s="1" t="s">
        <v>6</v>
      </c>
      <c r="G23" s="1" t="n">
        <v>2197</v>
      </c>
      <c r="H23" s="1" t="n">
        <v>1.0454</v>
      </c>
      <c r="I23" s="2" t="n">
        <f aca="false">(G24-G23)*10*H23</f>
        <v>763.142</v>
      </c>
      <c r="J23" s="2" t="n">
        <f aca="false">(J22+I23)</f>
        <v>3219.832</v>
      </c>
      <c r="K23" s="4" t="n">
        <f aca="false">(E23)+(J23)</f>
        <v>35418.152</v>
      </c>
      <c r="L23" s="1" t="n">
        <v>118440</v>
      </c>
      <c r="M23" s="1" t="s">
        <v>6</v>
      </c>
      <c r="N23" s="1" t="n">
        <v>6727</v>
      </c>
      <c r="O23" s="1" t="n">
        <v>1.0454</v>
      </c>
      <c r="P23" s="2" t="n">
        <f aca="false">(N24-N23)*10*O23</f>
        <v>114.994</v>
      </c>
      <c r="Q23" s="2" t="n">
        <f aca="false">(Q22)+(P23)</f>
        <v>867.682</v>
      </c>
      <c r="R23" s="1" t="n">
        <v>11550</v>
      </c>
    </row>
    <row r="24" customFormat="false" ht="12.75" hidden="false" customHeight="false" outlineLevel="0" collapsed="false">
      <c r="A24" s="1" t="n">
        <v>17</v>
      </c>
      <c r="B24" s="1" t="n">
        <v>12632</v>
      </c>
      <c r="C24" s="1" t="n">
        <v>1.0454</v>
      </c>
      <c r="D24" s="2" t="n">
        <f aca="false">(B25-B24)*100*C24</f>
        <v>2508.96</v>
      </c>
      <c r="E24" s="2" t="n">
        <f aca="false">(E23+D24)</f>
        <v>34707.28</v>
      </c>
      <c r="F24" s="1" t="s">
        <v>6</v>
      </c>
      <c r="G24" s="1" t="n">
        <v>2270</v>
      </c>
      <c r="H24" s="1" t="n">
        <v>1.0454</v>
      </c>
      <c r="I24" s="2" t="n">
        <f aca="false">(G25-G24)*10*H24</f>
        <v>0</v>
      </c>
      <c r="J24" s="2" t="n">
        <f aca="false">(J23+I24)</f>
        <v>3219.832</v>
      </c>
      <c r="K24" s="4" t="n">
        <f aca="false">(E24)+(J24)</f>
        <v>37927.112</v>
      </c>
      <c r="L24" s="1" t="n">
        <v>118440</v>
      </c>
      <c r="M24" s="1" t="s">
        <v>6</v>
      </c>
      <c r="N24" s="1" t="n">
        <v>6738</v>
      </c>
      <c r="O24" s="1" t="n">
        <v>1.0454</v>
      </c>
      <c r="P24" s="2" t="n">
        <f aca="false">(N25-N24)*10*O24</f>
        <v>52.27</v>
      </c>
      <c r="Q24" s="2" t="n">
        <f aca="false">(Q23)+(P24)</f>
        <v>919.952</v>
      </c>
      <c r="R24" s="1" t="n">
        <v>11550</v>
      </c>
    </row>
    <row r="25" customFormat="false" ht="12.75" hidden="false" customHeight="false" outlineLevel="0" collapsed="false">
      <c r="A25" s="1" t="n">
        <v>18</v>
      </c>
      <c r="B25" s="1" t="n">
        <v>12656</v>
      </c>
      <c r="C25" s="1" t="n">
        <v>1.0454</v>
      </c>
      <c r="D25" s="2" t="n">
        <f aca="false">(B26-B25)*100*C25</f>
        <v>0</v>
      </c>
      <c r="E25" s="2" t="n">
        <f aca="false">(E24+D25)</f>
        <v>34707.28</v>
      </c>
      <c r="F25" s="1" t="s">
        <v>6</v>
      </c>
      <c r="G25" s="1" t="n">
        <v>2270</v>
      </c>
      <c r="H25" s="1" t="n">
        <v>1.0454</v>
      </c>
      <c r="I25" s="2" t="n">
        <f aca="false">(G26-G25)*10*H25</f>
        <v>0</v>
      </c>
      <c r="J25" s="2" t="n">
        <f aca="false">(J24+I25)</f>
        <v>3219.832</v>
      </c>
      <c r="K25" s="4" t="n">
        <f aca="false">(E25)+(J25)</f>
        <v>37927.112</v>
      </c>
      <c r="L25" s="1" t="n">
        <v>118440</v>
      </c>
      <c r="M25" s="1" t="s">
        <v>6</v>
      </c>
      <c r="N25" s="1" t="n">
        <v>6743</v>
      </c>
      <c r="O25" s="1" t="n">
        <v>1.0454</v>
      </c>
      <c r="P25" s="2" t="n">
        <f aca="false">(N26-N25)*10*O25</f>
        <v>0</v>
      </c>
      <c r="Q25" s="2" t="n">
        <f aca="false">(Q24)+(P25)</f>
        <v>919.952</v>
      </c>
      <c r="R25" s="1" t="n">
        <v>11550</v>
      </c>
    </row>
    <row r="26" customFormat="false" ht="12.75" hidden="false" customHeight="false" outlineLevel="0" collapsed="false">
      <c r="A26" s="1" t="n">
        <v>19</v>
      </c>
      <c r="B26" s="1" t="n">
        <v>12656</v>
      </c>
      <c r="C26" s="1" t="n">
        <v>1.0454</v>
      </c>
      <c r="D26" s="2" t="n">
        <f aca="false">(B27-B26)*100*C26</f>
        <v>0</v>
      </c>
      <c r="E26" s="2" t="n">
        <f aca="false">(E25+D26)</f>
        <v>34707.28</v>
      </c>
      <c r="F26" s="1" t="s">
        <v>6</v>
      </c>
      <c r="G26" s="1" t="n">
        <v>2270</v>
      </c>
      <c r="H26" s="1" t="n">
        <v>1.0454</v>
      </c>
      <c r="I26" s="2" t="n">
        <f aca="false">(G27-G26)*10*H26</f>
        <v>0</v>
      </c>
      <c r="J26" s="2" t="n">
        <f aca="false">(J25+I26)</f>
        <v>3219.832</v>
      </c>
      <c r="K26" s="4" t="n">
        <f aca="false">(E26)+(J26)</f>
        <v>37927.112</v>
      </c>
      <c r="L26" s="1" t="n">
        <v>118440</v>
      </c>
      <c r="M26" s="1" t="s">
        <v>6</v>
      </c>
      <c r="N26" s="1" t="n">
        <v>6743</v>
      </c>
      <c r="O26" s="1" t="n">
        <v>1.0454</v>
      </c>
      <c r="P26" s="2" t="n">
        <f aca="false">(N27-N26)*10*O26</f>
        <v>0</v>
      </c>
      <c r="Q26" s="2" t="n">
        <f aca="false">(Q25)+(P26)</f>
        <v>919.952</v>
      </c>
      <c r="R26" s="1" t="n">
        <v>11550</v>
      </c>
    </row>
    <row r="27" customFormat="false" ht="12.75" hidden="false" customHeight="false" outlineLevel="0" collapsed="false">
      <c r="A27" s="1" t="n">
        <v>20</v>
      </c>
      <c r="B27" s="1" t="n">
        <v>12656</v>
      </c>
      <c r="C27" s="1" t="n">
        <v>1.0454</v>
      </c>
      <c r="D27" s="2" t="n">
        <f aca="false">(B28-B27)*100*C27</f>
        <v>0</v>
      </c>
      <c r="E27" s="2" t="n">
        <f aca="false">(E26+D27)</f>
        <v>34707.28</v>
      </c>
      <c r="F27" s="1" t="s">
        <v>6</v>
      </c>
      <c r="G27" s="1" t="n">
        <v>2270</v>
      </c>
      <c r="H27" s="1" t="n">
        <v>1.0454</v>
      </c>
      <c r="I27" s="2" t="n">
        <f aca="false">(G28-G27)*10*H27</f>
        <v>0</v>
      </c>
      <c r="J27" s="2" t="n">
        <f aca="false">(J26+I27)</f>
        <v>3219.832</v>
      </c>
      <c r="K27" s="4" t="n">
        <f aca="false">(E27)+(J27)</f>
        <v>37927.112</v>
      </c>
      <c r="L27" s="1" t="n">
        <v>118440</v>
      </c>
      <c r="M27" s="1" t="s">
        <v>6</v>
      </c>
      <c r="N27" s="1" t="n">
        <v>6743</v>
      </c>
      <c r="O27" s="1" t="n">
        <v>1.0454</v>
      </c>
      <c r="P27" s="2" t="n">
        <f aca="false">(N28-N27)*10*O27</f>
        <v>0</v>
      </c>
      <c r="Q27" s="2" t="n">
        <f aca="false">(Q26)+(P27)</f>
        <v>919.952</v>
      </c>
      <c r="R27" s="1" t="n">
        <v>11550</v>
      </c>
    </row>
    <row r="28" customFormat="false" ht="12.75" hidden="false" customHeight="false" outlineLevel="0" collapsed="false">
      <c r="A28" s="1" t="n">
        <v>21</v>
      </c>
      <c r="B28" s="1" t="n">
        <v>12656</v>
      </c>
      <c r="C28" s="1" t="n">
        <v>1.0454</v>
      </c>
      <c r="D28" s="2" t="n">
        <f aca="false">(B29-B28)*100*C28</f>
        <v>3658.9</v>
      </c>
      <c r="E28" s="2" t="n">
        <f aca="false">(E27+D28)</f>
        <v>38366.18</v>
      </c>
      <c r="F28" s="1" t="s">
        <v>6</v>
      </c>
      <c r="G28" s="1" t="n">
        <v>2270</v>
      </c>
      <c r="H28" s="1" t="n">
        <v>1.0454</v>
      </c>
      <c r="I28" s="2" t="n">
        <f aca="false">(G29-G28)*10*H28</f>
        <v>1233.572</v>
      </c>
      <c r="J28" s="2" t="n">
        <f aca="false">(J27+I28)</f>
        <v>4453.404</v>
      </c>
      <c r="K28" s="4" t="n">
        <f aca="false">(E28)+(J28)</f>
        <v>42819.584</v>
      </c>
      <c r="L28" s="1" t="n">
        <v>118440</v>
      </c>
      <c r="M28" s="1" t="s">
        <v>6</v>
      </c>
      <c r="N28" s="1" t="n">
        <v>6743</v>
      </c>
      <c r="O28" s="1" t="n">
        <v>1.0454</v>
      </c>
      <c r="P28" s="2" t="n">
        <f aca="false">(N29-N28)*10*O28</f>
        <v>177.718</v>
      </c>
      <c r="Q28" s="2" t="n">
        <f aca="false">(Q27)+(P28)</f>
        <v>1097.67</v>
      </c>
      <c r="R28" s="1" t="n">
        <v>11550</v>
      </c>
    </row>
    <row r="29" customFormat="false" ht="12.75" hidden="false" customHeight="false" outlineLevel="0" collapsed="false">
      <c r="A29" s="1" t="n">
        <v>22</v>
      </c>
      <c r="B29" s="1" t="n">
        <v>12691</v>
      </c>
      <c r="C29" s="1" t="n">
        <v>1.0454</v>
      </c>
      <c r="D29" s="2" t="n">
        <f aca="false">(B30-B29)*100*C29</f>
        <v>3240.74</v>
      </c>
      <c r="E29" s="2" t="n">
        <f aca="false">(E28+D29)</f>
        <v>41606.92</v>
      </c>
      <c r="F29" s="1" t="s">
        <v>6</v>
      </c>
      <c r="G29" s="1" t="n">
        <v>2388</v>
      </c>
      <c r="H29" s="1" t="n">
        <v>1.0454</v>
      </c>
      <c r="I29" s="2" t="n">
        <f aca="false">(G30-G29)*10*H29</f>
        <v>794.504</v>
      </c>
      <c r="J29" s="2" t="n">
        <f aca="false">(J28+I29)</f>
        <v>5247.908</v>
      </c>
      <c r="K29" s="4" t="n">
        <f aca="false">(E29)+(J29)</f>
        <v>46854.828</v>
      </c>
      <c r="L29" s="1" t="n">
        <v>118440</v>
      </c>
      <c r="M29" s="1" t="s">
        <v>6</v>
      </c>
      <c r="N29" s="1" t="n">
        <v>6760</v>
      </c>
      <c r="O29" s="1" t="n">
        <v>1.0454</v>
      </c>
      <c r="P29" s="2" t="n">
        <f aca="false">(N30-N29)*10*O29</f>
        <v>94.086</v>
      </c>
      <c r="Q29" s="2" t="n">
        <f aca="false">(Q28)+(P29)</f>
        <v>1191.756</v>
      </c>
      <c r="R29" s="1" t="n">
        <v>11550</v>
      </c>
    </row>
    <row r="30" customFormat="false" ht="12.75" hidden="false" customHeight="false" outlineLevel="0" collapsed="false">
      <c r="A30" s="1" t="n">
        <v>23</v>
      </c>
      <c r="B30" s="1" t="n">
        <v>12722</v>
      </c>
      <c r="C30" s="1" t="n">
        <v>1.0454</v>
      </c>
      <c r="D30" s="2" t="n">
        <v>0</v>
      </c>
      <c r="E30" s="2" t="n">
        <v>0</v>
      </c>
      <c r="F30" s="1" t="s">
        <v>6</v>
      </c>
      <c r="G30" s="1" t="n">
        <v>2464</v>
      </c>
      <c r="H30" s="1" t="n">
        <v>1.0454</v>
      </c>
      <c r="I30" s="2" t="n">
        <v>0</v>
      </c>
      <c r="J30" s="2" t="n">
        <v>0</v>
      </c>
      <c r="L30" s="1" t="n">
        <v>118440</v>
      </c>
      <c r="M30" s="1" t="s">
        <v>6</v>
      </c>
      <c r="N30" s="1" t="n">
        <v>6769</v>
      </c>
      <c r="O30" s="1" t="n">
        <v>1.0454</v>
      </c>
      <c r="P30" s="2" t="n">
        <v>0</v>
      </c>
      <c r="R30" s="1" t="n">
        <v>11550</v>
      </c>
    </row>
    <row r="31" customFormat="false" ht="12.75" hidden="false" customHeight="false" outlineLevel="0" collapsed="false">
      <c r="A31" s="1" t="n">
        <v>24</v>
      </c>
      <c r="B31" s="1" t="n">
        <v>0</v>
      </c>
      <c r="C31" s="1" t="n">
        <v>1.0454</v>
      </c>
      <c r="D31" s="2" t="n">
        <v>0</v>
      </c>
      <c r="E31" s="2" t="n">
        <v>0</v>
      </c>
      <c r="F31" s="1" t="s">
        <v>6</v>
      </c>
      <c r="H31" s="1" t="n">
        <v>1.0454</v>
      </c>
      <c r="I31" s="2" t="n">
        <v>0</v>
      </c>
      <c r="J31" s="2" t="n">
        <v>0</v>
      </c>
      <c r="L31" s="1" t="n">
        <v>118440</v>
      </c>
      <c r="M31" s="1" t="s">
        <v>6</v>
      </c>
      <c r="N31" s="1" t="n">
        <v>0</v>
      </c>
      <c r="O31" s="1" t="n">
        <v>1.0454</v>
      </c>
      <c r="P31" s="2" t="n">
        <v>0</v>
      </c>
      <c r="R31" s="1" t="n">
        <v>11550</v>
      </c>
    </row>
    <row r="32" customFormat="false" ht="12.75" hidden="false" customHeight="false" outlineLevel="0" collapsed="false">
      <c r="A32" s="1" t="n">
        <v>25</v>
      </c>
      <c r="B32" s="1" t="n">
        <v>0</v>
      </c>
      <c r="C32" s="1" t="n">
        <v>1.0454</v>
      </c>
      <c r="D32" s="2" t="n">
        <v>0</v>
      </c>
      <c r="E32" s="2" t="n">
        <v>0</v>
      </c>
      <c r="F32" s="1" t="s">
        <v>6</v>
      </c>
      <c r="H32" s="1" t="n">
        <v>1.0454</v>
      </c>
      <c r="I32" s="2" t="n">
        <v>0</v>
      </c>
      <c r="J32" s="2" t="n">
        <v>0</v>
      </c>
      <c r="L32" s="1" t="n">
        <v>118440</v>
      </c>
      <c r="M32" s="1" t="s">
        <v>6</v>
      </c>
      <c r="N32" s="1" t="n">
        <v>0</v>
      </c>
      <c r="O32" s="1" t="n">
        <v>1.0454</v>
      </c>
      <c r="P32" s="2" t="n">
        <v>0</v>
      </c>
      <c r="R32" s="1" t="n">
        <v>11550</v>
      </c>
    </row>
    <row r="33" customFormat="false" ht="12.75" hidden="false" customHeight="false" outlineLevel="0" collapsed="false">
      <c r="A33" s="1" t="n">
        <v>26</v>
      </c>
      <c r="B33" s="1" t="n">
        <v>0</v>
      </c>
      <c r="C33" s="1" t="n">
        <v>1.0454</v>
      </c>
      <c r="D33" s="2" t="n">
        <v>0</v>
      </c>
      <c r="E33" s="2" t="n">
        <v>0</v>
      </c>
      <c r="F33" s="1" t="s">
        <v>6</v>
      </c>
      <c r="H33" s="1" t="n">
        <v>1.0454</v>
      </c>
      <c r="I33" s="2" t="n">
        <v>0</v>
      </c>
      <c r="J33" s="2" t="n">
        <v>0</v>
      </c>
      <c r="L33" s="1" t="n">
        <v>118440</v>
      </c>
      <c r="M33" s="1" t="s">
        <v>6</v>
      </c>
      <c r="N33" s="1" t="n">
        <v>0</v>
      </c>
      <c r="O33" s="1" t="n">
        <v>1.0454</v>
      </c>
      <c r="P33" s="2" t="n">
        <v>0</v>
      </c>
      <c r="R33" s="1" t="n">
        <v>11550</v>
      </c>
    </row>
    <row r="34" customFormat="false" ht="12.75" hidden="false" customHeight="false" outlineLevel="0" collapsed="false">
      <c r="A34" s="1" t="n">
        <v>27</v>
      </c>
      <c r="B34" s="1" t="n">
        <v>0</v>
      </c>
      <c r="C34" s="1" t="n">
        <v>1.0454</v>
      </c>
      <c r="D34" s="2" t="n">
        <v>0</v>
      </c>
      <c r="E34" s="2" t="n">
        <v>0</v>
      </c>
      <c r="F34" s="1" t="s">
        <v>6</v>
      </c>
      <c r="H34" s="1" t="n">
        <v>1.0454</v>
      </c>
      <c r="I34" s="2" t="n">
        <v>0</v>
      </c>
      <c r="J34" s="2" t="n">
        <v>0</v>
      </c>
      <c r="L34" s="1" t="n">
        <v>118440</v>
      </c>
      <c r="M34" s="1" t="s">
        <v>6</v>
      </c>
      <c r="N34" s="1" t="n">
        <v>0</v>
      </c>
      <c r="O34" s="1" t="n">
        <v>1.0454</v>
      </c>
      <c r="P34" s="2" t="n">
        <v>0</v>
      </c>
      <c r="R34" s="1" t="n">
        <v>11550</v>
      </c>
    </row>
    <row r="35" customFormat="false" ht="12.75" hidden="false" customHeight="false" outlineLevel="0" collapsed="false">
      <c r="A35" s="1" t="n">
        <v>28</v>
      </c>
      <c r="B35" s="1" t="n">
        <v>0</v>
      </c>
      <c r="C35" s="1" t="n">
        <v>1.0454</v>
      </c>
      <c r="D35" s="2" t="n">
        <v>0</v>
      </c>
      <c r="E35" s="2" t="n">
        <v>0</v>
      </c>
      <c r="F35" s="1" t="s">
        <v>6</v>
      </c>
      <c r="H35" s="1" t="n">
        <v>1.0454</v>
      </c>
      <c r="I35" s="2" t="n">
        <v>0</v>
      </c>
      <c r="J35" s="2" t="n">
        <v>0</v>
      </c>
      <c r="L35" s="1" t="n">
        <v>118440</v>
      </c>
      <c r="M35" s="1" t="s">
        <v>6</v>
      </c>
      <c r="N35" s="1" t="n">
        <v>0</v>
      </c>
      <c r="O35" s="1" t="n">
        <v>1.0454</v>
      </c>
      <c r="P35" s="2" t="n">
        <v>0</v>
      </c>
      <c r="R35" s="1" t="n">
        <v>11550</v>
      </c>
    </row>
    <row r="36" customFormat="false" ht="12.75" hidden="false" customHeight="false" outlineLevel="0" collapsed="false">
      <c r="A36" s="1" t="n">
        <v>29</v>
      </c>
      <c r="B36" s="1" t="n">
        <v>0</v>
      </c>
      <c r="C36" s="1" t="n">
        <v>1.0454</v>
      </c>
      <c r="D36" s="2" t="n">
        <v>0</v>
      </c>
      <c r="E36" s="2" t="n">
        <v>0</v>
      </c>
      <c r="F36" s="1" t="s">
        <v>6</v>
      </c>
      <c r="H36" s="1" t="n">
        <v>1.0454</v>
      </c>
      <c r="I36" s="2" t="n">
        <v>0</v>
      </c>
      <c r="J36" s="2" t="n">
        <v>0</v>
      </c>
      <c r="L36" s="1" t="n">
        <v>118440</v>
      </c>
      <c r="M36" s="1" t="s">
        <v>6</v>
      </c>
      <c r="N36" s="1" t="n">
        <v>0</v>
      </c>
      <c r="O36" s="1" t="n">
        <v>1.0454</v>
      </c>
      <c r="P36" s="2" t="n">
        <v>0</v>
      </c>
      <c r="R36" s="1" t="n">
        <v>11550</v>
      </c>
    </row>
    <row r="37" customFormat="false" ht="12.75" hidden="false" customHeight="false" outlineLevel="0" collapsed="false">
      <c r="A37" s="1" t="n">
        <v>30</v>
      </c>
      <c r="B37" s="1" t="n">
        <v>0</v>
      </c>
      <c r="C37" s="1" t="n">
        <v>1.0454</v>
      </c>
      <c r="D37" s="2" t="n">
        <v>0</v>
      </c>
      <c r="E37" s="2" t="n">
        <v>0</v>
      </c>
      <c r="F37" s="1" t="s">
        <v>6</v>
      </c>
      <c r="H37" s="1" t="n">
        <v>1.0454</v>
      </c>
      <c r="I37" s="2" t="n">
        <v>0</v>
      </c>
      <c r="J37" s="2" t="n">
        <v>0</v>
      </c>
      <c r="L37" s="1" t="n">
        <v>118440</v>
      </c>
      <c r="M37" s="1" t="s">
        <v>6</v>
      </c>
      <c r="N37" s="1" t="n">
        <v>0</v>
      </c>
      <c r="O37" s="1" t="n">
        <v>1.0454</v>
      </c>
      <c r="P37" s="2" t="n">
        <v>0</v>
      </c>
      <c r="R37" s="1" t="n">
        <v>11550</v>
      </c>
    </row>
    <row r="38" customFormat="false" ht="12.75" hidden="false" customHeight="false" outlineLevel="0" collapsed="false">
      <c r="A38" s="1" t="n">
        <v>31</v>
      </c>
      <c r="B38" s="1" t="n">
        <v>0</v>
      </c>
      <c r="C38" s="1" t="n">
        <v>1.0454</v>
      </c>
      <c r="D38" s="2" t="n">
        <v>0</v>
      </c>
      <c r="E38" s="2" t="n">
        <v>0</v>
      </c>
      <c r="F38" s="1" t="s">
        <v>6</v>
      </c>
      <c r="H38" s="1" t="n">
        <v>1.0454</v>
      </c>
      <c r="I38" s="2" t="n">
        <v>0</v>
      </c>
      <c r="J38" s="2" t="n">
        <v>0</v>
      </c>
      <c r="L38" s="1" t="n">
        <v>118440</v>
      </c>
      <c r="M38" s="1" t="s">
        <v>6</v>
      </c>
      <c r="N38" s="1" t="n">
        <v>0</v>
      </c>
      <c r="O38" s="1" t="n">
        <v>1.0454</v>
      </c>
      <c r="P38" s="2" t="n">
        <v>0</v>
      </c>
      <c r="R38" s="1" t="n">
        <v>11550</v>
      </c>
    </row>
    <row r="39" customFormat="false" ht="12.75" hidden="false" customHeight="false" outlineLevel="0" collapsed="false">
      <c r="B39" s="1" t="n">
        <v>0</v>
      </c>
      <c r="I39" s="2" t="n">
        <v>0</v>
      </c>
      <c r="N39" s="1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1997-12-08T10:42:41Z</dcterms:created>
  <dc:creator>Valued Gateway Customer</dc:creator>
  <dc:description/>
  <dc:language>en-US</dc:language>
  <cp:lastModifiedBy>Valued Gateway Customer</cp:lastModifiedBy>
  <cp:lastPrinted>2000-01-25T10:41:16Z</cp:lastPrinted>
  <cp:revision>0</cp:revision>
  <dc:subject/>
  <dc:title/>
</cp:coreProperties>
</file>