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comments7.xml" ContentType="application/vnd.openxmlformats-officedocument.spreadsheetml.comments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2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1.xml.rels" ContentType="application/vnd.openxmlformats-package.relationships+xml"/>
  <Override PartName="/xl/worksheets/_rels/sheet5.xml.rels" ContentType="application/vnd.openxmlformats-package.relationships+xml"/>
  <Override PartName="/xl/worksheets/_rels/sheet7.xml.rels" ContentType="application/vnd.openxmlformats-package.relationships+xml"/>
  <Override PartName="/xl/worksheets/_rels/sheet6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_rels/externalLink6.xml.rels" ContentType="application/vnd.openxmlformats-package.relationships+xml"/>
  <Override PartName="/xl/externalLinks/_rels/externalLink5.xml.rels" ContentType="application/vnd.openxmlformats-package.relationships+xml"/>
  <Override PartName="/xl/externalLinks/_rels/externalLink4.xml.rels" ContentType="application/vnd.openxmlformats-package.relationships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omments6.xml" ContentType="application/vnd.openxmlformats-officedocument.spreadsheetml.comments+xml"/>
  <Override PartName="/xl/sharedStrings.xml" ContentType="application/vnd.openxmlformats-officedocument.spreadsheetml.sharedString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drawing2.xml" ContentType="application/vnd.openxmlformats-officedocument.drawing+xml"/>
  <Override PartName="/xl/drawings/vmlDrawing4.vml" ContentType="application/vnd.openxmlformats-officedocument.vmlDrawing"/>
  <Override PartName="/xl/drawings/vmlDrawing1.vml" ContentType="application/vnd.openxmlformats-officedocument.vmlDrawing"/>
  <Override PartName="/xl/drawings/vmlDrawing2.vml" ContentType="application/vnd.openxmlformats-officedocument.vmlDrawing"/>
  <Override PartName="/xl/comments5.xml" ContentType="application/vnd.openxmlformats-officedocument.spreadsheetml.comments+xml"/>
  <Override PartName="/xl/comments11.xml" ContentType="application/vnd.openxmlformats-officedocument.spreadsheetml.comment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ummary" sheetId="1" state="visible" r:id="rId3"/>
    <sheet name="Capacity Prices" sheetId="2" state="visible" r:id="rId4"/>
    <sheet name="Assumptions" sheetId="3" state="visible" r:id="rId5"/>
    <sheet name="IS" sheetId="4" state="visible" r:id="rId6"/>
    <sheet name="Brownsville" sheetId="5" state="visible" r:id="rId7"/>
    <sheet name="Caledonia" sheetId="6" state="visible" r:id="rId8"/>
    <sheet name="New Albany" sheetId="7" state="visible" r:id="rId9"/>
    <sheet name="Gleason" sheetId="8" state="visible" r:id="rId10"/>
    <sheet name="Wheatland" sheetId="9" state="visible" r:id="rId11"/>
    <sheet name="Wilton" sheetId="10" state="visible" r:id="rId12"/>
    <sheet name="Start Charge Matrix" sheetId="11" state="hidden" r:id="rId13"/>
    <sheet name="Allocation" sheetId="12" state="visible" r:id="rId14"/>
  </sheets>
  <externalReferences>
    <externalReference r:id="rId15"/>
    <externalReference r:id="rId16"/>
    <externalReference r:id="rId17"/>
    <externalReference r:id="rId18"/>
    <externalReference r:id="rId19"/>
    <externalReference r:id="rId20"/>
  </externalReferences>
  <definedNames>
    <definedName function="false" hidden="false" localSheetId="2" name="_xlnm.Print_Area" vbProcedure="false">Assumptions!$A$2:$H$36</definedName>
    <definedName function="false" hidden="false" localSheetId="4" name="_xlnm.Print_Area" vbProcedure="false">Brownsville!$A$2:$E$48</definedName>
    <definedName function="false" hidden="false" localSheetId="4" name="_xlnm.Print_Titles" vbProcedure="false">Brownsville!$A:$A</definedName>
    <definedName function="false" hidden="false" localSheetId="5" name="_xlnm.Print_Area" vbProcedure="false">Caledonia!$A$2:$E$48</definedName>
    <definedName function="false" hidden="false" localSheetId="5" name="_xlnm.Print_Titles" vbProcedure="false">Caledonia!$A:$A</definedName>
    <definedName function="false" hidden="false" localSheetId="1" name="_xlnm.Print_Area" vbProcedure="false">'Capacity Prices'!$A$1:$N$61</definedName>
    <definedName function="false" hidden="false" localSheetId="7" name="_xlnm.Print_Area" vbProcedure="false">Gleason!$A$2:$E$48</definedName>
    <definedName function="false" hidden="false" localSheetId="7" name="_xlnm.Print_Titles" vbProcedure="false">Gleason!$A:$A</definedName>
    <definedName function="false" hidden="false" localSheetId="3" name="_xlnm.Print_Area" vbProcedure="false">IS!$A$2:$E$48</definedName>
    <definedName function="false" hidden="false" localSheetId="3" name="_xlnm.Print_Titles" vbProcedure="false">IS!$A:$A</definedName>
    <definedName function="false" hidden="false" localSheetId="6" name="_xlnm.Print_Area" vbProcedure="false">'New Albany'!$A$2:$E$48</definedName>
    <definedName function="false" hidden="false" localSheetId="6" name="_xlnm.Print_Titles" vbProcedure="false">'New Albany'!$A:$A</definedName>
    <definedName function="false" hidden="false" localSheetId="10" name="_xlnm.Print_Area" vbProcedure="false">'Start Charge Matrix'!$A$2:$S$35</definedName>
    <definedName function="false" hidden="false" localSheetId="0" name="_xlnm.Print_Area" vbProcedure="false">Summary!$A$3:$R$74</definedName>
    <definedName function="false" hidden="false" localSheetId="8" name="_xlnm.Print_Area" vbProcedure="false">Wheatland!$A$2:$E$48</definedName>
    <definedName function="false" hidden="false" localSheetId="8" name="_xlnm.Print_Titles" vbProcedure="false">Wheatland!$A:$A</definedName>
    <definedName function="false" hidden="false" localSheetId="9" name="_xlnm.Print_Area" vbProcedure="false">Wilton!$A$2:$E$48</definedName>
    <definedName function="false" hidden="false" localSheetId="9" name="_xlnm.Print_Titles" vbProcedure="false">Wilton!$A:$A</definedName>
    <definedName function="false" hidden="false" name="AnnualHours" vbProcedure="false">[2]Assumptions!$G$15</definedName>
    <definedName function="false" hidden="false" name="Begin_Op" vbProcedure="false">[5]Sum!$N$7</definedName>
    <definedName function="false" hidden="false" name="chillers" vbProcedure="false">[6]PROJECTCONFIGURATION!$M$65</definedName>
    <definedName function="false" hidden="false" name="idc" vbProcedure="false">#REF!</definedName>
    <definedName function="false" hidden="false" name="Maint_Accrual" vbProcedure="false">[2]Assumptions!$N$17</definedName>
    <definedName function="false" hidden="false" name="Main_Table" vbProcedure="false">'[3]Maintenance Reserves'!$D$22:$I$45</definedName>
    <definedName function="false" hidden="false" name="PERIOD1" vbProcedure="false">'[4]Project Assumptions'!$F$38</definedName>
    <definedName function="false" hidden="false" name="PERIOD2" vbProcedure="false">'[4]Project Assumptions'!$G$38</definedName>
    <definedName function="false" hidden="false" name="principal" vbProcedure="false">'[4]Debt Amortization'!$D$98:$AC$98</definedName>
    <definedName function="false" hidden="false" name="StartMWh" vbProcedure="false">'[4]Project Assumptions'!$N$11</definedName>
    <definedName function="false" hidden="false" name="Variable" vbProcedure="false">[2]Assumptions!$L$12</definedName>
    <definedName function="false" hidden="false" name="WaterTreatmentVar" vbProcedure="false">[2]Assumptions!$L$10</definedName>
    <definedName function="false" hidden="false" name="wrn_test1_" vbProcedure="false">{"Income Statement",#N/A,FALSE,"CFMODEL";"Balance Sheet",#N/A,FALSE,"CFMODEL"}</definedName>
    <definedName function="false" hidden="false" name="wrn_test2_" vbProcedure="false">{"SourcesUses",#N/A,TRUE,"CFMODEL";"TransOverview",#N/A,TRUE,"CFMODEL"}</definedName>
    <definedName function="false" hidden="false" name="wrn_test3_" vbProcedure="false">{"SourcesUses",#N/A,TRUE,#N/A;"TransOverview",#N/A,TRUE,"CFMODEL"}</definedName>
    <definedName function="false" hidden="false" name="wrn_test4_" vbProcedure="false">{"SourcesUses",#N/A,TRUE,"FundsFlow";"TransOverview",#N/A,TRUE,"FundsFlow"}</definedName>
    <definedName function="false" hidden="false" localSheetId="2" name="wrn_test1_" vbProcedure="false">{"Income Statement",#N/A,FALSE,"CFMODEL";"Balance Sheet",#N/A,FALSE,"CFMODEL"}</definedName>
    <definedName function="false" hidden="false" localSheetId="2" name="wrn_test2_" vbProcedure="false">{"SourcesUses",#N/A,TRUE,"CFMODEL";"TransOverview",#N/A,TRUE,"CFMODEL"}</definedName>
    <definedName function="false" hidden="false" localSheetId="2" name="wrn_test3_" vbProcedure="false">{"SourcesUses",#N/A,TRUE,#N/A;"TransOverview",#N/A,TRUE,"CFMODEL"}</definedName>
    <definedName function="false" hidden="false" localSheetId="2" name="wrn_test4_" vbProcedure="false">{"SourcesUses",#N/A,TRUE,"FundsFlow";"TransOverview",#N/A,TRUE,"FundsFlow"}</definedName>
    <definedName function="false" hidden="false" localSheetId="5" name="Excel_BuiltIn__FilterDatabase" vbProcedure="false">#REF!</definedName>
    <definedName function="false" hidden="false" localSheetId="6" name="blm_share" vbProcedure="false">#REF!</definedName>
    <definedName function="false" hidden="false" localSheetId="6" name="coso" vbProcedure="false">#REF!</definedName>
    <definedName function="false" hidden="false" localSheetId="6" name="Coso_Distributable_Cash" vbProcedure="false">#REF!</definedName>
    <definedName function="false" hidden="false" localSheetId="6" name="Coso_Net_ATCash" vbProcedure="false">#REF!</definedName>
    <definedName function="false" hidden="false" localSheetId="6" name="Coso_Net_Income" vbProcedure="false">#REF!</definedName>
    <definedName function="false" hidden="false" localSheetId="6" name="Distributable_Cash" vbProcedure="false">#REF!</definedName>
    <definedName function="false" hidden="false" localSheetId="6" name="Energy_Credit_Coso" vbProcedure="false">#REF!</definedName>
    <definedName function="false" hidden="false" localSheetId="6" name="Energy_Credit_Imperial" vbProcedure="false">#REF!</definedName>
    <definedName function="false" hidden="false" localSheetId="6" name="FPOC_Distributable_Cash" vbProcedure="false">#REF!</definedName>
    <definedName function="false" hidden="false" localSheetId="6" name="FPOC_Net_ATCash" vbProcedure="false">#REF!</definedName>
    <definedName function="false" hidden="false" localSheetId="6" name="FPOC_Net_Income" vbProcedure="false">#REF!</definedName>
    <definedName function="false" hidden="false" localSheetId="6" name="FSGC_ATCash" vbProcedure="false">#REF!</definedName>
    <definedName function="false" hidden="false" localSheetId="6" name="FSGC_Distributable_Cash" vbProcedure="false">#REF!</definedName>
    <definedName function="false" hidden="false" localSheetId="6" name="FSGC_Net_Income" vbProcedure="false">#REF!</definedName>
    <definedName function="false" hidden="false" localSheetId="6" name="Imperial_Distributable_Cash" vbProcedure="false">#REF!</definedName>
    <definedName function="false" hidden="false" localSheetId="6" name="Imperial_Geothermal" vbProcedure="false">#REF!</definedName>
    <definedName function="false" hidden="false" localSheetId="6" name="Imperial_Net_ATCash" vbProcedure="false">#REF!</definedName>
    <definedName function="false" hidden="false" localSheetId="6" name="Imperial_Net_Income" vbProcedure="false">#REF!</definedName>
    <definedName function="false" hidden="false" localSheetId="6" name="Minerals" vbProcedure="false">#REF!</definedName>
    <definedName function="false" hidden="false" localSheetId="6" name="Minerals_Distributable_Cash" vbProcedure="false">#REF!</definedName>
    <definedName function="false" hidden="false" localSheetId="6" name="Minerals_Net_ATCash" vbProcedure="false">#REF!</definedName>
    <definedName function="false" hidden="false" localSheetId="6" name="Minerals_Net_Income" vbProcedure="false">#REF!</definedName>
    <definedName function="false" hidden="false" localSheetId="6" name="navyII_share" vbProcedure="false">#REF!</definedName>
    <definedName function="false" hidden="false" localSheetId="6" name="navyi_share" vbProcedure="false">#REF!</definedName>
    <definedName function="false" hidden="false" localSheetId="6" name="Net_ATCash" vbProcedure="false">#REF!</definedName>
    <definedName function="false" hidden="false" localSheetId="6" name="Net_Income_Unlevered" vbProcedure="false">#REF!</definedName>
    <definedName function="false" hidden="false" localSheetId="6" name="Norcon_Distributable_Cash" vbProcedure="false">'New Albany'!$D$517:$E$517</definedName>
    <definedName function="false" hidden="false" localSheetId="6" name="Norcon_Net_ATCash" vbProcedure="false">'New Albany'!$D$518:$E$518</definedName>
    <definedName function="false" hidden="false" localSheetId="6" name="Norcon_Net_Income" vbProcedure="false">'New Albany'!$D$516:$E$516</definedName>
    <definedName function="false" hidden="false" localSheetId="6" name="PRI_Cash_Taxes" vbProcedure="false">#REF!</definedName>
    <definedName function="false" hidden="false" localSheetId="6" name="PRI_Net_ATCash" vbProcedure="false">#REF!</definedName>
    <definedName function="false" hidden="false" localSheetId="6" name="PRI_Net_Income" vbProcedure="false">#REF!</definedName>
    <definedName function="false" hidden="false" localSheetId="6" name="Saranac_Distributable_Cash" vbProcedure="false">#REF!</definedName>
    <definedName function="false" hidden="false" localSheetId="6" name="Saranac_Net_ATCash" vbProcedure="false">#REF!</definedName>
    <definedName function="false" hidden="false" localSheetId="6" name="Saranac_Net_Income" vbProcedure="false">#REF!</definedName>
    <definedName function="false" hidden="false" localSheetId="6" name="Taxable_Income" vbProcedure="false">#REF!</definedName>
    <definedName function="false" hidden="false" localSheetId="6" name="Tax_Depreciation" vbProcedure="false">#REF!</definedName>
    <definedName function="false" hidden="false" localSheetId="6" name="Yuma_Distributable_Cash" vbProcedure="false">#REF!</definedName>
    <definedName function="false" hidden="false" localSheetId="6" name="Yuma_Net_ATCash" vbProcedure="false">#REF!</definedName>
    <definedName function="false" hidden="false" localSheetId="6" name="Yuma_Net_Income" vbProcedure="false">#REF!</definedName>
    <definedName function="false" hidden="false" localSheetId="6" name="zinc" vbProcedure="false">#REF!</definedName>
    <definedName function="false" hidden="false" localSheetId="6" name="Zinc_Distributable_Cash" vbProcedure="false">#REF!</definedName>
    <definedName function="false" hidden="false" localSheetId="6" name="Zinc_Net_ATCash" vbProcedure="false">#REF!</definedName>
    <definedName function="false" hidden="false" localSheetId="6" name="Zinc_Net_Income" vbProcedure="false">#REF!</definedName>
    <definedName function="false" hidden="false" localSheetId="7" name="blm_share" vbProcedure="false">#REF!</definedName>
    <definedName function="false" hidden="false" localSheetId="7" name="coso" vbProcedure="false">#REF!</definedName>
    <definedName function="false" hidden="false" localSheetId="7" name="Coso_Distributable_Cash" vbProcedure="false">#REF!</definedName>
    <definedName function="false" hidden="false" localSheetId="7" name="Coso_Net_ATCash" vbProcedure="false">#REF!</definedName>
    <definedName function="false" hidden="false" localSheetId="7" name="Coso_Net_Income" vbProcedure="false">#REF!</definedName>
    <definedName function="false" hidden="false" localSheetId="7" name="Distributable_Cash" vbProcedure="false">#REF!</definedName>
    <definedName function="false" hidden="false" localSheetId="7" name="Energy_Credit_Coso" vbProcedure="false">#REF!</definedName>
    <definedName function="false" hidden="false" localSheetId="7" name="Energy_Credit_Imperial" vbProcedure="false">#REF!</definedName>
    <definedName function="false" hidden="false" localSheetId="7" name="FPOC_Distributable_Cash" vbProcedure="false">#REF!</definedName>
    <definedName function="false" hidden="false" localSheetId="7" name="FPOC_Net_ATCash" vbProcedure="false">#REF!</definedName>
    <definedName function="false" hidden="false" localSheetId="7" name="FPOC_Net_Income" vbProcedure="false">#REF!</definedName>
    <definedName function="false" hidden="false" localSheetId="7" name="FSGC_ATCash" vbProcedure="false">#REF!</definedName>
    <definedName function="false" hidden="false" localSheetId="7" name="FSGC_Distributable_Cash" vbProcedure="false">#REF!</definedName>
    <definedName function="false" hidden="false" localSheetId="7" name="FSGC_Net_Income" vbProcedure="false">#REF!</definedName>
    <definedName function="false" hidden="false" localSheetId="7" name="Imperial_Distributable_Cash" vbProcedure="false">#REF!</definedName>
    <definedName function="false" hidden="false" localSheetId="7" name="Imperial_Geothermal" vbProcedure="false">#REF!</definedName>
    <definedName function="false" hidden="false" localSheetId="7" name="Imperial_Net_ATCash" vbProcedure="false">#REF!</definedName>
    <definedName function="false" hidden="false" localSheetId="7" name="Imperial_Net_Income" vbProcedure="false">#REF!</definedName>
    <definedName function="false" hidden="false" localSheetId="7" name="Minerals" vbProcedure="false">#REF!</definedName>
    <definedName function="false" hidden="false" localSheetId="7" name="Minerals_Distributable_Cash" vbProcedure="false">#REF!</definedName>
    <definedName function="false" hidden="false" localSheetId="7" name="Minerals_Net_ATCash" vbProcedure="false">#REF!</definedName>
    <definedName function="false" hidden="false" localSheetId="7" name="Minerals_Net_Income" vbProcedure="false">#REF!</definedName>
    <definedName function="false" hidden="false" localSheetId="7" name="navyII_share" vbProcedure="false">#REF!</definedName>
    <definedName function="false" hidden="false" localSheetId="7" name="navyi_share" vbProcedure="false">#REF!</definedName>
    <definedName function="false" hidden="false" localSheetId="7" name="Net_ATCash" vbProcedure="false">#REF!</definedName>
    <definedName function="false" hidden="false" localSheetId="7" name="Net_Income_Unlevered" vbProcedure="false">#REF!</definedName>
    <definedName function="false" hidden="false" localSheetId="7" name="Norcon_Distributable_Cash" vbProcedure="false">Gleason!$D$517:$E$517</definedName>
    <definedName function="false" hidden="false" localSheetId="7" name="Norcon_Net_ATCash" vbProcedure="false">Gleason!$D$518:$E$518</definedName>
    <definedName function="false" hidden="false" localSheetId="7" name="Norcon_Net_Income" vbProcedure="false">Gleason!$D$516:$E$516</definedName>
    <definedName function="false" hidden="false" localSheetId="7" name="PRI_Cash_Taxes" vbProcedure="false">#REF!</definedName>
    <definedName function="false" hidden="false" localSheetId="7" name="PRI_Net_ATCash" vbProcedure="false">#REF!</definedName>
    <definedName function="false" hidden="false" localSheetId="7" name="PRI_Net_Income" vbProcedure="false">#REF!</definedName>
    <definedName function="false" hidden="false" localSheetId="7" name="Saranac_Distributable_Cash" vbProcedure="false">#REF!</definedName>
    <definedName function="false" hidden="false" localSheetId="7" name="Saranac_Net_ATCash" vbProcedure="false">#REF!</definedName>
    <definedName function="false" hidden="false" localSheetId="7" name="Saranac_Net_Income" vbProcedure="false">#REF!</definedName>
    <definedName function="false" hidden="false" localSheetId="7" name="Taxable_Income" vbProcedure="false">#REF!</definedName>
    <definedName function="false" hidden="false" localSheetId="7" name="Tax_Depreciation" vbProcedure="false">#REF!</definedName>
    <definedName function="false" hidden="false" localSheetId="7" name="Yuma_Distributable_Cash" vbProcedure="false">#REF!</definedName>
    <definedName function="false" hidden="false" localSheetId="7" name="Yuma_Net_ATCash" vbProcedure="false">#REF!</definedName>
    <definedName function="false" hidden="false" localSheetId="7" name="Yuma_Net_Income" vbProcedure="false">#REF!</definedName>
    <definedName function="false" hidden="false" localSheetId="7" name="zinc" vbProcedure="false">#REF!</definedName>
    <definedName function="false" hidden="false" localSheetId="7" name="Zinc_Distributable_Cash" vbProcedure="false">#REF!</definedName>
    <definedName function="false" hidden="false" localSheetId="7" name="Zinc_Net_ATCash" vbProcedure="false">#REF!</definedName>
    <definedName function="false" hidden="false" localSheetId="7" name="Zinc_Net_Income" vbProcedure="false">#REF!</definedName>
    <definedName function="false" hidden="false" localSheetId="8" name="blm_share" vbProcedure="false">#REF!</definedName>
    <definedName function="false" hidden="false" localSheetId="8" name="coso" vbProcedure="false">#REF!</definedName>
    <definedName function="false" hidden="false" localSheetId="8" name="Coso_Distributable_Cash" vbProcedure="false">#REF!</definedName>
    <definedName function="false" hidden="false" localSheetId="8" name="Coso_Net_ATCash" vbProcedure="false">#REF!</definedName>
    <definedName function="false" hidden="false" localSheetId="8" name="Coso_Net_Income" vbProcedure="false">#REF!</definedName>
    <definedName function="false" hidden="false" localSheetId="8" name="Distributable_Cash" vbProcedure="false">#REF!</definedName>
    <definedName function="false" hidden="false" localSheetId="8" name="Energy_Credit_Coso" vbProcedure="false">#REF!</definedName>
    <definedName function="false" hidden="false" localSheetId="8" name="Energy_Credit_Imperial" vbProcedure="false">#REF!</definedName>
    <definedName function="false" hidden="false" localSheetId="8" name="FPOC_Distributable_Cash" vbProcedure="false">#REF!</definedName>
    <definedName function="false" hidden="false" localSheetId="8" name="FPOC_Net_ATCash" vbProcedure="false">#REF!</definedName>
    <definedName function="false" hidden="false" localSheetId="8" name="FPOC_Net_Income" vbProcedure="false">#REF!</definedName>
    <definedName function="false" hidden="false" localSheetId="8" name="FSGC_ATCash" vbProcedure="false">#REF!</definedName>
    <definedName function="false" hidden="false" localSheetId="8" name="FSGC_Distributable_Cash" vbProcedure="false">#REF!</definedName>
    <definedName function="false" hidden="false" localSheetId="8" name="FSGC_Net_Income" vbProcedure="false">#REF!</definedName>
    <definedName function="false" hidden="false" localSheetId="8" name="Imperial_Distributable_Cash" vbProcedure="false">#REF!</definedName>
    <definedName function="false" hidden="false" localSheetId="8" name="Imperial_Geothermal" vbProcedure="false">#REF!</definedName>
    <definedName function="false" hidden="false" localSheetId="8" name="Imperial_Net_ATCash" vbProcedure="false">#REF!</definedName>
    <definedName function="false" hidden="false" localSheetId="8" name="Imperial_Net_Income" vbProcedure="false">#REF!</definedName>
    <definedName function="false" hidden="false" localSheetId="8" name="Minerals" vbProcedure="false">#REF!</definedName>
    <definedName function="false" hidden="false" localSheetId="8" name="Minerals_Distributable_Cash" vbProcedure="false">#REF!</definedName>
    <definedName function="false" hidden="false" localSheetId="8" name="Minerals_Net_ATCash" vbProcedure="false">#REF!</definedName>
    <definedName function="false" hidden="false" localSheetId="8" name="Minerals_Net_Income" vbProcedure="false">#REF!</definedName>
    <definedName function="false" hidden="false" localSheetId="8" name="navyII_share" vbProcedure="false">#REF!</definedName>
    <definedName function="false" hidden="false" localSheetId="8" name="navyi_share" vbProcedure="false">#REF!</definedName>
    <definedName function="false" hidden="false" localSheetId="8" name="Net_ATCash" vbProcedure="false">#REF!</definedName>
    <definedName function="false" hidden="false" localSheetId="8" name="Net_Income_Unlevered" vbProcedure="false">#REF!</definedName>
    <definedName function="false" hidden="false" localSheetId="8" name="Norcon_Distributable_Cash" vbProcedure="false">Wheatland!$D$505:$E$505</definedName>
    <definedName function="false" hidden="false" localSheetId="8" name="Norcon_Net_ATCash" vbProcedure="false">Wheatland!$D$506:$E$506</definedName>
    <definedName function="false" hidden="false" localSheetId="8" name="Norcon_Net_Income" vbProcedure="false">Wheatland!$D$504:$E$504</definedName>
    <definedName function="false" hidden="false" localSheetId="8" name="PRI_Cash_Taxes" vbProcedure="false">#REF!</definedName>
    <definedName function="false" hidden="false" localSheetId="8" name="PRI_Net_ATCash" vbProcedure="false">#REF!</definedName>
    <definedName function="false" hidden="false" localSheetId="8" name="PRI_Net_Income" vbProcedure="false">#REF!</definedName>
    <definedName function="false" hidden="false" localSheetId="8" name="Saranac_Distributable_Cash" vbProcedure="false">#REF!</definedName>
    <definedName function="false" hidden="false" localSheetId="8" name="Saranac_Net_ATCash" vbProcedure="false">#REF!</definedName>
    <definedName function="false" hidden="false" localSheetId="8" name="Saranac_Net_Income" vbProcedure="false">#REF!</definedName>
    <definedName function="false" hidden="false" localSheetId="8" name="Taxable_Income" vbProcedure="false">#REF!</definedName>
    <definedName function="false" hidden="false" localSheetId="8" name="Tax_Depreciation" vbProcedure="false">#REF!</definedName>
    <definedName function="false" hidden="false" localSheetId="8" name="Yuma_Distributable_Cash" vbProcedure="false">#REF!</definedName>
    <definedName function="false" hidden="false" localSheetId="8" name="Yuma_Net_ATCash" vbProcedure="false">#REF!</definedName>
    <definedName function="false" hidden="false" localSheetId="8" name="Yuma_Net_Income" vbProcedure="false">#REF!</definedName>
    <definedName function="false" hidden="false" localSheetId="8" name="zinc" vbProcedure="false">#REF!</definedName>
    <definedName function="false" hidden="false" localSheetId="8" name="Zinc_Distributable_Cash" vbProcedure="false">#REF!</definedName>
    <definedName function="false" hidden="false" localSheetId="8" name="Zinc_Net_ATCash" vbProcedure="false">#REF!</definedName>
    <definedName function="false" hidden="false" localSheetId="8" name="Zinc_Net_Income" vbProcedure="false">#REF!</definedName>
  </definedNames>
  <calcPr iterateCount="100" refMode="A1" iterate="true" iterateDelta="0.001"/>
  <extLst>
    <ext xmlns:loext="http://schemas.libreoffice.org/" uri="{7626C862-2A13-11E5-B345-FEFF819CDC9F}">
      <loext:extCalcPr stringRefSyntax="CalcA1"/>
    </ext>
  </extLst>
</workbook>
</file>

<file path=xl/comments1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G7" authorId="0">
      <text>
        <r>
          <rPr>
            <sz val="8"/>
            <color rgb="FF000000"/>
            <rFont val="Tahoma"/>
            <family val="0"/>
          </rPr>
          <t xml:space="preserve">ect:
Average cost per turbine used due to different turbine types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7</xdr:col>
                <xdr:colOff>58</xdr:colOff>
                <xdr:row>5</xdr:row>
                <xdr:rowOff>12</xdr:rowOff>
              </xdr:from>
              <xdr:to>
                <xdr:col>8</xdr:col>
                <xdr:colOff>80</xdr:colOff>
                <xdr:row>8</xdr:row>
                <xdr:rowOff>20</xdr:rowOff>
              </xdr:to>
            </anchor>
          </commentPr>
        </mc:Choice>
        <mc:Fallback/>
      </mc:AlternateContent>
    </comment>
  </commentList>
</comments>
</file>

<file path=xl/comments5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68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411</xdr:colOff>
                <xdr:row>461</xdr:row>
                <xdr:rowOff>15</xdr:rowOff>
              </xdr:from>
              <xdr:to>
                <xdr:col>1</xdr:col>
                <xdr:colOff>114</xdr:colOff>
                <xdr:row>475</xdr:row>
                <xdr:rowOff>5</xdr:rowOff>
              </xdr:to>
            </anchor>
          </commentPr>
        </mc:Choice>
        <mc:Fallback/>
      </mc:AlternateContent>
    </comment>
  </commentList>
</comments>
</file>

<file path=xl/comments6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6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411</xdr:colOff>
                <xdr:row>458</xdr:row>
                <xdr:rowOff>0</xdr:rowOff>
              </xdr:from>
              <xdr:to>
                <xdr:col>2</xdr:col>
                <xdr:colOff>18</xdr:colOff>
                <xdr:row>472</xdr:row>
                <xdr:rowOff>8</xdr:rowOff>
              </xdr:to>
            </anchor>
          </commentPr>
        </mc:Choice>
        <mc:Fallback/>
      </mc:AlternateContent>
    </comment>
    <comment ref="B443" authorId="0">
      <text>
        <r>
          <rPr>
            <sz val="8"/>
            <color rgb="FF000000"/>
            <rFont val="Tahoma"/>
            <family val="0"/>
          </rPr>
          <t xml:space="preserve">Management Fee Toggle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62</xdr:colOff>
                <xdr:row>450</xdr:row>
                <xdr:rowOff>9</xdr:rowOff>
              </xdr:from>
              <xdr:to>
                <xdr:col>2</xdr:col>
                <xdr:colOff>80</xdr:colOff>
                <xdr:row>453</xdr:row>
                <xdr:rowOff>1</xdr:rowOff>
              </xdr:to>
            </anchor>
          </commentPr>
        </mc:Choice>
        <mc:Fallback/>
      </mc:AlternateContent>
    </comment>
  </commentList>
</comments>
</file>

<file path=xl/comments7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464" authorId="0">
      <text>
        <r>
          <rPr>
            <sz val="8"/>
            <color rgb="FF000000"/>
            <rFont val="Tahoma"/>
            <family val="0"/>
          </rPr>
          <t xml:space="preserve">Depletion Sheets are driven off of Summary sheet so reflect CE share of each project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411</xdr:colOff>
                <xdr:row>457</xdr:row>
                <xdr:rowOff>7</xdr:rowOff>
              </xdr:from>
              <xdr:to>
                <xdr:col>2</xdr:col>
                <xdr:colOff>18</xdr:colOff>
                <xdr:row>462</xdr:row>
                <xdr:rowOff>8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<sst xmlns="http://schemas.openxmlformats.org/spreadsheetml/2006/main" count="394" uniqueCount="121">
  <si>
    <t xml:space="preserve">Unhide Sub Debt, 2000 Columns</t>
  </si>
  <si>
    <t xml:space="preserve">GENCO SUMMARY</t>
  </si>
  <si>
    <t xml:space="preserve">Valuation Date</t>
  </si>
  <si>
    <t xml:space="preserve">SOURCES &amp; USES:</t>
  </si>
  <si>
    <t xml:space="preserve">Sources of Funds</t>
  </si>
  <si>
    <t xml:space="preserve">%</t>
  </si>
  <si>
    <t xml:space="preserve">000 $</t>
  </si>
  <si>
    <t xml:space="preserve">Uses of Funds</t>
  </si>
  <si>
    <t xml:space="preserve">Enron Funding</t>
  </si>
  <si>
    <t xml:space="preserve">1999 Assets</t>
  </si>
  <si>
    <t xml:space="preserve">2000 Assets</t>
  </si>
  <si>
    <t xml:space="preserve">Total Sources</t>
  </si>
  <si>
    <t xml:space="preserve"> Total Uses</t>
  </si>
  <si>
    <t xml:space="preserve">Equity Partner's Share</t>
  </si>
  <si>
    <t xml:space="preserve">Enron's Equity Share</t>
  </si>
  <si>
    <t xml:space="preserve">FINANCING ASSUMPTIONS:</t>
  </si>
  <si>
    <t xml:space="preserve">Debt</t>
  </si>
  <si>
    <t xml:space="preserve">Equity</t>
  </si>
  <si>
    <t xml:space="preserve">Total</t>
  </si>
  <si>
    <t xml:space="preserve">Capitalization Ratio</t>
  </si>
  <si>
    <t xml:space="preserve">Amount ('000 $)</t>
  </si>
  <si>
    <t xml:space="preserve">Cost of Funds</t>
  </si>
  <si>
    <t xml:space="preserve">10-yr Treasury Rate (%)</t>
  </si>
  <si>
    <t xml:space="preserve">Spread (%)</t>
  </si>
  <si>
    <t xml:space="preserve">All In Coupon Rate (%)</t>
  </si>
  <si>
    <t xml:space="preserve">(Wtg Avg)</t>
  </si>
  <si>
    <t xml:space="preserve">Salvage Value at year 3 ($/kW)</t>
  </si>
  <si>
    <t xml:space="preserve">VALUATION:</t>
  </si>
  <si>
    <t xml:space="preserve">Total Cost per MW (000 $)</t>
  </si>
  <si>
    <t xml:space="preserve">GenCo EBITDA (000 $)</t>
  </si>
  <si>
    <t xml:space="preserve">Brownsville</t>
  </si>
  <si>
    <t xml:space="preserve">Caledonia</t>
  </si>
  <si>
    <t xml:space="preserve">New Albany</t>
  </si>
  <si>
    <t xml:space="preserve">Gleason</t>
  </si>
  <si>
    <t xml:space="preserve">Wheatland</t>
  </si>
  <si>
    <t xml:space="preserve">Wilton</t>
  </si>
  <si>
    <t xml:space="preserve">GenCo</t>
  </si>
  <si>
    <t xml:space="preserve">Enterprise Value (without Salvage Value)</t>
  </si>
  <si>
    <t xml:space="preserve">Enterprise Value (with Salvage Value)</t>
  </si>
  <si>
    <t xml:space="preserve">Rates</t>
  </si>
  <si>
    <t xml:space="preserve">Treasury (%)</t>
  </si>
  <si>
    <t xml:space="preserve">Spreads (%)</t>
  </si>
  <si>
    <t xml:space="preserve">Enterprise Values (with Salvage)</t>
  </si>
  <si>
    <t xml:space="preserve">Capacity Prices</t>
  </si>
  <si>
    <t xml:space="preserve">Time</t>
  </si>
  <si>
    <t xml:space="preserve">CAPACITY PRICE SUMMARY</t>
  </si>
  <si>
    <t xml:space="preserve">ASSUMPTIONS</t>
  </si>
  <si>
    <t xml:space="preserve">TECHNICAL ASSUMPTIONS:</t>
  </si>
  <si>
    <t xml:space="preserve">1999 PROJECTS</t>
  </si>
  <si>
    <t xml:space="preserve">2000 PROJECTS</t>
  </si>
  <si>
    <t xml:space="preserve">Nominal Capacity (MW)</t>
  </si>
  <si>
    <t xml:space="preserve">Number of Turbines</t>
  </si>
  <si>
    <t xml:space="preserve">Heat Rate (Btu/kWh)</t>
  </si>
  <si>
    <t xml:space="preserve">Annual Operating Hours</t>
  </si>
  <si>
    <t xml:space="preserve">Annual Generation (MWh)</t>
  </si>
  <si>
    <t xml:space="preserve">Number of Starts per year</t>
  </si>
  <si>
    <t xml:space="preserve">REVENUE SUMMARY:</t>
  </si>
  <si>
    <t xml:space="preserve">Net Capacity (MW)</t>
  </si>
  <si>
    <t xml:space="preserve">Block Charge ($/start/turbine)</t>
  </si>
  <si>
    <t xml:space="preserve">OPERATING COSTS ASSUMPTIONS:</t>
  </si>
  <si>
    <t xml:space="preserve">Annual Escalator</t>
  </si>
  <si>
    <t xml:space="preserve">Escalated Costs (2000 $):</t>
  </si>
  <si>
    <t xml:space="preserve">Fixed O&amp;M</t>
  </si>
  <si>
    <t xml:space="preserve">Variable O&amp;M</t>
  </si>
  <si>
    <t xml:space="preserve">Major Maintenance &amp; Ongoing Capex</t>
  </si>
  <si>
    <t xml:space="preserve">Insurance</t>
  </si>
  <si>
    <t xml:space="preserve">SG&amp;A </t>
  </si>
  <si>
    <t xml:space="preserve">Utilities, Start Power</t>
  </si>
  <si>
    <t xml:space="preserve">Admin Fees</t>
  </si>
  <si>
    <t xml:space="preserve">O&amp;M Fees</t>
  </si>
  <si>
    <t xml:space="preserve">Non-Escalated Costs (2000 $):</t>
  </si>
  <si>
    <t xml:space="preserve">Property Taxes &amp; Other (3yr Avg.)</t>
  </si>
  <si>
    <t xml:space="preserve">INCOME STATEMENT - GENCO</t>
  </si>
  <si>
    <t xml:space="preserve">('000 $)</t>
  </si>
  <si>
    <t xml:space="preserve">Capacity Prices ($/kW-mo)</t>
  </si>
  <si>
    <t xml:space="preserve">Capacity Revenue from Desk (Real $)</t>
  </si>
  <si>
    <t xml:space="preserve">Capacity Revenue from Desk (Nominal $)</t>
  </si>
  <si>
    <t xml:space="preserve">Expense</t>
  </si>
  <si>
    <t xml:space="preserve">Fuel </t>
  </si>
  <si>
    <t xml:space="preserve">Utility Start Power</t>
  </si>
  <si>
    <r>
      <rPr>
        <sz val="10"/>
        <rFont val="Times New Roman"/>
        <family val="1"/>
      </rPr>
      <t xml:space="preserve">Property, Other Tax </t>
    </r>
    <r>
      <rPr>
        <vertAlign val="superscript"/>
        <sz val="10"/>
        <rFont val="Times New Roman"/>
        <family val="1"/>
      </rPr>
      <t xml:space="preserve">(1)</t>
    </r>
  </si>
  <si>
    <t xml:space="preserve">Mobilization</t>
  </si>
  <si>
    <t xml:space="preserve">Marketing Fee</t>
  </si>
  <si>
    <t xml:space="preserve">Administrative Fee</t>
  </si>
  <si>
    <t xml:space="preserve">O&amp;M Fees </t>
  </si>
  <si>
    <t xml:space="preserve">Total Expense</t>
  </si>
  <si>
    <t xml:space="preserve">EBITDA</t>
  </si>
  <si>
    <t xml:space="preserve">Salvage Value</t>
  </si>
  <si>
    <t xml:space="preserve">Without Salvage Value</t>
  </si>
  <si>
    <t xml:space="preserve">Net Equity Cashflow</t>
  </si>
  <si>
    <t xml:space="preserve">Weighted Average Cost of Capital</t>
  </si>
  <si>
    <t xml:space="preserve">Enterprise Value</t>
  </si>
  <si>
    <t xml:space="preserve">With Salvage Value</t>
  </si>
  <si>
    <t xml:space="preserve">INCOME STATEMENT - BROWNSVILLE</t>
  </si>
  <si>
    <t xml:space="preserve">Utility Start Up Power</t>
  </si>
  <si>
    <t xml:space="preserve">Property, Other Taxes</t>
  </si>
  <si>
    <t xml:space="preserve">Revenue (Real)</t>
  </si>
  <si>
    <t xml:space="preserve">USD Libor</t>
  </si>
  <si>
    <t xml:space="preserve">Revenue (Nominal)</t>
  </si>
  <si>
    <t xml:space="preserve">MW</t>
  </si>
  <si>
    <t xml:space="preserve">Prices</t>
  </si>
  <si>
    <t xml:space="preserve">Nominal Revenue</t>
  </si>
  <si>
    <t xml:space="preserve">Capacity $</t>
  </si>
  <si>
    <t xml:space="preserve">INCOME STATEMENT - CALEDONIA</t>
  </si>
  <si>
    <t xml:space="preserve">INCOME STATEMENT - NEW ALBANY</t>
  </si>
  <si>
    <t xml:space="preserve">INCOME STATEMENT - GLEASON</t>
  </si>
  <si>
    <t xml:space="preserve">INCOME STATEMENT - WHEATLAND</t>
  </si>
  <si>
    <t xml:space="preserve">INCOME STATEMENT - WILTON</t>
  </si>
  <si>
    <t xml:space="preserve">BLOCK CHARGE MATRIX</t>
  </si>
  <si>
    <t xml:space="preserve">Starts/ yr</t>
  </si>
  <si>
    <t xml:space="preserve">Unit Cost per Start (1999 $)</t>
  </si>
  <si>
    <t xml:space="preserve">Major Maintenance Charge per Turbine per Start ($)</t>
  </si>
  <si>
    <t xml:space="preserve">Major Maintenance Charge ($000)</t>
  </si>
  <si>
    <t xml:space="preserve">501D5A</t>
  </si>
  <si>
    <t xml:space="preserve">GE7EA,GE7B</t>
  </si>
  <si>
    <t xml:space="preserve">501D5</t>
  </si>
  <si>
    <t xml:space="preserve">501F, 501FD</t>
  </si>
  <si>
    <t xml:space="preserve">ALLOCATION</t>
  </si>
  <si>
    <t xml:space="preserve">Project</t>
  </si>
  <si>
    <t xml:space="preserve">Cost Allocation Among Projects</t>
  </si>
  <si>
    <t xml:space="preserve">   Sub Total</t>
  </si>
</sst>
</file>

<file path=xl/styles.xml><?xml version="1.0" encoding="utf-8"?>
<styleSheet xmlns="http://schemas.openxmlformats.org/spreadsheetml/2006/main">
  <numFmts count="86">
    <numFmt numFmtId="164" formatCode="General"/>
    <numFmt numFmtId="165" formatCode="\$#,##0.0000000000_);&quot;($&quot;#,##0.0000000000\)"/>
    <numFmt numFmtId="166" formatCode="0.00000000000000%"/>
    <numFmt numFmtId="167" formatCode="\$#,##0.00000"/>
    <numFmt numFmtId="168" formatCode="mm/dd/yy"/>
    <numFmt numFmtId="169" formatCode="[$-409]#,##0_);[RED]\(#,##0\)"/>
    <numFmt numFmtId="170" formatCode="\$#,##0_);[RED]&quot;($&quot;#,##0\)"/>
    <numFmt numFmtId="171" formatCode="_(* #,##0.000000_);_(* \(#,##0.000000\);_(* \-??_);_(@_)"/>
    <numFmt numFmtId="172" formatCode="0.000000000_)"/>
    <numFmt numFmtId="173" formatCode="0.000E+00_)"/>
    <numFmt numFmtId="174" formatCode="\$#,##0;[RED]\$#,##0"/>
    <numFmt numFmtId="175" formatCode="\$#,##0.0000000_);[RED]&quot;($&quot;#,##0.0000000\)"/>
    <numFmt numFmtId="176" formatCode="0.000000\x_);\(0.000000&quot;x)&quot;"/>
    <numFmt numFmtId="177" formatCode="0.0000000%"/>
    <numFmt numFmtId="178" formatCode="0.000000%"/>
    <numFmt numFmtId="179" formatCode="[$-409]#,##0.00_);[RED]\(#,##0.00\)"/>
    <numFmt numFmtId="180" formatCode="\$#,##0.00_);[RED]&quot;($&quot;#,##0.00\)"/>
    <numFmt numFmtId="181" formatCode="_(\$* #,##0.000_);_(\$* \(#,##0.000\);_(\$* \-??_);_(@_)"/>
    <numFmt numFmtId="182" formatCode="0.0000000000"/>
    <numFmt numFmtId="183" formatCode="m/yy"/>
    <numFmt numFmtId="184" formatCode="_(* #,##0.0000_);_(* \(#,##0.0000\);_(* \-????_);_(@_)"/>
    <numFmt numFmtId="185" formatCode="_(* #,##0_);_(* \(#,##0\);_(* \-_);_(@_)"/>
    <numFmt numFmtId="186" formatCode="\$#,##0.0000000_);&quot;($&quot;#,##0.0000000\)"/>
    <numFmt numFmtId="187" formatCode="0.000000000000000%"/>
    <numFmt numFmtId="188" formatCode="_ &quot;$ &quot;* #,##0_ ;_ &quot;$ &quot;* \-#,##0_ ;_ &quot;$ &quot;* \-_ ;_ @_ "/>
    <numFmt numFmtId="189" formatCode="\$#,##0;&quot;($&quot;#,##0\)"/>
    <numFmt numFmtId="190" formatCode="#,##0.0000000000_);[RED]\(#,##0.0000000000\)"/>
    <numFmt numFmtId="191" formatCode="0.000"/>
    <numFmt numFmtId="192" formatCode="_ * #,##0_ ;_ * \-#,##0_ ;_ * \-_ ;_ @_ "/>
    <numFmt numFmtId="193" formatCode="_(* #,##0.0_);_(* \(#,##0.0\);_(* \-?_);_(@_)"/>
    <numFmt numFmtId="194" formatCode="_(* #,##0.00_);_(* \(#,##0.00\);_(* \-??_);_(@_)"/>
    <numFmt numFmtId="195" formatCode="#,##0.00"/>
    <numFmt numFmtId="196" formatCode="#,##0.00000000_);[RED]\(#,##0.00000000\)"/>
    <numFmt numFmtId="197" formatCode="0_);[RED]\(0\)"/>
    <numFmt numFmtId="198" formatCode="0E+00"/>
    <numFmt numFmtId="199" formatCode="_ * #,##0.00_ ;_ * \-#,##0.00_ ;_ * \-??_ ;_ @_ "/>
    <numFmt numFmtId="200" formatCode="0.000000%;\-0.000000%;&quot; -&quot;_%;@_%"/>
    <numFmt numFmtId="201" formatCode="_(\$* #,##0_);_(\$* \(#,##0\);_(\$* \-_);_(@_)"/>
    <numFmt numFmtId="202" formatCode="mmm\-dd"/>
    <numFmt numFmtId="203" formatCode="_(* #,##0.0000000000_);_(* \(#,##0.0000000000\);_(* \-_);_(@_)"/>
    <numFmt numFmtId="204" formatCode="0.00000000000000000%"/>
    <numFmt numFmtId="205" formatCode="0.0000_)"/>
    <numFmt numFmtId="206" formatCode="#,##0.000_);\(#,##0.000\)"/>
    <numFmt numFmtId="207" formatCode="_(\$* #,##0.00000_);_(\$* \(#,##0.00000\);_(\$* \-??_);_(@_)"/>
    <numFmt numFmtId="208" formatCode="#,##0.000000_);[RED]\(#,##0.000000\)"/>
    <numFmt numFmtId="209" formatCode="#,##0;\(#,##0\)"/>
    <numFmt numFmtId="210" formatCode="\$#,##0.000000000_);&quot;($&quot;#,##0.000000000\)"/>
    <numFmt numFmtId="211" formatCode="[$-409]m/d/yyyy"/>
    <numFmt numFmtId="212" formatCode="General_)"/>
    <numFmt numFmtId="213" formatCode="_(* #,##0.0000_);_(* \(#,##0.0000\);_(* \-??_);_(@_)"/>
    <numFmt numFmtId="214" formatCode="_(* #,##0.00000000_);_(* \(#,##0.00000000\);_(* \-??_);_(@_)"/>
    <numFmt numFmtId="215" formatCode="_(\$* #,##0.00_);_(\$* \(#,##0.00\);_(\$* \-??_);_(@_)"/>
    <numFmt numFmtId="216" formatCode="_(* #,##0.000000000000_);_(* \(#,##0.000000000000\);_(* \-_);_(@_)"/>
    <numFmt numFmtId="217" formatCode="#,##0.000_);[RED]\(#,##0.000\)"/>
    <numFmt numFmtId="218" formatCode="0.000000000"/>
    <numFmt numFmtId="219" formatCode="#,##0.0000000_);[RED]\(#,##0.0000000\)"/>
    <numFmt numFmtId="220" formatCode="yyyy"/>
    <numFmt numFmtId="221" formatCode="##0.000&quot; ¢&quot;"/>
    <numFmt numFmtId="222" formatCode="\$#,##0.000000_);[RED]&quot;($&quot;#,##0.000000\)"/>
    <numFmt numFmtId="223" formatCode="0.0E+00"/>
    <numFmt numFmtId="224" formatCode="dd\-mmm_)"/>
    <numFmt numFmtId="225" formatCode="0.00"/>
    <numFmt numFmtId="226" formatCode="[$-409]d\-mmm\-yy"/>
    <numFmt numFmtId="227" formatCode=";;;"/>
    <numFmt numFmtId="228" formatCode="_ &quot;$ &quot;* #,##0.00_ ;_ &quot;$ &quot;* \-#,##0.00_ ;_ &quot;$ &quot;* \-??_ ;_ @_ "/>
    <numFmt numFmtId="229" formatCode="_(* #,##0.000_);_(* \(#,##0.000\);_(* \-???_);_(@_)"/>
    <numFmt numFmtId="230" formatCode="mmmm\ d&quot;, &quot;yyyy"/>
    <numFmt numFmtId="231" formatCode="[$-409]#,##0_);\(#,##0\)"/>
    <numFmt numFmtId="232" formatCode="0.00_)"/>
    <numFmt numFmtId="233" formatCode="0.0000000_)"/>
    <numFmt numFmtId="234" formatCode="#,##0"/>
    <numFmt numFmtId="235" formatCode="#,##0.0_);\(#,##0.0\)"/>
    <numFmt numFmtId="236" formatCode="#,##0.0000_);[RED]\(#,##0.0000\)"/>
    <numFmt numFmtId="237" formatCode="0"/>
    <numFmt numFmtId="238" formatCode="0.00%"/>
    <numFmt numFmtId="239" formatCode="0%"/>
    <numFmt numFmtId="240" formatCode="0.0%;\-0.0%;&quot; -&quot;_%;@_%"/>
    <numFmt numFmtId="241" formatCode="0.0%"/>
    <numFmt numFmtId="242" formatCode="_ &quot;$ &quot;* #,##0.0_ ;_ &quot;$ &quot;* \-#,##0.0_ ;_ &quot;$ &quot;* \-??_ ;_ @_ "/>
    <numFmt numFmtId="243" formatCode="d\-mmm\-yy"/>
    <numFmt numFmtId="244" formatCode="0.000%"/>
    <numFmt numFmtId="245" formatCode="_(* #,##0_);_(* \(#,##0\);_(* \-??_);_(@_)"/>
    <numFmt numFmtId="246" formatCode="_(* #,##0.000_);_(* \(#,##0.000\);_(* \-??_);_(@_)"/>
    <numFmt numFmtId="247" formatCode="[$-409]#,##0.00_);\(#,##0.00\)"/>
    <numFmt numFmtId="248" formatCode="_(* #,##0.0_);_(* \(#,##0.0\);_(* \-??_);_(@_)"/>
    <numFmt numFmtId="249" formatCode="[$-409]mmm\-yy"/>
  </numFmts>
  <fonts count="9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MS Sans Serif"/>
      <family val="2"/>
    </font>
    <font>
      <sz val="12"/>
      <name val="???"/>
      <family val="3"/>
      <charset val="129"/>
    </font>
    <font>
      <sz val="12"/>
      <name val="???"/>
      <family val="1"/>
      <charset val="129"/>
    </font>
    <font>
      <sz val="10"/>
      <name val="???"/>
      <family val="3"/>
      <charset val="129"/>
    </font>
    <font>
      <sz val="11"/>
      <name val="??"/>
      <family val="3"/>
      <charset val="129"/>
    </font>
    <font>
      <sz val="10"/>
      <name val="Arial"/>
      <family val="2"/>
    </font>
    <font>
      <sz val="11"/>
      <name val="???"/>
      <family val="1"/>
      <charset val="129"/>
    </font>
    <font>
      <sz val="11"/>
      <name val="???"/>
      <family val="3"/>
      <charset val="129"/>
    </font>
    <font>
      <sz val="8"/>
      <name val="Arial"/>
      <family val="2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u val="single"/>
      <sz val="8.4"/>
      <color rgb="FF0000FF"/>
      <name val="Arial"/>
      <family val="2"/>
    </font>
    <font>
      <sz val="7"/>
      <name val="Small Fonts"/>
      <family val="0"/>
    </font>
    <font>
      <b val="true"/>
      <i val="true"/>
      <sz val="16"/>
      <name val="Arial"/>
      <family val="0"/>
    </font>
    <font>
      <sz val="12"/>
      <name val="Arial"/>
      <family val="2"/>
    </font>
    <font>
      <sz val="10"/>
      <name val="Courier New"/>
      <family val="0"/>
    </font>
    <font>
      <sz val="12"/>
      <color rgb="FF000000"/>
      <name val="Arial MT"/>
      <family val="0"/>
    </font>
    <font>
      <sz val="10"/>
      <name val="MS Sans Serif"/>
      <family val="0"/>
    </font>
    <font>
      <sz val="12"/>
      <name val="Courier New"/>
      <family val="3"/>
    </font>
    <font>
      <sz val="8"/>
      <name val="Courier New"/>
      <family val="3"/>
    </font>
    <font>
      <sz val="10"/>
      <name val="Geneva"/>
      <family val="2"/>
    </font>
    <font>
      <sz val="8"/>
      <name val="Arial"/>
      <family val="0"/>
    </font>
    <font>
      <sz val="10"/>
      <name val="Book Antiqua"/>
      <family val="1"/>
    </font>
    <font>
      <sz val="10"/>
      <name val="Times New Roman"/>
      <family val="0"/>
    </font>
    <font>
      <sz val="10"/>
      <name val="Times New Roman"/>
      <family val="1"/>
    </font>
    <font>
      <sz val="8"/>
      <name val=""/>
      <family val="0"/>
    </font>
    <font>
      <sz val="8"/>
      <name val="MS Sans Serif"/>
      <family val="2"/>
    </font>
    <font>
      <sz val="10"/>
      <color rgb="FF000000"/>
      <name val="Arial"/>
      <family val="2"/>
    </font>
    <font>
      <sz val="12"/>
      <name val="Times New Roman"/>
      <family val="1"/>
    </font>
    <font>
      <sz val="10"/>
      <name val="Courier New"/>
      <family val="3"/>
    </font>
    <font>
      <sz val="10"/>
      <name val="Univers (W1)"/>
      <family val="0"/>
    </font>
    <font>
      <sz val="12"/>
      <name val="Times New Roman"/>
      <family val="0"/>
    </font>
    <font>
      <sz val="10"/>
      <name val="Univers (W1)"/>
      <family val="2"/>
    </font>
    <font>
      <b val="true"/>
      <sz val="14"/>
      <name val="Times New Roman"/>
      <family val="1"/>
    </font>
    <font>
      <b val="true"/>
      <sz val="14"/>
      <name val="Times New Roman"/>
      <family val="0"/>
    </font>
    <font>
      <sz val="10"/>
      <name val="Geneva"/>
      <family val="0"/>
    </font>
    <font>
      <sz val="14"/>
      <name val="AngsanaUPC"/>
      <family val="1"/>
    </font>
    <font>
      <sz val="9"/>
      <name val="Arial Narrow"/>
      <family val="2"/>
    </font>
    <font>
      <sz val="7"/>
      <name val="Arial"/>
      <family val="2"/>
    </font>
    <font>
      <sz val="7"/>
      <name val="Arial"/>
      <family val="0"/>
    </font>
    <font>
      <sz val="12"/>
      <name val="EucrosiaUPC"/>
      <family val="1"/>
    </font>
    <font>
      <sz val="14"/>
      <name val="CordiaUPC"/>
      <family val="1"/>
    </font>
    <font>
      <sz val="10"/>
      <name val="Advisor SSi"/>
      <family val="1"/>
    </font>
    <font>
      <sz val="14"/>
      <name val="FreesiaUPC"/>
      <family val="1"/>
    </font>
    <font>
      <sz val="12"/>
      <name val="PathWay Access 3.0"/>
      <family val="3"/>
    </font>
    <font>
      <sz val="12"/>
      <name val="Arial"/>
      <family val="0"/>
    </font>
    <font>
      <sz val="8.5"/>
      <name val="MS Sans Serif"/>
      <family val="2"/>
    </font>
    <font>
      <sz val="10"/>
      <name val="Arial Narrow"/>
      <family val="2"/>
    </font>
    <font>
      <sz val="10"/>
      <color rgb="FF000000"/>
      <name val="MS Sans Serif"/>
      <family val="0"/>
    </font>
    <font>
      <sz val="9"/>
      <name val="Arial"/>
      <family val="0"/>
    </font>
    <font>
      <sz val="11"/>
      <name val="Book Antiqua"/>
      <family val="1"/>
    </font>
    <font>
      <sz val="8"/>
      <name val="Times New Roman"/>
      <family val="0"/>
    </font>
    <font>
      <sz val="10"/>
      <name val="TimesNewRomanPS"/>
      <family val="1"/>
    </font>
    <font>
      <sz val="8"/>
      <name val="Times New Roman"/>
      <family val="1"/>
    </font>
    <font>
      <sz val="8"/>
      <color rgb="FF0000FF"/>
      <name val="Arial"/>
      <family val="2"/>
    </font>
    <font>
      <b val="true"/>
      <sz val="18"/>
      <name val="Times New Roman"/>
      <family val="1"/>
    </font>
    <font>
      <b val="true"/>
      <sz val="20"/>
      <name val="Times New Roman"/>
      <family val="1"/>
    </font>
    <font>
      <b val="true"/>
      <sz val="16"/>
      <name val="Times New Roman"/>
      <family val="1"/>
    </font>
    <font>
      <b val="true"/>
      <u val="single"/>
      <sz val="12"/>
      <name val="Times New Roman"/>
      <family val="1"/>
    </font>
    <font>
      <sz val="9"/>
      <name val="Times New Roman"/>
      <family val="1"/>
    </font>
    <font>
      <u val="single"/>
      <sz val="12"/>
      <name val="Times New Roman"/>
      <family val="1"/>
    </font>
    <font>
      <b val="true"/>
      <sz val="10"/>
      <name val="Times New Roman"/>
      <family val="1"/>
    </font>
    <font>
      <b val="true"/>
      <sz val="12"/>
      <name val="Times New Roman"/>
      <family val="1"/>
    </font>
    <font>
      <b val="true"/>
      <u val="single"/>
      <sz val="10"/>
      <name val="Times New Roman"/>
      <family val="1"/>
    </font>
    <font>
      <b val="true"/>
      <i val="true"/>
      <u val="single"/>
      <sz val="12"/>
      <name val="Times New Roman"/>
      <family val="1"/>
    </font>
    <font>
      <b val="true"/>
      <sz val="16"/>
      <color rgb="FF000000"/>
      <name val="Arial"/>
      <family val="2"/>
    </font>
    <font>
      <sz val="12"/>
      <color rgb="FF000000"/>
      <name val="Arial"/>
      <family val="2"/>
    </font>
    <font>
      <b val="true"/>
      <sz val="14"/>
      <color rgb="FF000000"/>
      <name val="Arial"/>
      <family val="2"/>
    </font>
    <font>
      <sz val="16.25"/>
      <color rgb="FF000000"/>
      <name val="Arial"/>
      <family val="2"/>
    </font>
    <font>
      <sz val="15.25"/>
      <color rgb="FF000000"/>
      <name val="Arial"/>
      <family val="2"/>
    </font>
    <font>
      <sz val="15"/>
      <color rgb="FF000000"/>
      <name val="Arial"/>
      <family val="2"/>
    </font>
    <font>
      <b val="true"/>
      <sz val="10"/>
      <color rgb="FF000000"/>
      <name val="Arial"/>
      <family val="2"/>
    </font>
    <font>
      <sz val="8.75"/>
      <color rgb="FF000000"/>
      <name val="Arial"/>
      <family val="2"/>
    </font>
    <font>
      <b val="true"/>
      <sz val="8"/>
      <color rgb="FF000000"/>
      <name val="Arial"/>
      <family val="2"/>
    </font>
    <font>
      <sz val="9"/>
      <color rgb="FF000000"/>
      <name val="Arial"/>
      <family val="2"/>
    </font>
    <font>
      <u val="single"/>
      <sz val="10"/>
      <name val="Times New Roman"/>
      <family val="1"/>
    </font>
    <font>
      <vertAlign val="superscript"/>
      <sz val="10"/>
      <name val="Times New Roman"/>
      <family val="1"/>
    </font>
    <font>
      <sz val="7"/>
      <name val="times new roman"/>
      <family val="1"/>
    </font>
    <font>
      <b val="true"/>
      <sz val="10"/>
      <color rgb="FF800080"/>
      <name val="Times New Roman"/>
      <family val="1"/>
    </font>
    <font>
      <b val="true"/>
      <sz val="11"/>
      <name val="Times New Roman"/>
      <family val="1"/>
    </font>
    <font>
      <sz val="10"/>
      <color rgb="FF000000"/>
      <name val="Times New Roman"/>
      <family val="1"/>
    </font>
    <font>
      <b val="true"/>
      <sz val="10"/>
      <color rgb="FF000000"/>
      <name val="times new roman"/>
      <family val="1"/>
    </font>
    <font>
      <sz val="10"/>
      <color rgb="FF0000FF"/>
      <name val="Times New Roman"/>
      <family val="1"/>
    </font>
    <font>
      <sz val="10"/>
      <color rgb="FFFFFFFF"/>
      <name val="Times New Roman"/>
      <family val="1"/>
    </font>
    <font>
      <b val="true"/>
      <sz val="7"/>
      <name val="Times New Roman"/>
      <family val="1"/>
    </font>
    <font>
      <sz val="8"/>
      <color rgb="FF000000"/>
      <name val="Tahoma"/>
      <family val="0"/>
    </font>
    <font>
      <i val="true"/>
      <sz val="10"/>
      <name val="Times New Roman"/>
      <family val="1"/>
    </font>
    <font>
      <b val="true"/>
      <sz val="10"/>
      <color rgb="FFFF0000"/>
      <name val="Times New Roman"/>
      <family val="1"/>
    </font>
    <font>
      <b val="true"/>
      <u val="single"/>
      <sz val="10"/>
      <color rgb="FFFF0000"/>
      <name val="Times New Roman"/>
      <family val="1"/>
    </font>
  </fonts>
  <fills count="9">
    <fill>
      <patternFill patternType="none"/>
    </fill>
    <fill>
      <patternFill patternType="gray125"/>
    </fill>
    <fill>
      <patternFill patternType="solid">
        <fgColor rgb="FF99CCFF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C0C0C0"/>
        <bgColor rgb="FFCCCCFF"/>
      </patternFill>
    </fill>
    <fill>
      <patternFill patternType="solid">
        <fgColor rgb="FFFFFFCC"/>
        <bgColor rgb="FFFFFFFF"/>
      </patternFill>
    </fill>
    <fill>
      <patternFill patternType="solid">
        <fgColor rgb="FF003300"/>
        <bgColor rgb="FF333300"/>
      </patternFill>
    </fill>
    <fill>
      <patternFill patternType="solid">
        <fgColor rgb="FFFFFF99"/>
        <bgColor rgb="FFFFFFCC"/>
      </patternFill>
    </fill>
    <fill>
      <patternFill patternType="solid">
        <fgColor rgb="FFCCFFFF"/>
        <bgColor rgb="FFCCFFFF"/>
      </patternFill>
    </fill>
  </fills>
  <borders count="25">
    <border diagonalUp="false" diagonalDown="false">
      <left/>
      <right/>
      <top/>
      <bottom/>
      <diagonal/>
    </border>
    <border diagonalUp="false" diagonalDown="false">
      <left style="double"/>
      <right/>
      <top/>
      <bottom style="hair"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 style="medium"/>
      <top style="medium"/>
      <bottom style="medium"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medium"/>
      <right style="thin"/>
      <top style="medium"/>
      <bottom style="medium"/>
      <diagonal/>
    </border>
    <border diagonalUp="false" diagonalDown="false">
      <left style="thin"/>
      <right style="thin"/>
      <top style="medium"/>
      <bottom style="medium"/>
      <diagonal/>
    </border>
    <border diagonalUp="false" diagonalDown="false">
      <left style="thin"/>
      <right style="medium"/>
      <top style="medium"/>
      <bottom style="medium"/>
      <diagonal/>
    </border>
    <border diagonalUp="false" diagonalDown="false">
      <left style="medium"/>
      <right style="thin"/>
      <top/>
      <bottom style="medium"/>
      <diagonal/>
    </border>
    <border diagonalUp="false" diagonalDown="false">
      <left style="thin"/>
      <right style="thin"/>
      <top/>
      <bottom style="medium"/>
      <diagonal/>
    </border>
    <border diagonalUp="false" diagonalDown="false">
      <left style="thin"/>
      <right style="medium"/>
      <top/>
      <bottom style="medium"/>
      <diagonal/>
    </border>
    <border diagonalUp="false" diagonalDown="false">
      <left/>
      <right/>
      <top style="thin"/>
      <bottom style="double"/>
      <diagonal/>
    </border>
  </borders>
  <cellStyleXfs count="1556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23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0" borderId="0" applyFont="true" applyBorder="false" applyAlignment="false" applyProtection="false"/>
    <xf numFmtId="181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7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78" fontId="0" fillId="0" borderId="0" applyFont="true" applyBorder="false" applyAlignment="false" applyProtection="false"/>
    <xf numFmtId="164" fontId="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0" fillId="0" borderId="0" applyFont="true" applyBorder="false" applyAlignment="false" applyProtection="false"/>
    <xf numFmtId="164" fontId="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3" fontId="0" fillId="2" borderId="1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5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18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91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92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87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6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82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69" fontId="4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4" fontId="9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8" fontId="0" fillId="0" borderId="0" applyFont="true" applyBorder="false" applyAlignment="false" applyProtection="false"/>
    <xf numFmtId="17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9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84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3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69" fontId="4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79" fontId="0" fillId="3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7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94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5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79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93" fontId="0" fillId="0" borderId="0" applyFont="true" applyBorder="false" applyAlignment="false" applyProtection="false"/>
    <xf numFmtId="185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5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7" fontId="0" fillId="0" borderId="0" applyFont="true" applyBorder="false" applyAlignment="false" applyProtection="false"/>
    <xf numFmtId="20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0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213" fontId="0" fillId="0" borderId="0" applyFont="true" applyBorder="false" applyAlignment="false" applyProtection="false"/>
    <xf numFmtId="210" fontId="0" fillId="0" borderId="0" applyFont="true" applyBorder="false" applyAlignment="false" applyProtection="false"/>
    <xf numFmtId="17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9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2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4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8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06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3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176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0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8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2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5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22" fontId="0" fillId="0" borderId="0" applyFont="true" applyBorder="false" applyAlignment="false" applyProtection="false"/>
    <xf numFmtId="223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1" fontId="0" fillId="0" borderId="0" applyFont="true" applyBorder="false" applyAlignment="false" applyProtection="false"/>
    <xf numFmtId="226" fontId="0" fillId="0" borderId="0" applyFont="true" applyBorder="false" applyAlignment="false" applyProtection="false"/>
    <xf numFmtId="175" fontId="0" fillId="0" borderId="0" applyFont="true" applyBorder="false" applyAlignment="false" applyProtection="false"/>
    <xf numFmtId="221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2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2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0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7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215" fontId="0" fillId="0" borderId="0" applyFont="true" applyBorder="false" applyAlignment="false" applyProtection="false"/>
    <xf numFmtId="219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180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6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197" fontId="0" fillId="0" borderId="0" applyFont="true" applyBorder="false" applyAlignment="false" applyProtection="false"/>
    <xf numFmtId="167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166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14" fontId="0" fillId="0" borderId="0" applyFont="true" applyBorder="false" applyAlignment="false" applyProtection="false"/>
    <xf numFmtId="201" fontId="0" fillId="0" borderId="0" applyFont="true" applyBorder="false" applyAlignment="false" applyProtection="false"/>
    <xf numFmtId="170" fontId="8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86" fontId="0" fillId="0" borderId="0" applyFont="true" applyBorder="false" applyAlignment="false" applyProtection="false"/>
    <xf numFmtId="186" fontId="0" fillId="0" borderId="0" applyFont="true" applyBorder="false" applyAlignment="false" applyProtection="false"/>
    <xf numFmtId="228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182" fontId="0" fillId="0" borderId="0" applyFont="true" applyBorder="false" applyAlignment="false" applyProtection="false"/>
    <xf numFmtId="229" fontId="0" fillId="0" borderId="0" applyFont="true" applyBorder="false" applyAlignment="false" applyProtection="false"/>
    <xf numFmtId="230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2" fillId="4" borderId="0" applyFont="true" applyBorder="false" applyAlignment="false" applyProtection="false"/>
    <xf numFmtId="164" fontId="13" fillId="0" borderId="0" applyFont="true" applyBorder="false" applyAlignment="false" applyProtection="false"/>
    <xf numFmtId="21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211" fontId="0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14" fillId="0" borderId="2" applyFont="true" applyBorder="true" applyAlignment="false" applyProtection="false"/>
    <xf numFmtId="164" fontId="15" fillId="0" borderId="0" applyFont="true" applyBorder="false" applyAlignment="false" applyProtection="false"/>
    <xf numFmtId="164" fontId="12" fillId="5" borderId="0" applyFont="true" applyBorder="false" applyAlignment="false" applyProtection="false"/>
    <xf numFmtId="231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1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top" textRotation="0" wrapText="tru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231" fontId="25" fillId="0" borderId="0" applyFont="true" applyBorder="false" applyAlignment="false" applyProtection="false"/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6" fontId="0" fillId="0" borderId="0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false" applyProtection="false"/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3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tru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4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5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6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1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2" fontId="4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3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false" applyAlignment="true" applyProtection="false">
      <alignment horizontal="general" vertical="bottom" textRotation="0" wrapText="false" indent="0" shrinkToFit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6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164" fontId="0" fillId="0" borderId="0" applyFont="true" applyBorder="true" applyAlignment="false" applyProtection="true">
      <protection locked="true" hidden="false"/>
    </xf>
    <xf numFmtId="234" fontId="0" fillId="0" borderId="0" applyFont="true" applyBorder="true" applyAlignment="false" applyProtection="true"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12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231" fontId="2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5" fontId="19" fillId="0" border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5" fillId="0" borderId="0" applyFont="true" applyBorder="false" applyAlignment="false" applyProtection="false"/>
    <xf numFmtId="231" fontId="25" fillId="0" borderId="0" applyFont="true" applyBorder="false" applyAlignment="false" applyProtection="false"/>
    <xf numFmtId="231" fontId="1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2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53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9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applyFont="true" applyBorder="false" applyAlignment="true" applyProtection="true">
      <alignment horizontal="general" vertical="bottom" textRotation="0" wrapText="true" indent="0" shrinkToFit="false"/>
      <protection locked="true" hidden="false"/>
    </xf>
  </cellStyleXfs>
  <cellXfs count="298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4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1" fillId="0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3" fontId="61" fillId="7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3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4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7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5" fontId="28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3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1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2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2" fillId="7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6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62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8" fontId="64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8" fontId="6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6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7" fontId="28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9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0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31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3" fontId="32" fillId="7" borderId="5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6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7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8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9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4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32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64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6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4" fontId="64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244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32" fillId="7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2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9" fontId="64" fillId="7" borderId="1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8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8" fontId="6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8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9" fontId="32" fillId="0" borderId="1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6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3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4" fontId="32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7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32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7" fontId="6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11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231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6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6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32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7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2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2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9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32" fillId="7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32" fillId="0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32" fillId="7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32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32" fillId="7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5" fontId="28" fillId="0" borderId="1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32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25" fontId="32" fillId="0" borderId="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7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32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1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1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11" fontId="65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4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245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8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66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5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5" fontId="28" fillId="7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8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4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9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1" fontId="6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11" fontId="65" fillId="8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11" fontId="65" fillId="7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1" fontId="28" fillId="8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7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3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47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65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6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94" fontId="63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94" fontId="84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8" fontId="2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39" fontId="65" fillId="0" borderId="0" xfId="19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239" fontId="6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6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5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9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1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5" fontId="8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45" fontId="28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8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8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0" xfId="1332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5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41" fontId="65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65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5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87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48" fontId="28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231" fontId="28" fillId="0" borderId="0" xfId="133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1" fontId="87" fillId="0" borderId="0" xfId="1332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9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4" fontId="81" fillId="0" borderId="0" xfId="15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81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81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1332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94" fontId="8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33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4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245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8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48" fontId="28" fillId="0" borderId="3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25" fontId="2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81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28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9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6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9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49" fontId="6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6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4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6" fillId="0" borderId="1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2" fillId="0" borderId="1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2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23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4" fontId="32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6" fillId="0" borderId="0" xfId="1219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5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91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7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79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7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92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1" fontId="65" fillId="0" borderId="2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238" fontId="65" fillId="0" borderId="24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238" fontId="9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1" fontId="2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238" fontId="28" fillId="0" borderId="0" xfId="19" applyFont="true" applyBorder="true" applyAlignment="true" applyProtection="true">
      <alignment horizontal="center" vertical="bottom" textRotation="0" wrapText="false" indent="0" shrinkToFit="false"/>
      <protection locked="true" hidden="false"/>
    </xf>
  </cellXfs>
  <cellStyles count="1689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?? [0]_94???" xfId="20"/>
    <cellStyle name="?? [0]_94???_demand analysisrevised" xfId="21"/>
    <cellStyle name="?? [0]_??" xfId="22"/>
    <cellStyle name="?? [0]_???" xfId="23"/>
    <cellStyle name="?? [0]_?????" xfId="24"/>
    <cellStyle name="?? [0]_?????_???" xfId="25"/>
    <cellStyle name="?? [0]_?????_???_demand analysisrevised" xfId="26"/>
    <cellStyle name="?? [0]_?????_demand analysisrevised" xfId="27"/>
    <cellStyle name="?? [0]_???_demand analysisrevised" xfId="28"/>
    <cellStyle name="?? [0]_??_demand analysisrevised" xfId="29"/>
    <cellStyle name="?? [0]_dimon" xfId="30"/>
    <cellStyle name="?? [0]_form" xfId="31"/>
    <cellStyle name="?? [0]_form_demand analysisrevised" xfId="32"/>
    <cellStyle name="?? [0]_laroux" xfId="33"/>
    <cellStyle name="?? [0]_laroux_1" xfId="34"/>
    <cellStyle name="?? [0]_laroux_1_demand analysisrevised" xfId="35"/>
    <cellStyle name="?? [0]_laroux_2" xfId="36"/>
    <cellStyle name="?? [0]_laroux_demand analysisrevised" xfId="37"/>
    <cellStyle name="?? [0]_PERSONAL" xfId="38"/>
    <cellStyle name="?? [0]_PERSONAL_1" xfId="39"/>
    <cellStyle name="?? [0]_PERSONAL_1_demand analysisrevised" xfId="40"/>
    <cellStyle name="?? [0]_PERSONAL_2" xfId="41"/>
    <cellStyle name="?? [0]_PERSONAL_2_demand analysisrevised" xfId="42"/>
    <cellStyle name="?? [0]_PERSONAL_3" xfId="43"/>
    <cellStyle name="?? [0]_PERSONAL_demand analysisrevised" xfId="44"/>
    <cellStyle name="?? [0]_Sheet2" xfId="45"/>
    <cellStyle name="??_94???" xfId="46"/>
    <cellStyle name="??_94???_demand analysisrevised" xfId="47"/>
    <cellStyle name="??_970120" xfId="48"/>
    <cellStyle name="??_97???" xfId="49"/>
    <cellStyle name="??_?.????" xfId="50"/>
    <cellStyle name="??_??" xfId="51"/>
    <cellStyle name="??_???" xfId="52"/>
    <cellStyle name="??_????" xfId="53"/>
    <cellStyle name="??_?????" xfId="54"/>
    <cellStyle name="??_?????_1" xfId="55"/>
    <cellStyle name="??_?????_2" xfId="56"/>
    <cellStyle name="??_?????_???" xfId="57"/>
    <cellStyle name="??_?????_???_demand analysisrevised" xfId="58"/>
    <cellStyle name="??_?????_???_demand analysisrevised_1" xfId="59"/>
    <cellStyle name="??_?????_demand analysisrevised" xfId="60"/>
    <cellStyle name="??_?????_demand analysisrevised_1" xfId="61"/>
    <cellStyle name="??_????_1" xfId="62"/>
    <cellStyle name="??_???_demand analysisrevised" xfId="63"/>
    <cellStyle name="??_???_demand analysisrevised_1" xfId="64"/>
    <cellStyle name="??_??_1" xfId="65"/>
    <cellStyle name="??_??_????" xfId="66"/>
    <cellStyle name="??_??_????_demand analysisrevised" xfId="67"/>
    <cellStyle name="??_??_demand analysisrevised" xfId="68"/>
    <cellStyle name="??_??_demand analysisrevised_1" xfId="69"/>
    <cellStyle name="??_??_demand analysisrevised_2" xfId="70"/>
    <cellStyle name="??_BEBU_GI" xfId="71"/>
    <cellStyle name="??_dimon" xfId="72"/>
    <cellStyle name="??_dimon_demand analysisrevised" xfId="73"/>
    <cellStyle name="??_form" xfId="74"/>
    <cellStyle name="??_form_demand analysisrevised" xfId="75"/>
    <cellStyle name="??_form_demand analysisrevised_1" xfId="76"/>
    <cellStyle name="??_ga_PB" xfId="77"/>
    <cellStyle name="??_laroux" xfId="78"/>
    <cellStyle name="??_laroux_1" xfId="79"/>
    <cellStyle name="??_laroux_1_demand analysisrevised" xfId="80"/>
    <cellStyle name="??_laroux_1_demand analysisrevised_1" xfId="81"/>
    <cellStyle name="??_laroux_2" xfId="82"/>
    <cellStyle name="??_laroux_2_demand analysisrevised" xfId="83"/>
    <cellStyle name="??_laroux_3" xfId="84"/>
    <cellStyle name="??_laroux_4" xfId="85"/>
    <cellStyle name="??_laroux_5" xfId="86"/>
    <cellStyle name="??_laroux_6" xfId="87"/>
    <cellStyle name="??_laroux_7" xfId="88"/>
    <cellStyle name="??_laroux_8" xfId="89"/>
    <cellStyle name="??_laroux_demand analysisrevised" xfId="90"/>
    <cellStyle name="??_laroux_demand analysisrevised_1" xfId="91"/>
    <cellStyle name="??_PERSONAL" xfId="92"/>
    <cellStyle name="??_PERSONAL_1" xfId="93"/>
    <cellStyle name="??_PERSONAL_1_demand analysisrevised" xfId="94"/>
    <cellStyle name="??_PERSONAL_1_demand analysisrevised_1" xfId="95"/>
    <cellStyle name="??_PERSONAL_2" xfId="96"/>
    <cellStyle name="??_PERSONAL_2_demand analysisrevised" xfId="97"/>
    <cellStyle name="??_PERSONAL_2_demand analysisrevised_1" xfId="98"/>
    <cellStyle name="??_PERSONAL_3" xfId="99"/>
    <cellStyle name="??_PERSONAL_3_demand analysisrevised" xfId="100"/>
    <cellStyle name="??_PERSONAL_4" xfId="101"/>
    <cellStyle name="??_PERSONAL_demand analysisrevised" xfId="102"/>
    <cellStyle name="??_PERSONAL_demand analysisrevised_1" xfId="103"/>
    <cellStyle name="??_Query11" xfId="104"/>
    <cellStyle name="??_Sheet1" xfId="105"/>
    <cellStyle name="??_Sheet1 (2)" xfId="106"/>
    <cellStyle name="??_Sheet2" xfId="107"/>
    <cellStyle name="??_Sheet2_demand analysisrevised" xfId="108"/>
    <cellStyle name="Actual Date" xfId="109"/>
    <cellStyle name="Comma [0]_12matrix" xfId="110"/>
    <cellStyle name="Comma [0]_1995" xfId="111"/>
    <cellStyle name="Comma [0]_A" xfId="112"/>
    <cellStyle name="Comma [0]_A_dimon" xfId="113"/>
    <cellStyle name="Comma [0]_A_dimon_1" xfId="114"/>
    <cellStyle name="Comma [0]_ACTUAL" xfId="115"/>
    <cellStyle name="Comma [0]_ACTUAL NA -OBU" xfId="116"/>
    <cellStyle name="Comma [0]_Actual vs." xfId="117"/>
    <cellStyle name="Comma [0]_algasdefault" xfId="118"/>
    <cellStyle name="Comma [0]_Alternative1" xfId="119"/>
    <cellStyle name="Comma [0]_Alternative1_1" xfId="120"/>
    <cellStyle name="Comma [0]_App E" xfId="121"/>
    <cellStyle name="Comma [0]_Apr" xfId="122"/>
    <cellStyle name="Comma [0]_Arapahoe" xfId="123"/>
    <cellStyle name="Comma [0]_Assumptions" xfId="124"/>
    <cellStyle name="Comma [0]_Assumptions_dimon" xfId="125"/>
    <cellStyle name="Comma [0]_Assumptions_summary" xfId="126"/>
    <cellStyle name="Comma [0]_B" xfId="127"/>
    <cellStyle name="Comma [0]_bahiadefault" xfId="128"/>
    <cellStyle name="Comma [0]_Book3" xfId="129"/>
    <cellStyle name="Comma [0]_BOP" xfId="130"/>
    <cellStyle name="Comma [0]_BOPBAL1" xfId="131"/>
    <cellStyle name="Comma [0]_BOPCBU" xfId="132"/>
    <cellStyle name="Comma [0]_BOPCBU (2)" xfId="133"/>
    <cellStyle name="Comma [0]_BOPCBU96" xfId="134"/>
    <cellStyle name="Comma [0]_BSAPPE.XLS" xfId="135"/>
    <cellStyle name="Comma [0]_Calculations" xfId="136"/>
    <cellStyle name="Comma [0]_Calculations (2)" xfId="137"/>
    <cellStyle name="Comma [0]_Calculations II" xfId="138"/>
    <cellStyle name="Comma [0]_Calculations III" xfId="139"/>
    <cellStyle name="Comma [0]_Calculations_1" xfId="140"/>
    <cellStyle name="Comma [0]_CAPEX" xfId="141"/>
    <cellStyle name="Comma [0]_CAPEX94" xfId="142"/>
    <cellStyle name="Comma [0]_CapInt" xfId="143"/>
    <cellStyle name="Comma [0]_Cashflow" xfId="144"/>
    <cellStyle name="Comma [0]_CBU BOX CHART V PLAN" xfId="145"/>
    <cellStyle name="Comma [0]_CCA" xfId="146"/>
    <cellStyle name="Comma [0]_CCOCPX" xfId="147"/>
    <cellStyle name="Comma [0]_CFMODEL" xfId="148"/>
    <cellStyle name="Comma [0]_CFTEST49" xfId="149"/>
    <cellStyle name="Comma [0]_CHANGES.XLS" xfId="150"/>
    <cellStyle name="Comma [0]_Charts" xfId="151"/>
    <cellStyle name="Comma [0]_Comm File" xfId="152"/>
    <cellStyle name="Comma [0]_coperdefault" xfId="153"/>
    <cellStyle name="Comma [0]_Corp method" xfId="154"/>
    <cellStyle name="Comma [0]_CTCUR" xfId="155"/>
    <cellStyle name="Comma [0]_CUMPLTCH" xfId="156"/>
    <cellStyle name="Comma [0]_Curve_Economics" xfId="157"/>
    <cellStyle name="Comma [0]_DEFAULT" xfId="158"/>
    <cellStyle name="Comma [0]_DeskCurves" xfId="159"/>
    <cellStyle name="Comma [0]_dimon" xfId="160"/>
    <cellStyle name="Comma [0]_Dowell C1b" xfId="161"/>
    <cellStyle name="Comma [0]_Dowell-C1a" xfId="162"/>
    <cellStyle name="Comma [0]_E&amp;ONW1" xfId="163"/>
    <cellStyle name="Comma [0]_E&amp;ONW2" xfId="164"/>
    <cellStyle name="Comma [0]_E&amp;OOCPX" xfId="165"/>
    <cellStyle name="Comma [0]_emserdefault" xfId="166"/>
    <cellStyle name="Comma [0]_EVER1" xfId="167"/>
    <cellStyle name="Comma [0]_F&amp;COCPX" xfId="168"/>
    <cellStyle name="Comma [0]_FEBRUARY" xfId="169"/>
    <cellStyle name="Comma [0]_FF" xfId="170"/>
    <cellStyle name="Comma [0]_FP 20 A (1)" xfId="171"/>
    <cellStyle name="Comma [0]_FP 20 A (2)" xfId="172"/>
    <cellStyle name="Comma [0]_FP-20 (App. E)" xfId="173"/>
    <cellStyle name="Comma [0]_FP-20 (App.A) " xfId="174"/>
    <cellStyle name="Comma [0]_FP-20 (App.D)" xfId="175"/>
    <cellStyle name="Comma [0]_FP-20(App.B)" xfId="176"/>
    <cellStyle name="Comma [0]_FP-20(C1) (a)" xfId="177"/>
    <cellStyle name="Comma [0]_FP-20(C1) (a) (2)" xfId="178"/>
    <cellStyle name="Comma [0]_FP-20(C1) (b)" xfId="179"/>
    <cellStyle name="Comma [0]_FP-20(C1) (b) " xfId="180"/>
    <cellStyle name="Comma [0]_FP-20(C1) (b) (2)" xfId="181"/>
    <cellStyle name="Comma [0]_GASDATA1" xfId="182"/>
    <cellStyle name="Comma [0]_GASDATA1 (2)" xfId="183"/>
    <cellStyle name="Comma [0]_GCM" xfId="184"/>
    <cellStyle name="Comma [0]_GenAssum" xfId="185"/>
    <cellStyle name="Comma [0]_GenMod" xfId="186"/>
    <cellStyle name="Comma [0]_GP C1a" xfId="187"/>
    <cellStyle name="Comma [0]_GP C1b" xfId="188"/>
    <cellStyle name="Comma [0]_GP_EI_3" xfId="189"/>
    <cellStyle name="Comma [0]_GQ C1A" xfId="190"/>
    <cellStyle name="Comma [0]_GQ C1B" xfId="191"/>
    <cellStyle name="Comma [0]_H" xfId="192"/>
    <cellStyle name="Comma [0]_Inputs" xfId="193"/>
    <cellStyle name="Comma [0]_Int. Data Table" xfId="194"/>
    <cellStyle name="Comma [0]_IPM C1b" xfId="195"/>
    <cellStyle name="Comma [0]_IPMC1a" xfId="196"/>
    <cellStyle name="Comma [0]_IPP" xfId="197"/>
    <cellStyle name="Comma [0]_IS-Hold" xfId="198"/>
    <cellStyle name="Comma [0]_ITOCPX" xfId="199"/>
    <cellStyle name="Comma [0]_jancf" xfId="200"/>
    <cellStyle name="Comma [0]_JUNMTH55" xfId="201"/>
    <cellStyle name="Comma [0]_JUNMTH57" xfId="202"/>
    <cellStyle name="Comma [0]_JUNYTD55" xfId="203"/>
    <cellStyle name="Comma [0]_JUNYTD57" xfId="204"/>
    <cellStyle name="Comma [0]_laroux" xfId="205"/>
    <cellStyle name="Comma [0]_laroux_1" xfId="206"/>
    <cellStyle name="Comma [0]_laroux_1995" xfId="207"/>
    <cellStyle name="Comma [0]_laroux_1_dimon" xfId="208"/>
    <cellStyle name="Comma [0]_laroux_1_dimon_1" xfId="209"/>
    <cellStyle name="Comma [0]_laroux_1_laroux" xfId="210"/>
    <cellStyle name="Comma [0]_laroux_1_pldt" xfId="211"/>
    <cellStyle name="Comma [0]_laroux_1_PLDT_dimon" xfId="212"/>
    <cellStyle name="Comma [0]_laroux_1_VERA" xfId="213"/>
    <cellStyle name="Comma [0]_laroux_1_VIRUS-EDY" xfId="214"/>
    <cellStyle name="Comma [0]_laroux_2" xfId="215"/>
    <cellStyle name="Comma [0]_laroux_2_dimon" xfId="216"/>
    <cellStyle name="Comma [0]_laroux_2_dimon_1" xfId="217"/>
    <cellStyle name="Comma [0]_laroux_2_dimon_2" xfId="218"/>
    <cellStyle name="Comma [0]_laroux_2_laroux" xfId="219"/>
    <cellStyle name="Comma [0]_laroux_2_laroux_dimon" xfId="220"/>
    <cellStyle name="Comma [0]_laroux_2_pldt" xfId="221"/>
    <cellStyle name="Comma [0]_laroux_2_VERA" xfId="222"/>
    <cellStyle name="Comma [0]_laroux_3" xfId="223"/>
    <cellStyle name="Comma [0]_laroux_3_dimon" xfId="224"/>
    <cellStyle name="Comma [0]_laroux_dimon" xfId="225"/>
    <cellStyle name="Comma [0]_laroux_dimon_1" xfId="226"/>
    <cellStyle name="Comma [0]_laroux_laroux" xfId="227"/>
    <cellStyle name="Comma [0]_laroux_laroux_1" xfId="228"/>
    <cellStyle name="Comma [0]_laroux_laroux_dimon" xfId="229"/>
    <cellStyle name="Comma [0]_laroux_MATERAL2" xfId="230"/>
    <cellStyle name="Comma [0]_laroux_MATERAL2_dimon" xfId="231"/>
    <cellStyle name="Comma [0]_laroux_MATERAL2_laroux" xfId="232"/>
    <cellStyle name="Comma [0]_laroux_MATERAL2_laroux_dimon" xfId="233"/>
    <cellStyle name="Comma [0]_laroux_MATERAL2_pldt" xfId="234"/>
    <cellStyle name="Comma [0]_laroux_MATERAL2_VERA" xfId="235"/>
    <cellStyle name="Comma [0]_laroux_MATERAL2_VIRUS-EDY" xfId="236"/>
    <cellStyle name="Comma [0]_laroux_mud plant bolted" xfId="237"/>
    <cellStyle name="Comma [0]_laroux_mud plant bolted_dimon" xfId="238"/>
    <cellStyle name="Comma [0]_laroux_mud plant bolted_dimon_1" xfId="239"/>
    <cellStyle name="Comma [0]_laroux_pldt" xfId="240"/>
    <cellStyle name="Comma [0]_laroux_VERA" xfId="241"/>
    <cellStyle name="Comma [0]_laroux_VERA_1" xfId="242"/>
    <cellStyle name="Comma [0]_laroux_VIRUS-EDY" xfId="243"/>
    <cellStyle name="Comma [0]_MATERAL2" xfId="244"/>
    <cellStyle name="Comma [0]_MATERAL2_dimon" xfId="245"/>
    <cellStyle name="Comma [0]_MATERAL2_dimon_1" xfId="246"/>
    <cellStyle name="Comma [0]_MKGOCPX" xfId="247"/>
    <cellStyle name="Comma [0]_MOBCPX" xfId="248"/>
    <cellStyle name="Comma [0]_Module1" xfId="249"/>
    <cellStyle name="Comma [0]_mud plant bolted" xfId="250"/>
    <cellStyle name="Comma [0]_mud plant bolted_dimon" xfId="251"/>
    <cellStyle name="Comma [0]_mud plant bolted_laroux" xfId="252"/>
    <cellStyle name="Comma [0]_mud plant bolted_laroux_dimon" xfId="253"/>
    <cellStyle name="Comma [0]_mud plant bolted_pldt" xfId="254"/>
    <cellStyle name="Comma [0]_mud plant bolted_VERA" xfId="255"/>
    <cellStyle name="Comma [0]_mud plant bolted_VIRUS-EDY" xfId="256"/>
    <cellStyle name="Comma [0]_NA WITHOUT GOV'T &amp; PNX" xfId="257"/>
    <cellStyle name="Comma [0]_NAOBU10" xfId="258"/>
    <cellStyle name="Comma [0]_NAT ACCT" xfId="259"/>
    <cellStyle name="Comma [0]_NSACTUAL.XLS" xfId="260"/>
    <cellStyle name="Comma [0]_NX00" xfId="261"/>
    <cellStyle name="Comma [0]_Odner" xfId="262"/>
    <cellStyle name="Comma [0]_Odner (2)" xfId="263"/>
    <cellStyle name="Comma [0]_Odner (3)" xfId="264"/>
    <cellStyle name="Comma [0]_OFFDATA1" xfId="265"/>
    <cellStyle name="Comma [0]_OFFDATA1 (2)" xfId="266"/>
    <cellStyle name="Comma [0]_Operations" xfId="267"/>
    <cellStyle name="Comma [0]_opsmacro" xfId="268"/>
    <cellStyle name="Comma [0]_OSMOCPX" xfId="269"/>
    <cellStyle name="Comma [0]_Other Months" xfId="270"/>
    <cellStyle name="Comma [0]_Outlook" xfId="271"/>
    <cellStyle name="Comma [0]_pbdefault" xfId="272"/>
    <cellStyle name="Comma [0]_percentages" xfId="273"/>
    <cellStyle name="Comma [0]_PERSONAL" xfId="274"/>
    <cellStyle name="Comma [0]_PGMKOCPX" xfId="275"/>
    <cellStyle name="Comma [0]_PGNW1" xfId="276"/>
    <cellStyle name="Comma [0]_PGNW2" xfId="277"/>
    <cellStyle name="Comma [0]_PGNWOCPX" xfId="278"/>
    <cellStyle name="Comma [0]_Pink" xfId="279"/>
    <cellStyle name="Comma [0]_PKDATA1" xfId="280"/>
    <cellStyle name="Comma [0]_PKDATA1 (2)" xfId="281"/>
    <cellStyle name="Comma [0]_Plan" xfId="282"/>
    <cellStyle name="Comma [0]_PLANT" xfId="283"/>
    <cellStyle name="Comma [0]_PLDT" xfId="284"/>
    <cellStyle name="Comma [0]_pldt_1" xfId="285"/>
    <cellStyle name="Comma [0]_PLDT_1_dimon" xfId="286"/>
    <cellStyle name="Comma [0]_pldt_Calculations" xfId="287"/>
    <cellStyle name="Comma [0]_PLDT_dimon" xfId="288"/>
    <cellStyle name="Comma [0]_priccurv" xfId="289"/>
    <cellStyle name="Comma [0]_PriceCurve" xfId="290"/>
    <cellStyle name="Comma [0]_PriceCurve_1" xfId="291"/>
    <cellStyle name="Comma [0]_PROCDS&amp;G" xfId="292"/>
    <cellStyle name="Comma [0]_PROFILE4" xfId="293"/>
    <cellStyle name="Comma [0]_Projects" xfId="294"/>
    <cellStyle name="Comma [0]_Quarter End Months" xfId="295"/>
    <cellStyle name="Comma [0]_r1" xfId="296"/>
    <cellStyle name="Comma [0]_RFI" xfId="297"/>
    <cellStyle name="Comma [0]_RFI_1" xfId="298"/>
    <cellStyle name="Comma [0]_Sales Order" xfId="299"/>
    <cellStyle name="Comma [0]_SATOCPX" xfId="300"/>
    <cellStyle name="Comma [0]_ScreeningModel" xfId="301"/>
    <cellStyle name="Comma [0]_SELECT" xfId="302"/>
    <cellStyle name="Comma [0]_SHEET" xfId="303"/>
    <cellStyle name="Comma [0]_Sheet1" xfId="304"/>
    <cellStyle name="Comma [0]_Sheet1_dimon" xfId="305"/>
    <cellStyle name="Comma [0]_SHENREPT" xfId="306"/>
    <cellStyle name="Comma [0]_Snr. CO" xfId="307"/>
    <cellStyle name="Comma [0]_sprint contr" xfId="308"/>
    <cellStyle name="Comma [0]_Subcont File" xfId="309"/>
    <cellStyle name="Comma [0]_SUMMARY" xfId="310"/>
    <cellStyle name="Comma [0]_Summary Info" xfId="311"/>
    <cellStyle name="Comma [0]_SUMPAGE" xfId="312"/>
    <cellStyle name="Comma [0]_Template" xfId="313"/>
    <cellStyle name="Comma [0]_TMSNW1" xfId="314"/>
    <cellStyle name="Comma [0]_TMSNW2" xfId="315"/>
    <cellStyle name="Comma [0]_TMSOCPX" xfId="316"/>
    <cellStyle name="Comma [0]_TOTAL MTH" xfId="317"/>
    <cellStyle name="Comma [0]_TOTAL YTD" xfId="318"/>
    <cellStyle name="Comma [0]_TRANSDSC.XLS" xfId="319"/>
    <cellStyle name="Comma [0]_TRANSFXA.XLS" xfId="320"/>
    <cellStyle name="Comma [0]_TRANSFXA.XLS_1" xfId="321"/>
    <cellStyle name="Comma [0]_TRANSIME.XLS" xfId="322"/>
    <cellStyle name="Comma [0]_TRANSIME.XLS_TRANSDSC.XLS" xfId="323"/>
    <cellStyle name="Comma [0]_TRANSIME.XLS_TRANSFXA.XLS" xfId="324"/>
    <cellStyle name="Comma [0]_VIRUS-EDY" xfId="325"/>
    <cellStyle name="Comma [0]_White" xfId="326"/>
    <cellStyle name="Comma [0]_WO Var. &amp; Tot. Exp." xfId="327"/>
    <cellStyle name="Comma [0]_WSP" xfId="328"/>
    <cellStyle name="Comma [0]_yrcao" xfId="329"/>
    <cellStyle name="Comma [0]_YREND55" xfId="330"/>
    <cellStyle name="Comma [0]_YREND57" xfId="331"/>
    <cellStyle name="Comma [0]_YTDCUR" xfId="332"/>
    <cellStyle name="Comma_12matrix" xfId="333"/>
    <cellStyle name="Comma_1995" xfId="334"/>
    <cellStyle name="Comma_A" xfId="335"/>
    <cellStyle name="Comma_A_dimon" xfId="336"/>
    <cellStyle name="Comma_A_dimon_1" xfId="337"/>
    <cellStyle name="Comma_ACTUAL" xfId="338"/>
    <cellStyle name="Comma_ACTUAL NA -OBU" xfId="339"/>
    <cellStyle name="Comma_Actual vs." xfId="340"/>
    <cellStyle name="Comma_algasdefault" xfId="341"/>
    <cellStyle name="Comma_algasdefault_1" xfId="342"/>
    <cellStyle name="Comma_Alternative1" xfId="343"/>
    <cellStyle name="Comma_Alternative1_1" xfId="344"/>
    <cellStyle name="Comma_App E" xfId="345"/>
    <cellStyle name="Comma_Apr" xfId="346"/>
    <cellStyle name="Comma_Arapahoe" xfId="347"/>
    <cellStyle name="Comma_Assumptions" xfId="348"/>
    <cellStyle name="Comma_Assumptions_dimon" xfId="349"/>
    <cellStyle name="Comma_Assumptions_summary" xfId="350"/>
    <cellStyle name="Comma_B" xfId="351"/>
    <cellStyle name="Comma_bahiadefault" xfId="352"/>
    <cellStyle name="Comma_bahiadefault_1" xfId="353"/>
    <cellStyle name="Comma_Book3" xfId="354"/>
    <cellStyle name="Comma_BOP" xfId="355"/>
    <cellStyle name="Comma_BOPBAL1" xfId="356"/>
    <cellStyle name="Comma_BOPCBU" xfId="357"/>
    <cellStyle name="Comma_BOPCBU (2)" xfId="358"/>
    <cellStyle name="Comma_BOPCBU96" xfId="359"/>
    <cellStyle name="Comma_BSAPPE.XLS" xfId="360"/>
    <cellStyle name="Comma_C-Cap intensity" xfId="361"/>
    <cellStyle name="Comma_C-Capex%rev" xfId="362"/>
    <cellStyle name="Comma_C-Line per Staff" xfId="363"/>
    <cellStyle name="Comma_C-lines distribution" xfId="364"/>
    <cellStyle name="Comma_C-Orig PLDT lines" xfId="365"/>
    <cellStyle name="Comma_C-Ret on Rev" xfId="366"/>
    <cellStyle name="Comma_C-ROACE" xfId="367"/>
    <cellStyle name="Comma_Calculations" xfId="368"/>
    <cellStyle name="Comma_Calculations (2)" xfId="369"/>
    <cellStyle name="Comma_Calculations II" xfId="370"/>
    <cellStyle name="Comma_Calculations III" xfId="371"/>
    <cellStyle name="Comma_Calculations_1" xfId="372"/>
    <cellStyle name="Comma_Capex" xfId="373"/>
    <cellStyle name="Comma_Capex per line" xfId="374"/>
    <cellStyle name="Comma_Capex%rev" xfId="375"/>
    <cellStyle name="Comma_CAPEX94" xfId="376"/>
    <cellStyle name="Comma_CAPEX_dimon" xfId="377"/>
    <cellStyle name="Comma_CapInt" xfId="378"/>
    <cellStyle name="Comma_Cashflow" xfId="379"/>
    <cellStyle name="Comma_CBU BOX CHART V PLAN" xfId="380"/>
    <cellStyle name="Comma_CCA" xfId="381"/>
    <cellStyle name="Comma_CCOCPX" xfId="382"/>
    <cellStyle name="Comma_CFMODEL" xfId="383"/>
    <cellStyle name="Comma_CFMODEL_summary" xfId="384"/>
    <cellStyle name="Comma_CFtest3" xfId="385"/>
    <cellStyle name="Comma_CFTEST49" xfId="386"/>
    <cellStyle name="Comma_CHANGES.XLS" xfId="387"/>
    <cellStyle name="Comma_Charts" xfId="388"/>
    <cellStyle name="Comma_Cht-Capex per line" xfId="389"/>
    <cellStyle name="Comma_Cht-Cum Real Opr Cf" xfId="390"/>
    <cellStyle name="Comma_Cht-Dep%Rev" xfId="391"/>
    <cellStyle name="Comma_Cht-Real Opr Cf" xfId="392"/>
    <cellStyle name="Comma_Cht-Rev dist" xfId="393"/>
    <cellStyle name="Comma_Cht-Rev p line" xfId="394"/>
    <cellStyle name="Comma_Cht-Rev per Staff" xfId="395"/>
    <cellStyle name="Comma_Cht-Staff cost%revenue" xfId="396"/>
    <cellStyle name="Comma_Comm File" xfId="397"/>
    <cellStyle name="Comma_coperdefault" xfId="398"/>
    <cellStyle name="Comma_coperdefault_1" xfId="399"/>
    <cellStyle name="Comma_Corp method" xfId="400"/>
    <cellStyle name="Comma_CROCF" xfId="401"/>
    <cellStyle name="Comma_CTCUR" xfId="402"/>
    <cellStyle name="Comma_Cum Real Opr Cf" xfId="403"/>
    <cellStyle name="Comma_CUMPLTCH" xfId="404"/>
    <cellStyle name="Comma_Curve_Economics" xfId="405"/>
    <cellStyle name="Comma_DEFAULT" xfId="406"/>
    <cellStyle name="Comma_Demand Fcst." xfId="407"/>
    <cellStyle name="Comma_Dep%Rev" xfId="408"/>
    <cellStyle name="Comma_DeskCurves" xfId="409"/>
    <cellStyle name="Comma_dimon" xfId="410"/>
    <cellStyle name="Comma_dimon_1" xfId="411"/>
    <cellStyle name="Comma_Dowell C1b" xfId="412"/>
    <cellStyle name="Comma_Dowell-C1a" xfId="413"/>
    <cellStyle name="Comma_E&amp;ONW1" xfId="414"/>
    <cellStyle name="Comma_E&amp;ONW2" xfId="415"/>
    <cellStyle name="Comma_E&amp;OOCPX" xfId="416"/>
    <cellStyle name="Comma_emserdefault" xfId="417"/>
    <cellStyle name="Comma_emserdefault_1" xfId="418"/>
    <cellStyle name="Comma_EPS" xfId="419"/>
    <cellStyle name="Comma_EVER1" xfId="420"/>
    <cellStyle name="Comma_F&amp;COCPX" xfId="421"/>
    <cellStyle name="Comma_FEBRUARY" xfId="422"/>
    <cellStyle name="Comma_FF" xfId="423"/>
    <cellStyle name="Comma_FP 20 A (1)" xfId="424"/>
    <cellStyle name="Comma_FP 20 A (2)" xfId="425"/>
    <cellStyle name="Comma_FP-20 (App. E)" xfId="426"/>
    <cellStyle name="Comma_FP-20 (App.A) " xfId="427"/>
    <cellStyle name="Comma_FP-20 (App.D)" xfId="428"/>
    <cellStyle name="Comma_FP-20(App.B)" xfId="429"/>
    <cellStyle name="Comma_FP-20(C1) (a)" xfId="430"/>
    <cellStyle name="Comma_FP-20(C1) (a) (2)" xfId="431"/>
    <cellStyle name="Comma_FP-20(C1) (b)" xfId="432"/>
    <cellStyle name="Comma_FP-20(C1) (b) " xfId="433"/>
    <cellStyle name="Comma_FP-20(C1) (b) (2)" xfId="434"/>
    <cellStyle name="Comma_GASDATA1" xfId="435"/>
    <cellStyle name="Comma_GASDATA1 (2)" xfId="436"/>
    <cellStyle name="Comma_GASDATA1_1" xfId="437"/>
    <cellStyle name="Comma_GCM" xfId="438"/>
    <cellStyle name="Comma_GenAssum" xfId="439"/>
    <cellStyle name="Comma_GenMod" xfId="440"/>
    <cellStyle name="Comma_GP C1a" xfId="441"/>
    <cellStyle name="Comma_GP C1b" xfId="442"/>
    <cellStyle name="Comma_GP_EI_3" xfId="443"/>
    <cellStyle name="Comma_GQ C1A" xfId="444"/>
    <cellStyle name="Comma_GQ C1B" xfId="445"/>
    <cellStyle name="Comma_H" xfId="446"/>
    <cellStyle name="Comma_Inputs" xfId="447"/>
    <cellStyle name="Comma_Int. Data Table" xfId="448"/>
    <cellStyle name="Comma_IPM C1b" xfId="449"/>
    <cellStyle name="Comma_IPMC1a" xfId="450"/>
    <cellStyle name="Comma_IPP" xfId="451"/>
    <cellStyle name="Comma_IRR" xfId="452"/>
    <cellStyle name="Comma_IS-Hold" xfId="453"/>
    <cellStyle name="Comma_ITOCPX" xfId="454"/>
    <cellStyle name="Comma_jancf" xfId="455"/>
    <cellStyle name="Comma_JUNMTH55" xfId="456"/>
    <cellStyle name="Comma_JUNMTH57" xfId="457"/>
    <cellStyle name="Comma_JUNYTD55" xfId="458"/>
    <cellStyle name="Comma_JUNYTD57" xfId="459"/>
    <cellStyle name="Comma_laroux" xfId="460"/>
    <cellStyle name="Comma_laroux_1" xfId="461"/>
    <cellStyle name="Comma_laroux_1995" xfId="462"/>
    <cellStyle name="Comma_laroux_1_dimon" xfId="463"/>
    <cellStyle name="Comma_laroux_1_dimon_1" xfId="464"/>
    <cellStyle name="Comma_laroux_1_laroux" xfId="465"/>
    <cellStyle name="Comma_laroux_1_pldt" xfId="466"/>
    <cellStyle name="Comma_laroux_1_pldt_1" xfId="467"/>
    <cellStyle name="Comma_laroux_1_PLDT_dimon" xfId="468"/>
    <cellStyle name="Comma_laroux_1_VERA" xfId="469"/>
    <cellStyle name="Comma_laroux_1_VERA_1" xfId="470"/>
    <cellStyle name="Comma_laroux_1_VIRUS-EDY" xfId="471"/>
    <cellStyle name="Comma_laroux_2" xfId="472"/>
    <cellStyle name="Comma_laroux_2_dimon" xfId="473"/>
    <cellStyle name="Comma_laroux_2_dimon_1" xfId="474"/>
    <cellStyle name="Comma_laroux_2_dimon_2" xfId="475"/>
    <cellStyle name="Comma_laroux_2_laroux" xfId="476"/>
    <cellStyle name="Comma_laroux_2_laroux_dimon" xfId="477"/>
    <cellStyle name="Comma_laroux_2_pldt" xfId="478"/>
    <cellStyle name="Comma_laroux_2_pldt_1" xfId="479"/>
    <cellStyle name="Comma_laroux_2_PLDT_dimon" xfId="480"/>
    <cellStyle name="Comma_laroux_2_VERA" xfId="481"/>
    <cellStyle name="Comma_laroux_2_VERA_1" xfId="482"/>
    <cellStyle name="Comma_laroux_3" xfId="483"/>
    <cellStyle name="Comma_laroux_3_dimon" xfId="484"/>
    <cellStyle name="Comma_laroux_3_dimon_1" xfId="485"/>
    <cellStyle name="Comma_laroux_3_dimon_2" xfId="486"/>
    <cellStyle name="Comma_laroux_dimon" xfId="487"/>
    <cellStyle name="Comma_laroux_dimon_1" xfId="488"/>
    <cellStyle name="Comma_laroux_laroux" xfId="489"/>
    <cellStyle name="Comma_laroux_laroux_1" xfId="490"/>
    <cellStyle name="Comma_laroux_laroux_dimon" xfId="491"/>
    <cellStyle name="Comma_laroux_pldt" xfId="492"/>
    <cellStyle name="Comma_laroux_pldt_1" xfId="493"/>
    <cellStyle name="Comma_laroux_VERA" xfId="494"/>
    <cellStyle name="Comma_laroux_VERA_1" xfId="495"/>
    <cellStyle name="Comma_laroux_VIRUS-EDY" xfId="496"/>
    <cellStyle name="Comma_Line Inst." xfId="497"/>
    <cellStyle name="Comma_MATERAL2" xfId="498"/>
    <cellStyle name="Comma_MATERAL2_dimon" xfId="499"/>
    <cellStyle name="Comma_MATERAL2_dimon_1" xfId="500"/>
    <cellStyle name="Comma_MKGOCPX" xfId="501"/>
    <cellStyle name="Comma_Mkt Shr" xfId="502"/>
    <cellStyle name="Comma_MOBCPX" xfId="503"/>
    <cellStyle name="Comma_Module1" xfId="504"/>
    <cellStyle name="Comma_mud plant bolted" xfId="505"/>
    <cellStyle name="Comma_NA WITHOUT GOV'T &amp; PNX" xfId="506"/>
    <cellStyle name="Comma_NAOBU10" xfId="507"/>
    <cellStyle name="Comma_NAT ACCT" xfId="508"/>
    <cellStyle name="Comma_NCR-C&amp;W Val" xfId="509"/>
    <cellStyle name="Comma_NCR-Cap intensity" xfId="510"/>
    <cellStyle name="Comma_NCR-Line per Staff" xfId="511"/>
    <cellStyle name="Comma_NCR-Rev dist" xfId="512"/>
    <cellStyle name="Comma_NSACTUAL.XLS" xfId="513"/>
    <cellStyle name="Comma_NX00" xfId="514"/>
    <cellStyle name="Comma_Odner" xfId="515"/>
    <cellStyle name="Comma_Odner (2)" xfId="516"/>
    <cellStyle name="Comma_Odner (3)" xfId="517"/>
    <cellStyle name="Comma_OFFDATA1" xfId="518"/>
    <cellStyle name="Comma_OFFDATA1 (2)" xfId="519"/>
    <cellStyle name="Comma_OFFDATA1_1" xfId="520"/>
    <cellStyle name="Comma_Op Cost Break" xfId="521"/>
    <cellStyle name="Comma_Operations" xfId="522"/>
    <cellStyle name="Comma_opsmacro" xfId="523"/>
    <cellStyle name="Comma_OSMOCPX" xfId="524"/>
    <cellStyle name="Comma_Other Months" xfId="525"/>
    <cellStyle name="Comma_Outlook" xfId="526"/>
    <cellStyle name="Comma_pbdefault" xfId="527"/>
    <cellStyle name="Comma_pbdefault_1" xfId="528"/>
    <cellStyle name="Comma_percentages" xfId="529"/>
    <cellStyle name="Comma_PERSONAL" xfId="530"/>
    <cellStyle name="Comma_PGMKOCPX" xfId="531"/>
    <cellStyle name="Comma_PGNW1" xfId="532"/>
    <cellStyle name="Comma_PGNW2" xfId="533"/>
    <cellStyle name="Comma_PGNWOCPX" xfId="534"/>
    <cellStyle name="Comma_Pink" xfId="535"/>
    <cellStyle name="Comma_PKDATA1" xfId="536"/>
    <cellStyle name="Comma_PKDATA1 (2)" xfId="537"/>
    <cellStyle name="Comma_PKDATA1_1" xfId="538"/>
    <cellStyle name="Comma_Plan" xfId="539"/>
    <cellStyle name="Comma_PLANT" xfId="540"/>
    <cellStyle name="Comma_PLDT" xfId="541"/>
    <cellStyle name="Comma_pldt_1" xfId="542"/>
    <cellStyle name="Comma_PLDT_1_dimon" xfId="543"/>
    <cellStyle name="Comma_pldt_2" xfId="544"/>
    <cellStyle name="Comma_pldt_Calculations" xfId="545"/>
    <cellStyle name="Comma_PLDT_dimon" xfId="546"/>
    <cellStyle name="Comma_priccurv" xfId="547"/>
    <cellStyle name="Comma_PriceCurve" xfId="548"/>
    <cellStyle name="Comma_PriceCurve_1" xfId="549"/>
    <cellStyle name="Comma_PROCDS&amp;G" xfId="550"/>
    <cellStyle name="Comma_PROFILE4" xfId="551"/>
    <cellStyle name="Comma_Projects" xfId="552"/>
    <cellStyle name="Comma_Quarter End Months" xfId="553"/>
    <cellStyle name="Comma_r1" xfId="554"/>
    <cellStyle name="Comma_Real Opr Cf" xfId="555"/>
    <cellStyle name="Comma_Real Rev per Staff (1)" xfId="556"/>
    <cellStyle name="Comma_Real Rev per Staff (2)" xfId="557"/>
    <cellStyle name="Comma_Region 2-C&amp;W" xfId="558"/>
    <cellStyle name="Comma_Return on Rev" xfId="559"/>
    <cellStyle name="Comma_Rev p line" xfId="560"/>
    <cellStyle name="Comma_RFI" xfId="561"/>
    <cellStyle name="Comma_RFI_1" xfId="562"/>
    <cellStyle name="Comma_ROACE" xfId="563"/>
    <cellStyle name="Comma_ROCF (Tot)" xfId="564"/>
    <cellStyle name="Comma_Sales Order" xfId="565"/>
    <cellStyle name="Comma_Salton Sea 4" xfId="566"/>
    <cellStyle name="Comma_SATOCPX" xfId="567"/>
    <cellStyle name="Comma_ScreeningModel" xfId="568"/>
    <cellStyle name="Comma_SELECT" xfId="569"/>
    <cellStyle name="Comma_SHEET" xfId="570"/>
    <cellStyle name="Comma_Sheet1" xfId="571"/>
    <cellStyle name="Comma_Sheet1_dimon" xfId="572"/>
    <cellStyle name="Comma_SHENREPT" xfId="573"/>
    <cellStyle name="Comma_Snr. CO" xfId="574"/>
    <cellStyle name="Comma_SPC99-03" xfId="575"/>
    <cellStyle name="Comma_sprint contr" xfId="576"/>
    <cellStyle name="Comma_Staff cost%rev" xfId="577"/>
    <cellStyle name="Comma_Subcont File" xfId="578"/>
    <cellStyle name="Comma_SUMMARY" xfId="579"/>
    <cellStyle name="Comma_Summary Info" xfId="580"/>
    <cellStyle name="Comma_SUMPAGE" xfId="581"/>
    <cellStyle name="Comma_Template" xfId="582"/>
    <cellStyle name="Comma_TESTDATA" xfId="583"/>
    <cellStyle name="Comma_TMSNW1" xfId="584"/>
    <cellStyle name="Comma_TMSNW2" xfId="585"/>
    <cellStyle name="Comma_TMSOCPX" xfId="586"/>
    <cellStyle name="Comma_TOTAL MTH" xfId="587"/>
    <cellStyle name="Comma_TOTAL YTD" xfId="588"/>
    <cellStyle name="Comma_Total-Rev dist." xfId="589"/>
    <cellStyle name="Comma_TRANSDSC.XLS" xfId="590"/>
    <cellStyle name="Comma_TRANSFXA.XLS" xfId="591"/>
    <cellStyle name="Comma_TRANSFXA.XLS_1" xfId="592"/>
    <cellStyle name="Comma_TRANSIME.XLS" xfId="593"/>
    <cellStyle name="Comma_TRANSIME.XLS_TRANSDSC.XLS" xfId="594"/>
    <cellStyle name="Comma_TRANSIME.XLS_TRANSFXA.XLS" xfId="595"/>
    <cellStyle name="Comma_VIRUS-EDY" xfId="596"/>
    <cellStyle name="Comma_White" xfId="597"/>
    <cellStyle name="Comma_WO Var. &amp; Tot. Exp." xfId="598"/>
    <cellStyle name="Comma_WSP" xfId="599"/>
    <cellStyle name="Comma_yrcao" xfId="600"/>
    <cellStyle name="Comma_YREND55" xfId="601"/>
    <cellStyle name="Comma_YREND57" xfId="602"/>
    <cellStyle name="Comma_YTDCUR" xfId="603"/>
    <cellStyle name="Comma_Yuma CE Strategic" xfId="604"/>
    <cellStyle name="Currency [0]_12matrix" xfId="605"/>
    <cellStyle name="Currency [0]_1995" xfId="606"/>
    <cellStyle name="Currency [0]_A" xfId="607"/>
    <cellStyle name="Currency [0]_A_dimon" xfId="608"/>
    <cellStyle name="Currency [0]_A_dimon_1" xfId="609"/>
    <cellStyle name="Currency [0]_ACTUAL" xfId="610"/>
    <cellStyle name="Currency [0]_ACTUAL NA -OBU" xfId="611"/>
    <cellStyle name="Currency [0]_Actual vs." xfId="612"/>
    <cellStyle name="Currency [0]_algasdefault" xfId="613"/>
    <cellStyle name="Currency [0]_Alternative1" xfId="614"/>
    <cellStyle name="Currency [0]_Alternative1_1" xfId="615"/>
    <cellStyle name="Currency [0]_App E" xfId="616"/>
    <cellStyle name="Currency [0]_Apr" xfId="617"/>
    <cellStyle name="Currency [0]_Arapahoe" xfId="618"/>
    <cellStyle name="Currency [0]_Assumptions" xfId="619"/>
    <cellStyle name="Currency [0]_Assumptions_dimon" xfId="620"/>
    <cellStyle name="Currency [0]_Assumptions_summary" xfId="621"/>
    <cellStyle name="Currency [0]_B" xfId="622"/>
    <cellStyle name="Currency [0]_bahiadefault" xfId="623"/>
    <cellStyle name="Currency [0]_Book3" xfId="624"/>
    <cellStyle name="Currency [0]_BOP" xfId="625"/>
    <cellStyle name="Currency [0]_BOPBAL1" xfId="626"/>
    <cellStyle name="Currency [0]_BOPCBU" xfId="627"/>
    <cellStyle name="Currency [0]_BOPCBU (2)" xfId="628"/>
    <cellStyle name="Currency [0]_BOPCBU96" xfId="629"/>
    <cellStyle name="Currency [0]_BSAPPE.XLS" xfId="630"/>
    <cellStyle name="Currency [0]_Calculations" xfId="631"/>
    <cellStyle name="Currency [0]_Calculations (2)" xfId="632"/>
    <cellStyle name="Currency [0]_Calculations II" xfId="633"/>
    <cellStyle name="Currency [0]_Calculations III" xfId="634"/>
    <cellStyle name="Currency [0]_Calculations_1" xfId="635"/>
    <cellStyle name="Currency [0]_CAPEX" xfId="636"/>
    <cellStyle name="Currency [0]_CAPEX94" xfId="637"/>
    <cellStyle name="Currency [0]_CapInt" xfId="638"/>
    <cellStyle name="Currency [0]_Cardig GHS" xfId="639"/>
    <cellStyle name="Currency [0]_Cash Flows" xfId="640"/>
    <cellStyle name="Currency [0]_Cashflow" xfId="641"/>
    <cellStyle name="Currency [0]_CBU BOX CHART V PLAN" xfId="642"/>
    <cellStyle name="Currency [0]_CCA" xfId="643"/>
    <cellStyle name="Currency [0]_CCOCPX" xfId="644"/>
    <cellStyle name="Currency [0]_CFMODEL" xfId="645"/>
    <cellStyle name="Currency [0]_CFTEST49" xfId="646"/>
    <cellStyle name="Currency [0]_CHANGES.XLS" xfId="647"/>
    <cellStyle name="Currency [0]_Charts" xfId="648"/>
    <cellStyle name="Currency [0]_Comm File" xfId="649"/>
    <cellStyle name="Currency [0]_coperdefault" xfId="650"/>
    <cellStyle name="Currency [0]_Corp method" xfId="651"/>
    <cellStyle name="Currency [0]_Cost Code" xfId="652"/>
    <cellStyle name="Currency [0]_CTCUR" xfId="653"/>
    <cellStyle name="Currency [0]_CUMPLTCH" xfId="654"/>
    <cellStyle name="Currency [0]_Curve_Economics" xfId="655"/>
    <cellStyle name="Currency [0]_DEFAULT" xfId="656"/>
    <cellStyle name="Currency [0]_DeskCurves" xfId="657"/>
    <cellStyle name="Currency [0]_dimon" xfId="658"/>
    <cellStyle name="Currency [0]_dimon_1" xfId="659"/>
    <cellStyle name="Currency [0]_dimon_2" xfId="660"/>
    <cellStyle name="Currency [0]_Dowell C1b" xfId="661"/>
    <cellStyle name="Currency [0]_Dowell-C1a" xfId="662"/>
    <cellStyle name="Currency [0]_E&amp;ONW1" xfId="663"/>
    <cellStyle name="Currency [0]_E&amp;ONW2" xfId="664"/>
    <cellStyle name="Currency [0]_E&amp;OOCPX" xfId="665"/>
    <cellStyle name="Currency [0]_emserdefault" xfId="666"/>
    <cellStyle name="Currency [0]_EVER1" xfId="667"/>
    <cellStyle name="Currency [0]_F&amp;COCPX" xfId="668"/>
    <cellStyle name="Currency [0]_FEBRUARY" xfId="669"/>
    <cellStyle name="Currency [0]_FF" xfId="670"/>
    <cellStyle name="Currency [0]_FP 20 A (1)" xfId="671"/>
    <cellStyle name="Currency [0]_FP 20 A (2)" xfId="672"/>
    <cellStyle name="Currency [0]_FP-20 (App. E)" xfId="673"/>
    <cellStyle name="Currency [0]_FP-20 (App.A) " xfId="674"/>
    <cellStyle name="Currency [0]_FP-20 (App.D)" xfId="675"/>
    <cellStyle name="Currency [0]_FP-20(App.B)" xfId="676"/>
    <cellStyle name="Currency [0]_FP-20(C1) (a)" xfId="677"/>
    <cellStyle name="Currency [0]_FP-20(C1) (a) (2)" xfId="678"/>
    <cellStyle name="Currency [0]_FP-20(C1) (b)" xfId="679"/>
    <cellStyle name="Currency [0]_FP-20(C1) (b) " xfId="680"/>
    <cellStyle name="Currency [0]_FP-20(C1) (b) (2)" xfId="681"/>
    <cellStyle name="Currency [0]_GASDATA1" xfId="682"/>
    <cellStyle name="Currency [0]_GASDATA1 (2)" xfId="683"/>
    <cellStyle name="Currency [0]_GCM" xfId="684"/>
    <cellStyle name="Currency [0]_GenAssum" xfId="685"/>
    <cellStyle name="Currency [0]_GenMod" xfId="686"/>
    <cellStyle name="Currency [0]_GP C1a" xfId="687"/>
    <cellStyle name="Currency [0]_GP C1b" xfId="688"/>
    <cellStyle name="Currency [0]_GP_EI_3" xfId="689"/>
    <cellStyle name="Currency [0]_GQ C1A" xfId="690"/>
    <cellStyle name="Currency [0]_GQ C1B" xfId="691"/>
    <cellStyle name="Currency [0]_H" xfId="692"/>
    <cellStyle name="Currency [0]_Inputs" xfId="693"/>
    <cellStyle name="Currency [0]_Int. Data Table" xfId="694"/>
    <cellStyle name="Currency [0]_IPM C1b" xfId="695"/>
    <cellStyle name="Currency [0]_IPMC1a" xfId="696"/>
    <cellStyle name="Currency [0]_IPP" xfId="697"/>
    <cellStyle name="Currency [0]_IS-Hold" xfId="698"/>
    <cellStyle name="Currency [0]_ITOCPX" xfId="699"/>
    <cellStyle name="Currency [0]_jancf" xfId="700"/>
    <cellStyle name="Currency [0]_JUNMTH55" xfId="701"/>
    <cellStyle name="Currency [0]_JUNMTH57" xfId="702"/>
    <cellStyle name="Currency [0]_JUNYTD55" xfId="703"/>
    <cellStyle name="Currency [0]_JUNYTD57" xfId="704"/>
    <cellStyle name="Currency [0]_laroux" xfId="705"/>
    <cellStyle name="Currency [0]_laroux_1" xfId="706"/>
    <cellStyle name="Currency [0]_laroux_1995" xfId="707"/>
    <cellStyle name="Currency [0]_laroux_1_dimon" xfId="708"/>
    <cellStyle name="Currency [0]_laroux_1_dimon_1" xfId="709"/>
    <cellStyle name="Currency [0]_laroux_1_dimon_2" xfId="710"/>
    <cellStyle name="Currency [0]_laroux_1_dimon_3" xfId="711"/>
    <cellStyle name="Currency [0]_laroux_1_laroux" xfId="712"/>
    <cellStyle name="Currency [0]_laroux_1_laroux_1" xfId="713"/>
    <cellStyle name="Currency [0]_laroux_1_laroux_dimon" xfId="714"/>
    <cellStyle name="Currency [0]_laroux_1_Locas" xfId="715"/>
    <cellStyle name="Currency [0]_laroux_1_pldt" xfId="716"/>
    <cellStyle name="Currency [0]_laroux_1_PLDT_dimon" xfId="717"/>
    <cellStyle name="Currency [0]_laroux_1_VERA" xfId="718"/>
    <cellStyle name="Currency [0]_laroux_1_VERA_1" xfId="719"/>
    <cellStyle name="Currency [0]_laroux_1_VIRUS-EDY" xfId="720"/>
    <cellStyle name="Currency [0]_laroux_2" xfId="721"/>
    <cellStyle name="Currency [0]_laroux_2_dimon" xfId="722"/>
    <cellStyle name="Currency [0]_laroux_2_dimon_1" xfId="723"/>
    <cellStyle name="Currency [0]_laroux_2_dimon_2" xfId="724"/>
    <cellStyle name="Currency [0]_laroux_2_dimon_3" xfId="725"/>
    <cellStyle name="Currency [0]_laroux_2_laroux" xfId="726"/>
    <cellStyle name="Currency [0]_laroux_2_laroux_dimon" xfId="727"/>
    <cellStyle name="Currency [0]_laroux_2_Locas" xfId="728"/>
    <cellStyle name="Currency [0]_laroux_2_pldt" xfId="729"/>
    <cellStyle name="Currency [0]_laroux_2_PLDT_dimon" xfId="730"/>
    <cellStyle name="Currency [0]_laroux_2_VIRUS-EDY" xfId="731"/>
    <cellStyle name="Currency [0]_laroux_3" xfId="732"/>
    <cellStyle name="Currency [0]_laroux_3_dimon" xfId="733"/>
    <cellStyle name="Currency [0]_laroux_3_dimon_1" xfId="734"/>
    <cellStyle name="Currency [0]_laroux_3_dimon_2" xfId="735"/>
    <cellStyle name="Currency [0]_laroux_3_dimon_3" xfId="736"/>
    <cellStyle name="Currency [0]_laroux_4" xfId="737"/>
    <cellStyle name="Currency [0]_laroux_4_dimon" xfId="738"/>
    <cellStyle name="Currency [0]_laroux_4_dimon_1" xfId="739"/>
    <cellStyle name="Currency [0]_laroux_5" xfId="740"/>
    <cellStyle name="Currency [0]_laroux_6" xfId="741"/>
    <cellStyle name="Currency [0]_laroux_7" xfId="742"/>
    <cellStyle name="Currency [0]_laroux_dimon" xfId="743"/>
    <cellStyle name="Currency [0]_laroux_dimon_1" xfId="744"/>
    <cellStyle name="Currency [0]_laroux_dimon_2" xfId="745"/>
    <cellStyle name="Currency [0]_laroux_dimon_3" xfId="746"/>
    <cellStyle name="Currency [0]_laroux_laroux" xfId="747"/>
    <cellStyle name="Currency [0]_laroux_laroux_1" xfId="748"/>
    <cellStyle name="Currency [0]_laroux_laroux_1_dimon" xfId="749"/>
    <cellStyle name="Currency [0]_laroux_laroux_dimon" xfId="750"/>
    <cellStyle name="Currency [0]_laroux_Locas" xfId="751"/>
    <cellStyle name="Currency [0]_laroux_MATERAL2" xfId="752"/>
    <cellStyle name="Currency [0]_laroux_MATERAL2_dimon" xfId="753"/>
    <cellStyle name="Currency [0]_laroux_MATERAL2_dimon_1" xfId="754"/>
    <cellStyle name="Currency [0]_laroux_MATERAL2_laroux" xfId="755"/>
    <cellStyle name="Currency [0]_laroux_MATERAL2_laroux_dimon" xfId="756"/>
    <cellStyle name="Currency [0]_laroux_MATERAL2_pldt" xfId="757"/>
    <cellStyle name="Currency [0]_laroux_MATERAL2_VERA" xfId="758"/>
    <cellStyle name="Currency [0]_laroux_MATERAL2_VIRUS-EDY" xfId="759"/>
    <cellStyle name="Currency [0]_laroux_mud plant bolted" xfId="760"/>
    <cellStyle name="Currency [0]_laroux_mud plant bolted_dimon" xfId="761"/>
    <cellStyle name="Currency [0]_laroux_mud plant bolted_dimon_1" xfId="762"/>
    <cellStyle name="Currency [0]_laroux_pldt" xfId="763"/>
    <cellStyle name="Currency [0]_laroux_pldt_1" xfId="764"/>
    <cellStyle name="Currency [0]_laroux_VERA" xfId="765"/>
    <cellStyle name="Currency [0]_laroux_VERA_1" xfId="766"/>
    <cellStyle name="Currency [0]_laroux_VIRUS-EDY" xfId="767"/>
    <cellStyle name="Currency [0]_List" xfId="768"/>
    <cellStyle name="Currency [0]_MATERAL2" xfId="769"/>
    <cellStyle name="Currency [0]_MATERAL2_dimon" xfId="770"/>
    <cellStyle name="Currency [0]_MATERAL2_dimon_1" xfId="771"/>
    <cellStyle name="Currency [0]_MKGOCPX" xfId="772"/>
    <cellStyle name="Currency [0]_MOBCPX" xfId="773"/>
    <cellStyle name="Currency [0]_Module1" xfId="774"/>
    <cellStyle name="Currency [0]_mud plant bolted" xfId="775"/>
    <cellStyle name="Currency [0]_mud plant bolted_dimon" xfId="776"/>
    <cellStyle name="Currency [0]_mud plant bolted_dimon_1" xfId="777"/>
    <cellStyle name="Currency [0]_mud plant bolted_laroux" xfId="778"/>
    <cellStyle name="Currency [0]_mud plant bolted_laroux_dimon" xfId="779"/>
    <cellStyle name="Currency [0]_mud plant bolted_pldt" xfId="780"/>
    <cellStyle name="Currency [0]_mud plant bolted_VERA" xfId="781"/>
    <cellStyle name="Currency [0]_mud plant bolted_VIRUS-EDY" xfId="782"/>
    <cellStyle name="Currency [0]_NA WITHOUT GOV'T &amp; PNX" xfId="783"/>
    <cellStyle name="Currency [0]_NAOBU10" xfId="784"/>
    <cellStyle name="Currency [0]_NAT ACCT" xfId="785"/>
    <cellStyle name="Currency [0]_NSACTUAL.XLS" xfId="786"/>
    <cellStyle name="Currency [0]_NX00" xfId="787"/>
    <cellStyle name="Currency [0]_Odner" xfId="788"/>
    <cellStyle name="Currency [0]_Odner (2)" xfId="789"/>
    <cellStyle name="Currency [0]_Odner (3)" xfId="790"/>
    <cellStyle name="Currency [0]_OFFDATA1" xfId="791"/>
    <cellStyle name="Currency [0]_OFFDATA1 (2)" xfId="792"/>
    <cellStyle name="Currency [0]_Operations" xfId="793"/>
    <cellStyle name="Currency [0]_opsmacro" xfId="794"/>
    <cellStyle name="Currency [0]_OSMOCPX" xfId="795"/>
    <cellStyle name="Currency [0]_Other Months" xfId="796"/>
    <cellStyle name="Currency [0]_Outlook" xfId="797"/>
    <cellStyle name="Currency [0]_pbdefault" xfId="798"/>
    <cellStyle name="Currency [0]_percentages" xfId="799"/>
    <cellStyle name="Currency [0]_PERSONAL" xfId="800"/>
    <cellStyle name="Currency [0]_PGMKOCPX" xfId="801"/>
    <cellStyle name="Currency [0]_PGNW1" xfId="802"/>
    <cellStyle name="Currency [0]_PGNW2" xfId="803"/>
    <cellStyle name="Currency [0]_PGNWOCPX" xfId="804"/>
    <cellStyle name="Currency [0]_Pink" xfId="805"/>
    <cellStyle name="Currency [0]_PKDATA1" xfId="806"/>
    <cellStyle name="Currency [0]_PKDATA1 (2)" xfId="807"/>
    <cellStyle name="Currency [0]_Plan" xfId="808"/>
    <cellStyle name="Currency [0]_PLANT" xfId="809"/>
    <cellStyle name="Currency [0]_PLDT" xfId="810"/>
    <cellStyle name="Currency [0]_pldt_1" xfId="811"/>
    <cellStyle name="Currency [0]_PLDT_1_dimon" xfId="812"/>
    <cellStyle name="Currency [0]_pldt_1_dimon_1" xfId="813"/>
    <cellStyle name="Currency [0]_pldt_2" xfId="814"/>
    <cellStyle name="Currency [0]_pldt_Calculations" xfId="815"/>
    <cellStyle name="Currency [0]_PLDT_dimon" xfId="816"/>
    <cellStyle name="Currency [0]_pldt_dimon_1" xfId="817"/>
    <cellStyle name="Currency [0]_priccurv" xfId="818"/>
    <cellStyle name="Currency [0]_PriceCurve" xfId="819"/>
    <cellStyle name="Currency [0]_PriceCurve_1" xfId="820"/>
    <cellStyle name="Currency [0]_PROCDS&amp;G" xfId="821"/>
    <cellStyle name="Currency [0]_PROFILE4" xfId="822"/>
    <cellStyle name="Currency [0]_Projects" xfId="823"/>
    <cellStyle name="Currency [0]_Quarter End Months" xfId="824"/>
    <cellStyle name="Currency [0]_r1" xfId="825"/>
    <cellStyle name="Currency [0]_RFI" xfId="826"/>
    <cellStyle name="Currency [0]_RFI_1" xfId="827"/>
    <cellStyle name="Currency [0]_Sales Order" xfId="828"/>
    <cellStyle name="Currency [0]_SATOCPX" xfId="829"/>
    <cellStyle name="Currency [0]_ScreeningModel" xfId="830"/>
    <cellStyle name="Currency [0]_SELECT" xfId="831"/>
    <cellStyle name="Currency [0]_SHEET" xfId="832"/>
    <cellStyle name="Currency [0]_Sheet1" xfId="833"/>
    <cellStyle name="Currency [0]_Sheet1 (2)" xfId="834"/>
    <cellStyle name="Currency [0]_Sheet1_dimon" xfId="835"/>
    <cellStyle name="Currency [0]_SHENREPT" xfId="836"/>
    <cellStyle name="Currency [0]_Snr. CO" xfId="837"/>
    <cellStyle name="Currency [0]_sprint contr" xfId="838"/>
    <cellStyle name="Currency [0]_Subcont File" xfId="839"/>
    <cellStyle name="Currency [0]_SUMMARY" xfId="840"/>
    <cellStyle name="Currency [0]_Summary Info" xfId="841"/>
    <cellStyle name="Currency [0]_SUMPAGE" xfId="842"/>
    <cellStyle name="Currency [0]_Template" xfId="843"/>
    <cellStyle name="Currency [0]_TMSNW1" xfId="844"/>
    <cellStyle name="Currency [0]_TMSNW2" xfId="845"/>
    <cellStyle name="Currency [0]_TMSOCPX" xfId="846"/>
    <cellStyle name="Currency [0]_TOTAL MTH" xfId="847"/>
    <cellStyle name="Currency [0]_TOTAL YTD" xfId="848"/>
    <cellStyle name="Currency [0]_TRANSDSC.XLS" xfId="849"/>
    <cellStyle name="Currency [0]_TRANSFXA.XLS" xfId="850"/>
    <cellStyle name="Currency [0]_TRANSFXA.XLS_1" xfId="851"/>
    <cellStyle name="Currency [0]_TRANSIME.XLS" xfId="852"/>
    <cellStyle name="Currency [0]_TRANSIME.XLS_TRANSDSC.XLS" xfId="853"/>
    <cellStyle name="Currency [0]_TRANSIME.XLS_TRANSFXA.XLS" xfId="854"/>
    <cellStyle name="Currency [0]_VERA" xfId="855"/>
    <cellStyle name="Currency [0]_VIRUS-EDY" xfId="856"/>
    <cellStyle name="Currency [0]_VIRUS-EDY_1" xfId="857"/>
    <cellStyle name="Currency [0]_White" xfId="858"/>
    <cellStyle name="Currency [0]_WO Var. &amp; Tot. Exp." xfId="859"/>
    <cellStyle name="Currency [0]_WSP" xfId="860"/>
    <cellStyle name="Currency [0]_yrcao" xfId="861"/>
    <cellStyle name="Currency [0]_YREND55" xfId="862"/>
    <cellStyle name="Currency [0]_YREND57" xfId="863"/>
    <cellStyle name="Currency [0]_YTDCUR" xfId="864"/>
    <cellStyle name="Currency_12matrix" xfId="865"/>
    <cellStyle name="Currency_1995" xfId="866"/>
    <cellStyle name="Currency_A" xfId="867"/>
    <cellStyle name="Currency_A_dimon" xfId="868"/>
    <cellStyle name="Currency_A_dimon_1" xfId="869"/>
    <cellStyle name="Currency_ACTUAL" xfId="870"/>
    <cellStyle name="Currency_ACTUAL NA -OBU" xfId="871"/>
    <cellStyle name="Currency_Actual vs." xfId="872"/>
    <cellStyle name="Currency_algasdefault" xfId="873"/>
    <cellStyle name="Currency_algasdefault_1" xfId="874"/>
    <cellStyle name="Currency_Alternative1" xfId="875"/>
    <cellStyle name="Currency_Alternative1_1" xfId="876"/>
    <cellStyle name="Currency_App E" xfId="877"/>
    <cellStyle name="Currency_Apr" xfId="878"/>
    <cellStyle name="Currency_Arapahoe" xfId="879"/>
    <cellStyle name="Currency_Assumptions" xfId="880"/>
    <cellStyle name="Currency_Assumptions_dimon" xfId="881"/>
    <cellStyle name="Currency_Assumptions_summary" xfId="882"/>
    <cellStyle name="Currency_B" xfId="883"/>
    <cellStyle name="Currency_bahiadefault" xfId="884"/>
    <cellStyle name="Currency_bahiadefault_1" xfId="885"/>
    <cellStyle name="Currency_BIGOUT" xfId="886"/>
    <cellStyle name="Currency_Book3" xfId="887"/>
    <cellStyle name="Currency_BOP" xfId="888"/>
    <cellStyle name="Currency_BOPBAL1" xfId="889"/>
    <cellStyle name="Currency_BOPCBU" xfId="890"/>
    <cellStyle name="Currency_BOPCBU (2)" xfId="891"/>
    <cellStyle name="Currency_BOPCBU96" xfId="892"/>
    <cellStyle name="Currency_BSAPPE.XLS" xfId="893"/>
    <cellStyle name="Currency_Calculations" xfId="894"/>
    <cellStyle name="Currency_Calculations (2)" xfId="895"/>
    <cellStyle name="Currency_Calculations II" xfId="896"/>
    <cellStyle name="Currency_Calculations III" xfId="897"/>
    <cellStyle name="Currency_Calculations_1" xfId="898"/>
    <cellStyle name="Currency_CAPEX" xfId="899"/>
    <cellStyle name="Currency_CAPEX94" xfId="900"/>
    <cellStyle name="Currency_CapInt" xfId="901"/>
    <cellStyle name="Currency_Cardig GHS" xfId="902"/>
    <cellStyle name="Currency_Cash Flows" xfId="903"/>
    <cellStyle name="Currency_Cashflow" xfId="904"/>
    <cellStyle name="Currency_CBU BOX CHART V PLAN" xfId="905"/>
    <cellStyle name="Currency_CCA" xfId="906"/>
    <cellStyle name="Currency_CCOCPX" xfId="907"/>
    <cellStyle name="Currency_CFMODEL" xfId="908"/>
    <cellStyle name="Currency_CFtest3" xfId="909"/>
    <cellStyle name="Currency_CFTEST49" xfId="910"/>
    <cellStyle name="Currency_CHANGES.XLS" xfId="911"/>
    <cellStyle name="Currency_Charts" xfId="912"/>
    <cellStyle name="Currency_chase1026" xfId="913"/>
    <cellStyle name="Currency_Comm File" xfId="914"/>
    <cellStyle name="Currency_coperdefault" xfId="915"/>
    <cellStyle name="Currency_coperdefault_1" xfId="916"/>
    <cellStyle name="Currency_Corp method" xfId="917"/>
    <cellStyle name="Currency_Cost Code" xfId="918"/>
    <cellStyle name="Currency_CTCUR" xfId="919"/>
    <cellStyle name="Currency_CUMPLTCH" xfId="920"/>
    <cellStyle name="Currency_Curve_Economics" xfId="921"/>
    <cellStyle name="Currency_DEFAULT" xfId="922"/>
    <cellStyle name="Currency_DeskCurves" xfId="923"/>
    <cellStyle name="Currency_dimon" xfId="924"/>
    <cellStyle name="Currency_dimon_1" xfId="925"/>
    <cellStyle name="Currency_dimon_2" xfId="926"/>
    <cellStyle name="Currency_Dowell C1b" xfId="927"/>
    <cellStyle name="Currency_Dowell-C1a" xfId="928"/>
    <cellStyle name="Currency_E&amp;ONW1" xfId="929"/>
    <cellStyle name="Currency_E&amp;ONW2" xfId="930"/>
    <cellStyle name="Currency_E&amp;OOCPX" xfId="931"/>
    <cellStyle name="Currency_emserdefault" xfId="932"/>
    <cellStyle name="Currency_emserdefault_1" xfId="933"/>
    <cellStyle name="Currency_EVER1" xfId="934"/>
    <cellStyle name="Currency_F&amp;COCPX" xfId="935"/>
    <cellStyle name="Currency_FEBRUARY" xfId="936"/>
    <cellStyle name="Currency_FF" xfId="937"/>
    <cellStyle name="Currency_FP 20 A (1)" xfId="938"/>
    <cellStyle name="Currency_FP 20 A (2)" xfId="939"/>
    <cellStyle name="Currency_FP-20 (App. E)" xfId="940"/>
    <cellStyle name="Currency_FP-20 (App.A) " xfId="941"/>
    <cellStyle name="Currency_FP-20 (App.D)" xfId="942"/>
    <cellStyle name="Currency_FP-20(App.B)" xfId="943"/>
    <cellStyle name="Currency_FP-20(C1) (a)" xfId="944"/>
    <cellStyle name="Currency_FP-20(C1) (a) (2)" xfId="945"/>
    <cellStyle name="Currency_FP-20(C1) (b)" xfId="946"/>
    <cellStyle name="Currency_FP-20(C1) (b) " xfId="947"/>
    <cellStyle name="Currency_FP-20(C1) (b) (2)" xfId="948"/>
    <cellStyle name="Currency_GASDATA1" xfId="949"/>
    <cellStyle name="Currency_GASDATA1 (2)" xfId="950"/>
    <cellStyle name="Currency_GCM" xfId="951"/>
    <cellStyle name="Currency_GenAssum" xfId="952"/>
    <cellStyle name="Currency_GenMod" xfId="953"/>
    <cellStyle name="Currency_GP C1a" xfId="954"/>
    <cellStyle name="Currency_GP C1b" xfId="955"/>
    <cellStyle name="Currency_GP_EI_3" xfId="956"/>
    <cellStyle name="Currency_GQ C1A" xfId="957"/>
    <cellStyle name="Currency_GQ C1B" xfId="958"/>
    <cellStyle name="Currency_H" xfId="959"/>
    <cellStyle name="Currency_Inputs" xfId="960"/>
    <cellStyle name="Currency_Int. Data Table" xfId="961"/>
    <cellStyle name="Currency_IPM C1b" xfId="962"/>
    <cellStyle name="Currency_IPMC1a" xfId="963"/>
    <cellStyle name="Currency_IPP" xfId="964"/>
    <cellStyle name="Currency_IS-Hold" xfId="965"/>
    <cellStyle name="Currency_ITOCPX" xfId="966"/>
    <cellStyle name="Currency_jancf" xfId="967"/>
    <cellStyle name="Currency_JUNMTH55" xfId="968"/>
    <cellStyle name="Currency_JUNMTH57" xfId="969"/>
    <cellStyle name="Currency_JUNYTD55" xfId="970"/>
    <cellStyle name="Currency_JUNYTD57" xfId="971"/>
    <cellStyle name="Currency_laroux" xfId="972"/>
    <cellStyle name="Currency_laroux_1" xfId="973"/>
    <cellStyle name="Currency_laroux_1995" xfId="974"/>
    <cellStyle name="Currency_laroux_1_dimon" xfId="975"/>
    <cellStyle name="Currency_laroux_1_dimon_1" xfId="976"/>
    <cellStyle name="Currency_laroux_1_dimon_2" xfId="977"/>
    <cellStyle name="Currency_laroux_1_dimon_3" xfId="978"/>
    <cellStyle name="Currency_laroux_1_laroux" xfId="979"/>
    <cellStyle name="Currency_laroux_1_laroux_1" xfId="980"/>
    <cellStyle name="Currency_laroux_1_laroux_dimon" xfId="981"/>
    <cellStyle name="Currency_laroux_1_Locas" xfId="982"/>
    <cellStyle name="Currency_laroux_1_pldt" xfId="983"/>
    <cellStyle name="Currency_laroux_1_PLDT_dimon" xfId="984"/>
    <cellStyle name="Currency_laroux_1_VERA" xfId="985"/>
    <cellStyle name="Currency_laroux_1_VERA_1" xfId="986"/>
    <cellStyle name="Currency_laroux_1_VIRUS-EDY" xfId="987"/>
    <cellStyle name="Currency_laroux_2" xfId="988"/>
    <cellStyle name="Currency_laroux_2_dimon" xfId="989"/>
    <cellStyle name="Currency_laroux_2_dimon_1" xfId="990"/>
    <cellStyle name="Currency_laroux_2_dimon_2" xfId="991"/>
    <cellStyle name="Currency_laroux_2_dimon_3" xfId="992"/>
    <cellStyle name="Currency_laroux_2_laroux" xfId="993"/>
    <cellStyle name="Currency_laroux_2_laroux_dimon" xfId="994"/>
    <cellStyle name="Currency_laroux_2_Locas" xfId="995"/>
    <cellStyle name="Currency_laroux_2_pldt" xfId="996"/>
    <cellStyle name="Currency_laroux_2_PLDT_dimon" xfId="997"/>
    <cellStyle name="Currency_laroux_2_VIRUS-EDY" xfId="998"/>
    <cellStyle name="Currency_laroux_3" xfId="999"/>
    <cellStyle name="Currency_laroux_3_dimon" xfId="1000"/>
    <cellStyle name="Currency_laroux_3_dimon_1" xfId="1001"/>
    <cellStyle name="Currency_laroux_3_dimon_2" xfId="1002"/>
    <cellStyle name="Currency_laroux_3_dimon_3" xfId="1003"/>
    <cellStyle name="Currency_laroux_4" xfId="1004"/>
    <cellStyle name="Currency_laroux_4_dimon" xfId="1005"/>
    <cellStyle name="Currency_laroux_4_dimon_1" xfId="1006"/>
    <cellStyle name="Currency_laroux_5" xfId="1007"/>
    <cellStyle name="Currency_laroux_6" xfId="1008"/>
    <cellStyle name="Currency_laroux_7" xfId="1009"/>
    <cellStyle name="Currency_laroux_8" xfId="1010"/>
    <cellStyle name="Currency_laroux_dimon" xfId="1011"/>
    <cellStyle name="Currency_laroux_dimon_1" xfId="1012"/>
    <cellStyle name="Currency_laroux_dimon_2" xfId="1013"/>
    <cellStyle name="Currency_laroux_dimon_3" xfId="1014"/>
    <cellStyle name="Currency_laroux_laroux" xfId="1015"/>
    <cellStyle name="Currency_laroux_laroux_1" xfId="1016"/>
    <cellStyle name="Currency_laroux_laroux_1_dimon" xfId="1017"/>
    <cellStyle name="Currency_laroux_laroux_dimon" xfId="1018"/>
    <cellStyle name="Currency_laroux_Locas" xfId="1019"/>
    <cellStyle name="Currency_laroux_pldt" xfId="1020"/>
    <cellStyle name="Currency_laroux_pldt_1" xfId="1021"/>
    <cellStyle name="Currency_laroux_VERA" xfId="1022"/>
    <cellStyle name="Currency_laroux_VERA_1" xfId="1023"/>
    <cellStyle name="Currency_laroux_VIRUS-EDY" xfId="1024"/>
    <cellStyle name="Currency_List" xfId="1025"/>
    <cellStyle name="Currency_MATERAL2" xfId="1026"/>
    <cellStyle name="Currency_MATERAL2_dimon" xfId="1027"/>
    <cellStyle name="Currency_MATERAL2_dimon_1" xfId="1028"/>
    <cellStyle name="Currency_MKGOCPX" xfId="1029"/>
    <cellStyle name="Currency_MOBCPX" xfId="1030"/>
    <cellStyle name="Currency_Module1" xfId="1031"/>
    <cellStyle name="Currency_mud plant bolted" xfId="1032"/>
    <cellStyle name="Currency_mud plant bolted_dimon" xfId="1033"/>
    <cellStyle name="Currency_mud plant bolted_dimon_1" xfId="1034"/>
    <cellStyle name="Currency_mud plant bolted_PLDT" xfId="1035"/>
    <cellStyle name="Currency_mud plant bolted_VERA" xfId="1036"/>
    <cellStyle name="Currency_mud plant bolted_VERA_1" xfId="1037"/>
    <cellStyle name="Currency_NA WITHOUT GOV'T &amp; PNX" xfId="1038"/>
    <cellStyle name="Currency_NAOBU10" xfId="1039"/>
    <cellStyle name="Currency_NAT ACCT" xfId="1040"/>
    <cellStyle name="Currency_NSACTUAL.XLS" xfId="1041"/>
    <cellStyle name="Currency_NX00" xfId="1042"/>
    <cellStyle name="Currency_Odner" xfId="1043"/>
    <cellStyle name="Currency_Odner (2)" xfId="1044"/>
    <cellStyle name="Currency_Odner (3)" xfId="1045"/>
    <cellStyle name="Currency_OFFDATA1" xfId="1046"/>
    <cellStyle name="Currency_OFFDATA1 (2)" xfId="1047"/>
    <cellStyle name="Currency_Operations" xfId="1048"/>
    <cellStyle name="Currency_opsmacro" xfId="1049"/>
    <cellStyle name="Currency_OSMOCPX" xfId="1050"/>
    <cellStyle name="Currency_Other Months" xfId="1051"/>
    <cellStyle name="Currency_Outlook" xfId="1052"/>
    <cellStyle name="Currency_pbdefault" xfId="1053"/>
    <cellStyle name="Currency_pbdefault_1" xfId="1054"/>
    <cellStyle name="Currency_percentages" xfId="1055"/>
    <cellStyle name="Currency_PERSONAL" xfId="1056"/>
    <cellStyle name="Currency_PGMKOCPX" xfId="1057"/>
    <cellStyle name="Currency_PGNW1" xfId="1058"/>
    <cellStyle name="Currency_PGNW2" xfId="1059"/>
    <cellStyle name="Currency_PGNWOCPX" xfId="1060"/>
    <cellStyle name="Currency_Pink" xfId="1061"/>
    <cellStyle name="Currency_PKDATA1" xfId="1062"/>
    <cellStyle name="Currency_PKDATA1 (2)" xfId="1063"/>
    <cellStyle name="Currency_Plan" xfId="1064"/>
    <cellStyle name="Currency_PLANT" xfId="1065"/>
    <cellStyle name="Currency_PLDT" xfId="1066"/>
    <cellStyle name="Currency_pldt_1" xfId="1067"/>
    <cellStyle name="Currency_PLDT_1_dimon" xfId="1068"/>
    <cellStyle name="Currency_pldt_1_dimon_1" xfId="1069"/>
    <cellStyle name="Currency_pldt_2" xfId="1070"/>
    <cellStyle name="Currency_pldt_Calculations" xfId="1071"/>
    <cellStyle name="Currency_PLDT_dimon" xfId="1072"/>
    <cellStyle name="Currency_pldt_dimon_1" xfId="1073"/>
    <cellStyle name="Currency_priccurv" xfId="1074"/>
    <cellStyle name="Currency_PriceCurve" xfId="1075"/>
    <cellStyle name="Currency_PriceCurve_1" xfId="1076"/>
    <cellStyle name="Currency_PROCDS&amp;G" xfId="1077"/>
    <cellStyle name="Currency_PROFILE4" xfId="1078"/>
    <cellStyle name="Currency_Projects" xfId="1079"/>
    <cellStyle name="Currency_Quarter End Months" xfId="1080"/>
    <cellStyle name="Currency_r1" xfId="1081"/>
    <cellStyle name="Currency_RFI" xfId="1082"/>
    <cellStyle name="Currency_RFI_1" xfId="1083"/>
    <cellStyle name="Currency_Sales Order" xfId="1084"/>
    <cellStyle name="Currency_Salton Sea 4" xfId="1085"/>
    <cellStyle name="Currency_SATOCPX" xfId="1086"/>
    <cellStyle name="Currency_ScreeningModel" xfId="1087"/>
    <cellStyle name="Currency_SELECT" xfId="1088"/>
    <cellStyle name="Currency_SHEET" xfId="1089"/>
    <cellStyle name="Currency_Sheet1" xfId="1090"/>
    <cellStyle name="Currency_Sheet1 (2)" xfId="1091"/>
    <cellStyle name="Currency_Sheet1_dimon" xfId="1092"/>
    <cellStyle name="Currency_SHENREPT" xfId="1093"/>
    <cellStyle name="Currency_Snr. CO" xfId="1094"/>
    <cellStyle name="Currency_sprint contr" xfId="1095"/>
    <cellStyle name="Currency_Subcont File" xfId="1096"/>
    <cellStyle name="Currency_SUMMARY" xfId="1097"/>
    <cellStyle name="Currency_Summary Info" xfId="1098"/>
    <cellStyle name="Currency_SUMPAGE" xfId="1099"/>
    <cellStyle name="Currency_Template" xfId="1100"/>
    <cellStyle name="Currency_TMSNW1" xfId="1101"/>
    <cellStyle name="Currency_TMSNW2" xfId="1102"/>
    <cellStyle name="Currency_TMSOCPX" xfId="1103"/>
    <cellStyle name="Currency_TOTAL MTH" xfId="1104"/>
    <cellStyle name="Currency_TOTAL YTD" xfId="1105"/>
    <cellStyle name="Currency_TRANSDSC.XLS" xfId="1106"/>
    <cellStyle name="Currency_TRANSFXA.XLS" xfId="1107"/>
    <cellStyle name="Currency_TRANSFXA.XLS_1" xfId="1108"/>
    <cellStyle name="Currency_TRANSIME.XLS" xfId="1109"/>
    <cellStyle name="Currency_TRANSIME.XLS_TRANSDSC.XLS" xfId="1110"/>
    <cellStyle name="Currency_TRANSIME.XLS_TRANSFXA.XLS" xfId="1111"/>
    <cellStyle name="Currency_VERA" xfId="1112"/>
    <cellStyle name="Currency_VIRUS-EDY" xfId="1113"/>
    <cellStyle name="Currency_VIRUS-EDY_1" xfId="1114"/>
    <cellStyle name="Currency_White" xfId="1115"/>
    <cellStyle name="Currency_WO Var. &amp; Tot. Exp." xfId="1116"/>
    <cellStyle name="Currency_WSP" xfId="1117"/>
    <cellStyle name="Currency_yrcao" xfId="1118"/>
    <cellStyle name="Currency_YREND55" xfId="1119"/>
    <cellStyle name="Currency_YREND57" xfId="1120"/>
    <cellStyle name="Currency_YTDCUR" xfId="1121"/>
    <cellStyle name="Currency_Yuma CE Strategic" xfId="1122"/>
    <cellStyle name="Date" xfId="1123"/>
    <cellStyle name="Dezimal [0]_Compiling Utility Macros" xfId="1124"/>
    <cellStyle name="Dezimal [0]_FixerSetupDlg" xfId="1125"/>
    <cellStyle name="Dezimal [0]_TemplateInformation" xfId="1126"/>
    <cellStyle name="Dezimal_Compiling Utility Macros" xfId="1127"/>
    <cellStyle name="Dezimal_FixerSetupDlg" xfId="1128"/>
    <cellStyle name="Dezimal_TemplateInformation" xfId="1129"/>
    <cellStyle name="Fixed" xfId="1130"/>
    <cellStyle name="Grey" xfId="1131"/>
    <cellStyle name="HEADER" xfId="1132"/>
    <cellStyle name="Heading 1" xfId="1133"/>
    <cellStyle name="Heading2" xfId="1134"/>
    <cellStyle name="HIGHLIGHT" xfId="1135"/>
    <cellStyle name="Hyperlink_dimon" xfId="1136"/>
    <cellStyle name="Input [yellow]" xfId="1137"/>
    <cellStyle name="no dec" xfId="1138"/>
    <cellStyle name="Normal - Style1" xfId="1139"/>
    <cellStyle name="Normal - Style1_dimon" xfId="1140"/>
    <cellStyle name="Normal_03_06_98 list _ecm deals 030998 excel95" xfId="1141"/>
    <cellStyle name="Normal_12matrix" xfId="1142"/>
    <cellStyle name="Normal_20196" xfId="1143"/>
    <cellStyle name="Normal_4018fin" xfId="1144"/>
    <cellStyle name="Normal_4021fin" xfId="1145"/>
    <cellStyle name="Normal_95CHART" xfId="1146"/>
    <cellStyle name="Normal_A" xfId="1147"/>
    <cellStyle name="Normal_A (2)" xfId="1148"/>
    <cellStyle name="Normal_A_dimon" xfId="1149"/>
    <cellStyle name="Normal_A_dimon_1" xfId="1150"/>
    <cellStyle name="Normal_A_PriceCurve" xfId="1151"/>
    <cellStyle name="Normal_A_VERA" xfId="1152"/>
    <cellStyle name="Normal_ACTUAL" xfId="1153"/>
    <cellStyle name="Normal_ACTUAL NA -OBU" xfId="1154"/>
    <cellStyle name="Normal_Actual vs." xfId="1155"/>
    <cellStyle name="Normal_ACTUAL_1" xfId="1156"/>
    <cellStyle name="Normal_ACTUAL_NA WITHOUT GOV'T &amp; PNX" xfId="1157"/>
    <cellStyle name="Normal_algasdefault" xfId="1158"/>
    <cellStyle name="Normal_algasdefault_1" xfId="1159"/>
    <cellStyle name="Normal_Alternative1" xfId="1160"/>
    <cellStyle name="Normal_Alternative1_1" xfId="1161"/>
    <cellStyle name="Normal_AOPS" xfId="1162"/>
    <cellStyle name="Normal_App E" xfId="1163"/>
    <cellStyle name="Normal_APR" xfId="1164"/>
    <cellStyle name="Normal_APR_laroux" xfId="1165"/>
    <cellStyle name="Normal_Apr_pldt" xfId="1166"/>
    <cellStyle name="Normal_Arapahoe" xfId="1167"/>
    <cellStyle name="Normal_Assumptions" xfId="1168"/>
    <cellStyle name="Normal_Assumptions_dimon" xfId="1169"/>
    <cellStyle name="Normal_Assumptions_summary" xfId="1170"/>
    <cellStyle name="Normal_B" xfId="1171"/>
    <cellStyle name="Normal_bahiadefault" xfId="1172"/>
    <cellStyle name="Normal_bahiadefault_1" xfId="1173"/>
    <cellStyle name="Normal_BIGOUT" xfId="1174"/>
    <cellStyle name="Normal_Book Depr" xfId="1175"/>
    <cellStyle name="Normal_Book3" xfId="1176"/>
    <cellStyle name="Normal_Book3_dimon" xfId="1177"/>
    <cellStyle name="Normal_BOP" xfId="1178"/>
    <cellStyle name="Normal_BOPBAL1" xfId="1179"/>
    <cellStyle name="Normal_BOPCBU" xfId="1180"/>
    <cellStyle name="Normal_BOPCBU (2)" xfId="1181"/>
    <cellStyle name="Normal_BOPCBU96" xfId="1182"/>
    <cellStyle name="Normal_BREPAIR" xfId="1183"/>
    <cellStyle name="Normal_BSAPPE.XLS" xfId="1184"/>
    <cellStyle name="Normal_BUDGET" xfId="1185"/>
    <cellStyle name="Normal_C-Cap intensity" xfId="1186"/>
    <cellStyle name="Normal_C-Capex%rev" xfId="1187"/>
    <cellStyle name="Normal_C-Line per Staff" xfId="1188"/>
    <cellStyle name="Normal_C-lines distribution" xfId="1189"/>
    <cellStyle name="Normal_C-Orig PLDT lines" xfId="1190"/>
    <cellStyle name="Normal_C-Ret on Rev" xfId="1191"/>
    <cellStyle name="Normal_C-ROACE" xfId="1192"/>
    <cellStyle name="Normal_Calculations" xfId="1193"/>
    <cellStyle name="Normal_Calculations (2)" xfId="1194"/>
    <cellStyle name="Normal_Calculations II" xfId="1195"/>
    <cellStyle name="Normal_Calculations II_1" xfId="1196"/>
    <cellStyle name="Normal_Calculations III" xfId="1197"/>
    <cellStyle name="Normal_Calculations_1" xfId="1198"/>
    <cellStyle name="Normal_Calculations_2" xfId="1199"/>
    <cellStyle name="Normal_Capex" xfId="1200"/>
    <cellStyle name="Normal_Capex per line" xfId="1201"/>
    <cellStyle name="Normal_Capex%rev" xfId="1202"/>
    <cellStyle name="Normal_CAPEX2" xfId="1203"/>
    <cellStyle name="Normal_CAPEX94" xfId="1204"/>
    <cellStyle name="Normal_CAPEX_dimon" xfId="1205"/>
    <cellStyle name="Normal_CAPEX_VERA" xfId="1206"/>
    <cellStyle name="Normal_CAPEXPWI.XLS" xfId="1207"/>
    <cellStyle name="Normal_CAPEXPWO.XLS" xfId="1208"/>
    <cellStyle name="Normal_CapInt" xfId="1209"/>
    <cellStyle name="Normal_Cardig GHS" xfId="1210"/>
    <cellStyle name="Normal_Cash Flows" xfId="1211"/>
    <cellStyle name="Normal_Cashflow" xfId="1212"/>
    <cellStyle name="Normal_CBU BOX CHART V PLAN" xfId="1213"/>
    <cellStyle name="Normal_CBU BOX CHART V PLAN_1" xfId="1214"/>
    <cellStyle name="Normal_CCOCPX" xfId="1215"/>
    <cellStyle name="Normal_CEL-C-CO.XLS" xfId="1216"/>
    <cellStyle name="Normal_Certs Q2" xfId="1217"/>
    <cellStyle name="Normal_Certs Q2 (2)" xfId="1218"/>
    <cellStyle name="Normal_cf0402_ndf" xfId="1219"/>
    <cellStyle name="Normal_CFMACROS.XLM" xfId="1220"/>
    <cellStyle name="Normal_CFMODEL" xfId="1221"/>
    <cellStyle name="Normal_CFMODEL.XLS" xfId="1222"/>
    <cellStyle name="Normal_CFTEST49" xfId="1223"/>
    <cellStyle name="Normal_CHANGES.XLS" xfId="1224"/>
    <cellStyle name="Normal_CHANGES.XLS_1" xfId="1225"/>
    <cellStyle name="Normal_chase1026" xfId="1226"/>
    <cellStyle name="Normal_ChgLoan" xfId="1227"/>
    <cellStyle name="Normal_Cht-Capex per line" xfId="1228"/>
    <cellStyle name="Normal_Cht-Cum Real Opr Cf" xfId="1229"/>
    <cellStyle name="Normal_Cht-Dep%Rev" xfId="1230"/>
    <cellStyle name="Normal_Cht-Real Opr Cf" xfId="1231"/>
    <cellStyle name="Normal_Cht-Rev dist" xfId="1232"/>
    <cellStyle name="Normal_Cht-Rev p line" xfId="1233"/>
    <cellStyle name="Normal_Cht-Rev per Staff" xfId="1234"/>
    <cellStyle name="Normal_Cht-Staff cost%revenue" xfId="1235"/>
    <cellStyle name="Normal_Co-wide Monthly" xfId="1236"/>
    <cellStyle name="Normal_Co-wide Monthly_dimon" xfId="1237"/>
    <cellStyle name="Normal_Code" xfId="1238"/>
    <cellStyle name="Normal_COMOTH" xfId="1239"/>
    <cellStyle name="Normal_coperdefault" xfId="1240"/>
    <cellStyle name="Normal_coperdefault_1" xfId="1241"/>
    <cellStyle name="Normal_Corp method" xfId="1242"/>
    <cellStyle name="Normal_COSO Capex" xfId="1243"/>
    <cellStyle name="Normal_Cost Code" xfId="1244"/>
    <cellStyle name="Normal_CROCF" xfId="1245"/>
    <cellStyle name="Normal_CTCUR" xfId="1246"/>
    <cellStyle name="Normal_Cum Real Opr Cf" xfId="1247"/>
    <cellStyle name="Normal_CUMPLTCH" xfId="1248"/>
    <cellStyle name="Normal_CurrencySKorea" xfId="1249"/>
    <cellStyle name="Normal_Curve_Economics" xfId="1250"/>
    <cellStyle name="Normal_Curve_Economics_1" xfId="1251"/>
    <cellStyle name="Normal_DAS Imperial 12-24-98 5PM" xfId="1252"/>
    <cellStyle name="Normal_DEFAULT" xfId="1253"/>
    <cellStyle name="Normal_Demand Fcst." xfId="1254"/>
    <cellStyle name="Normal_Dep%Rev" xfId="1255"/>
    <cellStyle name="Normal_Depletion" xfId="1256"/>
    <cellStyle name="Normal_DeskCurves" xfId="1257"/>
    <cellStyle name="Normal_dimon" xfId="1258"/>
    <cellStyle name="Normal_dimon_1" xfId="1259"/>
    <cellStyle name="Normal_dimon_2" xfId="1260"/>
    <cellStyle name="Normal_dimon_3" xfId="1261"/>
    <cellStyle name="Normal_dimon_4" xfId="1262"/>
    <cellStyle name="Normal_DIV" xfId="1263"/>
    <cellStyle name="Normal_Dowell C1b" xfId="1264"/>
    <cellStyle name="Normal_Dowell-C1a" xfId="1265"/>
    <cellStyle name="Normal_DRAFT Order Summary" xfId="1266"/>
    <cellStyle name="Normal_Dummy1" xfId="1267"/>
    <cellStyle name="Normal_E&amp;ONW1" xfId="1268"/>
    <cellStyle name="Normal_E&amp;ONW2" xfId="1269"/>
    <cellStyle name="Normal_E&amp;OOCPX" xfId="1270"/>
    <cellStyle name="Normal_Effective Tax Rate" xfId="1271"/>
    <cellStyle name="Normal_emserdefault" xfId="1272"/>
    <cellStyle name="Normal_emserdefault_1" xfId="1273"/>
    <cellStyle name="Normal_EPS" xfId="1274"/>
    <cellStyle name="Normal_EQCON" xfId="1275"/>
    <cellStyle name="Normal_EVER1" xfId="1276"/>
    <cellStyle name="Normal_export 61898" xfId="1277"/>
    <cellStyle name="Normal_export deals 050898" xfId="1278"/>
    <cellStyle name="Normal_EXTEMP1" xfId="1279"/>
    <cellStyle name="Normal_F&amp;COCPX" xfId="1280"/>
    <cellStyle name="Normal_FEBRUARY" xfId="1281"/>
    <cellStyle name="Normal_FF" xfId="1282"/>
    <cellStyle name="Normal_FP 20 A (1)" xfId="1283"/>
    <cellStyle name="Normal_FP 20 A (2)" xfId="1284"/>
    <cellStyle name="Normal_FP-20 (App. E)" xfId="1285"/>
    <cellStyle name="Normal_FP-20 (App.A) " xfId="1286"/>
    <cellStyle name="Normal_FP-20 (App.A) _1" xfId="1287"/>
    <cellStyle name="Normal_FP-20(C1) (a)" xfId="1288"/>
    <cellStyle name="Normal_FP-20(C1) (a) (2)" xfId="1289"/>
    <cellStyle name="Normal_FP-20(C1) (a)_1" xfId="1290"/>
    <cellStyle name="Normal_FP-20(C1) (b)" xfId="1291"/>
    <cellStyle name="Normal_FP-20(C1) (b) " xfId="1292"/>
    <cellStyle name="Normal_FP-20(C1) (b) (2)" xfId="1293"/>
    <cellStyle name="Normal_FP-20(C1) (e)" xfId="1294"/>
    <cellStyle name="Normal_FP20_C1A" xfId="1295"/>
    <cellStyle name="Normal_FP20_C1B" xfId="1296"/>
    <cellStyle name="Normal_GASDATA1" xfId="1297"/>
    <cellStyle name="Normal_GASDATA1 (2)" xfId="1298"/>
    <cellStyle name="Normal_GASDATA1_1" xfId="1299"/>
    <cellStyle name="Normal_GCM" xfId="1300"/>
    <cellStyle name="Normal_GE03" xfId="1301"/>
    <cellStyle name="Normal_GE04" xfId="1302"/>
    <cellStyle name="Normal_GenAssum" xfId="1303"/>
    <cellStyle name="Normal_GenMod" xfId="1304"/>
    <cellStyle name="Normal_GP C1a" xfId="1305"/>
    <cellStyle name="Normal_GP C1b" xfId="1306"/>
    <cellStyle name="Normal_GP_EI_3" xfId="1307"/>
    <cellStyle name="Normal_GQ C1A" xfId="1308"/>
    <cellStyle name="Normal_GQ C1B" xfId="1309"/>
    <cellStyle name="Normal_H" xfId="1310"/>
    <cellStyle name="Normal_HC" xfId="1311"/>
    <cellStyle name="Normal_Igobox" xfId="1312"/>
    <cellStyle name="Normal_Igobox_1" xfId="1313"/>
    <cellStyle name="Normal_Igobox_2" xfId="1314"/>
    <cellStyle name="Normal_Igobox_Imacros" xfId="1315"/>
    <cellStyle name="Normal_Igobox_IPP" xfId="1316"/>
    <cellStyle name="Normal_Igobox_Iprintbox" xfId="1317"/>
    <cellStyle name="Normal_Imacros" xfId="1318"/>
    <cellStyle name="Normal_Imacros_1" xfId="1319"/>
    <cellStyle name="Normal_Imacros_2" xfId="1320"/>
    <cellStyle name="Normal_Input" xfId="1321"/>
    <cellStyle name="Normal_INPUT_1" xfId="1322"/>
    <cellStyle name="Normal_INPUT_GenAssum" xfId="1323"/>
    <cellStyle name="Normal_Inputs" xfId="1324"/>
    <cellStyle name="Normal_Inputs_dimon" xfId="1325"/>
    <cellStyle name="Normal_Int. Data Table" xfId="1326"/>
    <cellStyle name="Normal_Int. Data Table_1" xfId="1327"/>
    <cellStyle name="Normal_INVREV" xfId="1328"/>
    <cellStyle name="Normal_IPM C1b" xfId="1329"/>
    <cellStyle name="Normal_IPMC1a" xfId="1330"/>
    <cellStyle name="Normal_IPP" xfId="1331"/>
    <cellStyle name="Normal_IPP Summary" xfId="1332"/>
    <cellStyle name="Normal_IPP_1" xfId="1333"/>
    <cellStyle name="Normal_IPP_1_Igobox" xfId="1334"/>
    <cellStyle name="Normal_IPP_1_Imacros" xfId="1335"/>
    <cellStyle name="Normal_IPP_1_Iprintbox" xfId="1336"/>
    <cellStyle name="Normal_IPP_2" xfId="1337"/>
    <cellStyle name="Normal_IPP_dimon" xfId="1338"/>
    <cellStyle name="Normal_Iprintbox" xfId="1339"/>
    <cellStyle name="Normal_Iprintbox_1" xfId="1340"/>
    <cellStyle name="Normal_Iprintbox_2" xfId="1341"/>
    <cellStyle name="Normal_IRR" xfId="1342"/>
    <cellStyle name="Normal_IS-Hold" xfId="1343"/>
    <cellStyle name="Normal_Iterbox" xfId="1344"/>
    <cellStyle name="Normal_ITOCPX" xfId="1345"/>
    <cellStyle name="Normal_jancf" xfId="1346"/>
    <cellStyle name="Normal_JUNMTH55" xfId="1347"/>
    <cellStyle name="Normal_JUNMTH57" xfId="1348"/>
    <cellStyle name="Normal_JUNYTD55" xfId="1349"/>
    <cellStyle name="Normal_JUNYTD57" xfId="1350"/>
    <cellStyle name="Normal_laroux" xfId="1351"/>
    <cellStyle name="Normal_laroux_1" xfId="1352"/>
    <cellStyle name="Normal_laroux_1_dimon" xfId="1353"/>
    <cellStyle name="Normal_laroux_1_dimon_1" xfId="1354"/>
    <cellStyle name="Normal_laroux_1_dimon_2" xfId="1355"/>
    <cellStyle name="Normal_laroux_1_laroux" xfId="1356"/>
    <cellStyle name="Normal_laroux_1_laroux_1" xfId="1357"/>
    <cellStyle name="Normal_laroux_1_laroux_2" xfId="1358"/>
    <cellStyle name="Normal_laroux_1_Locas" xfId="1359"/>
    <cellStyle name="Normal_laroux_1_Locas_1" xfId="1360"/>
    <cellStyle name="Normal_laroux_1_pldt" xfId="1361"/>
    <cellStyle name="Normal_laroux_1_pldt_1" xfId="1362"/>
    <cellStyle name="Normal_laroux_1_pldt_2" xfId="1363"/>
    <cellStyle name="Normal_laroux_1_pldt_3" xfId="1364"/>
    <cellStyle name="Normal_laroux_1_PLDT_dimon" xfId="1365"/>
    <cellStyle name="Normal_laroux_1_VERA" xfId="1366"/>
    <cellStyle name="Normal_laroux_1_VERA_1" xfId="1367"/>
    <cellStyle name="Normal_laroux_1_VIRUS-EDY" xfId="1368"/>
    <cellStyle name="Normal_laroux_2" xfId="1369"/>
    <cellStyle name="Normal_laroux_2_dimon" xfId="1370"/>
    <cellStyle name="Normal_laroux_2_dimon_1" xfId="1371"/>
    <cellStyle name="Normal_laroux_2_dimon_2" xfId="1372"/>
    <cellStyle name="Normal_laroux_2_dimon_3" xfId="1373"/>
    <cellStyle name="Normal_laroux_2_laroux" xfId="1374"/>
    <cellStyle name="Normal_laroux_2_laroux_1" xfId="1375"/>
    <cellStyle name="Normal_laroux_2_laroux_2" xfId="1376"/>
    <cellStyle name="Normal_laroux_2_Locas" xfId="1377"/>
    <cellStyle name="Normal_laroux_2_Locas_1" xfId="1378"/>
    <cellStyle name="Normal_laroux_2_pldt" xfId="1379"/>
    <cellStyle name="Normal_laroux_2_pldt_1" xfId="1380"/>
    <cellStyle name="Normal_laroux_2_pldt_2" xfId="1381"/>
    <cellStyle name="Normal_laroux_2_VIRUS-EDY" xfId="1382"/>
    <cellStyle name="Normal_laroux_3" xfId="1383"/>
    <cellStyle name="Normal_laroux_3_dimon" xfId="1384"/>
    <cellStyle name="Normal_laroux_3_dimon_1" xfId="1385"/>
    <cellStyle name="Normal_laroux_3_dimon_2" xfId="1386"/>
    <cellStyle name="Normal_laroux_3_dimon_3" xfId="1387"/>
    <cellStyle name="Normal_laroux_3_dimon_4" xfId="1388"/>
    <cellStyle name="Normal_laroux_3_laroux" xfId="1389"/>
    <cellStyle name="Normal_laroux_3_laroux_1" xfId="1390"/>
    <cellStyle name="Normal_laroux_3_laroux_2" xfId="1391"/>
    <cellStyle name="Normal_laroux_3_laroux_dimon" xfId="1392"/>
    <cellStyle name="Normal_laroux_3_Locas" xfId="1393"/>
    <cellStyle name="Normal_laroux_3_pldt" xfId="1394"/>
    <cellStyle name="Normal_laroux_3_pldt_1" xfId="1395"/>
    <cellStyle name="Normal_laroux_3_PLDT_dimon" xfId="1396"/>
    <cellStyle name="Normal_laroux_3_VERA" xfId="1397"/>
    <cellStyle name="Normal_laroux_3_VERA_1" xfId="1398"/>
    <cellStyle name="Normal_laroux_3_VIRUS-EDY" xfId="1399"/>
    <cellStyle name="Normal_laroux_4" xfId="1400"/>
    <cellStyle name="Normal_laroux_4_dimon" xfId="1401"/>
    <cellStyle name="Normal_laroux_4_dimon_1" xfId="1402"/>
    <cellStyle name="Normal_laroux_4_dimon_2" xfId="1403"/>
    <cellStyle name="Normal_laroux_4_dimon_3" xfId="1404"/>
    <cellStyle name="Normal_laroux_4_laroux" xfId="1405"/>
    <cellStyle name="Normal_laroux_4_laroux_1" xfId="1406"/>
    <cellStyle name="Normal_laroux_4_laroux_2" xfId="1407"/>
    <cellStyle name="Normal_laroux_4_pldt" xfId="1408"/>
    <cellStyle name="Normal_laroux_4_pldt_1" xfId="1409"/>
    <cellStyle name="Normal_laroux_4_pldt_2" xfId="1410"/>
    <cellStyle name="Normal_laroux_4_PLDT_dimon" xfId="1411"/>
    <cellStyle name="Normal_laroux_4_VERA" xfId="1412"/>
    <cellStyle name="Normal_laroux_4_VIRUS-EDY" xfId="1413"/>
    <cellStyle name="Normal_laroux_5" xfId="1414"/>
    <cellStyle name="Normal_laroux_5_dimon" xfId="1415"/>
    <cellStyle name="Normal_laroux_5_dimon_1" xfId="1416"/>
    <cellStyle name="Normal_laroux_5_dimon_2" xfId="1417"/>
    <cellStyle name="Normal_laroux_5_dimon_3" xfId="1418"/>
    <cellStyle name="Normal_laroux_5_laroux" xfId="1419"/>
    <cellStyle name="Normal_laroux_5_laroux_1" xfId="1420"/>
    <cellStyle name="Normal_laroux_5_laroux_2" xfId="1421"/>
    <cellStyle name="Normal_laroux_5_pldt" xfId="1422"/>
    <cellStyle name="Normal_laroux_5_pldt_1" xfId="1423"/>
    <cellStyle name="Normal_laroux_5_pldt_2" xfId="1424"/>
    <cellStyle name="Normal_laroux_5_pldt_3" xfId="1425"/>
    <cellStyle name="Normal_laroux_5_PLDT_dimon" xfId="1426"/>
    <cellStyle name="Normal_laroux_5_VERA" xfId="1427"/>
    <cellStyle name="Normal_laroux_5_VIRUS-EDY" xfId="1428"/>
    <cellStyle name="Normal_laroux_6" xfId="1429"/>
    <cellStyle name="Normal_laroux_6_dimon" xfId="1430"/>
    <cellStyle name="Normal_laroux_6_dimon_1" xfId="1431"/>
    <cellStyle name="Normal_laroux_6_dimon_2" xfId="1432"/>
    <cellStyle name="Normal_laroux_6_dimon_3" xfId="1433"/>
    <cellStyle name="Normal_laroux_6_laroux" xfId="1434"/>
    <cellStyle name="Normal_laroux_6_laroux_1" xfId="1435"/>
    <cellStyle name="Normal_laroux_6_laroux_dimon" xfId="1436"/>
    <cellStyle name="Normal_laroux_6_pldt" xfId="1437"/>
    <cellStyle name="Normal_laroux_6_pldt_1" xfId="1438"/>
    <cellStyle name="Normal_laroux_6_pldt_2" xfId="1439"/>
    <cellStyle name="Normal_laroux_6_PLDT_dimon" xfId="1440"/>
    <cellStyle name="Normal_laroux_6_VERA" xfId="1441"/>
    <cellStyle name="Normal_laroux_6_VIRUS-EDY" xfId="1442"/>
    <cellStyle name="Normal_laroux_7" xfId="1443"/>
    <cellStyle name="Normal_laroux_7_dimon" xfId="1444"/>
    <cellStyle name="Normal_laroux_7_dimon_1" xfId="1445"/>
    <cellStyle name="Normal_laroux_7_dimon_2" xfId="1446"/>
    <cellStyle name="Normal_laroux_7_laroux" xfId="1447"/>
    <cellStyle name="Normal_laroux_7_pldt" xfId="1448"/>
    <cellStyle name="Normal_laroux_7_pldt_1" xfId="1449"/>
    <cellStyle name="Normal_laroux_7_VERA" xfId="1450"/>
    <cellStyle name="Normal_laroux_7_VIRUS-EDY" xfId="1451"/>
    <cellStyle name="Normal_laroux_8" xfId="1452"/>
    <cellStyle name="Normal_laroux_8_dimon" xfId="1453"/>
    <cellStyle name="Normal_laroux_8_dimon_1" xfId="1454"/>
    <cellStyle name="Normal_laroux_8_pldt" xfId="1455"/>
    <cellStyle name="Normal_laroux_8_pldt_1" xfId="1456"/>
    <cellStyle name="Normal_laroux_8_VERA" xfId="1457"/>
    <cellStyle name="Normal_laroux_9" xfId="1458"/>
    <cellStyle name="Normal_laroux_9_dimon" xfId="1459"/>
    <cellStyle name="Normal_laroux_9_dimon_1" xfId="1460"/>
    <cellStyle name="Normal_laroux_A" xfId="1461"/>
    <cellStyle name="Normal_laroux_B" xfId="1462"/>
    <cellStyle name="Normal_laroux_C" xfId="1463"/>
    <cellStyle name="Normal_laroux_D" xfId="1464"/>
    <cellStyle name="Normal_laroux_dimon" xfId="1465"/>
    <cellStyle name="Normal_laroux_dimon_1" xfId="1466"/>
    <cellStyle name="Normal_laroux_dimon_2" xfId="1467"/>
    <cellStyle name="Normal_laroux_dimon_3" xfId="1468"/>
    <cellStyle name="Normal_laroux_dimon_4" xfId="1469"/>
    <cellStyle name="Normal_laroux_dimon_5" xfId="1470"/>
    <cellStyle name="Normal_laroux_laroux" xfId="1471"/>
    <cellStyle name="Normal_laroux_laroux_1" xfId="1472"/>
    <cellStyle name="Normal_laroux_laroux_2" xfId="1473"/>
    <cellStyle name="Normal_laroux_Locas" xfId="1474"/>
    <cellStyle name="Normal_laroux_pldt" xfId="1475"/>
    <cellStyle name="Normal_laroux_pldt_1" xfId="1476"/>
    <cellStyle name="Normal_laroux_pldt_2" xfId="1477"/>
    <cellStyle name="Normal_laroux_pldt_3" xfId="1478"/>
    <cellStyle name="Normal_laroux_PLDT_dimon" xfId="1479"/>
    <cellStyle name="Normal_laroux_VERA" xfId="1480"/>
    <cellStyle name="Normal_laroux_VERA_1" xfId="1481"/>
    <cellStyle name="Normal_laroux_VIRUS-EDY" xfId="1482"/>
    <cellStyle name="Normal_Line Inst." xfId="1483"/>
    <cellStyle name="Normal_List" xfId="1484"/>
    <cellStyle name="Normal_Locas" xfId="1485"/>
    <cellStyle name="Normal_Locas_1" xfId="1486"/>
    <cellStyle name="Normal_Lock" xfId="1487"/>
    <cellStyle name="Normal_MAJREP" xfId="1488"/>
    <cellStyle name="Normal_Master" xfId="1489"/>
    <cellStyle name="Normal_MATERAL2" xfId="1490"/>
    <cellStyle name="Normal_MATERAL2_dimon" xfId="1491"/>
    <cellStyle name="Normal_MED-A-CO.XLS" xfId="1492"/>
    <cellStyle name="Normal_MID CURVE" xfId="1493"/>
    <cellStyle name="Normal_MKGOCPX" xfId="1494"/>
    <cellStyle name="Normal_Mkt Shr" xfId="1495"/>
    <cellStyle name="Normal_MOBCPX" xfId="1496"/>
    <cellStyle name="Normal_Module1" xfId="1497"/>
    <cellStyle name="Normal_Module1 (2)" xfId="1498"/>
    <cellStyle name="Normal_Module1 (2)_1" xfId="1499"/>
    <cellStyle name="Normal_MONTHLY" xfId="1500"/>
    <cellStyle name="Normal_MOR  - Supp" xfId="1501"/>
    <cellStyle name="Normal_mud plant bolted" xfId="1502"/>
    <cellStyle name="Normal_mud plant bolted_dimon" xfId="1503"/>
    <cellStyle name="Normal_Multikarya" xfId="1504"/>
    <cellStyle name="Normal_NA WITHOUT GOV'T &amp; PNX" xfId="1505"/>
    <cellStyle name="Normal_NAOBU10" xfId="1506"/>
    <cellStyle name="Normal_NAT ACCT" xfId="1507"/>
    <cellStyle name="Normal_NCR-C&amp;W Val" xfId="1508"/>
    <cellStyle name="Normal_NCR-Cap intensity" xfId="1509"/>
    <cellStyle name="Normal_NCR-Line per Staff" xfId="1510"/>
    <cellStyle name="Normal_NCR-Rev dist" xfId="1511"/>
    <cellStyle name="Normal_NEHQ-ACT.XLS" xfId="1512"/>
    <cellStyle name="Normal_NS-A-CO.XLS" xfId="1513"/>
    <cellStyle name="Normal_NS_AT" xfId="1514"/>
    <cellStyle name="Normal_NS_CONS GROUP" xfId="1515"/>
    <cellStyle name="Normal_NSACTUAL.XLS" xfId="1516"/>
    <cellStyle name="Normal_NSACTUAL.XLS_1" xfId="1517"/>
    <cellStyle name="Normal_NX00" xfId="1518"/>
    <cellStyle name="Normal_OFFDATA1" xfId="1519"/>
    <cellStyle name="Normal_OFFDATA1 (2)" xfId="1520"/>
    <cellStyle name="Normal_OFFDATA1_1" xfId="1521"/>
    <cellStyle name="Normal_Op Cost Break" xfId="1522"/>
    <cellStyle name="Normal_Operations" xfId="1523"/>
    <cellStyle name="Normal_opsmacro" xfId="1524"/>
    <cellStyle name="Normal_OPSTAT" xfId="1525"/>
    <cellStyle name="Normal_OS-A-CO.XLS" xfId="1526"/>
    <cellStyle name="Normal_OSMOCPX" xfId="1527"/>
    <cellStyle name="Normal_Other Months" xfId="1528"/>
    <cellStyle name="Normal_Outlook" xfId="1529"/>
    <cellStyle name="Normal_Outlook_1" xfId="1530"/>
    <cellStyle name="Normal_OWN, AR, SNIPS" xfId="1531"/>
    <cellStyle name="Normal_PAGE 1" xfId="1532"/>
    <cellStyle name="Normal_pbdefault" xfId="1533"/>
    <cellStyle name="Normal_pbdefault_1" xfId="1534"/>
    <cellStyle name="Normal_percentages" xfId="1535"/>
    <cellStyle name="Normal_PERSONAL" xfId="1536"/>
    <cellStyle name="Normal_PERSONAL_dimon" xfId="1537"/>
    <cellStyle name="Normal_PERSONAL_Locas" xfId="1538"/>
    <cellStyle name="Normal_PGMKOCPX" xfId="1539"/>
    <cellStyle name="Normal_PGNW1" xfId="1540"/>
    <cellStyle name="Normal_PGNW2" xfId="1541"/>
    <cellStyle name="Normal_PGNWOCPX" xfId="1542"/>
    <cellStyle name="Normal_Picks" xfId="1543"/>
    <cellStyle name="Normal_Pink" xfId="1544"/>
    <cellStyle name="Normal_PKDATA1" xfId="1545"/>
    <cellStyle name="Normal_PKDATA1 (2)" xfId="1546"/>
    <cellStyle name="Normal_PKDATA1_1" xfId="1547"/>
    <cellStyle name="Normal_PLAN" xfId="1548"/>
    <cellStyle name="Normal_PLANT" xfId="1549"/>
    <cellStyle name="Normal_PLANTS" xfId="1550"/>
    <cellStyle name="Normal_PLDT" xfId="1551"/>
    <cellStyle name="Normal_PLDT_1" xfId="1552"/>
    <cellStyle name="Normal_pldt_1_Calculations" xfId="1553"/>
    <cellStyle name="Normal_PLDT_1_dimon" xfId="1554"/>
    <cellStyle name="Normal_pldt_2" xfId="1555"/>
    <cellStyle name="Normal_pldt_2_Calculations" xfId="0"/>
    <cellStyle name="Normal_PLDT_2_dimon" xfId="0"/>
    <cellStyle name="Normal_pldt_2_dimon_1" xfId="0"/>
    <cellStyle name="Normal_pldt_2_pldt" xfId="0"/>
    <cellStyle name="Normal_pldt_3" xfId="0"/>
    <cellStyle name="Normal_pldt_3_dimon" xfId="0"/>
    <cellStyle name="Normal_pldt_4" xfId="0"/>
    <cellStyle name="Normal_pldt_4_dimon" xfId="0"/>
    <cellStyle name="Normal_PLDT_4_dimon_1" xfId="0"/>
    <cellStyle name="Normal_pldt_5" xfId="0"/>
    <cellStyle name="Normal_pldt_6" xfId="0"/>
    <cellStyle name="Normal_pldt_Calculations" xfId="0"/>
    <cellStyle name="Normal_PLDT_dimon" xfId="0"/>
    <cellStyle name="Normal_PLDT_dimon_1" xfId="0"/>
    <cellStyle name="Normal_pldt_pldt" xfId="0"/>
    <cellStyle name="Normal_POW-Provision" xfId="0"/>
    <cellStyle name="Normal_priccurv" xfId="0"/>
    <cellStyle name="Normal_priccurv_1" xfId="0"/>
    <cellStyle name="Normal_priccurv_2" xfId="0"/>
    <cellStyle name="Normal_PriceCurve" xfId="0"/>
    <cellStyle name="Normal_PriceCurve_1" xfId="0"/>
    <cellStyle name="Normal_PrintBox (2)" xfId="0"/>
    <cellStyle name="Normal_PROCDS&amp;G" xfId="0"/>
    <cellStyle name="Normal_PROD SALES" xfId="0"/>
    <cellStyle name="Normal_PROD SALES by Region Pg 2" xfId="0"/>
    <cellStyle name="Normal_PRODUCT" xfId="0"/>
    <cellStyle name="Normal_Production Payment model" xfId="0"/>
    <cellStyle name="Normal_production tony" xfId="0"/>
    <cellStyle name="Normal_PROFILE4" xfId="0"/>
    <cellStyle name="Normal_PSTNOCFP" xfId="0"/>
    <cellStyle name="Normal_Q08-95.XLS" xfId="0"/>
    <cellStyle name="Normal_QMM-1" xfId="0"/>
    <cellStyle name="Normal_Quarter End Months" xfId="0"/>
    <cellStyle name="Normal_r1" xfId="0"/>
    <cellStyle name="Normal_R2FAC" xfId="0"/>
    <cellStyle name="Normal_Real Opr Cf" xfId="0"/>
    <cellStyle name="Normal_Real Rev per Staff (1)" xfId="0"/>
    <cellStyle name="Normal_Real Rev per Staff (2)" xfId="0"/>
    <cellStyle name="Normal_Region 2-C&amp;W" xfId="0"/>
    <cellStyle name="Normal_REPORT-budget" xfId="0"/>
    <cellStyle name="Normal_REPORT-plan" xfId="0"/>
    <cellStyle name="Normal_Return on Rev" xfId="0"/>
    <cellStyle name="Normal_Rev p line" xfId="0"/>
    <cellStyle name="Normal_ROACE" xfId="0"/>
    <cellStyle name="Normal_ROCF (Tot)" xfId="0"/>
    <cellStyle name="Normal_Sales Order" xfId="0"/>
    <cellStyle name="Normal_SALES, BGP, MOI" xfId="0"/>
    <cellStyle name="Normal_Salton Sea 4" xfId="0"/>
    <cellStyle name="Normal_SATOCPX" xfId="0"/>
    <cellStyle name="Normal_SC COP" xfId="0"/>
    <cellStyle name="Normal_ScreeningModel" xfId="0"/>
    <cellStyle name="Normal_SELECT" xfId="0"/>
    <cellStyle name="Normal_SHEET" xfId="0"/>
    <cellStyle name="Normal_Sheet1" xfId="0"/>
    <cellStyle name="Normal_Sheet1 (2)" xfId="0"/>
    <cellStyle name="Normal_Sheet1 (2)_dimon" xfId="0"/>
    <cellStyle name="Normal_Sheet1 (2)_VERA" xfId="0"/>
    <cellStyle name="Normal_Sheet1 (2)_VERA_1" xfId="0"/>
    <cellStyle name="Normal_Sheet1_1" xfId="0"/>
    <cellStyle name="Normal_Sheet1_brownsville_0121" xfId="0"/>
    <cellStyle name="Normal_Sheet1_dimon" xfId="0"/>
    <cellStyle name="Normal_Sheet1_dimon_1" xfId="0"/>
    <cellStyle name="Normal_Sheet1_FUNDS" xfId="0"/>
    <cellStyle name="Normal_Sheet1_FUNDS (2)" xfId="0"/>
    <cellStyle name="Normal_Sheet1_laroux" xfId="0"/>
    <cellStyle name="Normal_Sheet1_List" xfId="0"/>
    <cellStyle name="Normal_Sheet1_PLDT" xfId="0"/>
    <cellStyle name="Normal_Sheet1_VERA" xfId="0"/>
    <cellStyle name="Normal_Sheet1_VERA_1" xfId="0"/>
    <cellStyle name="Normal_Sheet2" xfId="0"/>
    <cellStyle name="Normal_Sheet3" xfId="0"/>
    <cellStyle name="Normal_SHENREPT" xfId="0"/>
    <cellStyle name="Normal_SHENREPT_laroux" xfId="0"/>
    <cellStyle name="Normal_SHENREPT_pldt" xfId="0"/>
    <cellStyle name="Normal_solInv_suppldata_qry" xfId="0"/>
    <cellStyle name="Normal_SOP" xfId="0"/>
    <cellStyle name="Normal_Specifics" xfId="0"/>
    <cellStyle name="Normal_sprint contr" xfId="0"/>
    <cellStyle name="Normal_Staff cost%rev" xfId="0"/>
    <cellStyle name="Normal_Summary" xfId="0"/>
    <cellStyle name="Normal_SUMMARY_brownsville_0121" xfId="0"/>
    <cellStyle name="Normal_SUMMARY_DCF_IPP" xfId="0"/>
    <cellStyle name="Normal_Summary_dimon" xfId="0"/>
    <cellStyle name="Normal_SUMPAGE" xfId="0"/>
    <cellStyle name="Normal_Supplementary analysis" xfId="0"/>
    <cellStyle name="Normal_SWI-C-CO.XLS" xfId="0"/>
    <cellStyle name="Normal_Tax Depr" xfId="0"/>
    <cellStyle name="Normal_Template" xfId="0"/>
    <cellStyle name="Normal_Template_dimon" xfId="0"/>
    <cellStyle name="Normal_TESTDATA" xfId="0"/>
    <cellStyle name="Normal_TMSNW1" xfId="0"/>
    <cellStyle name="Normal_TMSNW2" xfId="0"/>
    <cellStyle name="Normal_TMSOCPX" xfId="0"/>
    <cellStyle name="Normal_TOTAL MTH" xfId="0"/>
    <cellStyle name="Normal_TOTAL NX CASH FLOW" xfId="0"/>
    <cellStyle name="Normal_TOTAL YTD" xfId="0"/>
    <cellStyle name="Normal_Total-Rev dist." xfId="0"/>
    <cellStyle name="Normal_TRANSDSC.XLS" xfId="0"/>
    <cellStyle name="Normal_TRANSFXA.XLS" xfId="0"/>
    <cellStyle name="Normal_TRANSFXA.XLS_1" xfId="0"/>
    <cellStyle name="Normal_TRANSFXA.XLS_2" xfId="0"/>
    <cellStyle name="Normal_TRANSIME.XLS" xfId="0"/>
    <cellStyle name="Normal_TRANSIME.XLS_1" xfId="0"/>
    <cellStyle name="Normal_TRANSIME.XLS_TRANSDSC.XLS" xfId="0"/>
    <cellStyle name="Normal_TRANSIME.XLS_TRANSFXA.XLS" xfId="0"/>
    <cellStyle name="Normal_TRN-A-CO.XLS" xfId="0"/>
    <cellStyle name="Normal_VDlg" xfId="0"/>
    <cellStyle name="Normal_White" xfId="0"/>
    <cellStyle name="Normal_WO Var. &amp; Tot. Exp." xfId="0"/>
    <cellStyle name="Normal_WSP" xfId="0"/>
    <cellStyle name="Normal_yrcao" xfId="0"/>
    <cellStyle name="Normal_YREND55" xfId="0"/>
    <cellStyle name="Normal_YREND57" xfId="0"/>
    <cellStyle name="Normal_YTDCUR" xfId="0"/>
    <cellStyle name="Normal_Yuma CE Strategic" xfId="0"/>
    <cellStyle name="Normal_yuma_1006a" xfId="0"/>
    <cellStyle name="Percent [2]" xfId="0"/>
    <cellStyle name="Percent_dimon" xfId="0"/>
    <cellStyle name="Percent_Salton Sea 4" xfId="0"/>
    <cellStyle name="Percent_SPC99-03" xfId="0"/>
    <cellStyle name="Percent_Tony" xfId="0"/>
    <cellStyle name="Percent_Yuma CE Strategic" xfId="0"/>
    <cellStyle name="Standard_Anpassen der Amortisation" xfId="0"/>
    <cellStyle name="Standard_ATW" xfId="0"/>
    <cellStyle name="Standard_Compiling Utility Macros" xfId="0"/>
    <cellStyle name="Standard_FixerSetupDlg" xfId="0"/>
    <cellStyle name="Standard_Sperren" xfId="0"/>
    <cellStyle name="Standard_Sperren_1" xfId="0"/>
    <cellStyle name="Standard_TemplateInformation" xfId="0"/>
    <cellStyle name="Standard_TemplateInformation_1" xfId="0"/>
    <cellStyle name="Total" xfId="0"/>
    <cellStyle name="uk" xfId="0"/>
    <cellStyle name="Un" xfId="0"/>
    <cellStyle name="Unprot" xfId="0"/>
    <cellStyle name="Unprot$" xfId="0"/>
    <cellStyle name="Unprot_CurrencySKorea" xfId="0"/>
    <cellStyle name="Unprot_GenMod" xfId="0"/>
    <cellStyle name="Unprot_ScreeningModel" xfId="0"/>
    <cellStyle name="Unprotect" xfId="0"/>
    <cellStyle name="Unprotect_dimon" xfId="0"/>
    <cellStyle name="Unprotect_summary" xfId="0"/>
    <cellStyle name="Währung [0]_Compiling Utility Macros" xfId="0"/>
    <cellStyle name="Währung [0]_FixerSetupDlg" xfId="0"/>
    <cellStyle name="Währung [0]_TemplateInformation" xfId="0"/>
    <cellStyle name="Währung_Compiling Utility Macros" xfId="0"/>
    <cellStyle name="Währung_FixerSetupDlg" xfId="0"/>
    <cellStyle name="Währung_TemplateInformation" xfId="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worksheet" Target="worksheets/sheet11.xml"/><Relationship Id="rId14" Type="http://schemas.openxmlformats.org/officeDocument/2006/relationships/worksheet" Target="worksheets/sheet12.xml"/><Relationship Id="rId15" Type="http://schemas.openxmlformats.org/officeDocument/2006/relationships/externalLink" Target="externalLinks/externalLink1.xml"/><Relationship Id="rId16" Type="http://schemas.openxmlformats.org/officeDocument/2006/relationships/externalLink" Target="externalLinks/externalLink2.xml"/><Relationship Id="rId17" Type="http://schemas.openxmlformats.org/officeDocument/2006/relationships/externalLink" Target="externalLinks/externalLink3.xml"/><Relationship Id="rId18" Type="http://schemas.openxmlformats.org/officeDocument/2006/relationships/externalLink" Target="externalLinks/externalLink4.xml"/><Relationship Id="rId19" Type="http://schemas.openxmlformats.org/officeDocument/2006/relationships/externalLink" Target="externalLinks/externalLink5.xml"/><Relationship Id="rId20" Type="http://schemas.openxmlformats.org/officeDocument/2006/relationships/externalLink" Target="externalLinks/externalLink6.xml"/><Relationship Id="rId21" Type="http://schemas.openxmlformats.org/officeDocument/2006/relationships/sharedStrings" Target="sharedStrings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10-yr Treasury &amp; Spreads Movement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58918005071851"/>
          <c:y val="0.14237350732488"/>
          <c:w val="0.775519864750634"/>
          <c:h val="0.771389880585991"/>
        </c:manualLayout>
      </c:layout>
      <c:lineChart>
        <c:grouping val="standard"/>
        <c:varyColors val="0"/>
        <c:ser>
          <c:idx val="0"/>
          <c:order val="0"/>
          <c:tx>
            <c:strRef>
              <c:f>Summary!$A$83</c:f>
              <c:strCache>
                <c:ptCount val="1"/>
                <c:pt idx="0">
                  <c:v>Treasury (%)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Summary!$B$82:$F$82</c:f>
              <c:strCache>
                <c:ptCount val="5"/>
                <c:pt idx="0">
                  <c:v>3/6/2000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</c:strCache>
            </c:strRef>
          </c:cat>
          <c:val>
            <c:numRef>
              <c:f>Summary!$B$83:$F$83</c:f>
              <c:numCache>
                <c:formatCode>0.000%</c:formatCode>
                <c:ptCount val="5"/>
                <c:pt idx="0">
                  <c:v>0.0642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Summary!$A$84</c:f>
              <c:strCache>
                <c:ptCount val="1"/>
                <c:pt idx="0">
                  <c:v>Spreads (%)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Summary!$B$82:$F$82</c:f>
              <c:strCache>
                <c:ptCount val="5"/>
                <c:pt idx="0">
                  <c:v>3/6/2000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</c:strCache>
            </c:strRef>
          </c:cat>
          <c:val>
            <c:numRef>
              <c:f>Summary!$B$84:$F$84</c:f>
              <c:numCache>
                <c:formatCode>0.000%</c:formatCode>
                <c:ptCount val="5"/>
                <c:pt idx="0">
                  <c:v>0.0244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1394104"/>
        <c:axId val="75521480"/>
      </c:lineChart>
      <c:catAx>
        <c:axId val="71394104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4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521480"/>
        <c:crossesAt val="0"/>
        <c:auto val="1"/>
        <c:lblAlgn val="ctr"/>
        <c:lblOffset val="100"/>
        <c:noMultiLvlLbl val="0"/>
      </c:catAx>
      <c:valAx>
        <c:axId val="75521480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4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Treasury &amp; Spreads (%)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0%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1394104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29585798816568"/>
          <c:y val="0.43481472362427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6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Enterprise Value with Salvage Value ($000)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754003779966179"/>
          <c:y val="0.157265595816212"/>
          <c:w val="0.768957856692861"/>
          <c:h val="0.720645000622588"/>
        </c:manualLayout>
      </c:layout>
      <c:lineChart>
        <c:grouping val="standard"/>
        <c:varyColors val="0"/>
        <c:ser>
          <c:idx val="0"/>
          <c:order val="0"/>
          <c:tx>
            <c:strRef>
              <c:f>Summary!$A$88</c:f>
              <c:strCache>
                <c:ptCount val="1"/>
                <c:pt idx="0">
                  <c:v>Brownsville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Summary!$B$87:$F$87</c:f>
              <c:strCache>
                <c:ptCount val="5"/>
                <c:pt idx="0">
                  <c:v>3/6/2000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</c:strCache>
            </c:strRef>
          </c:cat>
          <c:val>
            <c:numRef>
              <c:f>Summary!$B$88:$F$88</c:f>
              <c:numCache>
                <c:formatCode>_(* #,##0_);_(* \(#,##0\);_(* \-??_);_(@_)</c:formatCode>
                <c:ptCount val="5"/>
              </c:numCache>
            </c:numRef>
          </c:val>
          <c:smooth val="0"/>
        </c:ser>
        <c:ser>
          <c:idx val="1"/>
          <c:order val="1"/>
          <c:tx>
            <c:strRef>
              <c:f>Summary!$A$89</c:f>
              <c:strCache>
                <c:ptCount val="1"/>
                <c:pt idx="0">
                  <c:v>Caledonia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Summary!$B$87:$F$87</c:f>
              <c:strCache>
                <c:ptCount val="5"/>
                <c:pt idx="0">
                  <c:v>3/6/2000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</c:strCache>
            </c:strRef>
          </c:cat>
          <c:val>
            <c:numRef>
              <c:f>Summary!$B$89:$F$89</c:f>
              <c:numCache>
                <c:formatCode>_(* #,##0_);_(* \(#,##0\);_(* \-??_);_(@_)</c:formatCode>
                <c:ptCount val="5"/>
              </c:numCache>
            </c:numRef>
          </c:val>
          <c:smooth val="0"/>
        </c:ser>
        <c:ser>
          <c:idx val="2"/>
          <c:order val="2"/>
          <c:tx>
            <c:strRef>
              <c:f>Summary!$A$90</c:f>
              <c:strCache>
                <c:ptCount val="1"/>
                <c:pt idx="0">
                  <c:v>New Albany</c:v>
                </c:pt>
              </c:strCache>
            </c:strRef>
          </c:tx>
          <c:spPr>
            <a:solidFill>
              <a:srgbClr val="000000"/>
            </a:solidFill>
            <a:ln w="12600">
              <a:solidFill>
                <a:srgbClr val="000000"/>
              </a:solidFill>
              <a:round/>
            </a:ln>
          </c:spPr>
          <c:marker>
            <c:symbol val="triangle"/>
            <c:size val="5"/>
            <c:spPr>
              <a:solidFill>
                <a:srgbClr val="0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Summary!$B$87:$F$87</c:f>
              <c:strCache>
                <c:ptCount val="5"/>
                <c:pt idx="0">
                  <c:v>3/6/2000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</c:strCache>
            </c:strRef>
          </c:cat>
          <c:val>
            <c:numRef>
              <c:f>Summary!$B$90:$F$90</c:f>
              <c:numCache>
                <c:formatCode>_(* #,##0_);_(* \(#,##0\);_(* \-??_);_(@_)</c:formatCode>
                <c:ptCount val="5"/>
              </c:numCache>
            </c:numRef>
          </c:val>
          <c:smooth val="0"/>
        </c:ser>
        <c:ser>
          <c:idx val="3"/>
          <c:order val="3"/>
          <c:tx>
            <c:strRef>
              <c:f>Summary!$A$91</c:f>
              <c:strCache>
                <c:ptCount val="1"/>
                <c:pt idx="0">
                  <c:v>Gleason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Summary!$B$87:$F$87</c:f>
              <c:strCache>
                <c:ptCount val="5"/>
                <c:pt idx="0">
                  <c:v>3/6/2000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</c:strCache>
            </c:strRef>
          </c:cat>
          <c:val>
            <c:numRef>
              <c:f>Summary!$B$91:$F$91</c:f>
              <c:numCache>
                <c:formatCode>_(* #,##0_);_(* \(#,##0\);_(* \-??_);_(@_)</c:formatCode>
                <c:ptCount val="5"/>
              </c:numCache>
            </c:numRef>
          </c:val>
          <c:smooth val="0"/>
        </c:ser>
        <c:ser>
          <c:idx val="4"/>
          <c:order val="4"/>
          <c:tx>
            <c:strRef>
              <c:f>Summary!$A$92</c:f>
              <c:strCache>
                <c:ptCount val="1"/>
                <c:pt idx="0">
                  <c:v>Wheatland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Summary!$B$87:$F$87</c:f>
              <c:strCache>
                <c:ptCount val="5"/>
                <c:pt idx="0">
                  <c:v>3/6/2000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</c:strCache>
            </c:strRef>
          </c:cat>
          <c:val>
            <c:numRef>
              <c:f>Summary!$B$92:$F$92</c:f>
              <c:numCache>
                <c:formatCode>_(* #,##0_);_(* \(#,##0\);_(* \-??_);_(@_)</c:formatCode>
                <c:ptCount val="5"/>
              </c:numCache>
            </c:numRef>
          </c:val>
          <c:smooth val="0"/>
        </c:ser>
        <c:ser>
          <c:idx val="5"/>
          <c:order val="5"/>
          <c:tx>
            <c:strRef>
              <c:f>Summary!$A$93</c:f>
              <c:strCache>
                <c:ptCount val="1"/>
                <c:pt idx="0">
                  <c:v>Wilton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Summary!$B$87:$F$87</c:f>
              <c:strCache>
                <c:ptCount val="5"/>
                <c:pt idx="0">
                  <c:v>3/6/2000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</c:strCache>
            </c:strRef>
          </c:cat>
          <c:val>
            <c:numRef>
              <c:f>Summary!$B$93:$F$93</c:f>
              <c:numCache>
                <c:formatCode>_(* #,##0_);_(* \(#,##0\);_(* \-??_);_(@_)</c:formatCode>
                <c:ptCount val="5"/>
              </c:numCache>
            </c:numRef>
          </c:val>
          <c:smooth val="0"/>
        </c:ser>
        <c:ser>
          <c:idx val="6"/>
          <c:order val="6"/>
          <c:tx>
            <c:strRef>
              <c:f>Summary!$A$94</c:f>
              <c:strCache>
                <c:ptCount val="1"/>
                <c:pt idx="0">
                  <c:v>GenCo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square"/>
            <c:size val="5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Summary!$B$87:$F$87</c:f>
              <c:strCache>
                <c:ptCount val="5"/>
                <c:pt idx="0">
                  <c:v>3/6/2000</c:v>
                </c:pt>
                <c:pt idx="1">
                  <c:v/>
                </c:pt>
                <c:pt idx="2">
                  <c:v/>
                </c:pt>
                <c:pt idx="3">
                  <c:v/>
                </c:pt>
                <c:pt idx="4">
                  <c:v/>
                </c:pt>
              </c:strCache>
            </c:strRef>
          </c:cat>
          <c:val>
            <c:numRef>
              <c:f>Summary!$B$94:$F$94</c:f>
              <c:numCache>
                <c:formatCode>_(* #,##0_);_(* \(#,##0\);_(* \-??_);_(@_)</c:formatCode>
                <c:ptCount val="5"/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4743490"/>
        <c:axId val="55125311"/>
      </c:lineChart>
      <c:catAx>
        <c:axId val="74743490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4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5125311"/>
        <c:crossesAt val="0"/>
        <c:auto val="1"/>
        <c:lblAlgn val="ctr"/>
        <c:lblOffset val="100"/>
        <c:noMultiLvlLbl val="0"/>
      </c:catAx>
      <c:valAx>
        <c:axId val="55125311"/>
        <c:scaling>
          <c:orientation val="minMax"/>
          <c:max val="1050000"/>
          <c:min val="0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4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Enterprise Value ($000)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_);_(* \(#,##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4743490"/>
        <c:crossesAt val="1"/>
        <c:crossBetween val="midCat"/>
        <c:majorUnit val="100000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49365031997082"/>
          <c:y val="0.25781347279292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5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00" strike="noStrike" u="none">
                <a:solidFill>
                  <a:srgbClr val="000000"/>
                </a:solidFill>
                <a:uFillTx/>
                <a:latin typeface="Arial"/>
              </a:rPr>
              <a:t>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Summary!$A$98</c:f>
              <c:strCache>
                <c:ptCount val="1"/>
                <c:pt idx="0">
                  <c:v>Brownsville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Summary!$B$97:$D$97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Summary!$B$98:$D$98</c:f>
              <c:numCache>
                <c:formatCode>_(* #,##0.00_);_(* \(#,##0.00\);_(* \-??_);_(@_)</c:formatCode>
                <c:ptCount val="3"/>
                <c:pt idx="0">
                  <c:v>8.06138316244394</c:v>
                </c:pt>
                <c:pt idx="1">
                  <c:v>6.08344923510637</c:v>
                </c:pt>
                <c:pt idx="2">
                  <c:v>4.84745095655933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Summary!$A$99</c:f>
              <c:strCache>
                <c:ptCount val="1"/>
                <c:pt idx="0">
                  <c:v>Caledonia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Summary!$B$97:$D$97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Summary!$B$99:$D$99</c:f>
              <c:numCache>
                <c:formatCode>_(* #,##0.00_);_(* \(#,##0.00\);_(* \-??_);_(@_)</c:formatCode>
                <c:ptCount val="3"/>
                <c:pt idx="0">
                  <c:v>8.1109974895063</c:v>
                </c:pt>
                <c:pt idx="1">
                  <c:v>6.07140874127912</c:v>
                </c:pt>
                <c:pt idx="2">
                  <c:v>4.82345502910087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Summary!$A$100</c:f>
              <c:strCache>
                <c:ptCount val="1"/>
                <c:pt idx="0">
                  <c:v>New Albany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Summary!$B$97:$D$97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Summary!$B$100:$D$100</c:f>
              <c:numCache>
                <c:formatCode>_(* #,##0.00_);_(* \(#,##0.00\);_(* \-??_);_(@_)</c:formatCode>
                <c:ptCount val="3"/>
                <c:pt idx="0">
                  <c:v>7.70256057061583</c:v>
                </c:pt>
                <c:pt idx="1">
                  <c:v>5.79300196222382</c:v>
                </c:pt>
                <c:pt idx="2">
                  <c:v>4.58494314543015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Summary!$A$101</c:f>
              <c:strCache>
                <c:ptCount val="1"/>
                <c:pt idx="0">
                  <c:v>Gleason</c:v>
                </c:pt>
              </c:strCache>
            </c:strRef>
          </c:tx>
          <c:spPr>
            <a:solidFill>
              <a:srgbClr val="800080"/>
            </a:solidFill>
            <a:ln w="12600">
              <a:solidFill>
                <a:srgbClr val="800080"/>
              </a:solidFill>
              <a:round/>
            </a:ln>
          </c:spPr>
          <c:marker>
            <c:symbol val="square"/>
            <c:size val="5"/>
            <c:spPr>
              <a:solidFill>
                <a:srgbClr val="8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Summary!$B$97:$D$97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Summary!$B$101:$D$101</c:f>
              <c:numCache>
                <c:formatCode>_(* #,##0.00_);_(* \(#,##0.00\);_(* \-??_);_(@_)</c:formatCode>
                <c:ptCount val="3"/>
                <c:pt idx="0">
                  <c:v>14.2220962081671</c:v>
                </c:pt>
                <c:pt idx="1">
                  <c:v>6.40804938441793</c:v>
                </c:pt>
                <c:pt idx="2">
                  <c:v>5.14550917324155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Summary!$A$102</c:f>
              <c:strCache>
                <c:ptCount val="1"/>
                <c:pt idx="0">
                  <c:v>Wheatland</c:v>
                </c:pt>
              </c:strCache>
            </c:strRef>
          </c:tx>
          <c:spPr>
            <a:solidFill>
              <a:srgbClr val="800000"/>
            </a:solidFill>
            <a:ln w="12600">
              <a:solidFill>
                <a:srgbClr val="800000"/>
              </a:solidFill>
              <a:round/>
            </a:ln>
          </c:spPr>
          <c:marker>
            <c:symbol val="circle"/>
            <c:size val="5"/>
            <c:spPr>
              <a:solidFill>
                <a:srgbClr val="8000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Summary!$B$97:$D$97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Summary!$B$102:$D$102</c:f>
              <c:numCache>
                <c:formatCode>_(* #,##0.00_);_(* \(#,##0.00\);_(* \-??_);_(@_)</c:formatCode>
                <c:ptCount val="3"/>
                <c:pt idx="0">
                  <c:v>13.9043700172054</c:v>
                </c:pt>
                <c:pt idx="1">
                  <c:v>6.28259043063263</c:v>
                </c:pt>
                <c:pt idx="2">
                  <c:v>4.85957244667495</c:v>
                </c:pt>
              </c:numCache>
            </c:numRef>
          </c:val>
          <c:smooth val="0"/>
        </c:ser>
        <c:ser>
          <c:idx val="5"/>
          <c:order val="5"/>
          <c:tx>
            <c:strRef>
              <c:f>Summary!$A$103</c:f>
              <c:strCache>
                <c:ptCount val="1"/>
                <c:pt idx="0">
                  <c:v>Wilton</c:v>
                </c:pt>
              </c:strCache>
            </c:strRef>
          </c:tx>
          <c:spPr>
            <a:solidFill>
              <a:srgbClr val="008080"/>
            </a:solidFill>
            <a:ln w="12600">
              <a:solidFill>
                <a:srgbClr val="008080"/>
              </a:solidFill>
              <a:round/>
            </a:ln>
          </c:spPr>
          <c:marker>
            <c:symbol val="plus"/>
            <c:size val="5"/>
            <c:spPr>
              <a:solidFill>
                <a:srgbClr val="008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Summary!$B$97:$D$97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Summary!$B$103:$D$103</c:f>
              <c:numCache>
                <c:formatCode>_(* #,##0.00_);_(* \(#,##0.00\);_(* \-??_);_(@_)</c:formatCode>
                <c:ptCount val="3"/>
                <c:pt idx="0">
                  <c:v>13.9815729703793</c:v>
                </c:pt>
                <c:pt idx="1">
                  <c:v>6.45204282703659</c:v>
                </c:pt>
                <c:pt idx="2">
                  <c:v>5.04040189524305</c:v>
                </c:pt>
              </c:numCache>
            </c:numRef>
          </c:val>
          <c:smooth val="0"/>
        </c:ser>
        <c:ser>
          <c:idx val="6"/>
          <c:order val="6"/>
          <c:tx>
            <c:strRef>
              <c:f>Summary!$A$104</c:f>
              <c:strCache>
                <c:ptCount val="1"/>
                <c:pt idx="0">
                  <c:v>GenCo</c:v>
                </c:pt>
              </c:strCache>
            </c:strRef>
          </c:tx>
          <c:spPr>
            <a:solidFill>
              <a:srgbClr val="0000ff"/>
            </a:solidFill>
            <a:ln w="12600">
              <a:solidFill>
                <a:srgbClr val="0000ff"/>
              </a:solidFill>
              <a:round/>
            </a:ln>
          </c:spPr>
          <c:marker>
            <c:symbol val="triangle"/>
            <c:size val="5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Summary!$B$97:$D$97</c:f>
              <c:strCache>
                <c:ptCount val="3"/>
                <c:pt idx="0">
                  <c:v>2000</c:v>
                </c:pt>
                <c:pt idx="1">
                  <c:v>2001</c:v>
                </c:pt>
                <c:pt idx="2">
                  <c:v>2002</c:v>
                </c:pt>
              </c:strCache>
            </c:strRef>
          </c:cat>
          <c:val>
            <c:numRef>
              <c:f>Summary!$B$104:$D$104</c:f>
              <c:numCache>
                <c:formatCode>_(* #,##0.00_);_(* \(#,##0.00\);_(* \-??_);_(@_)</c:formatCode>
                <c:ptCount val="3"/>
                <c:pt idx="0">
                  <c:v>11.292024729543</c:v>
                </c:pt>
                <c:pt idx="1">
                  <c:v>6.20916226126625</c:v>
                </c:pt>
                <c:pt idx="2">
                  <c:v>4.90265113997847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9386489"/>
        <c:axId val="81289360"/>
      </c:lineChart>
      <c:catAx>
        <c:axId val="79386489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4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Time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1289360"/>
        <c:crossesAt val="0"/>
        <c:auto val="1"/>
        <c:lblAlgn val="ctr"/>
        <c:lblOffset val="100"/>
        <c:noMultiLvlLbl val="0"/>
      </c:catAx>
      <c:valAx>
        <c:axId val="81289360"/>
        <c:scaling>
          <c:orientation val="minMax"/>
          <c:max val="14.5"/>
          <c:min val="3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4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2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9386489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5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Brownsville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Prices'!$B$70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Prices'!$B$71</c:f>
              <c:numCache>
                <c:formatCode>_(* #,##0.00_);_(* \(#,##0.00\);_(* \-??_);_(@_)</c:formatCode>
                <c:ptCount val="1"/>
                <c:pt idx="0">
                  <c:v>8.06138316244394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Prices'!$B$70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Prices'!$B$72</c:f>
              <c:numCache>
                <c:formatCode>_(* #,##0.00_);_(* \(#,##0.00\);_(* \-??_);_(@_)</c:formatCode>
                <c:ptCount val="1"/>
                <c:pt idx="0">
                  <c:v>6.08344923510637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Prices'!$B$70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Prices'!$B$73</c:f>
              <c:numCache>
                <c:formatCode>_(* #,##0.00_);_(* \(#,##0.00\);_(* \-??_);_(@_)</c:formatCode>
                <c:ptCount val="1"/>
                <c:pt idx="0">
                  <c:v>4.84745095655933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2107157"/>
        <c:axId val="41254778"/>
      </c:lineChart>
      <c:catAx>
        <c:axId val="7210715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1254778"/>
        <c:crossesAt val="0"/>
        <c:auto val="1"/>
        <c:lblAlgn val="ctr"/>
        <c:lblOffset val="100"/>
        <c:noMultiLvlLbl val="0"/>
      </c:catAx>
      <c:valAx>
        <c:axId val="41254778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2107157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Caledonia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Prices'!$B$77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Prices'!$B$78</c:f>
              <c:numCache>
                <c:formatCode>_(* #,##0.00_);_(* \(#,##0.00\);_(* \-??_);_(@_)</c:formatCode>
                <c:ptCount val="1"/>
                <c:pt idx="0">
                  <c:v>8.1109974895063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Prices'!$B$77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Prices'!$B$79</c:f>
              <c:numCache>
                <c:formatCode>_(* #,##0.00_);_(* \(#,##0.00\);_(* \-??_);_(@_)</c:formatCode>
                <c:ptCount val="1"/>
                <c:pt idx="0">
                  <c:v>6.07140874127912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Prices'!$B$77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Prices'!$B$80</c:f>
              <c:numCache>
                <c:formatCode>_(* #,##0.00_);_(* \(#,##0.00\);_(* \-??_);_(@_)</c:formatCode>
                <c:ptCount val="1"/>
                <c:pt idx="0">
                  <c:v>4.82345502910087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0396286"/>
        <c:axId val="50493094"/>
      </c:lineChart>
      <c:catAx>
        <c:axId val="5039628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493094"/>
        <c:crossesAt val="0"/>
        <c:auto val="1"/>
        <c:lblAlgn val="ctr"/>
        <c:lblOffset val="100"/>
        <c:noMultiLvlLbl val="0"/>
      </c:catAx>
      <c:valAx>
        <c:axId val="50493094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396286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New Albany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Prices'!$B$84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Prices'!$B$85</c:f>
              <c:numCache>
                <c:formatCode>_(* #,##0.00_);_(* \(#,##0.00\);_(* \-??_);_(@_)</c:formatCode>
                <c:ptCount val="1"/>
                <c:pt idx="0">
                  <c:v>7.70256057061583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Prices'!$B$84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Prices'!$B$86</c:f>
              <c:numCache>
                <c:formatCode>_(* #,##0.00_);_(* \(#,##0.00\);_(* \-??_);_(@_)</c:formatCode>
                <c:ptCount val="1"/>
                <c:pt idx="0">
                  <c:v>5.79300196222382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Prices'!$B$84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Prices'!$B$87</c:f>
              <c:numCache>
                <c:formatCode>_(* #,##0.00_);_(* \(#,##0.00\);_(* \-??_);_(@_)</c:formatCode>
                <c:ptCount val="1"/>
                <c:pt idx="0">
                  <c:v>4.58494314543015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961571"/>
        <c:axId val="20028092"/>
      </c:lineChart>
      <c:catAx>
        <c:axId val="3596157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0028092"/>
        <c:crossesAt val="0"/>
        <c:auto val="1"/>
        <c:lblAlgn val="ctr"/>
        <c:lblOffset val="100"/>
        <c:noMultiLvlLbl val="0"/>
      </c:catAx>
      <c:valAx>
        <c:axId val="20028092"/>
        <c:scaling>
          <c:orientation val="minMax"/>
          <c:max val="16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961571"/>
        <c:crossesAt val="1"/>
        <c:crossBetween val="midCat"/>
        <c:majorUnit val="2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Gleason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41480377545951"/>
          <c:y val="0.191066066066066"/>
          <c:w val="0.845228238670862"/>
          <c:h val="0.741366366366366"/>
        </c:manualLayout>
      </c:layout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Prices'!$J$70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Prices'!$J$71</c:f>
              <c:numCache>
                <c:formatCode>_(* #,##0.00_);_(* \(#,##0.00\);_(* \-??_);_(@_)</c:formatCode>
                <c:ptCount val="1"/>
                <c:pt idx="0">
                  <c:v>14.2220962081671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Prices'!$J$70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Prices'!$J$72</c:f>
              <c:numCache>
                <c:formatCode>_(* #,##0.00_);_(* \(#,##0.00\);_(* \-??_);_(@_)</c:formatCode>
                <c:ptCount val="1"/>
                <c:pt idx="0">
                  <c:v>6.40804938441793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Prices'!$J$70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Prices'!$J$73</c:f>
              <c:numCache>
                <c:formatCode>_(* #,##0.00_);_(* \(#,##0.00\);_(* \-??_);_(@_)</c:formatCode>
                <c:ptCount val="1"/>
                <c:pt idx="0">
                  <c:v>5.14550917324155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92733023"/>
        <c:axId val="85125363"/>
      </c:lineChart>
      <c:catAx>
        <c:axId val="92733023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85125363"/>
        <c:crossesAt val="0"/>
        <c:auto val="1"/>
        <c:lblAlgn val="ctr"/>
        <c:lblOffset val="100"/>
        <c:noMultiLvlLbl val="0"/>
      </c:catAx>
      <c:valAx>
        <c:axId val="85125363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9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2733023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5365678644367"/>
          <c:y val="0.41516516516516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Wheatland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Prices'!$J$77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Prices'!$J$78</c:f>
              <c:numCache>
                <c:formatCode>_(* #,##0.00_);_(* \(#,##0.00\);_(* \-??_);_(@_)</c:formatCode>
                <c:ptCount val="1"/>
                <c:pt idx="0">
                  <c:v>13.9043700172054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Prices'!$J$77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Prices'!$J$79</c:f>
              <c:numCache>
                <c:formatCode>_(* #,##0.00_);_(* \(#,##0.00\);_(* \-??_);_(@_)</c:formatCode>
                <c:ptCount val="1"/>
                <c:pt idx="0">
                  <c:v>6.28259043063263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Prices'!$J$77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Prices'!$J$80</c:f>
              <c:numCache>
                <c:formatCode>_(* #,##0.00_);_(* \(#,##0.00\);_(* \-??_);_(@_)</c:formatCode>
                <c:ptCount val="1"/>
                <c:pt idx="0">
                  <c:v>4.85957244667495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0331888"/>
        <c:axId val="17387855"/>
      </c:lineChart>
      <c:catAx>
        <c:axId val="5033188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387855"/>
        <c:crossesAt val="0"/>
        <c:auto val="1"/>
        <c:lblAlgn val="ctr"/>
        <c:lblOffset val="100"/>
        <c:noMultiLvlLbl val="0"/>
      </c:catAx>
      <c:valAx>
        <c:axId val="17387855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0331888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000" strike="noStrike" u="none">
                <a:solidFill>
                  <a:srgbClr val="000000"/>
                </a:solidFill>
                <a:uFillTx/>
                <a:latin typeface="Arial"/>
              </a:rPr>
              <a:t>Wilton Capacity Prices ($/kW-mo)</a:t>
            </a:r>
          </a:p>
        </c:rich>
      </c:tx>
      <c:overlay val="0"/>
      <c:spPr>
        <a:noFill/>
        <a:ln w="0">
          <a:noFill/>
        </a:ln>
      </c:spPr>
    </c:title>
    <c:autoTitleDeleted val="0"/>
    <c:plotArea>
      <c:lineChart>
        <c:grouping val="standard"/>
        <c:varyColors val="0"/>
        <c:ser>
          <c:idx val="0"/>
          <c:order val="0"/>
          <c:tx>
            <c:strRef>
              <c:f>"2000"</c:f>
              <c:strCache>
                <c:ptCount val="1"/>
                <c:pt idx="0">
                  <c:v>2000</c:v>
                </c:pt>
              </c:strCache>
            </c:strRef>
          </c:tx>
          <c:spPr>
            <a:solidFill>
              <a:srgbClr val="000080"/>
            </a:solidFill>
            <a:ln w="12600">
              <a:solidFill>
                <a:srgbClr val="000080"/>
              </a:solidFill>
              <a:round/>
            </a:ln>
          </c:spPr>
          <c:marker>
            <c:symbol val="diamond"/>
            <c:size val="5"/>
            <c:spPr>
              <a:solidFill>
                <a:srgbClr val="00008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Prices'!$J$84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Prices'!$J$85</c:f>
              <c:numCache>
                <c:formatCode>_(* #,##0.00_);_(* \(#,##0.00\);_(* \-??_);_(@_)</c:formatCode>
                <c:ptCount val="1"/>
                <c:pt idx="0">
                  <c:v>13.9815729703793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"2001"</c:f>
              <c:strCache>
                <c:ptCount val="1"/>
                <c:pt idx="0">
                  <c:v>2001</c:v>
                </c:pt>
              </c:strCache>
            </c:strRef>
          </c:tx>
          <c:spPr>
            <a:solidFill>
              <a:srgbClr val="ffff00"/>
            </a:solidFill>
            <a:ln w="12600">
              <a:solidFill>
                <a:srgbClr val="ffff00"/>
              </a:solidFill>
              <a:round/>
            </a:ln>
          </c:spPr>
          <c:marker>
            <c:symbol val="triangle"/>
            <c:size val="5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Prices'!$J$84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Prices'!$J$86</c:f>
              <c:numCache>
                <c:formatCode>_(* #,##0.00_);_(* \(#,##0.00\);_(* \-??_);_(@_)</c:formatCode>
                <c:ptCount val="1"/>
                <c:pt idx="0">
                  <c:v>6.45204282703659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"2002"</c:f>
              <c:strCache>
                <c:ptCount val="1"/>
                <c:pt idx="0">
                  <c:v>2002</c:v>
                </c:pt>
              </c:strCache>
            </c:strRef>
          </c:tx>
          <c:spPr>
            <a:solidFill>
              <a:srgbClr val="00ffff"/>
            </a:solidFill>
            <a:ln w="12600">
              <a:solidFill>
                <a:srgbClr val="00ffff"/>
              </a:solidFill>
              <a:round/>
            </a:ln>
          </c:spPr>
          <c:marker>
            <c:symbol val="x"/>
            <c:size val="5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'Capacity Prices'!$J$84</c:f>
              <c:strCache>
                <c:ptCount val="1"/>
                <c:pt idx="0">
                  <c:v>3/6/2000</c:v>
                </c:pt>
              </c:strCache>
            </c:strRef>
          </c:cat>
          <c:val>
            <c:numRef>
              <c:f>'Capacity Prices'!$J$87</c:f>
              <c:numCache>
                <c:formatCode>_(* #,##0.00_);_(* \(#,##0.00\);_(* \-??_);_(@_)</c:formatCode>
                <c:ptCount val="1"/>
                <c:pt idx="0">
                  <c:v>5.04040189524305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532626"/>
        <c:axId val="18305362"/>
      </c:lineChart>
      <c:catAx>
        <c:axId val="353262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Valuation Date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[$-409]m/d/yyyy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8305362"/>
        <c:crossesAt val="0"/>
        <c:auto val="1"/>
        <c:lblAlgn val="ctr"/>
        <c:lblOffset val="100"/>
        <c:noMultiLvlLbl val="0"/>
      </c:catAx>
      <c:valAx>
        <c:axId val="18305362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$/kW-mo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_(* #,##0.00_);_(* \(#,##0.00\);_(* \-??_);_(@_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7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53262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chart" Target="../charts/chart4.xml"/><Relationship Id="rId2" Type="http://schemas.openxmlformats.org/officeDocument/2006/relationships/chart" Target="../charts/chart5.xml"/><Relationship Id="rId3" Type="http://schemas.openxmlformats.org/officeDocument/2006/relationships/chart" Target="../charts/chart6.xml"/><Relationship Id="rId4" Type="http://schemas.openxmlformats.org/officeDocument/2006/relationships/chart" Target="../charts/chart7.xml"/><Relationship Id="rId5" Type="http://schemas.openxmlformats.org/officeDocument/2006/relationships/chart" Target="../charts/chart8.xml"/><Relationship Id="rId6" Type="http://schemas.openxmlformats.org/officeDocument/2006/relationships/chart" Target="../charts/chart9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9</xdr:col>
      <xdr:colOff>0</xdr:colOff>
      <xdr:row>10</xdr:row>
      <xdr:rowOff>104760</xdr:rowOff>
    </xdr:from>
    <xdr:to>
      <xdr:col>18</xdr:col>
      <xdr:colOff>31320</xdr:colOff>
      <xdr:row>39</xdr:row>
      <xdr:rowOff>95040</xdr:rowOff>
    </xdr:to>
    <xdr:graphicFrame>
      <xdr:nvGraphicFramePr>
        <xdr:cNvPr id="0" name="Chart 396"/>
        <xdr:cNvGraphicFramePr/>
      </xdr:nvGraphicFramePr>
      <xdr:xfrm>
        <a:off x="11400120" y="1886040"/>
        <a:ext cx="10646640" cy="58482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11160</xdr:colOff>
      <xdr:row>45</xdr:row>
      <xdr:rowOff>9360</xdr:rowOff>
    </xdr:from>
    <xdr:to>
      <xdr:col>8</xdr:col>
      <xdr:colOff>720</xdr:colOff>
      <xdr:row>73</xdr:row>
      <xdr:rowOff>190800</xdr:rowOff>
    </xdr:to>
    <xdr:graphicFrame>
      <xdr:nvGraphicFramePr>
        <xdr:cNvPr id="1" name="Chart 398"/>
        <xdr:cNvGraphicFramePr/>
      </xdr:nvGraphicFramePr>
      <xdr:xfrm>
        <a:off x="11160" y="8858160"/>
        <a:ext cx="10856880" cy="57819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8</xdr:col>
      <xdr:colOff>512640</xdr:colOff>
      <xdr:row>44</xdr:row>
      <xdr:rowOff>190800</xdr:rowOff>
    </xdr:from>
    <xdr:to>
      <xdr:col>18</xdr:col>
      <xdr:colOff>720</xdr:colOff>
      <xdr:row>73</xdr:row>
      <xdr:rowOff>200160</xdr:rowOff>
    </xdr:to>
    <xdr:graphicFrame>
      <xdr:nvGraphicFramePr>
        <xdr:cNvPr id="2" name="Chart 402"/>
        <xdr:cNvGraphicFramePr/>
      </xdr:nvGraphicFramePr>
      <xdr:xfrm>
        <a:off x="11379960" y="8839440"/>
        <a:ext cx="10636200" cy="5810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0</xdr:col>
      <xdr:colOff>281160</xdr:colOff>
      <xdr:row>4</xdr:row>
      <xdr:rowOff>9360</xdr:rowOff>
    </xdr:from>
    <xdr:to>
      <xdr:col>5</xdr:col>
      <xdr:colOff>1077480</xdr:colOff>
      <xdr:row>21</xdr:row>
      <xdr:rowOff>152640</xdr:rowOff>
    </xdr:to>
    <xdr:graphicFrame>
      <xdr:nvGraphicFramePr>
        <xdr:cNvPr id="3" name="Chart 1"/>
        <xdr:cNvGraphicFramePr/>
      </xdr:nvGraphicFramePr>
      <xdr:xfrm>
        <a:off x="281160" y="752400"/>
        <a:ext cx="6481440" cy="2895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0</xdr:col>
      <xdr:colOff>292320</xdr:colOff>
      <xdr:row>23</xdr:row>
      <xdr:rowOff>9360</xdr:rowOff>
    </xdr:from>
    <xdr:to>
      <xdr:col>6</xdr:col>
      <xdr:colOff>1080</xdr:colOff>
      <xdr:row>40</xdr:row>
      <xdr:rowOff>133560</xdr:rowOff>
    </xdr:to>
    <xdr:graphicFrame>
      <xdr:nvGraphicFramePr>
        <xdr:cNvPr id="4" name="Chart 2"/>
        <xdr:cNvGraphicFramePr/>
      </xdr:nvGraphicFramePr>
      <xdr:xfrm>
        <a:off x="292320" y="3828960"/>
        <a:ext cx="650088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0</xdr:col>
      <xdr:colOff>292320</xdr:colOff>
      <xdr:row>41</xdr:row>
      <xdr:rowOff>152280</xdr:rowOff>
    </xdr:from>
    <xdr:to>
      <xdr:col>5</xdr:col>
      <xdr:colOff>1087560</xdr:colOff>
      <xdr:row>59</xdr:row>
      <xdr:rowOff>133560</xdr:rowOff>
    </xdr:to>
    <xdr:graphicFrame>
      <xdr:nvGraphicFramePr>
        <xdr:cNvPr id="5" name="Chart 3"/>
        <xdr:cNvGraphicFramePr/>
      </xdr:nvGraphicFramePr>
      <xdr:xfrm>
        <a:off x="292320" y="6886440"/>
        <a:ext cx="6480360" cy="28958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6</xdr:col>
      <xdr:colOff>563040</xdr:colOff>
      <xdr:row>4</xdr:row>
      <xdr:rowOff>28440</xdr:rowOff>
    </xdr:from>
    <xdr:to>
      <xdr:col>12</xdr:col>
      <xdr:colOff>444240</xdr:colOff>
      <xdr:row>21</xdr:row>
      <xdr:rowOff>152640</xdr:rowOff>
    </xdr:to>
    <xdr:graphicFrame>
      <xdr:nvGraphicFramePr>
        <xdr:cNvPr id="6" name="Chart 4"/>
        <xdr:cNvGraphicFramePr/>
      </xdr:nvGraphicFramePr>
      <xdr:xfrm>
        <a:off x="7355160" y="771480"/>
        <a:ext cx="6521760" cy="28767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 editAs="oneCell">
    <xdr:from>
      <xdr:col>6</xdr:col>
      <xdr:colOff>553320</xdr:colOff>
      <xdr:row>22</xdr:row>
      <xdr:rowOff>152280</xdr:rowOff>
    </xdr:from>
    <xdr:to>
      <xdr:col>12</xdr:col>
      <xdr:colOff>433440</xdr:colOff>
      <xdr:row>40</xdr:row>
      <xdr:rowOff>105120</xdr:rowOff>
    </xdr:to>
    <xdr:graphicFrame>
      <xdr:nvGraphicFramePr>
        <xdr:cNvPr id="7" name="Chart 5"/>
        <xdr:cNvGraphicFramePr/>
      </xdr:nvGraphicFramePr>
      <xdr:xfrm>
        <a:off x="7345440" y="3809880"/>
        <a:ext cx="6520680" cy="28674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 editAs="oneCell">
    <xdr:from>
      <xdr:col>6</xdr:col>
      <xdr:colOff>532800</xdr:colOff>
      <xdr:row>42</xdr:row>
      <xdr:rowOff>9360</xdr:rowOff>
    </xdr:from>
    <xdr:to>
      <xdr:col>12</xdr:col>
      <xdr:colOff>423720</xdr:colOff>
      <xdr:row>59</xdr:row>
      <xdr:rowOff>114480</xdr:rowOff>
    </xdr:to>
    <xdr:graphicFrame>
      <xdr:nvGraphicFramePr>
        <xdr:cNvPr id="8" name="Chart 6"/>
        <xdr:cNvGraphicFramePr/>
      </xdr:nvGraphicFramePr>
      <xdr:xfrm>
        <a:off x="7324920" y="6905520"/>
        <a:ext cx="6531480" cy="285768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BasePowerModel-2-7-00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PEMEX_Model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O:/NAES/From_KO/LM6000s/Control/OldCostConfiguration-1-20-99.xls" TargetMode="External"/>
</Relationships>
</file>

<file path=xl/externalLinks/_rels/externalLink4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C:/TEMP/Brownsville2.xls" TargetMode="External"/>
</Relationships>
</file>

<file path=xl/externalLinks/_rels/externalLink5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East%20Origination/CTG%20Models/brownsville_0121.xls" TargetMode="External"/>
</Relationships>
</file>

<file path=xl/externalLinks/_rels/externalLink6.xml.rels><?xml version="1.0" encoding="UTF-8"?>
<Relationships xmlns="http://schemas.openxmlformats.org/package/2006/relationships"><Relationship Id="rId1" Type="http://schemas.openxmlformats.org/officeDocument/2006/relationships/externalLinkPath" Target="../xls/%08ANALYSIS/ATPVBAEN.XLA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Notes"/>
      <sheetName val="Tracking Sheet"/>
      <sheetName val="Assumptions"/>
      <sheetName val="Price_Technical Assumption"/>
      <sheetName val="IS"/>
      <sheetName val="BS"/>
      <sheetName val="Returns Analysis"/>
      <sheetName val="Depreciation"/>
      <sheetName val="Taxes"/>
      <sheetName val="IDC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IS &amp; CF"/>
      <sheetName val="Ops"/>
      <sheetName val="Ins &amp; PT"/>
      <sheetName val="Financing"/>
      <sheetName val="Dep"/>
      <sheetName val="O&amp;M"/>
      <sheetName val="Volumes"/>
      <sheetName val="%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MARY"/>
      <sheetName val="PROJECTCONFIGURATION"/>
      <sheetName val="SOURCEDATA"/>
      <sheetName val="OPERATIONAL CHARACTERISTICS"/>
      <sheetName val="EPC DETAIL X 2 LM 6000"/>
      <sheetName val="FINANCE"/>
      <sheetName val="TURBINE AVAILABILITY"/>
      <sheetName val="CLARIFICATION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</sheetDataSet>
  </externalBook>
</externalLink>
</file>

<file path=xl/externalLinks/externalLink4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Project Assumptions"/>
      <sheetName val="PPA Assumptions &amp;Summary"/>
      <sheetName val="Operations"/>
      <sheetName val="Book Income Statement"/>
      <sheetName val="Cash Flow Statement"/>
      <sheetName val="B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</sheetDataSet>
  </externalBook>
</externalLink>
</file>

<file path=xl/externalLinks/externalLink5.xml><?xml version="1.0" encoding="utf-8"?>
<externalLink xmlns="http://schemas.openxmlformats.org/spreadsheetml/2006/main">
  <externalBook xmlns:r="http://schemas.openxmlformats.org/officeDocument/2006/relationships" r:id="rId1">
    <sheetNames>
      <sheetName val="monci"/>
      <sheetName val="Tracking sheet"/>
      <sheetName val="Value"/>
      <sheetName val="Project Assumptions"/>
      <sheetName val="PPA Assumptions &amp;Summary"/>
      <sheetName val="Operations"/>
      <sheetName val="Debt Amortization"/>
      <sheetName val="Returns Summary"/>
      <sheetName val="Book Income Statement"/>
      <sheetName val="Cash Flow Statement"/>
      <sheetName val="BS"/>
      <sheetName val="Tax Calculations"/>
      <sheetName val="Depreciation"/>
      <sheetName val="Interest During Construction"/>
      <sheetName val="Maintenance Reserves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</sheetDataSet>
  </externalBook>
</externalLink>
</file>

<file path=xl/externalLinks/externalLink6.xml><?xml version="1.0" encoding="utf-8"?>
<externalLink xmlns="http://schemas.openxmlformats.org/spreadsheetml/2006/main">
  <externalBook xmlns:r="http://schemas.openxmlformats.org/officeDocument/2006/relationships" r:id="rId1">
    <sheetNames>
      <sheetName val="REG"/>
      <sheetName val="VBA Functions and Subs"/>
      <sheetName val="Loc Table"/>
    </sheetNames>
    <definedNames>
      <definedName name="xNPV"/>
    </definedNames>
    <sheetDataSet>
      <sheetData sheetId="0"/>
      <sheetData sheetId="1"/>
      <sheetData sheetId="2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11.xml.rels><?xml version="1.0" encoding="UTF-8"?>
<Relationships xmlns="http://schemas.openxmlformats.org/package/2006/relationships"><Relationship Id="rId1" Type="http://schemas.openxmlformats.org/officeDocument/2006/relationships/comments" Target="../comments11.xml"/><Relationship Id="rId2" Type="http://schemas.openxmlformats.org/officeDocument/2006/relationships/vmlDrawing" Target="../drawings/vmlDrawing4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5.xml.rels><?xml version="1.0" encoding="UTF-8"?>
<Relationships xmlns="http://schemas.openxmlformats.org/package/2006/relationships"><Relationship Id="rId1" Type="http://schemas.openxmlformats.org/officeDocument/2006/relationships/comments" Target="../comments5.xml"/><Relationship Id="rId2" Type="http://schemas.openxmlformats.org/officeDocument/2006/relationships/vmlDrawing" Target="../drawings/vmlDrawing1.vml"/>
</Relationships>
</file>

<file path=xl/worksheets/_rels/sheet6.xml.rels><?xml version="1.0" encoding="UTF-8"?>
<Relationships xmlns="http://schemas.openxmlformats.org/package/2006/relationships"><Relationship Id="rId1" Type="http://schemas.openxmlformats.org/officeDocument/2006/relationships/comments" Target="../comments6.xml"/><Relationship Id="rId2" Type="http://schemas.openxmlformats.org/officeDocument/2006/relationships/vmlDrawing" Target="../drawings/vmlDrawing2.vml"/>
</Relationships>
</file>

<file path=xl/worksheets/_rels/sheet7.xml.rels><?xml version="1.0" encoding="UTF-8"?>
<Relationships xmlns="http://schemas.openxmlformats.org/package/2006/relationships"><Relationship Id="rId1" Type="http://schemas.openxmlformats.org/officeDocument/2006/relationships/comments" Target="../comments7.xml"/><Relationship Id="rId2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V136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3.28"/>
    <col collapsed="false" customWidth="true" hidden="false" outlineLevel="0" max="8" min="2" style="1" width="14.41"/>
    <col collapsed="false" customWidth="true" hidden="false" outlineLevel="0" max="9" min="9" style="1" width="7.56"/>
    <col collapsed="false" customWidth="true" hidden="false" outlineLevel="0" max="10" min="10" style="1" width="41.85"/>
    <col collapsed="false" customWidth="true" hidden="false" outlineLevel="0" max="12" min="11" style="1" width="14.41"/>
    <col collapsed="false" customWidth="true" hidden="false" outlineLevel="0" max="14" min="13" style="1" width="13.85"/>
    <col collapsed="false" customWidth="true" hidden="false" outlineLevel="0" max="17" min="15" style="1" width="14.41"/>
    <col collapsed="false" customWidth="true" hidden="false" outlineLevel="0" max="18" min="18" style="1" width="8.99"/>
    <col collapsed="false" customWidth="true" hidden="false" outlineLevel="0" max="19" min="19" style="1" width="11.99"/>
    <col collapsed="false" customWidth="true" hidden="false" outlineLevel="0" max="20" min="20" style="1" width="11.42"/>
    <col collapsed="false" customWidth="true" hidden="false" outlineLevel="0" max="21" min="21" style="1" width="22.42"/>
    <col collapsed="false" customWidth="true" hidden="false" outlineLevel="0" max="22" min="22" style="1" width="18.99"/>
    <col collapsed="false" customWidth="true" hidden="false" outlineLevel="0" max="23" min="23" style="1" width="10.28"/>
    <col collapsed="false" customWidth="true" hidden="false" outlineLevel="0" max="35" min="24" style="1" width="12.85"/>
    <col collapsed="false" customWidth="true" hidden="false" outlineLevel="0" max="43" min="36" style="1" width="11.99"/>
    <col collapsed="false" customWidth="false" hidden="false" outlineLevel="0" max="44" min="44" style="1" width="9.14"/>
    <col collapsed="false" customWidth="true" hidden="false" outlineLevel="0" max="47" min="45" style="1" width="9.99"/>
    <col collapsed="false" customWidth="true" hidden="false" outlineLevel="0" max="48" min="48" style="1" width="11.99"/>
    <col collapsed="false" customWidth="true" hidden="false" outlineLevel="0" max="49" min="49" style="1" width="17.56"/>
    <col collapsed="false" customWidth="true" hidden="false" outlineLevel="0" max="50" min="50" style="1" width="22.42"/>
    <col collapsed="false" customWidth="true" hidden="false" outlineLevel="0" max="51" min="51" style="1" width="18.99"/>
    <col collapsed="false" customWidth="true" hidden="false" outlineLevel="0" max="52" min="52" style="1" width="10.28"/>
    <col collapsed="false" customWidth="true" hidden="false" outlineLevel="0" max="72" min="53" style="1" width="13.14"/>
    <col collapsed="false" customWidth="false" hidden="false" outlineLevel="0" max="73" min="73" style="1" width="9.14"/>
    <col collapsed="false" customWidth="true" hidden="false" outlineLevel="0" max="83" min="74" style="1" width="9.99"/>
    <col collapsed="false" customWidth="false" hidden="false" outlineLevel="0" max="84" min="84" style="1" width="9.14"/>
    <col collapsed="false" customWidth="true" hidden="false" outlineLevel="0" max="90" min="85" style="1" width="9.99"/>
    <col collapsed="false" customWidth="false" hidden="false" outlineLevel="0" max="91" min="91" style="1" width="9.14"/>
    <col collapsed="false" customWidth="true" hidden="false" outlineLevel="0" max="97" min="92" style="1" width="9.99"/>
    <col collapsed="false" customWidth="false" hidden="false" outlineLevel="0" max="257" min="98" style="1" width="9.14"/>
  </cols>
  <sheetData>
    <row r="1" customFormat="false" ht="25.5" hidden="true" customHeight="false" outlineLevel="0" collapsed="false">
      <c r="A1" s="2" t="s">
        <v>0</v>
      </c>
      <c r="S1" s="3"/>
      <c r="AV1" s="3"/>
    </row>
    <row r="2" customFormat="false" ht="13.5" hidden="false" customHeight="true" outlineLevel="0" collapsed="false">
      <c r="A2" s="2"/>
      <c r="S2" s="3"/>
      <c r="AV2" s="3"/>
    </row>
    <row r="3" customFormat="false" ht="20.25" hidden="false" customHeight="false" outlineLevel="0" collapsed="false">
      <c r="A3" s="4" t="s">
        <v>1</v>
      </c>
      <c r="C3" s="5"/>
      <c r="D3" s="5"/>
    </row>
    <row r="4" customFormat="false" ht="12.75" hidden="false" customHeight="false" outlineLevel="0" collapsed="false">
      <c r="C4" s="5"/>
      <c r="D4" s="5"/>
    </row>
    <row r="5" customFormat="false" ht="20.25" hidden="false" customHeight="false" outlineLevel="0" collapsed="false">
      <c r="A5" s="6" t="s">
        <v>2</v>
      </c>
      <c r="B5" s="7" t="n">
        <v>36591</v>
      </c>
    </row>
    <row r="6" customFormat="false" ht="12.75" hidden="false" customHeight="false" outlineLevel="0" collapsed="false">
      <c r="C6" s="8"/>
      <c r="I6" s="9"/>
      <c r="R6" s="9"/>
    </row>
    <row r="7" customFormat="false" ht="13.5" hidden="false" customHeight="false" outlineLevel="0" collapsed="false">
      <c r="I7" s="9"/>
      <c r="R7" s="9"/>
    </row>
    <row r="8" customFormat="false" ht="15.75" hidden="false" customHeight="false" outlineLevel="0" collapsed="false">
      <c r="A8" s="10" t="s">
        <v>3</v>
      </c>
      <c r="B8" s="11"/>
      <c r="C8" s="11"/>
      <c r="D8" s="11"/>
      <c r="E8" s="12"/>
      <c r="F8" s="12"/>
      <c r="G8" s="12"/>
      <c r="H8" s="13"/>
      <c r="I8" s="9"/>
      <c r="R8" s="9"/>
      <c r="S8" s="14"/>
    </row>
    <row r="9" customFormat="false" ht="15.75" hidden="false" customHeight="false" outlineLevel="0" collapsed="false">
      <c r="A9" s="15" t="s">
        <v>4</v>
      </c>
      <c r="B9" s="16" t="s">
        <v>5</v>
      </c>
      <c r="C9" s="17" t="s">
        <v>6</v>
      </c>
      <c r="D9" s="18"/>
      <c r="E9" s="19" t="s">
        <v>7</v>
      </c>
      <c r="F9" s="16" t="s">
        <v>5</v>
      </c>
      <c r="G9" s="16" t="s">
        <v>6</v>
      </c>
      <c r="H9" s="20"/>
      <c r="I9" s="9"/>
      <c r="R9" s="9"/>
    </row>
    <row r="10" customFormat="false" ht="15.75" hidden="false" customHeight="false" outlineLevel="0" collapsed="false">
      <c r="A10" s="21" t="s">
        <v>8</v>
      </c>
      <c r="B10" s="22" t="n">
        <f aca="false">C10/G13</f>
        <v>1</v>
      </c>
      <c r="C10" s="23" t="n">
        <f aca="false">G13</f>
        <v>1024681.701</v>
      </c>
      <c r="D10" s="24"/>
      <c r="E10" s="25" t="s">
        <v>9</v>
      </c>
      <c r="F10" s="26" t="n">
        <f aca="false">G10/G13</f>
        <v>0.42120412668519</v>
      </c>
      <c r="G10" s="27" t="n">
        <v>431600.161</v>
      </c>
      <c r="H10" s="28"/>
      <c r="I10" s="9"/>
      <c r="R10" s="9"/>
    </row>
    <row r="11" customFormat="false" ht="15.75" hidden="false" customHeight="false" outlineLevel="0" collapsed="false">
      <c r="A11" s="21"/>
      <c r="B11" s="29"/>
      <c r="C11" s="23"/>
      <c r="D11" s="30"/>
      <c r="E11" s="25" t="s">
        <v>10</v>
      </c>
      <c r="F11" s="31" t="n">
        <f aca="false">G11/G13</f>
        <v>0.57879587331481</v>
      </c>
      <c r="G11" s="27" t="n">
        <v>593081.54</v>
      </c>
      <c r="H11" s="32"/>
      <c r="I11" s="9"/>
      <c r="R11" s="9"/>
      <c r="S11" s="33"/>
    </row>
    <row r="12" customFormat="false" ht="15.75" hidden="false" customHeight="false" outlineLevel="0" collapsed="false">
      <c r="A12" s="34"/>
      <c r="B12" s="35"/>
      <c r="C12" s="36"/>
      <c r="D12" s="18"/>
      <c r="E12" s="18"/>
      <c r="F12" s="37"/>
      <c r="G12" s="36"/>
      <c r="H12" s="38"/>
      <c r="I12" s="9"/>
      <c r="R12" s="9"/>
      <c r="S12" s="33"/>
    </row>
    <row r="13" customFormat="false" ht="15.75" hidden="false" customHeight="false" outlineLevel="0" collapsed="false">
      <c r="A13" s="39" t="s">
        <v>11</v>
      </c>
      <c r="B13" s="40" t="n">
        <f aca="false">B10</f>
        <v>1</v>
      </c>
      <c r="C13" s="41" t="n">
        <f aca="false">C10</f>
        <v>1024681.701</v>
      </c>
      <c r="D13" s="18"/>
      <c r="E13" s="42" t="s">
        <v>12</v>
      </c>
      <c r="F13" s="43" t="n">
        <f aca="false">SUM(F10:F11)</f>
        <v>1</v>
      </c>
      <c r="G13" s="44" t="n">
        <f aca="false">SUM(G10:G11)</f>
        <v>1024681.701</v>
      </c>
      <c r="H13" s="32"/>
      <c r="I13" s="9"/>
      <c r="S13" s="33"/>
    </row>
    <row r="14" customFormat="false" ht="15.75" hidden="false" customHeight="false" outlineLevel="0" collapsed="false">
      <c r="A14" s="45"/>
      <c r="B14" s="46"/>
      <c r="C14" s="47"/>
      <c r="D14" s="18"/>
      <c r="E14" s="48"/>
      <c r="F14" s="48"/>
      <c r="G14" s="48"/>
      <c r="H14" s="49"/>
      <c r="I14" s="9"/>
      <c r="R14" s="9"/>
      <c r="S14" s="33"/>
    </row>
    <row r="15" customFormat="false" ht="15.75" hidden="false" customHeight="false" outlineLevel="0" collapsed="false">
      <c r="A15" s="50" t="s">
        <v>13</v>
      </c>
      <c r="B15" s="22" t="n">
        <v>0</v>
      </c>
      <c r="C15" s="36" t="n">
        <f aca="false">B15*C13</f>
        <v>0</v>
      </c>
      <c r="D15" s="18"/>
      <c r="E15" s="42"/>
      <c r="F15" s="48"/>
      <c r="G15" s="48"/>
      <c r="H15" s="32"/>
      <c r="I15" s="9"/>
      <c r="R15" s="9"/>
      <c r="S15" s="33"/>
    </row>
    <row r="16" customFormat="false" ht="16.5" hidden="false" customHeight="false" outlineLevel="0" collapsed="false">
      <c r="A16" s="51" t="s">
        <v>14</v>
      </c>
      <c r="B16" s="52" t="n">
        <f aca="false">1-B15</f>
        <v>1</v>
      </c>
      <c r="C16" s="53" t="n">
        <f aca="false">B16*C13</f>
        <v>1024681.701</v>
      </c>
      <c r="D16" s="54"/>
      <c r="E16" s="55"/>
      <c r="F16" s="55"/>
      <c r="G16" s="55"/>
      <c r="H16" s="56"/>
      <c r="I16" s="9"/>
      <c r="R16" s="9"/>
      <c r="S16" s="33"/>
    </row>
    <row r="17" customFormat="false" ht="15.75" hidden="false" customHeight="false" outlineLevel="0" collapsed="false">
      <c r="C17" s="48"/>
      <c r="D17" s="18"/>
      <c r="E17" s="25"/>
      <c r="F17" s="57"/>
      <c r="G17" s="58"/>
      <c r="H17" s="5"/>
      <c r="I17" s="9"/>
      <c r="R17" s="9"/>
      <c r="S17" s="33"/>
    </row>
    <row r="18" customFormat="false" ht="16.5" hidden="false" customHeight="false" outlineLevel="0" collapsed="false">
      <c r="I18" s="9"/>
      <c r="R18" s="9"/>
      <c r="S18" s="33"/>
    </row>
    <row r="19" customFormat="false" ht="15.75" hidden="false" customHeight="false" outlineLevel="0" collapsed="false">
      <c r="A19" s="10" t="s">
        <v>15</v>
      </c>
      <c r="B19" s="59" t="n">
        <v>36526</v>
      </c>
      <c r="C19" s="12"/>
      <c r="D19" s="60"/>
      <c r="E19" s="12"/>
      <c r="F19" s="12"/>
      <c r="G19" s="12"/>
      <c r="H19" s="61"/>
      <c r="I19" s="9"/>
      <c r="R19" s="9"/>
      <c r="S19" s="33"/>
    </row>
    <row r="20" customFormat="false" ht="15.75" hidden="false" customHeight="false" outlineLevel="0" collapsed="false">
      <c r="A20" s="62"/>
      <c r="B20" s="63"/>
      <c r="C20" s="48"/>
      <c r="D20" s="64"/>
      <c r="E20" s="48"/>
      <c r="F20" s="48"/>
      <c r="G20" s="48"/>
      <c r="H20" s="32"/>
      <c r="I20" s="9"/>
      <c r="S20" s="33"/>
      <c r="T20" s="65"/>
      <c r="U20" s="65"/>
      <c r="V20" s="65"/>
      <c r="W20" s="65"/>
    </row>
    <row r="21" customFormat="false" ht="15.75" hidden="false" customHeight="false" outlineLevel="0" collapsed="false">
      <c r="A21" s="66"/>
      <c r="B21" s="48"/>
      <c r="C21" s="48"/>
      <c r="D21" s="48"/>
      <c r="E21" s="67"/>
      <c r="F21" s="67"/>
      <c r="G21" s="67"/>
      <c r="H21" s="32"/>
      <c r="I21" s="9"/>
      <c r="R21" s="65"/>
      <c r="S21" s="33"/>
    </row>
    <row r="22" customFormat="false" ht="15.75" hidden="false" customHeight="false" outlineLevel="0" collapsed="false">
      <c r="A22" s="68"/>
      <c r="B22" s="69" t="s">
        <v>16</v>
      </c>
      <c r="C22" s="69" t="s">
        <v>17</v>
      </c>
      <c r="D22" s="48"/>
      <c r="E22" s="69" t="s">
        <v>18</v>
      </c>
      <c r="F22" s="64"/>
      <c r="G22" s="64"/>
      <c r="H22" s="32"/>
      <c r="I22" s="9"/>
      <c r="J22" s="48"/>
      <c r="K22" s="48"/>
      <c r="L22" s="48"/>
      <c r="M22" s="48"/>
      <c r="N22" s="48"/>
      <c r="O22" s="48"/>
      <c r="P22" s="48"/>
      <c r="Q22" s="48"/>
      <c r="S22" s="33"/>
    </row>
    <row r="23" customFormat="false" ht="15.75" hidden="false" customHeight="false" outlineLevel="0" collapsed="false">
      <c r="A23" s="70" t="s">
        <v>19</v>
      </c>
      <c r="B23" s="71" t="n">
        <v>0.5</v>
      </c>
      <c r="C23" s="31" t="n">
        <f aca="false">1-B23</f>
        <v>0.5</v>
      </c>
      <c r="D23" s="48"/>
      <c r="E23" s="31" t="n">
        <f aca="false">SUM(B23:C23)</f>
        <v>1</v>
      </c>
      <c r="F23" s="48"/>
      <c r="G23" s="48"/>
      <c r="H23" s="20"/>
      <c r="I23" s="9"/>
      <c r="J23" s="48"/>
      <c r="K23" s="48"/>
      <c r="L23" s="48"/>
      <c r="M23" s="48"/>
      <c r="N23" s="48"/>
      <c r="O23" s="48"/>
      <c r="P23" s="48"/>
      <c r="Q23" s="48"/>
      <c r="R23" s="72"/>
      <c r="S23" s="33"/>
    </row>
    <row r="24" customFormat="false" ht="15.75" hidden="false" customHeight="false" outlineLevel="0" collapsed="false">
      <c r="A24" s="70" t="s">
        <v>20</v>
      </c>
      <c r="B24" s="23" t="n">
        <f aca="false">B23*G13</f>
        <v>512340.8505</v>
      </c>
      <c r="C24" s="23" t="n">
        <f aca="false">C23*G13</f>
        <v>512340.8505</v>
      </c>
      <c r="D24" s="48"/>
      <c r="E24" s="23" t="n">
        <f aca="false">SUM(B24:C24)</f>
        <v>1024681.701</v>
      </c>
      <c r="F24" s="73"/>
      <c r="G24" s="73"/>
      <c r="H24" s="38"/>
      <c r="I24" s="9"/>
      <c r="R24" s="9"/>
      <c r="S24" s="33"/>
    </row>
    <row r="25" customFormat="false" ht="15.75" hidden="false" customHeight="false" outlineLevel="0" collapsed="false">
      <c r="A25" s="68"/>
      <c r="B25" s="48"/>
      <c r="C25" s="48"/>
      <c r="D25" s="48"/>
      <c r="E25" s="48"/>
      <c r="F25" s="48"/>
      <c r="G25" s="48"/>
      <c r="H25" s="32"/>
      <c r="I25" s="9"/>
      <c r="S25" s="33"/>
    </row>
    <row r="26" customFormat="false" ht="15.75" hidden="false" customHeight="false" outlineLevel="0" collapsed="false">
      <c r="A26" s="74" t="s">
        <v>21</v>
      </c>
      <c r="B26" s="48"/>
      <c r="C26" s="48"/>
      <c r="D26" s="48"/>
      <c r="E26" s="48"/>
      <c r="F26" s="48"/>
      <c r="G26" s="48"/>
      <c r="H26" s="20"/>
      <c r="I26" s="9"/>
      <c r="S26" s="33"/>
    </row>
    <row r="27" customFormat="false" ht="15.75" hidden="false" customHeight="false" outlineLevel="0" collapsed="false">
      <c r="A27" s="50" t="s">
        <v>22</v>
      </c>
      <c r="B27" s="75" t="n">
        <v>0.0642</v>
      </c>
      <c r="C27" s="76"/>
      <c r="D27" s="48"/>
      <c r="E27" s="77"/>
      <c r="F27" s="48"/>
      <c r="G27" s="48"/>
      <c r="H27" s="20"/>
      <c r="I27" s="9"/>
      <c r="S27" s="33"/>
    </row>
    <row r="28" customFormat="false" ht="15.75" hidden="false" customHeight="false" outlineLevel="0" collapsed="false">
      <c r="A28" s="50" t="s">
        <v>23</v>
      </c>
      <c r="B28" s="78" t="n">
        <v>0.0244</v>
      </c>
      <c r="C28" s="79"/>
      <c r="D28" s="48"/>
      <c r="E28" s="80"/>
      <c r="F28" s="48"/>
      <c r="G28" s="48"/>
      <c r="H28" s="20"/>
      <c r="I28" s="9"/>
      <c r="S28" s="33"/>
    </row>
    <row r="29" customFormat="false" ht="15.75" hidden="false" customHeight="false" outlineLevel="0" collapsed="false">
      <c r="A29" s="70" t="s">
        <v>24</v>
      </c>
      <c r="B29" s="81" t="n">
        <f aca="false">SUM(B27:B28)</f>
        <v>0.0886</v>
      </c>
      <c r="C29" s="82" t="n">
        <v>0.23</v>
      </c>
      <c r="D29" s="48"/>
      <c r="E29" s="77" t="n">
        <f aca="false">SUMPRODUCT(B29:C29,B24:C24)/C13</f>
        <v>0.1593</v>
      </c>
      <c r="F29" s="18" t="s">
        <v>25</v>
      </c>
      <c r="G29" s="48"/>
      <c r="H29" s="20"/>
      <c r="I29" s="9"/>
      <c r="S29" s="33"/>
    </row>
    <row r="30" customFormat="false" ht="15.75" hidden="false" customHeight="false" outlineLevel="0" collapsed="false">
      <c r="A30" s="68"/>
      <c r="B30" s="48"/>
      <c r="C30" s="48"/>
      <c r="D30" s="48"/>
      <c r="E30" s="48"/>
      <c r="F30" s="48"/>
      <c r="G30" s="48"/>
      <c r="H30" s="20"/>
      <c r="I30" s="9"/>
      <c r="S30" s="33"/>
    </row>
    <row r="31" customFormat="false" ht="16.5" hidden="false" customHeight="false" outlineLevel="0" collapsed="false">
      <c r="A31" s="83" t="s">
        <v>26</v>
      </c>
      <c r="B31" s="84" t="n">
        <v>300</v>
      </c>
      <c r="C31" s="55"/>
      <c r="D31" s="55"/>
      <c r="E31" s="55"/>
      <c r="F31" s="55"/>
      <c r="G31" s="55"/>
      <c r="H31" s="85"/>
      <c r="I31" s="9"/>
      <c r="S31" s="33"/>
    </row>
    <row r="32" customFormat="false" ht="15.75" hidden="false" customHeight="false" outlineLevel="0" collapsed="false">
      <c r="I32" s="9"/>
      <c r="S32" s="33"/>
    </row>
    <row r="33" customFormat="false" ht="16.5" hidden="false" customHeight="false" outlineLevel="0" collapsed="false">
      <c r="I33" s="9"/>
      <c r="S33" s="33"/>
    </row>
    <row r="34" customFormat="false" ht="15.75" hidden="false" customHeight="false" outlineLevel="0" collapsed="false">
      <c r="A34" s="10" t="s">
        <v>27</v>
      </c>
      <c r="B34" s="86"/>
      <c r="C34" s="86"/>
      <c r="D34" s="86"/>
      <c r="E34" s="86"/>
      <c r="F34" s="86"/>
      <c r="G34" s="86"/>
      <c r="H34" s="13"/>
      <c r="I34" s="9"/>
      <c r="S34" s="33"/>
    </row>
    <row r="35" customFormat="false" ht="16.5" hidden="false" customHeight="false" outlineLevel="0" collapsed="false">
      <c r="A35" s="50"/>
      <c r="B35" s="18"/>
      <c r="C35" s="18"/>
      <c r="D35" s="18"/>
      <c r="E35" s="18"/>
      <c r="F35" s="18"/>
      <c r="G35" s="18"/>
      <c r="H35" s="20"/>
      <c r="I35" s="9"/>
      <c r="R35" s="5"/>
      <c r="S35" s="33"/>
    </row>
    <row r="36" customFormat="false" ht="16.5" hidden="false" customHeight="false" outlineLevel="0" collapsed="false">
      <c r="A36" s="50" t="s">
        <v>28</v>
      </c>
      <c r="B36" s="87" t="n">
        <f aca="false">G13/SUM(Assumptions!B7:H7)</f>
        <v>324.369009496676</v>
      </c>
      <c r="C36" s="18"/>
      <c r="D36" s="18"/>
      <c r="E36" s="48"/>
      <c r="F36" s="48"/>
      <c r="G36" s="18"/>
      <c r="H36" s="20"/>
      <c r="I36" s="9"/>
      <c r="R36" s="5"/>
      <c r="S36" s="33"/>
    </row>
    <row r="37" customFormat="false" ht="15.75" hidden="false" customHeight="false" outlineLevel="0" collapsed="false">
      <c r="A37" s="50"/>
      <c r="B37" s="18"/>
      <c r="C37" s="18"/>
      <c r="D37" s="88"/>
      <c r="E37" s="18"/>
      <c r="F37" s="18"/>
      <c r="G37" s="18"/>
      <c r="H37" s="20"/>
      <c r="I37" s="9"/>
      <c r="R37" s="5"/>
      <c r="S37" s="33"/>
    </row>
    <row r="38" customFormat="false" ht="15.75" hidden="false" customHeight="false" outlineLevel="0" collapsed="false">
      <c r="A38" s="68"/>
      <c r="B38" s="16" t="n">
        <v>2000</v>
      </c>
      <c r="C38" s="16" t="n">
        <v>2001</v>
      </c>
      <c r="D38" s="16" t="n">
        <v>2002</v>
      </c>
      <c r="E38" s="16"/>
      <c r="F38" s="16"/>
      <c r="G38" s="18"/>
      <c r="H38" s="20"/>
      <c r="I38" s="9"/>
      <c r="R38" s="5"/>
      <c r="S38" s="33"/>
    </row>
    <row r="39" customFormat="false" ht="15.75" hidden="false" customHeight="false" outlineLevel="0" collapsed="false">
      <c r="A39" s="50" t="s">
        <v>29</v>
      </c>
      <c r="B39" s="88" t="n">
        <f aca="false">IS!C27</f>
        <v>250093.4749809</v>
      </c>
      <c r="C39" s="88" t="n">
        <f aca="false">IS!D27</f>
        <v>191246.81497274</v>
      </c>
      <c r="D39" s="88" t="n">
        <f aca="false">IS!E27</f>
        <v>145794.913279161</v>
      </c>
      <c r="E39" s="88"/>
      <c r="F39" s="88"/>
      <c r="G39" s="18"/>
      <c r="H39" s="20"/>
      <c r="I39" s="9"/>
      <c r="R39" s="5"/>
      <c r="S39" s="33"/>
    </row>
    <row r="40" customFormat="false" ht="15.75" hidden="false" customHeight="false" outlineLevel="0" collapsed="false">
      <c r="A40" s="50"/>
      <c r="B40" s="89"/>
      <c r="C40" s="30"/>
      <c r="D40" s="90"/>
      <c r="E40" s="18"/>
      <c r="F40" s="18"/>
      <c r="G40" s="18"/>
      <c r="H40" s="20"/>
      <c r="I40" s="9"/>
      <c r="R40" s="5"/>
      <c r="S40" s="33"/>
    </row>
    <row r="41" customFormat="false" ht="15.75" hidden="false" customHeight="false" outlineLevel="0" collapsed="false">
      <c r="A41" s="68"/>
      <c r="B41" s="69" t="s">
        <v>30</v>
      </c>
      <c r="C41" s="69" t="s">
        <v>31</v>
      </c>
      <c r="D41" s="69" t="s">
        <v>32</v>
      </c>
      <c r="E41" s="69" t="s">
        <v>33</v>
      </c>
      <c r="F41" s="69" t="s">
        <v>34</v>
      </c>
      <c r="G41" s="69" t="s">
        <v>35</v>
      </c>
      <c r="H41" s="91" t="s">
        <v>36</v>
      </c>
      <c r="I41" s="9"/>
      <c r="R41" s="5"/>
      <c r="S41" s="33"/>
    </row>
    <row r="42" customFormat="false" ht="15.75" hidden="false" customHeight="false" outlineLevel="0" collapsed="false">
      <c r="A42" s="50" t="s">
        <v>37</v>
      </c>
      <c r="B42" s="88" t="e">
        <f aca="false">Brownsville!B40</f>
        <v>#VALUE!</v>
      </c>
      <c r="C42" s="88" t="e">
        <f aca="false">Caledonia!B40</f>
        <v>#VALUE!</v>
      </c>
      <c r="D42" s="88" t="e">
        <f aca="false">'New Albany'!B40</f>
        <v>#VALUE!</v>
      </c>
      <c r="E42" s="88" t="e">
        <f aca="false">Gleason!B40</f>
        <v>#VALUE!</v>
      </c>
      <c r="F42" s="88" t="e">
        <f aca="false">Wheatland!B40</f>
        <v>#VALUE!</v>
      </c>
      <c r="G42" s="88" t="e">
        <f aca="false">Wilton!B40</f>
        <v>#VALUE!</v>
      </c>
      <c r="H42" s="92" t="e">
        <f aca="false">IS!B40</f>
        <v>#VALUE!</v>
      </c>
      <c r="I42" s="9"/>
      <c r="R42" s="5"/>
      <c r="S42" s="33"/>
    </row>
    <row r="43" customFormat="false" ht="16.5" hidden="false" customHeight="false" outlineLevel="0" collapsed="false">
      <c r="A43" s="51" t="s">
        <v>38</v>
      </c>
      <c r="B43" s="93" t="e">
        <f aca="false">Brownsville!B48</f>
        <v>#VALUE!</v>
      </c>
      <c r="C43" s="93" t="e">
        <f aca="false">Caledonia!B48</f>
        <v>#VALUE!</v>
      </c>
      <c r="D43" s="93" t="e">
        <f aca="false">'New Albany'!B48</f>
        <v>#VALUE!</v>
      </c>
      <c r="E43" s="93" t="e">
        <f aca="false">Gleason!B48</f>
        <v>#VALUE!</v>
      </c>
      <c r="F43" s="93" t="e">
        <f aca="false">Wheatland!B48</f>
        <v>#VALUE!</v>
      </c>
      <c r="G43" s="93" t="e">
        <f aca="false">Wilton!B48</f>
        <v>#VALUE!</v>
      </c>
      <c r="H43" s="94" t="e">
        <f aca="false">IS!B48</f>
        <v>#VALUE!</v>
      </c>
      <c r="I43" s="9"/>
      <c r="R43" s="5"/>
      <c r="S43" s="33"/>
    </row>
    <row r="44" customFormat="false" ht="15.75" hidden="false" customHeight="false" outlineLevel="0" collapsed="false">
      <c r="I44" s="9"/>
      <c r="R44" s="5"/>
      <c r="S44" s="33"/>
    </row>
    <row r="45" customFormat="false" ht="15.75" hidden="false" customHeight="false" outlineLevel="0" collapsed="false">
      <c r="I45" s="9"/>
      <c r="R45" s="5"/>
      <c r="S45" s="33"/>
    </row>
    <row r="46" customFormat="false" ht="15.75" hidden="false" customHeight="false" outlineLevel="0" collapsed="false">
      <c r="I46" s="9"/>
      <c r="R46" s="5"/>
      <c r="S46" s="33"/>
    </row>
    <row r="47" customFormat="false" ht="15.75" hidden="false" customHeight="false" outlineLevel="0" collapsed="false">
      <c r="I47" s="9"/>
      <c r="R47" s="5"/>
      <c r="S47" s="33"/>
    </row>
    <row r="48" customFormat="false" ht="15.75" hidden="false" customHeight="false" outlineLevel="0" collapsed="false">
      <c r="I48" s="9"/>
      <c r="R48" s="5"/>
      <c r="S48" s="33"/>
    </row>
    <row r="49" customFormat="false" ht="15.75" hidden="false" customHeight="false" outlineLevel="0" collapsed="false">
      <c r="A49" s="48"/>
      <c r="B49" s="48"/>
      <c r="C49" s="48"/>
      <c r="D49" s="48"/>
      <c r="E49" s="48"/>
      <c r="F49" s="48"/>
      <c r="G49" s="48"/>
      <c r="H49" s="48"/>
      <c r="I49" s="9"/>
      <c r="R49" s="5"/>
      <c r="S49" s="33"/>
    </row>
    <row r="50" customFormat="false" ht="15.75" hidden="false" customHeight="false" outlineLevel="0" collapsed="false">
      <c r="A50" s="48"/>
      <c r="B50" s="48"/>
      <c r="C50" s="48"/>
      <c r="D50" s="48"/>
      <c r="E50" s="48"/>
      <c r="F50" s="48"/>
      <c r="G50" s="48"/>
      <c r="H50" s="48"/>
      <c r="I50" s="9"/>
      <c r="R50" s="5"/>
      <c r="S50" s="33"/>
    </row>
    <row r="51" customFormat="false" ht="15.75" hidden="false" customHeight="false" outlineLevel="0" collapsed="false">
      <c r="I51" s="9"/>
      <c r="R51" s="5"/>
      <c r="S51" s="33"/>
    </row>
    <row r="52" customFormat="false" ht="15.75" hidden="false" customHeight="false" outlineLevel="0" collapsed="false">
      <c r="I52" s="9"/>
      <c r="R52" s="5"/>
      <c r="S52" s="33"/>
    </row>
    <row r="53" customFormat="false" ht="15.75" hidden="false" customHeight="false" outlineLevel="0" collapsed="false">
      <c r="I53" s="48"/>
      <c r="R53" s="5"/>
      <c r="S53" s="33"/>
    </row>
    <row r="54" customFormat="false" ht="15.75" hidden="false" customHeight="false" outlineLevel="0" collapsed="false">
      <c r="I54" s="48"/>
      <c r="R54" s="5"/>
      <c r="S54" s="33"/>
    </row>
    <row r="55" customFormat="false" ht="15.75" hidden="false" customHeight="false" outlineLevel="0" collapsed="false">
      <c r="I55" s="48"/>
      <c r="S55" s="33"/>
    </row>
    <row r="56" customFormat="false" ht="15.75" hidden="false" customHeight="false" outlineLevel="0" collapsed="false">
      <c r="I56" s="48"/>
      <c r="S56" s="33"/>
    </row>
    <row r="57" customFormat="false" ht="15.75" hidden="false" customHeight="false" outlineLevel="0" collapsed="false">
      <c r="I57" s="48"/>
      <c r="S57" s="33"/>
      <c r="T57" s="67"/>
    </row>
    <row r="58" customFormat="false" ht="15.75" hidden="false" customHeight="false" outlineLevel="0" collapsed="false">
      <c r="I58" s="48"/>
      <c r="S58" s="33"/>
      <c r="T58" s="67"/>
    </row>
    <row r="59" customFormat="false" ht="15.75" hidden="false" customHeight="false" outlineLevel="0" collapsed="false">
      <c r="I59" s="48"/>
      <c r="S59" s="33"/>
      <c r="T59" s="67"/>
    </row>
    <row r="60" customFormat="false" ht="15.75" hidden="false" customHeight="false" outlineLevel="0" collapsed="false">
      <c r="I60" s="48"/>
      <c r="S60" s="33"/>
      <c r="T60" s="67"/>
    </row>
    <row r="61" customFormat="false" ht="15.75" hidden="false" customHeight="false" outlineLevel="0" collapsed="false">
      <c r="I61" s="48"/>
      <c r="S61" s="33"/>
      <c r="T61" s="67"/>
    </row>
    <row r="62" customFormat="false" ht="15.75" hidden="false" customHeight="false" outlineLevel="0" collapsed="false">
      <c r="I62" s="48"/>
      <c r="S62" s="33"/>
      <c r="T62" s="67"/>
    </row>
    <row r="63" customFormat="false" ht="15.75" hidden="false" customHeight="false" outlineLevel="0" collapsed="false">
      <c r="I63" s="48"/>
      <c r="S63" s="33"/>
      <c r="T63" s="67"/>
    </row>
    <row r="64" customFormat="false" ht="15.75" hidden="false" customHeight="false" outlineLevel="0" collapsed="false">
      <c r="I64" s="48"/>
      <c r="S64" s="33"/>
      <c r="T64" s="67"/>
    </row>
    <row r="65" customFormat="false" ht="15.75" hidden="false" customHeight="false" outlineLevel="0" collapsed="false">
      <c r="I65" s="48"/>
      <c r="S65" s="33"/>
      <c r="T65" s="67"/>
    </row>
    <row r="66" customFormat="false" ht="15.75" hidden="false" customHeight="false" outlineLevel="0" collapsed="false">
      <c r="I66" s="48"/>
      <c r="S66" s="33"/>
      <c r="T66" s="67"/>
    </row>
    <row r="67" customFormat="false" ht="15.75" hidden="false" customHeight="false" outlineLevel="0" collapsed="false">
      <c r="I67" s="48"/>
      <c r="S67" s="33"/>
      <c r="T67" s="67"/>
    </row>
    <row r="68" customFormat="false" ht="15.75" hidden="false" customHeight="false" outlineLevel="0" collapsed="false">
      <c r="I68" s="48"/>
      <c r="S68" s="33"/>
      <c r="T68" s="67"/>
    </row>
    <row r="69" customFormat="false" ht="15.75" hidden="false" customHeight="false" outlineLevel="0" collapsed="false">
      <c r="I69" s="48"/>
      <c r="S69" s="33"/>
      <c r="T69" s="67"/>
    </row>
    <row r="70" customFormat="false" ht="15.75" hidden="false" customHeight="false" outlineLevel="0" collapsed="false">
      <c r="I70" s="48"/>
      <c r="S70" s="33"/>
      <c r="T70" s="67"/>
    </row>
    <row r="71" customFormat="false" ht="15.75" hidden="false" customHeight="false" outlineLevel="0" collapsed="false">
      <c r="I71" s="48"/>
      <c r="S71" s="33"/>
      <c r="T71" s="67"/>
    </row>
    <row r="72" customFormat="false" ht="15.75" hidden="false" customHeight="false" outlineLevel="0" collapsed="false">
      <c r="I72" s="48"/>
      <c r="S72" s="33"/>
      <c r="T72" s="67"/>
    </row>
    <row r="73" customFormat="false" ht="15.75" hidden="false" customHeight="false" outlineLevel="0" collapsed="false">
      <c r="I73" s="48"/>
      <c r="S73" s="33"/>
      <c r="T73" s="67"/>
    </row>
    <row r="74" customFormat="false" ht="15.75" hidden="false" customHeight="false" outlineLevel="0" collapsed="false">
      <c r="S74" s="33"/>
      <c r="T74" s="67"/>
    </row>
    <row r="75" customFormat="false" ht="15.75" hidden="false" customHeight="false" outlineLevel="0" collapsed="false">
      <c r="S75" s="33"/>
      <c r="T75" s="67"/>
    </row>
    <row r="76" customFormat="false" ht="15.75" hidden="false" customHeight="false" outlineLevel="0" collapsed="false">
      <c r="S76" s="33"/>
      <c r="T76" s="67"/>
    </row>
    <row r="77" customFormat="false" ht="15.75" hidden="false" customHeight="false" outlineLevel="0" collapsed="false">
      <c r="S77" s="33"/>
      <c r="T77" s="95"/>
    </row>
    <row r="78" customFormat="false" ht="12.75" hidden="false" customHeight="false" outlineLevel="0" collapsed="false">
      <c r="R78" s="9"/>
    </row>
    <row r="79" customFormat="false" ht="12.75" hidden="false" customHeight="false" outlineLevel="0" collapsed="false">
      <c r="A79" s="48"/>
      <c r="B79" s="48"/>
      <c r="C79" s="48"/>
      <c r="D79" s="48"/>
      <c r="E79" s="48"/>
      <c r="F79" s="48"/>
      <c r="G79" s="48"/>
      <c r="H79" s="48"/>
    </row>
    <row r="80" customFormat="false" ht="15.75" hidden="false" customHeight="false" outlineLevel="0" collapsed="false">
      <c r="A80" s="48"/>
      <c r="B80" s="48"/>
      <c r="C80" s="48"/>
      <c r="D80" s="48"/>
      <c r="E80" s="48"/>
      <c r="F80" s="48"/>
      <c r="G80" s="48"/>
      <c r="H80" s="48"/>
      <c r="S80" s="33"/>
      <c r="T80" s="96"/>
    </row>
    <row r="81" customFormat="false" ht="15.75" hidden="false" customHeight="false" outlineLevel="0" collapsed="false">
      <c r="A81" s="97" t="s">
        <v>39</v>
      </c>
      <c r="G81" s="48"/>
      <c r="H81" s="48"/>
      <c r="S81" s="33"/>
      <c r="T81" s="96"/>
    </row>
    <row r="82" customFormat="false" ht="15.75" hidden="false" customHeight="false" outlineLevel="0" collapsed="false">
      <c r="A82" s="65" t="s">
        <v>2</v>
      </c>
      <c r="B82" s="98" t="n">
        <f aca="false">B5</f>
        <v>36591</v>
      </c>
      <c r="C82" s="98"/>
      <c r="D82" s="98"/>
      <c r="E82" s="98"/>
      <c r="F82" s="98"/>
      <c r="G82" s="48"/>
      <c r="H82" s="48"/>
      <c r="S82" s="33"/>
      <c r="T82" s="96"/>
    </row>
    <row r="83" customFormat="false" ht="15.75" hidden="false" customHeight="false" outlineLevel="0" collapsed="false">
      <c r="A83" s="65" t="s">
        <v>40</v>
      </c>
      <c r="B83" s="99" t="n">
        <f aca="false">B27</f>
        <v>0.0642</v>
      </c>
      <c r="C83" s="99"/>
      <c r="D83" s="99"/>
      <c r="E83" s="99"/>
      <c r="F83" s="99"/>
      <c r="G83" s="48"/>
      <c r="H83" s="48"/>
      <c r="S83" s="33"/>
      <c r="T83" s="96"/>
    </row>
    <row r="84" customFormat="false" ht="15.75" hidden="false" customHeight="false" outlineLevel="0" collapsed="false">
      <c r="A84" s="65" t="s">
        <v>41</v>
      </c>
      <c r="B84" s="99" t="n">
        <f aca="false">B28</f>
        <v>0.0244</v>
      </c>
      <c r="C84" s="99"/>
      <c r="D84" s="99"/>
      <c r="E84" s="99"/>
      <c r="F84" s="99"/>
      <c r="G84" s="48"/>
      <c r="H84" s="48"/>
      <c r="I84" s="48"/>
      <c r="S84" s="33"/>
      <c r="T84" s="96"/>
    </row>
    <row r="85" customFormat="false" ht="15.75" hidden="false" customHeight="false" outlineLevel="0" collapsed="false">
      <c r="A85" s="65"/>
      <c r="B85" s="99"/>
      <c r="C85" s="99"/>
      <c r="D85" s="99"/>
      <c r="E85" s="99"/>
      <c r="F85" s="99"/>
      <c r="G85" s="48"/>
      <c r="H85" s="48"/>
      <c r="I85" s="48"/>
      <c r="S85" s="33"/>
      <c r="T85" s="96"/>
    </row>
    <row r="86" customFormat="false" ht="15.75" hidden="false" customHeight="false" outlineLevel="0" collapsed="false">
      <c r="A86" s="97" t="s">
        <v>42</v>
      </c>
      <c r="B86" s="100"/>
      <c r="C86" s="100"/>
      <c r="D86" s="100"/>
      <c r="E86" s="100"/>
      <c r="F86" s="100"/>
      <c r="G86" s="48"/>
      <c r="H86" s="48"/>
      <c r="I86" s="48"/>
      <c r="S86" s="33"/>
      <c r="T86" s="96"/>
    </row>
    <row r="87" customFormat="false" ht="15.75" hidden="false" customHeight="false" outlineLevel="0" collapsed="false">
      <c r="A87" s="65" t="s">
        <v>2</v>
      </c>
      <c r="B87" s="98" t="n">
        <f aca="false">B5</f>
        <v>36591</v>
      </c>
      <c r="C87" s="98"/>
      <c r="D87" s="98"/>
      <c r="E87" s="98"/>
      <c r="F87" s="98"/>
      <c r="G87" s="48"/>
      <c r="H87" s="48"/>
      <c r="I87" s="48"/>
      <c r="S87" s="33"/>
      <c r="T87" s="96"/>
    </row>
    <row r="88" customFormat="false" ht="15.75" hidden="false" customHeight="false" outlineLevel="0" collapsed="false">
      <c r="A88" s="65" t="s">
        <v>30</v>
      </c>
      <c r="B88" s="101" t="e">
        <f aca="false">B43</f>
        <v>#VALUE!</v>
      </c>
      <c r="C88" s="101"/>
      <c r="D88" s="101"/>
      <c r="E88" s="101"/>
      <c r="F88" s="101"/>
      <c r="G88" s="48"/>
      <c r="H88" s="48"/>
      <c r="I88" s="48"/>
      <c r="S88" s="33"/>
      <c r="T88" s="96"/>
    </row>
    <row r="89" customFormat="false" ht="15.75" hidden="false" customHeight="false" outlineLevel="0" collapsed="false">
      <c r="A89" s="65" t="s">
        <v>31</v>
      </c>
      <c r="B89" s="101" t="e">
        <f aca="false">C43</f>
        <v>#VALUE!</v>
      </c>
      <c r="C89" s="101"/>
      <c r="D89" s="101"/>
      <c r="E89" s="101"/>
      <c r="F89" s="101"/>
      <c r="G89" s="48"/>
      <c r="H89" s="48"/>
      <c r="J89" s="48"/>
      <c r="K89" s="48"/>
      <c r="L89" s="48"/>
      <c r="M89" s="48"/>
      <c r="N89" s="48"/>
      <c r="O89" s="48"/>
      <c r="P89" s="48"/>
      <c r="Q89" s="48"/>
      <c r="S89" s="33"/>
      <c r="T89" s="96"/>
    </row>
    <row r="90" customFormat="false" ht="15.75" hidden="false" customHeight="false" outlineLevel="0" collapsed="false">
      <c r="A90" s="65" t="s">
        <v>32</v>
      </c>
      <c r="B90" s="101" t="e">
        <f aca="false">D43</f>
        <v>#VALUE!</v>
      </c>
      <c r="C90" s="101"/>
      <c r="D90" s="101"/>
      <c r="E90" s="101"/>
      <c r="F90" s="101"/>
      <c r="G90" s="48"/>
      <c r="H90" s="48"/>
      <c r="J90" s="48"/>
      <c r="K90" s="48"/>
      <c r="L90" s="48"/>
      <c r="M90" s="48"/>
      <c r="N90" s="48"/>
      <c r="O90" s="48"/>
      <c r="P90" s="48"/>
      <c r="Q90" s="48"/>
      <c r="S90" s="33"/>
      <c r="T90" s="96"/>
    </row>
    <row r="91" customFormat="false" ht="15.75" hidden="false" customHeight="false" outlineLevel="0" collapsed="false">
      <c r="A91" s="65" t="s">
        <v>33</v>
      </c>
      <c r="B91" s="101" t="e">
        <f aca="false">E43</f>
        <v>#VALUE!</v>
      </c>
      <c r="C91" s="101"/>
      <c r="D91" s="101"/>
      <c r="E91" s="101"/>
      <c r="F91" s="101"/>
      <c r="J91" s="48"/>
      <c r="K91" s="48"/>
      <c r="L91" s="48"/>
      <c r="M91" s="48"/>
      <c r="N91" s="48"/>
      <c r="O91" s="48"/>
      <c r="P91" s="48"/>
      <c r="Q91" s="48"/>
      <c r="S91" s="33"/>
      <c r="T91" s="96"/>
    </row>
    <row r="92" customFormat="false" ht="15.75" hidden="false" customHeight="false" outlineLevel="0" collapsed="false">
      <c r="A92" s="65" t="s">
        <v>34</v>
      </c>
      <c r="B92" s="101" t="e">
        <f aca="false">F43</f>
        <v>#VALUE!</v>
      </c>
      <c r="C92" s="101"/>
      <c r="D92" s="101"/>
      <c r="E92" s="101"/>
      <c r="F92" s="101"/>
      <c r="J92" s="48"/>
      <c r="K92" s="48"/>
      <c r="L92" s="48"/>
      <c r="M92" s="48"/>
      <c r="N92" s="48"/>
      <c r="O92" s="48"/>
      <c r="P92" s="48"/>
      <c r="Q92" s="48"/>
      <c r="S92" s="33"/>
      <c r="T92" s="96"/>
    </row>
    <row r="93" customFormat="false" ht="15.75" hidden="false" customHeight="false" outlineLevel="0" collapsed="false">
      <c r="A93" s="65" t="s">
        <v>35</v>
      </c>
      <c r="B93" s="101" t="e">
        <f aca="false">G43</f>
        <v>#VALUE!</v>
      </c>
      <c r="C93" s="101"/>
      <c r="D93" s="101"/>
      <c r="E93" s="101"/>
      <c r="F93" s="101"/>
      <c r="J93" s="48"/>
      <c r="K93" s="48"/>
      <c r="L93" s="48"/>
      <c r="M93" s="48"/>
      <c r="N93" s="48"/>
      <c r="O93" s="48"/>
      <c r="P93" s="48"/>
      <c r="Q93" s="48"/>
      <c r="S93" s="33"/>
      <c r="T93" s="96"/>
    </row>
    <row r="94" customFormat="false" ht="15.75" hidden="false" customHeight="false" outlineLevel="0" collapsed="false">
      <c r="A94" s="65" t="s">
        <v>36</v>
      </c>
      <c r="B94" s="101" t="e">
        <f aca="false">H43</f>
        <v>#VALUE!</v>
      </c>
      <c r="C94" s="101"/>
      <c r="D94" s="101"/>
      <c r="E94" s="101"/>
      <c r="F94" s="101"/>
      <c r="J94" s="48"/>
      <c r="K94" s="48"/>
      <c r="L94" s="48"/>
      <c r="M94" s="48"/>
      <c r="N94" s="48"/>
      <c r="O94" s="48"/>
      <c r="P94" s="48"/>
      <c r="Q94" s="48"/>
      <c r="S94" s="33"/>
      <c r="T94" s="96"/>
    </row>
    <row r="95" customFormat="false" ht="15.75" hidden="false" customHeight="false" outlineLevel="0" collapsed="false">
      <c r="A95" s="65"/>
      <c r="B95" s="65"/>
      <c r="C95" s="65"/>
      <c r="D95" s="65"/>
      <c r="E95" s="65"/>
      <c r="F95" s="65"/>
      <c r="J95" s="48"/>
      <c r="K95" s="48"/>
      <c r="L95" s="48"/>
      <c r="M95" s="48"/>
      <c r="N95" s="48"/>
      <c r="O95" s="48"/>
      <c r="P95" s="48"/>
      <c r="Q95" s="48"/>
      <c r="S95" s="33"/>
      <c r="T95" s="96"/>
    </row>
    <row r="96" customFormat="false" ht="15.75" hidden="false" customHeight="false" outlineLevel="0" collapsed="false">
      <c r="A96" s="97" t="s">
        <v>43</v>
      </c>
      <c r="B96" s="102"/>
      <c r="C96" s="102"/>
      <c r="D96" s="102"/>
      <c r="E96" s="102"/>
      <c r="F96" s="102"/>
      <c r="J96" s="48"/>
      <c r="K96" s="48"/>
      <c r="L96" s="48"/>
      <c r="M96" s="48"/>
      <c r="N96" s="48"/>
      <c r="O96" s="48"/>
      <c r="P96" s="48"/>
      <c r="Q96" s="48"/>
      <c r="S96" s="33"/>
    </row>
    <row r="97" customFormat="false" ht="15.75" hidden="false" customHeight="false" outlineLevel="0" collapsed="false">
      <c r="A97" s="65" t="s">
        <v>44</v>
      </c>
      <c r="B97" s="103" t="n">
        <v>2000</v>
      </c>
      <c r="C97" s="103" t="n">
        <v>2001</v>
      </c>
      <c r="D97" s="103" t="n">
        <v>2002</v>
      </c>
      <c r="E97" s="104"/>
      <c r="F97" s="104"/>
      <c r="H97" s="105"/>
      <c r="S97" s="33"/>
    </row>
    <row r="98" customFormat="false" ht="15.75" hidden="false" customHeight="false" outlineLevel="0" collapsed="false">
      <c r="A98" s="65" t="s">
        <v>30</v>
      </c>
      <c r="B98" s="106" t="n">
        <f aca="false">Brownsville!C6</f>
        <v>8.06138316244394</v>
      </c>
      <c r="C98" s="106" t="n">
        <f aca="false">Brownsville!D6</f>
        <v>6.08344923510637</v>
      </c>
      <c r="D98" s="106" t="n">
        <f aca="false">Brownsville!E6</f>
        <v>4.84745095655933</v>
      </c>
      <c r="E98" s="107"/>
      <c r="F98" s="107"/>
      <c r="H98" s="108"/>
      <c r="J98" s="48"/>
      <c r="K98" s="48"/>
      <c r="L98" s="48"/>
      <c r="M98" s="48"/>
      <c r="N98" s="48"/>
      <c r="O98" s="48"/>
      <c r="P98" s="48"/>
      <c r="Q98" s="48"/>
      <c r="S98" s="33"/>
    </row>
    <row r="99" customFormat="false" ht="15.75" hidden="false" customHeight="false" outlineLevel="0" collapsed="false">
      <c r="A99" s="65" t="s">
        <v>31</v>
      </c>
      <c r="B99" s="106" t="n">
        <f aca="false">Caledonia!C6</f>
        <v>8.1109974895063</v>
      </c>
      <c r="C99" s="106" t="n">
        <f aca="false">Caledonia!D6</f>
        <v>6.07140874127912</v>
      </c>
      <c r="D99" s="106" t="n">
        <f aca="false">Caledonia!E6</f>
        <v>4.82345502910087</v>
      </c>
      <c r="E99" s="107"/>
      <c r="F99" s="107"/>
      <c r="H99" s="108"/>
      <c r="S99" s="33"/>
    </row>
    <row r="100" customFormat="false" ht="15.75" hidden="false" customHeight="false" outlineLevel="0" collapsed="false">
      <c r="A100" s="65" t="s">
        <v>32</v>
      </c>
      <c r="B100" s="106" t="n">
        <f aca="false">'New Albany'!C6</f>
        <v>7.70256057061583</v>
      </c>
      <c r="C100" s="106" t="n">
        <f aca="false">'New Albany'!D6</f>
        <v>5.79300196222382</v>
      </c>
      <c r="D100" s="106" t="n">
        <f aca="false">'New Albany'!E6</f>
        <v>4.58494314543015</v>
      </c>
      <c r="E100" s="107"/>
      <c r="F100" s="107"/>
      <c r="H100" s="108"/>
      <c r="I100" s="65"/>
      <c r="S100" s="33"/>
    </row>
    <row r="101" customFormat="false" ht="15.75" hidden="false" customHeight="false" outlineLevel="0" collapsed="false">
      <c r="A101" s="65" t="s">
        <v>33</v>
      </c>
      <c r="B101" s="106" t="n">
        <f aca="false">Gleason!C6</f>
        <v>14.2220962081671</v>
      </c>
      <c r="C101" s="106" t="n">
        <f aca="false">Gleason!D6</f>
        <v>6.40804938441793</v>
      </c>
      <c r="D101" s="106" t="n">
        <f aca="false">Gleason!E6</f>
        <v>5.14550917324155</v>
      </c>
      <c r="E101" s="107"/>
      <c r="F101" s="107"/>
      <c r="H101" s="109"/>
      <c r="I101" s="65"/>
      <c r="J101" s="48"/>
      <c r="K101" s="48"/>
      <c r="L101" s="48"/>
      <c r="M101" s="48"/>
      <c r="N101" s="48"/>
      <c r="O101" s="48"/>
      <c r="P101" s="48"/>
      <c r="Q101" s="48"/>
      <c r="S101" s="33"/>
    </row>
    <row r="102" customFormat="false" ht="15.75" hidden="false" customHeight="false" outlineLevel="0" collapsed="false">
      <c r="A102" s="65" t="s">
        <v>34</v>
      </c>
      <c r="B102" s="106" t="n">
        <f aca="false">Wheatland!C6</f>
        <v>13.9043700172054</v>
      </c>
      <c r="C102" s="106" t="n">
        <f aca="false">Wheatland!D6</f>
        <v>6.28259043063263</v>
      </c>
      <c r="D102" s="106" t="n">
        <f aca="false">Wheatland!E6</f>
        <v>4.85957244667495</v>
      </c>
      <c r="E102" s="107"/>
      <c r="F102" s="107"/>
      <c r="G102" s="65"/>
      <c r="H102" s="109"/>
      <c r="I102" s="65"/>
      <c r="J102" s="48"/>
      <c r="K102" s="48"/>
      <c r="L102" s="48"/>
      <c r="M102" s="48"/>
      <c r="N102" s="48"/>
      <c r="O102" s="48"/>
      <c r="P102" s="48"/>
      <c r="Q102" s="48"/>
      <c r="S102" s="33"/>
    </row>
    <row r="103" customFormat="false" ht="15.75" hidden="false" customHeight="false" outlineLevel="0" collapsed="false">
      <c r="A103" s="65" t="s">
        <v>35</v>
      </c>
      <c r="B103" s="110" t="n">
        <f aca="false">Wilton!C6</f>
        <v>13.9815729703793</v>
      </c>
      <c r="C103" s="110" t="n">
        <f aca="false">Wilton!D6</f>
        <v>6.45204282703659</v>
      </c>
      <c r="D103" s="110" t="n">
        <f aca="false">Wilton!E6</f>
        <v>5.04040189524305</v>
      </c>
      <c r="E103" s="107"/>
      <c r="F103" s="107"/>
      <c r="G103" s="65"/>
      <c r="H103" s="111"/>
      <c r="I103" s="65"/>
      <c r="J103" s="48"/>
      <c r="K103" s="48"/>
      <c r="L103" s="48"/>
      <c r="M103" s="48"/>
      <c r="N103" s="48"/>
      <c r="O103" s="48"/>
      <c r="P103" s="48"/>
      <c r="Q103" s="48"/>
      <c r="S103" s="33"/>
    </row>
    <row r="104" customFormat="false" ht="15.75" hidden="false" customHeight="false" outlineLevel="0" collapsed="false">
      <c r="A104" s="65" t="s">
        <v>36</v>
      </c>
      <c r="B104" s="106" t="n">
        <f aca="false">IS!C6</f>
        <v>11.292024729543</v>
      </c>
      <c r="C104" s="106" t="n">
        <f aca="false">IS!D6</f>
        <v>6.20916226126625</v>
      </c>
      <c r="D104" s="106" t="n">
        <f aca="false">IS!E6</f>
        <v>4.90265113997847</v>
      </c>
      <c r="E104" s="107"/>
      <c r="F104" s="107"/>
      <c r="G104" s="65"/>
      <c r="H104" s="108"/>
      <c r="I104" s="65"/>
      <c r="J104" s="48"/>
      <c r="K104" s="48"/>
      <c r="L104" s="48"/>
      <c r="M104" s="48"/>
      <c r="N104" s="48"/>
      <c r="O104" s="48"/>
      <c r="P104" s="48"/>
      <c r="Q104" s="48"/>
    </row>
    <row r="105" customFormat="false" ht="15.75" hidden="false" customHeight="false" outlineLevel="0" collapsed="false">
      <c r="B105" s="0"/>
      <c r="C105" s="0"/>
      <c r="D105" s="0"/>
      <c r="E105" s="0"/>
      <c r="F105" s="0"/>
      <c r="G105" s="65"/>
      <c r="H105" s="65"/>
      <c r="I105" s="65"/>
      <c r="J105" s="48"/>
      <c r="K105" s="48"/>
      <c r="L105" s="48"/>
      <c r="M105" s="48"/>
      <c r="N105" s="48"/>
      <c r="O105" s="48"/>
      <c r="P105" s="48"/>
      <c r="Q105" s="48"/>
    </row>
    <row r="106" customFormat="false" ht="15.75" hidden="false" customHeight="false" outlineLevel="0" collapsed="false">
      <c r="B106" s="0"/>
      <c r="C106" s="0"/>
      <c r="D106" s="0"/>
      <c r="E106" s="0"/>
      <c r="F106" s="0"/>
      <c r="G106" s="65"/>
      <c r="H106" s="65"/>
      <c r="I106" s="65"/>
      <c r="J106" s="48"/>
      <c r="K106" s="48"/>
      <c r="L106" s="48"/>
      <c r="M106" s="48"/>
      <c r="N106" s="48"/>
      <c r="O106" s="48"/>
      <c r="P106" s="48"/>
      <c r="Q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8"/>
      <c r="AF106" s="48"/>
      <c r="AG106" s="48"/>
      <c r="AH106" s="48"/>
      <c r="AI106" s="48"/>
    </row>
    <row r="107" customFormat="false" ht="15.75" hidden="false" customHeight="false" outlineLevel="0" collapsed="false">
      <c r="G107" s="65"/>
      <c r="H107" s="65"/>
      <c r="I107" s="65"/>
      <c r="V107" s="48"/>
      <c r="W107" s="48"/>
      <c r="X107" s="48"/>
      <c r="Y107" s="48"/>
      <c r="Z107" s="48"/>
      <c r="AA107" s="48"/>
      <c r="AB107" s="48"/>
      <c r="AC107" s="48"/>
      <c r="AD107" s="48"/>
      <c r="AE107" s="48"/>
      <c r="AF107" s="48"/>
      <c r="AG107" s="48"/>
      <c r="AH107" s="48"/>
      <c r="AI107" s="48"/>
    </row>
    <row r="108" customFormat="false" ht="15.75" hidden="true" customHeight="false" outlineLevel="0" collapsed="false">
      <c r="G108" s="65"/>
      <c r="H108" s="65"/>
      <c r="I108" s="65"/>
      <c r="S108" s="14"/>
      <c r="T108" s="14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8"/>
      <c r="AF108" s="48"/>
      <c r="AG108" s="48"/>
      <c r="AH108" s="48"/>
      <c r="AI108" s="48"/>
    </row>
    <row r="109" customFormat="false" ht="15.75" hidden="true" customHeight="false" outlineLevel="0" collapsed="false">
      <c r="G109" s="65"/>
      <c r="H109" s="65"/>
      <c r="I109" s="65"/>
      <c r="S109" s="48"/>
      <c r="T109" s="48"/>
      <c r="U109" s="48"/>
      <c r="V109" s="112"/>
      <c r="W109" s="48"/>
      <c r="X109" s="48"/>
      <c r="Y109" s="48"/>
      <c r="Z109" s="48"/>
      <c r="AA109" s="48"/>
      <c r="AB109" s="48"/>
      <c r="AC109" s="48"/>
      <c r="AD109" s="48"/>
      <c r="AE109" s="48"/>
      <c r="AF109" s="48"/>
      <c r="AG109" s="48"/>
      <c r="AH109" s="48"/>
      <c r="AI109" s="48"/>
    </row>
    <row r="110" customFormat="false" ht="15.75" hidden="true" customHeight="false" outlineLevel="0" collapsed="false">
      <c r="G110" s="65"/>
      <c r="H110" s="65"/>
      <c r="I110" s="65"/>
      <c r="S110" s="48"/>
      <c r="T110" s="48"/>
      <c r="U110" s="48"/>
      <c r="V110" s="112"/>
      <c r="W110" s="48"/>
      <c r="X110" s="48"/>
      <c r="Y110" s="48"/>
      <c r="Z110" s="48"/>
      <c r="AA110" s="48"/>
      <c r="AB110" s="48"/>
      <c r="AC110" s="48"/>
      <c r="AD110" s="48"/>
      <c r="AE110" s="48"/>
      <c r="AF110" s="48"/>
      <c r="AG110" s="48"/>
      <c r="AH110" s="48"/>
      <c r="AI110" s="48"/>
    </row>
    <row r="111" customFormat="false" ht="15.75" hidden="true" customHeight="false" outlineLevel="0" collapsed="false">
      <c r="G111" s="65"/>
      <c r="H111" s="65"/>
      <c r="I111" s="65"/>
      <c r="S111" s="113"/>
      <c r="T111" s="48"/>
      <c r="U111" s="48"/>
      <c r="V111" s="112"/>
      <c r="W111" s="48"/>
      <c r="X111" s="48"/>
      <c r="Y111" s="48"/>
      <c r="Z111" s="48"/>
      <c r="AA111" s="48"/>
      <c r="AB111" s="48"/>
      <c r="AC111" s="48"/>
      <c r="AD111" s="48"/>
      <c r="AE111" s="48"/>
      <c r="AF111" s="48"/>
      <c r="AG111" s="48"/>
      <c r="AH111" s="48"/>
      <c r="AI111" s="48"/>
    </row>
    <row r="112" customFormat="false" ht="15.75" hidden="true" customHeight="false" outlineLevel="0" collapsed="false">
      <c r="G112" s="65"/>
      <c r="H112" s="65"/>
      <c r="I112" s="65"/>
      <c r="S112" s="114"/>
      <c r="T112" s="48"/>
      <c r="U112" s="48"/>
      <c r="V112" s="115"/>
      <c r="W112" s="113"/>
      <c r="X112" s="113"/>
      <c r="Y112" s="113"/>
      <c r="Z112" s="48"/>
      <c r="AA112" s="48"/>
      <c r="AB112" s="48"/>
      <c r="AC112" s="48"/>
      <c r="AD112" s="48"/>
      <c r="AE112" s="48"/>
      <c r="AF112" s="48"/>
      <c r="AG112" s="48"/>
      <c r="AH112" s="48"/>
      <c r="AI112" s="48"/>
    </row>
    <row r="113" customFormat="false" ht="15.75" hidden="true" customHeight="false" outlineLevel="0" collapsed="false">
      <c r="G113" s="65"/>
      <c r="H113" s="65"/>
      <c r="I113" s="65"/>
      <c r="S113" s="116"/>
      <c r="T113" s="113"/>
      <c r="U113" s="113"/>
      <c r="V113" s="117"/>
      <c r="W113" s="114"/>
      <c r="X113" s="114"/>
      <c r="Y113" s="114"/>
      <c r="Z113" s="48"/>
      <c r="AA113" s="48"/>
      <c r="AB113" s="48"/>
      <c r="AC113" s="48"/>
      <c r="AD113" s="48"/>
      <c r="AE113" s="48"/>
      <c r="AF113" s="48"/>
      <c r="AG113" s="48"/>
      <c r="AH113" s="48"/>
      <c r="AI113" s="48"/>
    </row>
    <row r="114" customFormat="false" ht="15.75" hidden="true" customHeight="false" outlineLevel="0" collapsed="false">
      <c r="G114" s="65"/>
      <c r="H114" s="65"/>
      <c r="I114" s="65"/>
      <c r="S114" s="107"/>
      <c r="T114" s="114"/>
      <c r="U114" s="114"/>
      <c r="V114" s="118"/>
      <c r="W114" s="116"/>
      <c r="X114" s="116"/>
      <c r="Y114" s="116"/>
      <c r="Z114" s="48"/>
      <c r="AA114" s="48"/>
      <c r="AB114" s="48"/>
      <c r="AC114" s="48"/>
      <c r="AD114" s="48"/>
      <c r="AE114" s="48"/>
      <c r="AF114" s="48"/>
      <c r="AG114" s="48"/>
      <c r="AH114" s="48"/>
      <c r="AI114" s="48"/>
    </row>
    <row r="115" customFormat="false" ht="15.75" hidden="true" customHeight="false" outlineLevel="0" collapsed="false">
      <c r="G115" s="65"/>
      <c r="H115" s="65"/>
      <c r="I115" s="65"/>
      <c r="S115" s="116"/>
      <c r="T115" s="116"/>
      <c r="U115" s="116"/>
      <c r="V115" s="118"/>
      <c r="W115" s="116"/>
      <c r="X115" s="116"/>
      <c r="Y115" s="116"/>
      <c r="Z115" s="48"/>
      <c r="AA115" s="48"/>
      <c r="AB115" s="48"/>
      <c r="AC115" s="48"/>
      <c r="AD115" s="48"/>
      <c r="AE115" s="48"/>
      <c r="AF115" s="48"/>
      <c r="AG115" s="48"/>
      <c r="AH115" s="48"/>
      <c r="AI115" s="48"/>
    </row>
    <row r="116" customFormat="false" ht="15.75" hidden="true" customHeight="false" outlineLevel="0" collapsed="false">
      <c r="G116" s="65"/>
      <c r="H116" s="65"/>
      <c r="I116" s="65"/>
      <c r="S116" s="116"/>
      <c r="T116" s="116"/>
      <c r="U116" s="116"/>
      <c r="V116" s="48"/>
      <c r="W116" s="48"/>
      <c r="X116" s="48"/>
      <c r="Y116" s="48"/>
      <c r="Z116" s="48"/>
      <c r="AA116" s="48"/>
      <c r="AB116" s="48"/>
      <c r="AC116" s="48"/>
      <c r="AD116" s="48"/>
      <c r="AE116" s="48"/>
      <c r="AF116" s="48"/>
      <c r="AG116" s="48"/>
      <c r="AH116" s="48"/>
      <c r="AI116" s="48"/>
    </row>
    <row r="117" customFormat="false" ht="15.75" hidden="true" customHeight="false" outlineLevel="0" collapsed="false">
      <c r="G117" s="65"/>
      <c r="H117" s="65"/>
      <c r="I117" s="65"/>
      <c r="S117" s="48"/>
      <c r="T117" s="48"/>
      <c r="U117" s="48"/>
    </row>
    <row r="118" customFormat="false" ht="15.75" hidden="true" customHeight="false" outlineLevel="0" collapsed="false">
      <c r="G118" s="65"/>
      <c r="H118" s="65"/>
      <c r="I118" s="65"/>
    </row>
    <row r="119" customFormat="false" ht="15.75" hidden="true" customHeight="false" outlineLevel="0" collapsed="false">
      <c r="G119" s="65"/>
      <c r="H119" s="65"/>
      <c r="I119" s="65"/>
      <c r="S119" s="14"/>
      <c r="T119" s="14"/>
    </row>
    <row r="120" customFormat="false" ht="15.75" hidden="true" customHeight="false" outlineLevel="0" collapsed="false">
      <c r="G120" s="65"/>
      <c r="H120" s="65"/>
      <c r="I120" s="65"/>
      <c r="S120" s="48"/>
      <c r="T120" s="48"/>
    </row>
    <row r="121" customFormat="false" ht="15.75" hidden="true" customHeight="false" outlineLevel="0" collapsed="false">
      <c r="G121" s="65"/>
      <c r="H121" s="65"/>
      <c r="I121" s="65"/>
      <c r="S121" s="48"/>
      <c r="T121" s="48"/>
    </row>
    <row r="122" customFormat="false" ht="15.75" hidden="true" customHeight="false" outlineLevel="0" collapsed="false">
      <c r="G122" s="65"/>
      <c r="H122" s="65"/>
      <c r="I122" s="65"/>
      <c r="S122" s="113"/>
      <c r="T122" s="48"/>
    </row>
    <row r="123" customFormat="false" ht="15.75" hidden="true" customHeight="false" outlineLevel="0" collapsed="false">
      <c r="G123" s="65"/>
      <c r="H123" s="65"/>
      <c r="I123" s="65"/>
      <c r="S123" s="113"/>
      <c r="T123" s="48"/>
    </row>
    <row r="124" customFormat="false" ht="15.75" hidden="true" customHeight="false" outlineLevel="0" collapsed="false">
      <c r="G124" s="65"/>
      <c r="H124" s="65"/>
      <c r="I124" s="65"/>
      <c r="S124" s="114"/>
      <c r="T124" s="48"/>
    </row>
    <row r="125" customFormat="false" ht="15.75" hidden="true" customHeight="false" outlineLevel="0" collapsed="false">
      <c r="G125" s="65"/>
      <c r="H125" s="65"/>
      <c r="I125" s="65"/>
      <c r="S125" s="114"/>
      <c r="T125" s="48"/>
    </row>
    <row r="126" customFormat="false" ht="15.75" hidden="true" customHeight="false" outlineLevel="0" collapsed="false">
      <c r="G126" s="65"/>
      <c r="H126" s="65"/>
      <c r="I126" s="65"/>
      <c r="S126" s="116"/>
      <c r="T126" s="113"/>
    </row>
    <row r="127" customFormat="false" ht="15.75" hidden="true" customHeight="false" outlineLevel="0" collapsed="false">
      <c r="G127" s="65"/>
      <c r="H127" s="65"/>
      <c r="I127" s="65"/>
      <c r="S127" s="107"/>
      <c r="T127" s="114"/>
    </row>
    <row r="128" customFormat="false" ht="15.75" hidden="true" customHeight="false" outlineLevel="0" collapsed="false">
      <c r="G128" s="65"/>
      <c r="H128" s="65"/>
      <c r="I128" s="65"/>
      <c r="S128" s="116"/>
      <c r="T128" s="116"/>
    </row>
    <row r="129" customFormat="false" ht="15.75" hidden="true" customHeight="false" outlineLevel="0" collapsed="false">
      <c r="G129" s="65"/>
      <c r="H129" s="65"/>
      <c r="I129" s="65"/>
      <c r="S129" s="116"/>
      <c r="T129" s="116"/>
    </row>
    <row r="130" customFormat="false" ht="15.75" hidden="false" customHeight="false" outlineLevel="0" collapsed="false">
      <c r="G130" s="65"/>
      <c r="H130" s="65"/>
      <c r="I130" s="65"/>
    </row>
    <row r="131" customFormat="false" ht="15.75" hidden="false" customHeight="false" outlineLevel="0" collapsed="false">
      <c r="G131" s="65"/>
      <c r="H131" s="65"/>
      <c r="I131" s="65"/>
    </row>
    <row r="132" customFormat="false" ht="15.75" hidden="false" customHeight="false" outlineLevel="0" collapsed="false">
      <c r="G132" s="65"/>
      <c r="H132" s="65"/>
      <c r="I132" s="65"/>
    </row>
    <row r="133" customFormat="false" ht="15.75" hidden="false" customHeight="false" outlineLevel="0" collapsed="false">
      <c r="G133" s="65"/>
      <c r="H133" s="65"/>
      <c r="I133" s="65"/>
    </row>
    <row r="134" customFormat="false" ht="15.75" hidden="false" customHeight="false" outlineLevel="0" collapsed="false">
      <c r="G134" s="65"/>
      <c r="H134" s="65"/>
      <c r="I134" s="65"/>
    </row>
    <row r="135" customFormat="false" ht="15.75" hidden="false" customHeight="false" outlineLevel="0" collapsed="false">
      <c r="G135" s="65"/>
      <c r="H135" s="65"/>
    </row>
    <row r="136" customFormat="false" ht="15.75" hidden="false" customHeight="false" outlineLevel="0" collapsed="false">
      <c r="G136" s="65"/>
      <c r="H136" s="65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17" man="true" max="65535" min="0"/>
  </colBreaks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3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5.7"/>
    <col collapsed="false" customWidth="true" hidden="false" outlineLevel="0" max="5" min="2" style="5" width="15.7"/>
    <col collapsed="false" customWidth="true" hidden="false" outlineLevel="0" max="39" min="6" style="148" width="15.7"/>
    <col collapsed="false" customWidth="false" hidden="false" outlineLevel="0" max="257" min="40" style="148" width="9.14"/>
  </cols>
  <sheetData>
    <row r="2" customFormat="false" ht="20.25" hidden="false" customHeight="false" outlineLevel="0" collapsed="false">
      <c r="A2" s="145" t="s">
        <v>107</v>
      </c>
      <c r="C2" s="169"/>
      <c r="D2" s="169"/>
      <c r="E2" s="169"/>
    </row>
    <row r="3" customFormat="false" ht="12.75" hidden="false" customHeight="false" outlineLevel="0" collapsed="false">
      <c r="A3" s="151"/>
      <c r="C3" s="242" t="n">
        <f aca="false">7/12</f>
        <v>0.583333333333333</v>
      </c>
    </row>
    <row r="4" customFormat="false" ht="13.5" hidden="false" customHeight="false" outlineLevel="0" collapsed="false">
      <c r="A4" s="146" t="s">
        <v>73</v>
      </c>
      <c r="B4" s="147" t="n">
        <f aca="false">Summary!$B$19</f>
        <v>36526</v>
      </c>
      <c r="C4" s="147" t="n">
        <v>36891</v>
      </c>
      <c r="D4" s="147" t="n">
        <v>37256</v>
      </c>
      <c r="E4" s="147" t="n">
        <v>37621</v>
      </c>
    </row>
    <row r="5" customFormat="false" ht="12.75" hidden="false" customHeight="false" outlineLevel="0" collapsed="false">
      <c r="A5" s="149"/>
      <c r="E5" s="170"/>
    </row>
    <row r="6" customFormat="false" ht="12.75" hidden="false" customHeight="false" outlineLevel="0" collapsed="false">
      <c r="A6" s="149" t="s">
        <v>74</v>
      </c>
      <c r="B6" s="170"/>
      <c r="C6" s="96" t="n">
        <f aca="false">C64</f>
        <v>13.9815729703793</v>
      </c>
      <c r="D6" s="96" t="n">
        <f aca="false">C65</f>
        <v>6.45204282703659</v>
      </c>
      <c r="E6" s="96" t="n">
        <f aca="false">C66</f>
        <v>5.04040189524305</v>
      </c>
    </row>
    <row r="7" customFormat="false" ht="12.75" hidden="false" customHeight="false" outlineLevel="0" collapsed="false">
      <c r="A7" s="149"/>
      <c r="E7" s="170"/>
    </row>
    <row r="8" customFormat="false" ht="12.75" hidden="false" customHeight="false" outlineLevel="0" collapsed="false">
      <c r="A8" s="149" t="s">
        <v>75</v>
      </c>
      <c r="B8" s="1"/>
      <c r="C8" s="67" t="n">
        <f aca="false">SUMIF($B$53:$AL$53,"=1",$B$55:$AL$55)</f>
        <v>57815.326</v>
      </c>
      <c r="D8" s="67" t="n">
        <f aca="false">SUMIF($B$53:$AL$53,"=2",$B$55:$AL$55)</f>
        <v>42716.784</v>
      </c>
      <c r="E8" s="67" t="n">
        <f aca="false">SUMIF($B$53:$AL$53,"=3",$B$55:$AL$55)</f>
        <v>31064.88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49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49" t="s">
        <v>76</v>
      </c>
      <c r="B10" s="1"/>
      <c r="C10" s="171" t="n">
        <f aca="false">B64</f>
        <v>59505.5745619343</v>
      </c>
      <c r="D10" s="171" t="n">
        <f aca="false">B65</f>
        <v>47074.1044660589</v>
      </c>
      <c r="E10" s="171" t="n">
        <f aca="false">B66</f>
        <v>36774.7722276933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" hidden="false" customHeight="true" outlineLevel="0" collapsed="false">
      <c r="A11" s="240"/>
      <c r="B11" s="240"/>
      <c r="C11" s="1"/>
      <c r="D11" s="1"/>
      <c r="E11" s="1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  <c r="BY11" s="175"/>
      <c r="BZ11" s="175"/>
      <c r="CA11" s="175"/>
      <c r="CB11" s="175"/>
      <c r="CC11" s="175"/>
      <c r="CD11" s="175"/>
      <c r="CE11" s="175"/>
      <c r="CF11" s="175"/>
      <c r="CG11" s="175"/>
      <c r="CH11" s="175"/>
      <c r="CI11" s="175"/>
      <c r="CJ11" s="175"/>
      <c r="CK11" s="175"/>
      <c r="CL11" s="175"/>
      <c r="CM11" s="175"/>
      <c r="CN11" s="175"/>
      <c r="CO11" s="175"/>
      <c r="CP11" s="175"/>
      <c r="CQ11" s="175"/>
      <c r="CR11" s="175"/>
      <c r="CS11" s="175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5"/>
      <c r="DM11" s="175"/>
      <c r="DN11" s="175"/>
      <c r="DO11" s="175"/>
      <c r="DP11" s="175"/>
      <c r="DQ11" s="175"/>
      <c r="DR11" s="175"/>
      <c r="DS11" s="175"/>
      <c r="DT11" s="175"/>
      <c r="DU11" s="175"/>
      <c r="DV11" s="175"/>
      <c r="DW11" s="175"/>
      <c r="DX11" s="175"/>
      <c r="DY11" s="175"/>
      <c r="DZ11" s="175"/>
      <c r="EA11" s="175"/>
      <c r="EB11" s="175"/>
      <c r="EC11" s="175"/>
      <c r="ED11" s="175"/>
      <c r="EE11" s="175"/>
      <c r="EF11" s="175"/>
      <c r="EG11" s="175"/>
      <c r="EH11" s="175"/>
      <c r="EI11" s="175"/>
      <c r="EJ11" s="175"/>
      <c r="EK11" s="175"/>
      <c r="EL11" s="175"/>
      <c r="EM11" s="175"/>
      <c r="EN11" s="175"/>
      <c r="EO11" s="175"/>
      <c r="EP11" s="175"/>
      <c r="EQ11" s="175"/>
      <c r="ER11" s="175"/>
      <c r="ES11" s="175"/>
      <c r="ET11" s="175"/>
      <c r="EU11" s="175"/>
      <c r="EV11" s="175"/>
      <c r="EW11" s="175"/>
      <c r="EX11" s="175"/>
      <c r="EY11" s="175"/>
      <c r="EZ11" s="175"/>
      <c r="FA11" s="175"/>
      <c r="FB11" s="175"/>
      <c r="FC11" s="175"/>
      <c r="FD11" s="175"/>
      <c r="FE11" s="175"/>
      <c r="FF11" s="175"/>
      <c r="FG11" s="175"/>
      <c r="FH11" s="175"/>
      <c r="FI11" s="175"/>
      <c r="FJ11" s="175"/>
      <c r="FK11" s="175"/>
      <c r="FL11" s="175"/>
      <c r="FM11" s="175"/>
      <c r="FN11" s="175"/>
      <c r="FO11" s="175"/>
      <c r="FP11" s="175"/>
      <c r="FQ11" s="175"/>
      <c r="FR11" s="175"/>
      <c r="FS11" s="175"/>
      <c r="FT11" s="175"/>
      <c r="FU11" s="175"/>
      <c r="FV11" s="175"/>
      <c r="FW11" s="175"/>
      <c r="FX11" s="175"/>
      <c r="FY11" s="175"/>
      <c r="FZ11" s="175"/>
      <c r="GA11" s="175"/>
      <c r="GB11" s="175"/>
      <c r="GC11" s="175"/>
      <c r="GD11" s="175"/>
      <c r="GE11" s="175"/>
      <c r="GF11" s="175"/>
      <c r="GG11" s="175"/>
      <c r="GH11" s="175"/>
      <c r="GI11" s="175"/>
      <c r="GJ11" s="175"/>
      <c r="GK11" s="175"/>
      <c r="GL11" s="175"/>
      <c r="GM11" s="175"/>
      <c r="GN11" s="175"/>
      <c r="GO11" s="175"/>
      <c r="GP11" s="175"/>
      <c r="GQ11" s="175"/>
      <c r="GR11" s="175"/>
      <c r="GS11" s="175"/>
      <c r="GT11" s="175"/>
      <c r="GU11" s="175"/>
      <c r="GV11" s="175"/>
      <c r="GW11" s="175"/>
      <c r="GX11" s="175"/>
      <c r="GY11" s="175"/>
      <c r="GZ11" s="175"/>
      <c r="HA11" s="175"/>
      <c r="HB11" s="175"/>
      <c r="HC11" s="175"/>
      <c r="HD11" s="175"/>
      <c r="HE11" s="175"/>
      <c r="HF11" s="175"/>
      <c r="HG11" s="175"/>
      <c r="HH11" s="175"/>
      <c r="HI11" s="175"/>
      <c r="HJ11" s="175"/>
      <c r="HK11" s="175"/>
      <c r="HL11" s="175"/>
      <c r="HM11" s="175"/>
      <c r="HN11" s="175"/>
      <c r="HO11" s="175"/>
      <c r="HP11" s="175"/>
      <c r="HQ11" s="175"/>
      <c r="HR11" s="175"/>
      <c r="HS11" s="175"/>
      <c r="HT11" s="175"/>
      <c r="HU11" s="175"/>
      <c r="HV11" s="175"/>
      <c r="HW11" s="175"/>
      <c r="HX11" s="175"/>
      <c r="HY11" s="175"/>
      <c r="HZ11" s="175"/>
      <c r="IA11" s="175"/>
      <c r="IB11" s="175"/>
      <c r="IC11" s="175"/>
      <c r="ID11" s="175"/>
      <c r="IE11" s="175"/>
      <c r="IF11" s="175"/>
      <c r="IG11" s="175"/>
      <c r="IH11" s="175"/>
      <c r="II11" s="175"/>
      <c r="IJ11" s="175"/>
      <c r="IK11" s="175"/>
      <c r="IL11" s="175"/>
      <c r="IM11" s="175"/>
      <c r="IN11" s="175"/>
      <c r="IO11" s="175"/>
      <c r="IP11" s="175"/>
      <c r="IQ11" s="175"/>
      <c r="IR11" s="175"/>
      <c r="IS11" s="175"/>
      <c r="IT11" s="175"/>
      <c r="IU11" s="175"/>
      <c r="IV11" s="175"/>
      <c r="IW11" s="175"/>
    </row>
    <row r="12" customFormat="false" ht="12.75" hidden="false" customHeight="false" outlineLevel="0" collapsed="false">
      <c r="A12" s="151" t="s">
        <v>77</v>
      </c>
      <c r="C12" s="1"/>
      <c r="D12" s="1"/>
      <c r="E12" s="1"/>
    </row>
    <row r="13" customFormat="false" ht="12.75" hidden="false" customHeight="false" outlineLevel="0" collapsed="false">
      <c r="A13" s="152" t="s">
        <v>78</v>
      </c>
      <c r="C13" s="67" t="n">
        <v>0</v>
      </c>
      <c r="D13" s="67" t="n">
        <v>0</v>
      </c>
      <c r="E13" s="67" t="n">
        <v>0</v>
      </c>
    </row>
    <row r="14" customFormat="false" ht="12.75" hidden="false" customHeight="false" outlineLevel="0" collapsed="false">
      <c r="A14" s="152" t="s">
        <v>62</v>
      </c>
      <c r="C14" s="67" t="n">
        <f aca="false">Assumptions!H26*C3</f>
        <v>728.186</v>
      </c>
      <c r="D14" s="67" t="n">
        <f aca="false">C14/$C$3*(1+Assumptions!$B$23)</f>
        <v>1285.76842285714</v>
      </c>
      <c r="E14" s="67" t="n">
        <f aca="false">D14*(1+Assumptions!$B$23)</f>
        <v>1324.34147554286</v>
      </c>
    </row>
    <row r="15" customFormat="false" ht="12.75" hidden="false" customHeight="false" outlineLevel="0" collapsed="false">
      <c r="A15" s="152" t="s">
        <v>63</v>
      </c>
      <c r="C15" s="67" t="n">
        <f aca="false">Assumptions!H27*C3</f>
        <v>539.987</v>
      </c>
      <c r="D15" s="67" t="n">
        <f aca="false">C15/$C$3*(1+Assumptions!$B$23)</f>
        <v>953.46276</v>
      </c>
      <c r="E15" s="67" t="n">
        <f aca="false">D15*(1+Assumptions!$B$23)</f>
        <v>982.0666428</v>
      </c>
    </row>
    <row r="16" customFormat="false" ht="12.75" hidden="false" customHeight="false" outlineLevel="0" collapsed="false">
      <c r="A16" s="152" t="s">
        <v>64</v>
      </c>
      <c r="C16" s="67" t="n">
        <f aca="false">Assumptions!H28*C3</f>
        <v>466.667</v>
      </c>
      <c r="D16" s="67" t="n">
        <f aca="false">C16/$C$3*(1+Assumptions!$B$23)</f>
        <v>824.000588571429</v>
      </c>
      <c r="E16" s="67" t="n">
        <f aca="false">D16*(1+Assumptions!$B$23)</f>
        <v>848.720606228571</v>
      </c>
    </row>
    <row r="17" customFormat="false" ht="12.75" hidden="false" customHeight="false" outlineLevel="0" collapsed="false">
      <c r="A17" s="152" t="s">
        <v>65</v>
      </c>
      <c r="C17" s="67" t="n">
        <f aca="false">Assumptions!H29*C3</f>
        <v>155.603</v>
      </c>
      <c r="D17" s="67" t="n">
        <f aca="false">C17/$C$3*(1+Assumptions!$B$23)</f>
        <v>274.75044</v>
      </c>
      <c r="E17" s="67" t="n">
        <f aca="false">D17*(1+Assumptions!$B$23)</f>
        <v>282.9929532</v>
      </c>
    </row>
    <row r="18" customFormat="false" ht="12.75" hidden="false" customHeight="false" outlineLevel="0" collapsed="false">
      <c r="A18" s="152" t="s">
        <v>66</v>
      </c>
      <c r="C18" s="67" t="n">
        <f aca="false">Assumptions!H30*C3</f>
        <v>0</v>
      </c>
      <c r="D18" s="67" t="n">
        <f aca="false">C18/$C$3*(1+Assumptions!$B$23)</f>
        <v>0</v>
      </c>
      <c r="E18" s="67" t="n">
        <f aca="false">D18*(1+Assumptions!$B$23)</f>
        <v>0</v>
      </c>
    </row>
    <row r="19" customFormat="false" ht="12.75" hidden="false" customHeight="false" outlineLevel="0" collapsed="false">
      <c r="A19" s="152" t="s">
        <v>94</v>
      </c>
      <c r="C19" s="67" t="n">
        <f aca="false">+Assumptions!H31*C3</f>
        <v>34.986</v>
      </c>
      <c r="D19" s="67" t="n">
        <f aca="false">C19/$C$3*(1+Assumptions!$B$23)</f>
        <v>61.77528</v>
      </c>
      <c r="E19" s="67" t="n">
        <f aca="false">D19*(1+Assumptions!$B$23)</f>
        <v>63.6285384</v>
      </c>
    </row>
    <row r="20" customFormat="false" ht="12.75" hidden="false" customHeight="false" outlineLevel="0" collapsed="false">
      <c r="A20" s="152" t="s">
        <v>95</v>
      </c>
      <c r="C20" s="172" t="n">
        <v>457.2671040156</v>
      </c>
      <c r="D20" s="172" t="n">
        <v>421.4677430156</v>
      </c>
      <c r="E20" s="172" t="n">
        <v>421.4677430156</v>
      </c>
    </row>
    <row r="21" customFormat="false" ht="12.75" hidden="false" customHeight="false" outlineLevel="0" collapsed="false">
      <c r="A21" s="152" t="s">
        <v>81</v>
      </c>
      <c r="C21" s="172" t="n">
        <v>858.48</v>
      </c>
      <c r="D21" s="172" t="n">
        <v>0</v>
      </c>
      <c r="E21" s="172" t="n">
        <v>0</v>
      </c>
    </row>
    <row r="22" customFormat="false" ht="12.75" hidden="false" customHeight="false" outlineLevel="0" collapsed="false">
      <c r="A22" s="152" t="s">
        <v>82</v>
      </c>
      <c r="C22" s="67" t="n">
        <v>0</v>
      </c>
      <c r="D22" s="67" t="n">
        <f aca="false">C22/$C$3*(1+Assumptions!$B$23)</f>
        <v>0</v>
      </c>
      <c r="E22" s="67" t="n">
        <v>0</v>
      </c>
    </row>
    <row r="23" customFormat="false" ht="12.75" hidden="false" customHeight="false" outlineLevel="0" collapsed="false">
      <c r="A23" s="152" t="s">
        <v>83</v>
      </c>
      <c r="C23" s="67" t="n">
        <f aca="false">Assumptions!H32*C3</f>
        <v>0</v>
      </c>
      <c r="D23" s="67" t="n">
        <f aca="false">C23/$C$3*(1+Assumptions!$B$23)</f>
        <v>0</v>
      </c>
      <c r="E23" s="67" t="n">
        <f aca="false">D23*(1+Assumptions!$B$23)</f>
        <v>0</v>
      </c>
    </row>
    <row r="24" customFormat="false" ht="12.75" hidden="false" customHeight="false" outlineLevel="0" collapsed="false">
      <c r="A24" s="152" t="s">
        <v>84</v>
      </c>
      <c r="B24" s="148"/>
      <c r="C24" s="153" t="n">
        <f aca="false">Assumptions!H33*C3</f>
        <v>68.05575</v>
      </c>
      <c r="D24" s="153" t="n">
        <f aca="false">C24/$C$3*(1+Assumptions!$B$23)</f>
        <v>120.16701</v>
      </c>
      <c r="E24" s="153" t="n">
        <f aca="false">D24*(1+Assumptions!$B$23)</f>
        <v>123.7720203</v>
      </c>
    </row>
    <row r="25" customFormat="false" ht="12.75" hidden="false" customHeight="false" outlineLevel="0" collapsed="false">
      <c r="A25" s="152" t="s">
        <v>85</v>
      </c>
      <c r="B25" s="148"/>
      <c r="C25" s="169" t="n">
        <f aca="false">SUM(C13:C24)</f>
        <v>3309.2318540156</v>
      </c>
      <c r="D25" s="169" t="n">
        <f aca="false">SUM(D13:D24)</f>
        <v>3941.39224444417</v>
      </c>
      <c r="E25" s="169" t="n">
        <f aca="false">SUM(E13:E24)</f>
        <v>4046.98997948703</v>
      </c>
    </row>
    <row r="26" customFormat="false" ht="17.25" hidden="false" customHeight="true" outlineLevel="0" collapsed="false">
      <c r="A26" s="154"/>
      <c r="B26" s="238"/>
      <c r="C26" s="173"/>
      <c r="D26" s="174"/>
      <c r="E26" s="174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  <c r="IW26" s="175"/>
    </row>
    <row r="27" customFormat="false" ht="12" hidden="false" customHeight="true" outlineLevel="0" collapsed="false">
      <c r="A27" s="151" t="s">
        <v>86</v>
      </c>
      <c r="B27" s="151"/>
      <c r="C27" s="176" t="n">
        <f aca="false">C10-C25</f>
        <v>56196.3427079187</v>
      </c>
      <c r="D27" s="176" t="n">
        <f aca="false">D10-D25</f>
        <v>43132.7122216148</v>
      </c>
      <c r="E27" s="176" t="n">
        <f aca="false">E10-E25</f>
        <v>32727.7822482063</v>
      </c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160"/>
      <c r="AK27" s="160"/>
      <c r="AL27" s="160"/>
      <c r="AM27" s="160"/>
      <c r="AN27" s="160"/>
      <c r="AO27" s="160"/>
      <c r="AP27" s="160"/>
      <c r="AQ27" s="160"/>
      <c r="AR27" s="160"/>
      <c r="AS27" s="160"/>
      <c r="AT27" s="160"/>
      <c r="AU27" s="160"/>
      <c r="AV27" s="160"/>
      <c r="AW27" s="160"/>
      <c r="AX27" s="160"/>
      <c r="AY27" s="160"/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160"/>
      <c r="CG27" s="160"/>
      <c r="CH27" s="160"/>
      <c r="CI27" s="160"/>
      <c r="CJ27" s="160"/>
      <c r="CK27" s="160"/>
      <c r="CL27" s="160"/>
      <c r="CM27" s="160"/>
      <c r="CN27" s="160"/>
      <c r="CO27" s="160"/>
      <c r="CP27" s="160"/>
      <c r="CQ27" s="160"/>
      <c r="CR27" s="160"/>
      <c r="CS27" s="160"/>
      <c r="CT27" s="160"/>
      <c r="CU27" s="160"/>
      <c r="CV27" s="160"/>
      <c r="CW27" s="160"/>
      <c r="CX27" s="160"/>
      <c r="CY27" s="160"/>
      <c r="CZ27" s="160"/>
      <c r="DA27" s="160"/>
      <c r="DB27" s="160"/>
      <c r="DC27" s="160"/>
      <c r="DD27" s="160"/>
      <c r="DE27" s="160"/>
      <c r="DF27" s="160"/>
      <c r="DG27" s="160"/>
      <c r="DH27" s="160"/>
      <c r="DI27" s="160"/>
      <c r="DJ27" s="160"/>
      <c r="DK27" s="160"/>
      <c r="DL27" s="160"/>
      <c r="DM27" s="160"/>
      <c r="DN27" s="160"/>
      <c r="DO27" s="160"/>
      <c r="DP27" s="160"/>
      <c r="DQ27" s="160"/>
      <c r="DR27" s="160"/>
      <c r="DS27" s="160"/>
      <c r="DT27" s="160"/>
      <c r="DU27" s="160"/>
      <c r="DV27" s="160"/>
      <c r="DW27" s="160"/>
      <c r="DX27" s="160"/>
      <c r="DY27" s="160"/>
      <c r="DZ27" s="160"/>
      <c r="EA27" s="160"/>
      <c r="EB27" s="160"/>
      <c r="EC27" s="160"/>
      <c r="ED27" s="160"/>
      <c r="EE27" s="160"/>
      <c r="EF27" s="160"/>
      <c r="EG27" s="160"/>
      <c r="EH27" s="160"/>
      <c r="EI27" s="160"/>
      <c r="EJ27" s="160"/>
      <c r="EK27" s="160"/>
      <c r="EL27" s="160"/>
      <c r="EM27" s="160"/>
      <c r="EN27" s="160"/>
      <c r="EO27" s="160"/>
      <c r="EP27" s="160"/>
      <c r="EQ27" s="160"/>
      <c r="ER27" s="160"/>
      <c r="ES27" s="160"/>
      <c r="ET27" s="160"/>
      <c r="EU27" s="160"/>
      <c r="EV27" s="160"/>
      <c r="EW27" s="160"/>
      <c r="EX27" s="160"/>
      <c r="EY27" s="160"/>
      <c r="EZ27" s="160"/>
      <c r="FA27" s="160"/>
      <c r="FB27" s="160"/>
      <c r="FC27" s="160"/>
      <c r="FD27" s="160"/>
      <c r="FE27" s="160"/>
      <c r="FF27" s="160"/>
      <c r="FG27" s="160"/>
      <c r="FH27" s="160"/>
      <c r="FI27" s="160"/>
      <c r="FJ27" s="160"/>
      <c r="FK27" s="160"/>
      <c r="FL27" s="160"/>
      <c r="FM27" s="160"/>
      <c r="FN27" s="160"/>
      <c r="FO27" s="160"/>
      <c r="FP27" s="160"/>
      <c r="FQ27" s="160"/>
      <c r="FR27" s="160"/>
      <c r="FS27" s="160"/>
      <c r="FT27" s="160"/>
      <c r="FU27" s="160"/>
      <c r="FV27" s="160"/>
      <c r="FW27" s="160"/>
      <c r="FX27" s="160"/>
      <c r="FY27" s="160"/>
      <c r="FZ27" s="160"/>
      <c r="GA27" s="160"/>
      <c r="GB27" s="160"/>
      <c r="GC27" s="160"/>
      <c r="GD27" s="160"/>
      <c r="GE27" s="160"/>
      <c r="GF27" s="160"/>
      <c r="GG27" s="160"/>
      <c r="GH27" s="160"/>
      <c r="GI27" s="160"/>
      <c r="GJ27" s="160"/>
      <c r="GK27" s="160"/>
      <c r="GL27" s="160"/>
      <c r="GM27" s="160"/>
      <c r="GN27" s="160"/>
      <c r="GO27" s="160"/>
      <c r="GP27" s="160"/>
      <c r="GQ27" s="160"/>
      <c r="GR27" s="160"/>
      <c r="GS27" s="160"/>
      <c r="GT27" s="160"/>
      <c r="GU27" s="160"/>
      <c r="GV27" s="160"/>
      <c r="GW27" s="160"/>
      <c r="GX27" s="160"/>
      <c r="GY27" s="160"/>
      <c r="GZ27" s="160"/>
      <c r="HA27" s="160"/>
      <c r="HB27" s="160"/>
      <c r="HC27" s="160"/>
      <c r="HD27" s="160"/>
      <c r="HE27" s="160"/>
      <c r="HF27" s="160"/>
      <c r="HG27" s="160"/>
      <c r="HH27" s="160"/>
      <c r="HI27" s="160"/>
      <c r="HJ27" s="160"/>
      <c r="HK27" s="160"/>
      <c r="HL27" s="160"/>
      <c r="HM27" s="160"/>
      <c r="HN27" s="160"/>
      <c r="HO27" s="160"/>
      <c r="HP27" s="160"/>
      <c r="HQ27" s="160"/>
      <c r="HR27" s="160"/>
      <c r="HS27" s="160"/>
      <c r="HT27" s="160"/>
      <c r="HU27" s="160"/>
      <c r="HV27" s="160"/>
      <c r="HW27" s="160"/>
      <c r="HX27" s="160"/>
      <c r="HY27" s="160"/>
      <c r="HZ27" s="160"/>
      <c r="IA27" s="160"/>
      <c r="IB27" s="160"/>
      <c r="IC27" s="160"/>
      <c r="ID27" s="160"/>
      <c r="IE27" s="160"/>
      <c r="IF27" s="160"/>
      <c r="IG27" s="160"/>
      <c r="IH27" s="160"/>
      <c r="II27" s="160"/>
      <c r="IJ27" s="160"/>
      <c r="IK27" s="160"/>
      <c r="IL27" s="160"/>
      <c r="IM27" s="160"/>
      <c r="IN27" s="160"/>
      <c r="IO27" s="160"/>
      <c r="IP27" s="160"/>
      <c r="IQ27" s="160"/>
      <c r="IR27" s="160"/>
      <c r="IS27" s="160"/>
      <c r="IT27" s="160"/>
      <c r="IU27" s="160"/>
      <c r="IV27" s="160"/>
      <c r="IW27" s="160"/>
    </row>
    <row r="28" customFormat="false" ht="12.75" hidden="false" customHeight="false" outlineLevel="0" collapsed="false">
      <c r="A28" s="245"/>
      <c r="B28" s="246"/>
      <c r="C28" s="246"/>
      <c r="D28" s="246"/>
      <c r="E28" s="246"/>
    </row>
    <row r="29" customFormat="false" ht="12.75" hidden="false" customHeight="false" outlineLevel="0" collapsed="false">
      <c r="A29" s="245"/>
      <c r="B29" s="246"/>
      <c r="C29" s="246"/>
      <c r="D29" s="246"/>
      <c r="E29" s="246"/>
    </row>
    <row r="30" customFormat="false" ht="12.75" hidden="false" customHeight="false" outlineLevel="0" collapsed="false">
      <c r="A30" s="247"/>
      <c r="B30" s="248"/>
      <c r="C30" s="248"/>
      <c r="D30" s="248"/>
      <c r="E30" s="248"/>
    </row>
    <row r="31" customFormat="false" ht="12.75" hidden="false" customHeight="false" outlineLevel="0" collapsed="false">
      <c r="A31" s="245"/>
      <c r="B31" s="246"/>
      <c r="C31" s="246"/>
      <c r="D31" s="246"/>
      <c r="E31" s="246"/>
    </row>
    <row r="32" customFormat="false" ht="12.75" hidden="false" customHeight="false" outlineLevel="0" collapsed="false">
      <c r="A32" s="1" t="s">
        <v>87</v>
      </c>
      <c r="B32" s="1"/>
      <c r="C32" s="67" t="n">
        <v>0</v>
      </c>
      <c r="D32" s="67" t="n">
        <v>0</v>
      </c>
      <c r="E32" s="67" t="n">
        <f aca="false">Summary!$B$31*Assumptions!H7</f>
        <v>201600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.75" hidden="false" customHeight="false" outlineLevel="0" collapsed="false">
      <c r="A33" s="1"/>
      <c r="B33" s="1"/>
      <c r="C33" s="67"/>
      <c r="D33" s="67"/>
      <c r="E33" s="6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2.75" hidden="false" customHeight="false" outlineLevel="0" collapsed="false">
      <c r="A34" s="1"/>
      <c r="B34" s="1"/>
      <c r="C34" s="162"/>
      <c r="D34" s="162"/>
      <c r="E34" s="16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2.75" hidden="false" customHeight="false" outlineLevel="0" collapsed="false">
      <c r="A35" s="163" t="s">
        <v>88</v>
      </c>
      <c r="B35" s="1"/>
      <c r="C35" s="162"/>
      <c r="D35" s="162"/>
      <c r="E35" s="16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2.75" hidden="false" customHeight="false" outlineLevel="0" collapsed="false">
      <c r="A36" s="1" t="s">
        <v>89</v>
      </c>
      <c r="B36" s="67" t="n">
        <v>0</v>
      </c>
      <c r="C36" s="178" t="n">
        <f aca="false">C27</f>
        <v>56196.3427079187</v>
      </c>
      <c r="D36" s="178" t="n">
        <f aca="false">D27</f>
        <v>43132.7122216148</v>
      </c>
      <c r="E36" s="178" t="n">
        <f aca="false">E27</f>
        <v>32727.7822482063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2.75" hidden="false" customHeight="false" outlineLevel="0" collapsed="false">
      <c r="A37" s="1"/>
      <c r="B37" s="1"/>
      <c r="C37" s="162"/>
      <c r="D37" s="162"/>
      <c r="E37" s="162"/>
    </row>
    <row r="38" customFormat="false" ht="12.75" hidden="false" customHeight="false" outlineLevel="0" collapsed="false">
      <c r="A38" s="1" t="s">
        <v>90</v>
      </c>
      <c r="B38" s="122" t="n">
        <f aca="false">Summary!$E$29</f>
        <v>0.1593</v>
      </c>
      <c r="C38" s="148"/>
      <c r="D38" s="148"/>
      <c r="E38" s="148"/>
    </row>
    <row r="39" customFormat="false" ht="13.5" hidden="false" customHeight="false" outlineLevel="0" collapsed="false">
      <c r="A39" s="1"/>
      <c r="B39" s="1"/>
      <c r="C39" s="162"/>
      <c r="D39" s="162"/>
      <c r="E39" s="162"/>
    </row>
    <row r="40" customFormat="false" ht="16.5" hidden="false" customHeight="false" outlineLevel="0" collapsed="false">
      <c r="A40" s="164" t="s">
        <v>91</v>
      </c>
      <c r="B40" s="165" t="e">
        <f aca="false">([1]!xNPV,B38,B36:E36,B4:E4)</f>
        <v>#VALUE!</v>
      </c>
      <c r="C40" s="162"/>
      <c r="D40" s="162"/>
      <c r="E40" s="162"/>
    </row>
    <row r="41" customFormat="false" ht="12.75" hidden="false" customHeight="false" outlineLevel="0" collapsed="false">
      <c r="A41" s="1"/>
      <c r="B41" s="1"/>
      <c r="C41" s="162"/>
      <c r="D41" s="162"/>
      <c r="E41" s="162"/>
    </row>
    <row r="42" customFormat="false" ht="12.75" hidden="false" customHeight="false" outlineLevel="0" collapsed="false">
      <c r="A42" s="1"/>
      <c r="B42" s="167"/>
      <c r="C42" s="162"/>
      <c r="D42" s="162"/>
      <c r="E42" s="162"/>
    </row>
    <row r="43" customFormat="false" ht="12.75" hidden="false" customHeight="false" outlineLevel="0" collapsed="false">
      <c r="A43" s="163" t="s">
        <v>92</v>
      </c>
      <c r="B43" s="167"/>
      <c r="C43" s="162"/>
      <c r="D43" s="162"/>
      <c r="E43" s="162"/>
    </row>
    <row r="44" customFormat="false" ht="12.75" hidden="false" customHeight="false" outlineLevel="0" collapsed="false">
      <c r="A44" s="1" t="s">
        <v>89</v>
      </c>
      <c r="B44" s="67" t="n">
        <v>0</v>
      </c>
      <c r="C44" s="178" t="n">
        <f aca="false">C36+C32</f>
        <v>56196.3427079187</v>
      </c>
      <c r="D44" s="178" t="n">
        <f aca="false">D36+D32</f>
        <v>43132.7122216148</v>
      </c>
      <c r="E44" s="178" t="n">
        <f aca="false">E36+E32</f>
        <v>234327.782248206</v>
      </c>
    </row>
    <row r="45" customFormat="false" ht="12.75" hidden="false" customHeight="false" outlineLevel="0" collapsed="false">
      <c r="A45" s="1"/>
      <c r="B45" s="1"/>
      <c r="C45" s="162"/>
      <c r="D45" s="162"/>
      <c r="E45" s="162"/>
    </row>
    <row r="46" customFormat="false" ht="12.75" hidden="false" customHeight="false" outlineLevel="0" collapsed="false">
      <c r="A46" s="1" t="s">
        <v>90</v>
      </c>
      <c r="B46" s="122" t="n">
        <f aca="false">Summary!$E$29</f>
        <v>0.1593</v>
      </c>
      <c r="C46" s="148"/>
      <c r="D46" s="148"/>
      <c r="E46" s="148"/>
    </row>
    <row r="47" customFormat="false" ht="13.5" hidden="false" customHeight="false" outlineLevel="0" collapsed="false">
      <c r="A47" s="1"/>
      <c r="B47" s="1"/>
      <c r="C47" s="162"/>
      <c r="D47" s="162"/>
      <c r="E47" s="162"/>
    </row>
    <row r="48" customFormat="false" ht="16.5" hidden="false" customHeight="false" outlineLevel="0" collapsed="false">
      <c r="A48" s="164" t="s">
        <v>91</v>
      </c>
      <c r="B48" s="165" t="e">
        <f aca="false">([1]!xNPV,B46,B44:E44,B4:E4)</f>
        <v>#VALUE!</v>
      </c>
      <c r="C48" s="162"/>
      <c r="D48" s="162"/>
      <c r="E48" s="162"/>
    </row>
    <row r="49" customFormat="false" ht="12.75" hidden="false" customHeight="false" outlineLevel="0" collapsed="false">
      <c r="A49" s="160"/>
      <c r="B49" s="148"/>
      <c r="C49" s="180"/>
      <c r="D49" s="180"/>
      <c r="E49" s="180"/>
    </row>
    <row r="50" customFormat="false" ht="12.75" hidden="false" customHeight="false" outlineLevel="0" collapsed="false">
      <c r="A50" s="160"/>
      <c r="B50" s="148"/>
      <c r="C50" s="180"/>
      <c r="D50" s="180"/>
      <c r="E50" s="180"/>
    </row>
    <row r="51" customFormat="false" ht="12.75" hidden="false" customHeight="false" outlineLevel="0" collapsed="false">
      <c r="A51" s="148"/>
      <c r="B51" s="148"/>
      <c r="C51" s="180"/>
      <c r="D51" s="180"/>
      <c r="E51" s="180"/>
    </row>
    <row r="52" customFormat="false" ht="12.75" hidden="false" customHeight="false" outlineLevel="0" collapsed="false">
      <c r="A52" s="148"/>
      <c r="B52" s="180"/>
      <c r="C52" s="180"/>
      <c r="D52" s="180"/>
      <c r="E52" s="180"/>
    </row>
    <row r="53" customFormat="false" ht="12.75" hidden="false" customHeight="false" outlineLevel="0" collapsed="false">
      <c r="A53" s="148"/>
      <c r="B53" s="181" t="n">
        <v>1</v>
      </c>
      <c r="C53" s="181" t="n">
        <v>1</v>
      </c>
      <c r="D53" s="181" t="n">
        <v>1</v>
      </c>
      <c r="E53" s="181" t="n">
        <v>1</v>
      </c>
      <c r="F53" s="181" t="n">
        <v>1</v>
      </c>
      <c r="G53" s="181" t="n">
        <v>1</v>
      </c>
      <c r="H53" s="181" t="n">
        <v>1</v>
      </c>
      <c r="I53" s="181" t="n">
        <v>1</v>
      </c>
      <c r="J53" s="181" t="n">
        <v>1</v>
      </c>
      <c r="K53" s="181" t="n">
        <v>1</v>
      </c>
      <c r="L53" s="181" t="n">
        <v>1</v>
      </c>
      <c r="M53" s="181" t="n">
        <v>1</v>
      </c>
      <c r="N53" s="181" t="n">
        <v>1</v>
      </c>
      <c r="O53" s="181" t="n">
        <v>2</v>
      </c>
      <c r="P53" s="181" t="n">
        <v>2</v>
      </c>
      <c r="Q53" s="181" t="n">
        <v>2</v>
      </c>
      <c r="R53" s="181" t="n">
        <v>2</v>
      </c>
      <c r="S53" s="181" t="n">
        <v>2</v>
      </c>
      <c r="T53" s="181" t="n">
        <v>2</v>
      </c>
      <c r="U53" s="181" t="n">
        <v>2</v>
      </c>
      <c r="V53" s="181" t="n">
        <v>2</v>
      </c>
      <c r="W53" s="181" t="n">
        <v>2</v>
      </c>
      <c r="X53" s="181" t="n">
        <v>2</v>
      </c>
      <c r="Y53" s="181" t="n">
        <v>2</v>
      </c>
      <c r="Z53" s="181" t="n">
        <v>2</v>
      </c>
      <c r="AA53" s="181" t="n">
        <v>3</v>
      </c>
      <c r="AB53" s="181" t="n">
        <v>3</v>
      </c>
      <c r="AC53" s="181" t="n">
        <v>3</v>
      </c>
      <c r="AD53" s="181" t="n">
        <v>3</v>
      </c>
      <c r="AE53" s="181" t="n">
        <v>3</v>
      </c>
      <c r="AF53" s="181" t="n">
        <v>3</v>
      </c>
      <c r="AG53" s="181" t="n">
        <v>3</v>
      </c>
      <c r="AH53" s="181" t="n">
        <v>3</v>
      </c>
      <c r="AI53" s="181" t="n">
        <v>3</v>
      </c>
      <c r="AJ53" s="181" t="n">
        <v>3</v>
      </c>
      <c r="AK53" s="181" t="n">
        <v>3</v>
      </c>
      <c r="AL53" s="181" t="n">
        <v>3</v>
      </c>
      <c r="AM53" s="181"/>
    </row>
    <row r="54" customFormat="false" ht="13.5" hidden="false" customHeight="false" outlineLevel="0" collapsed="false">
      <c r="A54" s="148"/>
      <c r="B54" s="182" t="n">
        <v>36556</v>
      </c>
      <c r="C54" s="182" t="n">
        <v>36578</v>
      </c>
      <c r="D54" s="183" t="n">
        <v>36585</v>
      </c>
      <c r="E54" s="183" t="n">
        <v>36616</v>
      </c>
      <c r="F54" s="183" t="n">
        <v>36646</v>
      </c>
      <c r="G54" s="183" t="n">
        <v>36677</v>
      </c>
      <c r="H54" s="183" t="n">
        <v>36707</v>
      </c>
      <c r="I54" s="183" t="n">
        <v>36738</v>
      </c>
      <c r="J54" s="183" t="n">
        <v>36769</v>
      </c>
      <c r="K54" s="183" t="n">
        <v>36799</v>
      </c>
      <c r="L54" s="183" t="n">
        <v>36830</v>
      </c>
      <c r="M54" s="183" t="n">
        <v>36860</v>
      </c>
      <c r="N54" s="183" t="n">
        <v>36891</v>
      </c>
      <c r="O54" s="183" t="n">
        <v>36922</v>
      </c>
      <c r="P54" s="183" t="n">
        <v>36950</v>
      </c>
      <c r="Q54" s="183" t="n">
        <v>36981</v>
      </c>
      <c r="R54" s="183" t="n">
        <v>37011</v>
      </c>
      <c r="S54" s="183" t="n">
        <v>37042</v>
      </c>
      <c r="T54" s="183" t="n">
        <v>37072</v>
      </c>
      <c r="U54" s="183" t="n">
        <v>37103</v>
      </c>
      <c r="V54" s="183" t="n">
        <v>37134</v>
      </c>
      <c r="W54" s="183" t="n">
        <v>37164</v>
      </c>
      <c r="X54" s="183" t="n">
        <v>37195</v>
      </c>
      <c r="Y54" s="183" t="n">
        <v>37225</v>
      </c>
      <c r="Z54" s="183" t="n">
        <v>37256</v>
      </c>
      <c r="AA54" s="183" t="n">
        <v>37287</v>
      </c>
      <c r="AB54" s="183" t="n">
        <v>37315</v>
      </c>
      <c r="AC54" s="183" t="n">
        <v>37346</v>
      </c>
      <c r="AD54" s="183" t="n">
        <v>37376</v>
      </c>
      <c r="AE54" s="183" t="n">
        <v>37407</v>
      </c>
      <c r="AF54" s="183" t="n">
        <v>37437</v>
      </c>
      <c r="AG54" s="183" t="n">
        <v>37468</v>
      </c>
      <c r="AH54" s="183" t="n">
        <v>37499</v>
      </c>
      <c r="AI54" s="183" t="n">
        <v>37529</v>
      </c>
      <c r="AJ54" s="183" t="n">
        <v>37560</v>
      </c>
      <c r="AK54" s="183" t="n">
        <v>37590</v>
      </c>
      <c r="AL54" s="183" t="n">
        <v>37621</v>
      </c>
    </row>
    <row r="55" customFormat="false" ht="12.75" hidden="false" customHeight="false" outlineLevel="0" collapsed="false">
      <c r="A55" s="160" t="s">
        <v>96</v>
      </c>
      <c r="B55" s="184" t="n">
        <v>0</v>
      </c>
      <c r="C55" s="184" t="n">
        <v>0</v>
      </c>
      <c r="D55" s="172" t="n">
        <v>0</v>
      </c>
      <c r="E55" s="172" t="n">
        <v>0</v>
      </c>
      <c r="F55" s="172" t="n">
        <v>0</v>
      </c>
      <c r="G55" s="172" t="n">
        <v>0</v>
      </c>
      <c r="H55" s="172" t="n">
        <v>7894.031</v>
      </c>
      <c r="I55" s="172" t="n">
        <v>22999.952</v>
      </c>
      <c r="J55" s="172" t="n">
        <v>25493.13</v>
      </c>
      <c r="K55" s="172" t="n">
        <v>1252.231</v>
      </c>
      <c r="L55" s="172" t="n">
        <v>63.884</v>
      </c>
      <c r="M55" s="172" t="n">
        <v>75.693</v>
      </c>
      <c r="N55" s="172" t="n">
        <v>36.405</v>
      </c>
      <c r="O55" s="172" t="n">
        <v>249.111</v>
      </c>
      <c r="P55" s="172" t="n">
        <v>265.987</v>
      </c>
      <c r="Q55" s="172" t="n">
        <v>54.783</v>
      </c>
      <c r="R55" s="172" t="n">
        <v>114.877</v>
      </c>
      <c r="S55" s="172" t="n">
        <v>557.005</v>
      </c>
      <c r="T55" s="172" t="n">
        <v>6200.532</v>
      </c>
      <c r="U55" s="172" t="n">
        <v>16413.438</v>
      </c>
      <c r="V55" s="172" t="n">
        <v>17457.845</v>
      </c>
      <c r="W55" s="172" t="n">
        <v>1137.503</v>
      </c>
      <c r="X55" s="172" t="n">
        <v>105.22</v>
      </c>
      <c r="Y55" s="172" t="n">
        <v>106.763</v>
      </c>
      <c r="Z55" s="172" t="n">
        <v>53.72</v>
      </c>
      <c r="AA55" s="172" t="n">
        <v>309.883</v>
      </c>
      <c r="AB55" s="172" t="n">
        <v>318.784</v>
      </c>
      <c r="AC55" s="172" t="n">
        <v>81.999</v>
      </c>
      <c r="AD55" s="172" t="n">
        <v>161.781</v>
      </c>
      <c r="AE55" s="172" t="n">
        <v>572.328</v>
      </c>
      <c r="AF55" s="172" t="n">
        <v>4307.787</v>
      </c>
      <c r="AG55" s="172" t="n">
        <v>11985.495</v>
      </c>
      <c r="AH55" s="172" t="n">
        <v>11920.353</v>
      </c>
      <c r="AI55" s="172" t="n">
        <v>1175.714</v>
      </c>
      <c r="AJ55" s="172" t="n">
        <v>94.535</v>
      </c>
      <c r="AK55" s="172" t="n">
        <v>84.575</v>
      </c>
      <c r="AL55" s="172" t="n">
        <v>51.646</v>
      </c>
    </row>
    <row r="56" customFormat="false" ht="12.75" hidden="false" customHeight="false" outlineLevel="0" collapsed="false">
      <c r="A56" s="160"/>
      <c r="B56" s="181"/>
      <c r="C56" s="181"/>
      <c r="D56" s="181"/>
      <c r="E56" s="181"/>
    </row>
    <row r="57" customFormat="false" ht="12.75" hidden="false" customHeight="false" outlineLevel="0" collapsed="false">
      <c r="A57" s="160" t="s">
        <v>97</v>
      </c>
      <c r="B57" s="181"/>
      <c r="C57" s="181"/>
      <c r="D57" s="185" t="n">
        <v>0.0605681254028103</v>
      </c>
      <c r="E57" s="185" t="n">
        <v>0.0605681254028103</v>
      </c>
      <c r="F57" s="185" t="n">
        <v>0.0605681254028103</v>
      </c>
      <c r="G57" s="185" t="n">
        <v>0.0614528938500749</v>
      </c>
      <c r="H57" s="185" t="n">
        <v>0.062272420332016</v>
      </c>
      <c r="I57" s="185" t="n">
        <v>0.0631418102820942</v>
      </c>
      <c r="J57" s="185" t="n">
        <v>0.063791031540835</v>
      </c>
      <c r="K57" s="185" t="n">
        <v>0.0644402529393635</v>
      </c>
      <c r="L57" s="185" t="n">
        <v>0.0650281821846135</v>
      </c>
      <c r="M57" s="185" t="n">
        <v>0.0655609806482027</v>
      </c>
      <c r="N57" s="185" t="n">
        <v>0.0660765921541437</v>
      </c>
      <c r="O57" s="185" t="n">
        <v>0.0665800294961341</v>
      </c>
      <c r="P57" s="185" t="n">
        <v>0.0670369781793325</v>
      </c>
      <c r="Q57" s="185" t="n">
        <v>0.0674497060816499</v>
      </c>
      <c r="R57" s="185" t="n">
        <v>0.0678640776304542</v>
      </c>
      <c r="S57" s="185" t="n">
        <v>0.0681889253242094</v>
      </c>
      <c r="T57" s="185" t="n">
        <v>0.0685246013111129</v>
      </c>
      <c r="U57" s="185" t="n">
        <v>0.0688295340127438</v>
      </c>
      <c r="V57" s="185" t="n">
        <v>0.0691069719563195</v>
      </c>
      <c r="W57" s="185" t="n">
        <v>0.0693844099253584</v>
      </c>
      <c r="X57" s="185" t="n">
        <v>0.0696329433757978</v>
      </c>
      <c r="Y57" s="185" t="n">
        <v>0.069856963974845</v>
      </c>
      <c r="Z57" s="185" t="n">
        <v>0.0700737581187561</v>
      </c>
      <c r="AA57" s="185" t="n">
        <v>0.07028720190671</v>
      </c>
      <c r="AB57" s="185" t="n">
        <v>0.0704860008481814</v>
      </c>
      <c r="AC57" s="185" t="n">
        <v>0.0706655611936435</v>
      </c>
      <c r="AD57" s="185" t="n">
        <v>0.0708378099668314</v>
      </c>
      <c r="AE57" s="185" t="n">
        <v>0.070965582403328</v>
      </c>
      <c r="AF57" s="185" t="n">
        <v>0.0710976139267086</v>
      </c>
      <c r="AG57" s="185" t="n">
        <v>0.0712170959618539</v>
      </c>
      <c r="AH57" s="185" t="n">
        <v>0.0713268914821796</v>
      </c>
      <c r="AI57" s="185" t="n">
        <v>0.0714366870064884</v>
      </c>
      <c r="AJ57" s="185" t="n">
        <v>0.0715344306947476</v>
      </c>
      <c r="AK57" s="185" t="n">
        <v>0.0716232034710216</v>
      </c>
      <c r="AL57" s="185" t="n">
        <v>0.0717091126118303</v>
      </c>
    </row>
    <row r="58" customFormat="false" ht="12.75" hidden="false" customHeight="false" outlineLevel="0" collapsed="false">
      <c r="A58" s="160"/>
      <c r="B58" s="181"/>
      <c r="C58" s="181"/>
      <c r="D58" s="181"/>
      <c r="E58" s="181"/>
    </row>
    <row r="59" customFormat="false" ht="14.25" hidden="false" customHeight="false" outlineLevel="0" collapsed="false">
      <c r="A59" s="186" t="s">
        <v>98</v>
      </c>
      <c r="B59" s="67" t="n">
        <f aca="false">B55</f>
        <v>0</v>
      </c>
      <c r="C59" s="67" t="n">
        <f aca="false">C55</f>
        <v>0</v>
      </c>
      <c r="D59" s="67" t="n">
        <f aca="false">D55*(1+D57)^((D54-$C$54)/365.25)</f>
        <v>0</v>
      </c>
      <c r="E59" s="67" t="n">
        <f aca="false">E55*(1+E57)^((E54-$C$54)/365.25)</f>
        <v>0</v>
      </c>
      <c r="F59" s="67" t="n">
        <f aca="false">F55*(1+F57)^((F54-$C$54)/365.25)</f>
        <v>0</v>
      </c>
      <c r="G59" s="67" t="n">
        <f aca="false">G55*(1+G57)^((G54-$C$54)/365.25)</f>
        <v>0</v>
      </c>
      <c r="H59" s="67" t="n">
        <f aca="false">H55*(1+H57)^((H54-$C$54)/365.25)</f>
        <v>8064.2669747229</v>
      </c>
      <c r="I59" s="67" t="n">
        <f aca="false">I55*(1+I57)^((I54-$C$54)/365.25)</f>
        <v>23625.1930979801</v>
      </c>
      <c r="J59" s="67" t="n">
        <f aca="false">J55*(1+J57)^((J54-$C$54)/365.25)</f>
        <v>26330.986174146</v>
      </c>
      <c r="K59" s="67" t="n">
        <f aca="false">K55*(1+K57)^((K54-$C$54)/365.25)</f>
        <v>1300.4528014911</v>
      </c>
      <c r="L59" s="67" t="n">
        <f aca="false">L55*(1+L57)^((L54-$C$54)/365.25)</f>
        <v>66.722079682959</v>
      </c>
      <c r="M59" s="67" t="n">
        <f aca="false">M55*(1+M57)^((M54-$C$54)/365.25)</f>
        <v>79.496537166533</v>
      </c>
      <c r="N59" s="67" t="n">
        <f aca="false">N55*(1+N57)^((N54-$C$54)/365.25)</f>
        <v>38.456896744696</v>
      </c>
      <c r="O59" s="67" t="n">
        <f aca="false">O55*(1+O57)^((O54-$C$54)/365.25)</f>
        <v>264.702298746423</v>
      </c>
      <c r="P59" s="67" t="n">
        <f aca="false">P55*(1+P57)^((P54-$C$54)/365.25)</f>
        <v>284.158500183608</v>
      </c>
      <c r="Q59" s="67" t="n">
        <f aca="false">Q55*(1+Q57)^((Q54-$C$54)/365.25)</f>
        <v>58.8739329419341</v>
      </c>
      <c r="R59" s="67" t="n">
        <f aca="false">R55*(1+R57)^((R54-$C$54)/365.25)</f>
        <v>124.176231025742</v>
      </c>
      <c r="S59" s="67" t="n">
        <f aca="false">S55*(1+S57)^((S54-$C$54)/365.25)</f>
        <v>605.692974670515</v>
      </c>
      <c r="T59" s="67" t="n">
        <f aca="false">T55*(1+T57)^((T54-$C$54)/365.25)</f>
        <v>6782.03419022434</v>
      </c>
      <c r="U59" s="67" t="n">
        <f aca="false">U55*(1+U57)^((U54-$C$54)/365.25)</f>
        <v>18061.4136766655</v>
      </c>
      <c r="V59" s="67" t="n">
        <f aca="false">V55*(1+V57)^((V54-$C$54)/365.25)</f>
        <v>19327.156026305</v>
      </c>
      <c r="W59" s="67" t="n">
        <f aca="false">W55*(1+W57)^((W54-$C$54)/365.25)</f>
        <v>1266.75996921425</v>
      </c>
      <c r="X59" s="67" t="n">
        <f aca="false">X55*(1+X57)^((X54-$C$54)/365.25)</f>
        <v>117.891704830164</v>
      </c>
      <c r="Y59" s="67" t="n">
        <f aca="false">Y55*(1+Y57)^((Y54-$C$54)/365.25)</f>
        <v>120.328370775845</v>
      </c>
      <c r="Z59" s="67" t="n">
        <f aca="false">Z55*(1+Z57)^((Z54-$C$54)/365.25)</f>
        <v>60.9165904755608</v>
      </c>
      <c r="AA59" s="67" t="n">
        <f aca="false">AA55*(1+AA57)^((AA54-$C$54)/365.25)</f>
        <v>353.559014738375</v>
      </c>
      <c r="AB59" s="67" t="n">
        <f aca="false">AB55*(1+AB57)^((AB54-$C$54)/365.25)</f>
        <v>365.750496556823</v>
      </c>
      <c r="AC59" s="67" t="n">
        <f aca="false">AC55*(1+AC57)^((AC54-$C$54)/365.25)</f>
        <v>94.6587498433225</v>
      </c>
      <c r="AD59" s="67" t="n">
        <f aca="false">AD55*(1+AD57)^((AD54-$C$54)/365.25)</f>
        <v>187.874568291581</v>
      </c>
      <c r="AE59" s="67" t="n">
        <f aca="false">AE55*(1+AE57)^((AE54-$C$54)/365.25)</f>
        <v>668.691544755572</v>
      </c>
      <c r="AF59" s="67" t="n">
        <f aca="false">AF55*(1+AF57)^((AF54-$C$54)/365.25)</f>
        <v>5062.98450032194</v>
      </c>
      <c r="AG59" s="67" t="n">
        <f aca="false">AG55*(1+AG57)^((AG54-$C$54)/365.25)</f>
        <v>14172.8791845918</v>
      </c>
      <c r="AH59" s="67" t="n">
        <f aca="false">AH55*(1+AH57)^((AH54-$C$54)/365.25)</f>
        <v>14182.0583507502</v>
      </c>
      <c r="AI59" s="67" t="n">
        <f aca="false">AI55*(1+AI57)^((AI54-$C$54)/365.25)</f>
        <v>1407.10135905012</v>
      </c>
      <c r="AJ59" s="67" t="n">
        <f aca="false">AJ55*(1+AJ57)^((AJ54-$C$54)/365.25)</f>
        <v>113.832479240405</v>
      </c>
      <c r="AK59" s="67" t="n">
        <f aca="false">AK55*(1+AK57)^((AK54-$C$54)/365.25)</f>
        <v>102.442419472581</v>
      </c>
      <c r="AL59" s="67" t="n">
        <f aca="false">AL55*(1+AL57)^((AL54-$C$54)/365.25)</f>
        <v>62.9395600806177</v>
      </c>
    </row>
    <row r="60" customFormat="false" ht="14.25" hidden="false" customHeight="false" outlineLevel="0" collapsed="false">
      <c r="A60" s="186" t="s">
        <v>99</v>
      </c>
      <c r="B60" s="67" t="n">
        <f aca="false">Assumptions!$H$17</f>
        <v>608</v>
      </c>
      <c r="C60" s="67" t="n">
        <f aca="false">Assumptions!$H$17</f>
        <v>608</v>
      </c>
      <c r="D60" s="67" t="n">
        <f aca="false">Assumptions!$H$17</f>
        <v>608</v>
      </c>
      <c r="E60" s="67" t="n">
        <f aca="false">Assumptions!$H$17</f>
        <v>608</v>
      </c>
      <c r="F60" s="67" t="n">
        <f aca="false">Assumptions!$H$17</f>
        <v>608</v>
      </c>
      <c r="G60" s="67" t="n">
        <f aca="false">Assumptions!$H$17</f>
        <v>608</v>
      </c>
      <c r="H60" s="67" t="n">
        <f aca="false">Assumptions!$H$17</f>
        <v>608</v>
      </c>
      <c r="I60" s="67" t="n">
        <f aca="false">Assumptions!$H$17</f>
        <v>608</v>
      </c>
      <c r="J60" s="67" t="n">
        <f aca="false">Assumptions!$H$17</f>
        <v>608</v>
      </c>
      <c r="K60" s="67" t="n">
        <f aca="false">Assumptions!$H$17</f>
        <v>608</v>
      </c>
      <c r="L60" s="67" t="n">
        <f aca="false">Assumptions!$H$17</f>
        <v>608</v>
      </c>
      <c r="M60" s="67" t="n">
        <f aca="false">Assumptions!$H$17</f>
        <v>608</v>
      </c>
      <c r="N60" s="67" t="n">
        <f aca="false">Assumptions!$H$17</f>
        <v>608</v>
      </c>
      <c r="O60" s="67" t="n">
        <f aca="false">Assumptions!$H$17</f>
        <v>608</v>
      </c>
      <c r="P60" s="67" t="n">
        <f aca="false">Assumptions!$H$17</f>
        <v>608</v>
      </c>
      <c r="Q60" s="67" t="n">
        <f aca="false">Assumptions!$H$17</f>
        <v>608</v>
      </c>
      <c r="R60" s="67" t="n">
        <f aca="false">Assumptions!$H$17</f>
        <v>608</v>
      </c>
      <c r="S60" s="67" t="n">
        <f aca="false">Assumptions!$H$17</f>
        <v>608</v>
      </c>
      <c r="T60" s="67" t="n">
        <f aca="false">Assumptions!$H$17</f>
        <v>608</v>
      </c>
      <c r="U60" s="67" t="n">
        <f aca="false">Assumptions!$H$17</f>
        <v>608</v>
      </c>
      <c r="V60" s="67" t="n">
        <f aca="false">Assumptions!$H$17</f>
        <v>608</v>
      </c>
      <c r="W60" s="67" t="n">
        <f aca="false">Assumptions!$H$17</f>
        <v>608</v>
      </c>
      <c r="X60" s="67" t="n">
        <f aca="false">Assumptions!$H$17</f>
        <v>608</v>
      </c>
      <c r="Y60" s="67" t="n">
        <f aca="false">Assumptions!$H$17</f>
        <v>608</v>
      </c>
      <c r="Z60" s="67" t="n">
        <f aca="false">Assumptions!$H$17</f>
        <v>608</v>
      </c>
      <c r="AA60" s="67" t="n">
        <f aca="false">Assumptions!$H$17</f>
        <v>608</v>
      </c>
      <c r="AB60" s="67" t="n">
        <f aca="false">Assumptions!$H$17</f>
        <v>608</v>
      </c>
      <c r="AC60" s="67" t="n">
        <f aca="false">Assumptions!$H$17</f>
        <v>608</v>
      </c>
      <c r="AD60" s="67" t="n">
        <f aca="false">Assumptions!$H$17</f>
        <v>608</v>
      </c>
      <c r="AE60" s="67" t="n">
        <f aca="false">Assumptions!$H$17</f>
        <v>608</v>
      </c>
      <c r="AF60" s="67" t="n">
        <f aca="false">Assumptions!$H$17</f>
        <v>608</v>
      </c>
      <c r="AG60" s="67" t="n">
        <f aca="false">Assumptions!$H$17</f>
        <v>608</v>
      </c>
      <c r="AH60" s="67" t="n">
        <f aca="false">Assumptions!$H$17</f>
        <v>608</v>
      </c>
      <c r="AI60" s="67" t="n">
        <f aca="false">Assumptions!$H$17</f>
        <v>608</v>
      </c>
      <c r="AJ60" s="67" t="n">
        <f aca="false">Assumptions!$H$17</f>
        <v>608</v>
      </c>
      <c r="AK60" s="67" t="n">
        <f aca="false">Assumptions!$H$17</f>
        <v>608</v>
      </c>
      <c r="AL60" s="67" t="n">
        <f aca="false">Assumptions!$H$17</f>
        <v>608</v>
      </c>
    </row>
    <row r="61" customFormat="false" ht="14.25" hidden="false" customHeight="false" outlineLevel="0" collapsed="false">
      <c r="A61" s="186" t="s">
        <v>100</v>
      </c>
      <c r="B61" s="96" t="n">
        <f aca="false">B59/B60</f>
        <v>0</v>
      </c>
      <c r="C61" s="96" t="n">
        <f aca="false">C59/C60</f>
        <v>0</v>
      </c>
      <c r="D61" s="96" t="n">
        <f aca="false">D59/D60</f>
        <v>0</v>
      </c>
      <c r="E61" s="96" t="n">
        <f aca="false">E59/E60</f>
        <v>0</v>
      </c>
      <c r="F61" s="96" t="n">
        <f aca="false">F59/F60</f>
        <v>0</v>
      </c>
      <c r="G61" s="96" t="n">
        <f aca="false">G59/G60</f>
        <v>0</v>
      </c>
      <c r="H61" s="96" t="n">
        <f aca="false">H59/H60</f>
        <v>13.2635969978995</v>
      </c>
      <c r="I61" s="96" t="n">
        <f aca="false">I59/I60</f>
        <v>38.8572254900989</v>
      </c>
      <c r="J61" s="96" t="n">
        <f aca="false">J59/J60</f>
        <v>43.3075430495822</v>
      </c>
      <c r="K61" s="96" t="n">
        <f aca="false">K59/K60</f>
        <v>2.13890263403141</v>
      </c>
      <c r="L61" s="96" t="n">
        <f aca="false">L59/L60</f>
        <v>0.109740262636446</v>
      </c>
      <c r="M61" s="96" t="n">
        <f aca="false">M59/M60</f>
        <v>0.130750883497587</v>
      </c>
      <c r="N61" s="96" t="n">
        <f aca="false">N59/N60</f>
        <v>0.0632514749090394</v>
      </c>
      <c r="O61" s="96" t="n">
        <f aca="false">O59/O60</f>
        <v>0.435365622938196</v>
      </c>
      <c r="P61" s="96" t="n">
        <f aca="false">P59/P60</f>
        <v>0.467365954249355</v>
      </c>
      <c r="Q61" s="96" t="n">
        <f aca="false">Q59/Q60</f>
        <v>0.0968321265492338</v>
      </c>
      <c r="R61" s="96" t="n">
        <f aca="false">R59/R60</f>
        <v>0.204237222081813</v>
      </c>
      <c r="S61" s="96" t="n">
        <f aca="false">S59/S60</f>
        <v>0.996205550444926</v>
      </c>
      <c r="T61" s="96" t="n">
        <f aca="false">T59/T60</f>
        <v>11.1546614970795</v>
      </c>
      <c r="U61" s="96" t="n">
        <f aca="false">U59/U60</f>
        <v>29.7062724945156</v>
      </c>
      <c r="V61" s="96" t="n">
        <f aca="false">V59/V60</f>
        <v>31.7880855695807</v>
      </c>
      <c r="W61" s="96" t="n">
        <f aca="false">W59/W60</f>
        <v>2.08348679147081</v>
      </c>
      <c r="X61" s="96" t="n">
        <f aca="false">X59/X60</f>
        <v>0.19390083031277</v>
      </c>
      <c r="Y61" s="96" t="n">
        <f aca="false">Y59/Y60</f>
        <v>0.197908504565534</v>
      </c>
      <c r="Z61" s="96" t="n">
        <f aca="false">Z59/Z60</f>
        <v>0.100191760650593</v>
      </c>
      <c r="AA61" s="96" t="n">
        <f aca="false">AA59/AA60</f>
        <v>0.581511537398644</v>
      </c>
      <c r="AB61" s="96" t="n">
        <f aca="false">AB59/AB60</f>
        <v>0.601563316705302</v>
      </c>
      <c r="AC61" s="96" t="n">
        <f aca="false">AC59/AC60</f>
        <v>0.155688733294938</v>
      </c>
      <c r="AD61" s="96" t="n">
        <f aca="false">AD59/AD60</f>
        <v>0.309004224163785</v>
      </c>
      <c r="AE61" s="96" t="n">
        <f aca="false">AE59/AE60</f>
        <v>1.09982161966377</v>
      </c>
      <c r="AF61" s="96" t="n">
        <f aca="false">AF59/AF60</f>
        <v>8.3272771386874</v>
      </c>
      <c r="AG61" s="96" t="n">
        <f aca="false">AG59/AG60</f>
        <v>23.3106565536049</v>
      </c>
      <c r="AH61" s="96" t="n">
        <f aca="false">AH59/AH60</f>
        <v>23.3257538663655</v>
      </c>
      <c r="AI61" s="96" t="n">
        <f aca="false">AI59/AI60</f>
        <v>2.31431144580612</v>
      </c>
      <c r="AJ61" s="96" t="n">
        <f aca="false">AJ59/AJ60</f>
        <v>0.187224472434877</v>
      </c>
      <c r="AK61" s="96" t="n">
        <f aca="false">AK59/AK60</f>
        <v>0.168490821500956</v>
      </c>
      <c r="AL61" s="96" t="n">
        <f aca="false">AL59/AL60</f>
        <v>0.10351901329049</v>
      </c>
    </row>
    <row r="62" customFormat="false" ht="12.75" hidden="false" customHeight="false" outlineLevel="0" collapsed="false">
      <c r="A62" s="148"/>
      <c r="B62" s="181"/>
      <c r="C62" s="181"/>
      <c r="D62" s="181"/>
      <c r="E62" s="181"/>
    </row>
    <row r="63" customFormat="false" ht="12.75" hidden="false" customHeight="false" outlineLevel="0" collapsed="false">
      <c r="A63" s="148"/>
      <c r="B63" s="187" t="s">
        <v>101</v>
      </c>
      <c r="C63" s="187" t="s">
        <v>102</v>
      </c>
      <c r="D63" s="181"/>
      <c r="E63" s="181"/>
    </row>
    <row r="64" customFormat="false" ht="12.75" hidden="false" customHeight="false" outlineLevel="0" collapsed="false">
      <c r="A64" s="160" t="n">
        <v>2000</v>
      </c>
      <c r="B64" s="67" t="n">
        <f aca="false">SUMIF($B$53:$AL$53,"=1",$B$59:$AL$59)</f>
        <v>59505.5745619343</v>
      </c>
      <c r="C64" s="188" t="n">
        <f aca="false">AVERAGE(H61:N61)</f>
        <v>13.9815729703793</v>
      </c>
      <c r="D64" s="148"/>
      <c r="E64" s="148"/>
    </row>
    <row r="65" customFormat="false" ht="12.75" hidden="false" customHeight="false" outlineLevel="0" collapsed="false">
      <c r="A65" s="160" t="n">
        <v>2001</v>
      </c>
      <c r="B65" s="67" t="n">
        <f aca="false">SUMIF($B$53:$AL$53,"=2",$B$59:$AL$59)</f>
        <v>47074.1044660589</v>
      </c>
      <c r="C65" s="188" t="n">
        <f aca="false">AVERAGE(O61:Z61)</f>
        <v>6.45204282703659</v>
      </c>
      <c r="D65" s="180"/>
      <c r="E65" s="180"/>
    </row>
    <row r="66" customFormat="false" ht="12.75" hidden="false" customHeight="false" outlineLevel="0" collapsed="false">
      <c r="A66" s="160" t="n">
        <v>2002</v>
      </c>
      <c r="B66" s="67" t="n">
        <f aca="false">SUMIF($B$53:$AL$53,"=3",$B$59:$AL$59)</f>
        <v>36774.7722276933</v>
      </c>
      <c r="C66" s="188" t="n">
        <f aca="false">AVERAGE(AA61:AL61)</f>
        <v>5.04040189524305</v>
      </c>
      <c r="D66" s="180"/>
      <c r="E66" s="180"/>
    </row>
    <row r="67" customFormat="false" ht="12.75" hidden="false" customHeight="false" outlineLevel="0" collapsed="false">
      <c r="A67" s="148"/>
      <c r="B67" s="180"/>
      <c r="C67" s="180"/>
      <c r="D67" s="180"/>
      <c r="E67" s="180"/>
    </row>
    <row r="68" customFormat="false" ht="12.75" hidden="false" customHeight="false" outlineLevel="0" collapsed="false">
      <c r="A68" s="148"/>
      <c r="B68" s="181"/>
      <c r="C68" s="181"/>
      <c r="D68" s="181"/>
      <c r="E68" s="181"/>
    </row>
    <row r="69" customFormat="false" ht="14.25" hidden="false" customHeight="false" outlineLevel="0" collapsed="false">
      <c r="A69" s="186"/>
      <c r="B69" s="180"/>
      <c r="C69" s="180"/>
      <c r="D69" s="180"/>
      <c r="E69" s="180"/>
    </row>
    <row r="70" customFormat="false" ht="12.75" hidden="false" customHeight="false" outlineLevel="0" collapsed="false">
      <c r="A70" s="190"/>
      <c r="B70" s="148"/>
      <c r="C70" s="67"/>
      <c r="D70" s="67"/>
      <c r="E70" s="67"/>
    </row>
    <row r="71" customFormat="false" ht="12.75" hidden="false" customHeight="false" outlineLevel="0" collapsed="false">
      <c r="A71" s="191"/>
      <c r="B71" s="148"/>
      <c r="C71" s="67"/>
      <c r="D71" s="67"/>
      <c r="E71" s="67"/>
    </row>
    <row r="72" customFormat="false" ht="12.75" hidden="false" customHeight="false" outlineLevel="0" collapsed="false">
      <c r="A72" s="191"/>
      <c r="B72" s="148"/>
      <c r="C72" s="67"/>
      <c r="D72" s="67"/>
      <c r="E72" s="67"/>
    </row>
    <row r="73" customFormat="false" ht="12.75" hidden="false" customHeight="false" outlineLevel="0" collapsed="false">
      <c r="A73" s="191"/>
      <c r="B73" s="148"/>
      <c r="C73" s="67"/>
      <c r="D73" s="67"/>
      <c r="E73" s="67"/>
    </row>
    <row r="74" customFormat="false" ht="12.75" hidden="false" customHeight="false" outlineLevel="0" collapsed="false">
      <c r="A74" s="191"/>
      <c r="B74" s="148"/>
      <c r="C74" s="67"/>
      <c r="D74" s="67"/>
      <c r="E74" s="67"/>
    </row>
    <row r="75" customFormat="false" ht="12.75" hidden="false" customHeight="false" outlineLevel="0" collapsed="false">
      <c r="A75" s="191"/>
      <c r="B75" s="148"/>
      <c r="C75" s="67"/>
      <c r="D75" s="67"/>
      <c r="E75" s="67"/>
    </row>
    <row r="76" customFormat="false" ht="12.75" hidden="false" customHeight="false" outlineLevel="0" collapsed="false">
      <c r="A76" s="191"/>
      <c r="B76" s="148"/>
      <c r="C76" s="67"/>
      <c r="D76" s="67"/>
      <c r="E76" s="67"/>
    </row>
    <row r="77" customFormat="false" ht="12.75" hidden="false" customHeight="false" outlineLevel="0" collapsed="false">
      <c r="A77" s="191"/>
      <c r="B77" s="148"/>
      <c r="C77" s="67"/>
      <c r="D77" s="67"/>
      <c r="E77" s="67"/>
    </row>
    <row r="78" customFormat="false" ht="12.75" hidden="false" customHeight="false" outlineLevel="0" collapsed="false">
      <c r="A78" s="192"/>
      <c r="B78" s="148"/>
      <c r="C78" s="67"/>
      <c r="D78" s="67"/>
      <c r="E78" s="67"/>
    </row>
    <row r="79" customFormat="false" ht="12.75" hidden="false" customHeight="false" outlineLevel="0" collapsed="false">
      <c r="A79" s="193"/>
      <c r="B79" s="148"/>
      <c r="C79" s="67"/>
      <c r="D79" s="67"/>
      <c r="E79" s="67"/>
    </row>
    <row r="80" customFormat="false" ht="12.75" hidden="false" customHeight="false" outlineLevel="0" collapsed="false">
      <c r="A80" s="191"/>
      <c r="B80" s="148"/>
      <c r="C80" s="67"/>
      <c r="D80" s="67"/>
      <c r="E80" s="67"/>
    </row>
    <row r="81" customFormat="false" ht="12.75" hidden="false" customHeight="false" outlineLevel="0" collapsed="false">
      <c r="A81" s="191"/>
      <c r="B81" s="148"/>
      <c r="C81" s="67"/>
      <c r="D81" s="67"/>
      <c r="E81" s="67"/>
    </row>
    <row r="82" customFormat="false" ht="12.75" hidden="false" customHeight="false" outlineLevel="0" collapsed="false">
      <c r="A82" s="194"/>
      <c r="B82" s="148"/>
      <c r="C82" s="67"/>
      <c r="D82" s="67"/>
      <c r="E82" s="67"/>
    </row>
    <row r="83" customFormat="false" ht="12.75" hidden="false" customHeight="false" outlineLevel="0" collapsed="false">
      <c r="A83" s="194"/>
      <c r="B83" s="148"/>
      <c r="C83" s="67"/>
      <c r="D83" s="67"/>
      <c r="E83" s="67"/>
    </row>
    <row r="84" customFormat="false" ht="12.75" hidden="false" customHeight="false" outlineLevel="0" collapsed="false">
      <c r="A84" s="191"/>
      <c r="B84" s="148"/>
      <c r="C84" s="67"/>
      <c r="D84" s="67"/>
      <c r="E84" s="67"/>
    </row>
    <row r="85" customFormat="false" ht="12.75" hidden="false" customHeight="false" outlineLevel="0" collapsed="false">
      <c r="A85" s="194"/>
      <c r="B85" s="148"/>
      <c r="C85" s="67"/>
      <c r="D85" s="67"/>
      <c r="E85" s="67"/>
    </row>
    <row r="86" customFormat="false" ht="12.75" hidden="false" customHeight="false" outlineLevel="0" collapsed="false">
      <c r="A86" s="191"/>
      <c r="B86" s="148"/>
      <c r="C86" s="67"/>
      <c r="D86" s="67"/>
      <c r="E86" s="67"/>
    </row>
    <row r="87" customFormat="false" ht="12.75" hidden="false" customHeight="false" outlineLevel="0" collapsed="false">
      <c r="A87" s="191"/>
      <c r="B87" s="148"/>
      <c r="C87" s="67"/>
      <c r="D87" s="67"/>
      <c r="E87" s="67"/>
    </row>
    <row r="88" customFormat="false" ht="12.75" hidden="false" customHeight="false" outlineLevel="0" collapsed="false">
      <c r="A88" s="191"/>
      <c r="B88" s="148"/>
      <c r="C88" s="67"/>
      <c r="D88" s="67"/>
      <c r="E88" s="67"/>
    </row>
    <row r="89" customFormat="false" ht="12.75" hidden="false" customHeight="false" outlineLevel="0" collapsed="false">
      <c r="A89" s="194"/>
      <c r="B89" s="148"/>
      <c r="C89" s="67"/>
      <c r="D89" s="67"/>
      <c r="E89" s="67"/>
    </row>
    <row r="90" customFormat="false" ht="12.75" hidden="false" customHeight="false" outlineLevel="0" collapsed="false">
      <c r="A90" s="190"/>
      <c r="B90" s="148"/>
      <c r="C90" s="67"/>
      <c r="D90" s="67"/>
      <c r="E90" s="67"/>
    </row>
    <row r="91" customFormat="false" ht="12.75" hidden="false" customHeight="false" outlineLevel="0" collapsed="false">
      <c r="A91" s="192"/>
      <c r="B91" s="148"/>
      <c r="C91" s="67"/>
      <c r="D91" s="67"/>
      <c r="E91" s="67"/>
    </row>
    <row r="92" customFormat="false" ht="12.75" hidden="false" customHeight="false" outlineLevel="0" collapsed="false">
      <c r="A92" s="192"/>
      <c r="B92" s="148"/>
      <c r="C92" s="67"/>
      <c r="D92" s="67"/>
      <c r="E92" s="67"/>
    </row>
    <row r="93" customFormat="false" ht="15" hidden="false" customHeight="true" outlineLevel="0" collapsed="false">
      <c r="A93" s="192"/>
      <c r="B93" s="148"/>
      <c r="C93" s="148"/>
      <c r="D93" s="112"/>
      <c r="E93" s="112"/>
    </row>
    <row r="94" customFormat="false" ht="12.75" hidden="false" customHeight="false" outlineLevel="0" collapsed="false">
      <c r="A94" s="192"/>
      <c r="B94" s="148"/>
      <c r="C94" s="148"/>
      <c r="D94" s="112"/>
      <c r="E94" s="112"/>
    </row>
    <row r="95" customFormat="false" ht="14.25" hidden="false" customHeight="true" outlineLevel="0" collapsed="false">
      <c r="A95" s="192"/>
      <c r="B95" s="148"/>
      <c r="C95" s="148"/>
      <c r="D95" s="112"/>
      <c r="E95" s="112"/>
    </row>
    <row r="96" customFormat="false" ht="12.75" hidden="false" customHeight="false" outlineLevel="0" collapsed="false">
      <c r="A96" s="192"/>
      <c r="B96" s="148"/>
      <c r="C96" s="148"/>
      <c r="D96" s="112"/>
      <c r="E96" s="112"/>
    </row>
    <row r="97" customFormat="false" ht="12.75" hidden="false" customHeight="false" outlineLevel="0" collapsed="false">
      <c r="A97" s="192"/>
      <c r="B97" s="148"/>
      <c r="C97" s="148"/>
      <c r="D97" s="112"/>
      <c r="E97" s="112"/>
    </row>
    <row r="98" customFormat="false" ht="12.75" hidden="false" customHeight="false" outlineLevel="0" collapsed="false">
      <c r="A98" s="195"/>
      <c r="B98" s="148"/>
      <c r="C98" s="148"/>
      <c r="D98" s="112"/>
      <c r="E98" s="112"/>
    </row>
    <row r="99" customFormat="false" ht="12.75" hidden="false" customHeight="false" outlineLevel="0" collapsed="false">
      <c r="A99" s="195"/>
      <c r="B99" s="148"/>
      <c r="C99" s="148"/>
      <c r="D99" s="112"/>
      <c r="E99" s="112"/>
    </row>
    <row r="100" customFormat="false" ht="12.75" hidden="false" customHeight="false" outlineLevel="0" collapsed="false">
      <c r="A100" s="195"/>
      <c r="B100" s="148"/>
      <c r="C100" s="148"/>
      <c r="D100" s="112"/>
      <c r="E100" s="112"/>
    </row>
    <row r="101" customFormat="false" ht="12.75" hidden="false" customHeight="false" outlineLevel="0" collapsed="false">
      <c r="A101" s="112"/>
      <c r="B101" s="148"/>
      <c r="C101" s="148"/>
      <c r="D101" s="112"/>
      <c r="E101" s="112"/>
    </row>
    <row r="102" customFormat="false" ht="12.75" hidden="false" customHeight="false" outlineLevel="0" collapsed="false">
      <c r="A102" s="148"/>
      <c r="B102" s="148"/>
      <c r="C102" s="148"/>
      <c r="D102" s="112"/>
      <c r="E102" s="112"/>
    </row>
    <row r="103" customFormat="false" ht="12.75" hidden="false" customHeight="false" outlineLevel="0" collapsed="false">
      <c r="A103" s="148"/>
      <c r="B103" s="148"/>
      <c r="C103" s="148"/>
      <c r="D103" s="112"/>
      <c r="E103" s="112"/>
    </row>
    <row r="104" customFormat="false" ht="12.75" hidden="false" customHeight="false" outlineLevel="0" collapsed="false">
      <c r="A104" s="148"/>
      <c r="B104" s="148"/>
      <c r="C104" s="148"/>
      <c r="D104" s="112"/>
      <c r="E104" s="112"/>
    </row>
    <row r="105" customFormat="false" ht="18.75" hidden="false" customHeight="false" outlineLevel="0" collapsed="false">
      <c r="A105" s="196"/>
      <c r="B105" s="148"/>
      <c r="C105" s="148"/>
      <c r="D105" s="112"/>
      <c r="E105" s="112"/>
    </row>
    <row r="106" customFormat="false" ht="12.75" hidden="false" customHeight="false" outlineLevel="0" collapsed="false">
      <c r="A106" s="160"/>
      <c r="B106" s="148"/>
      <c r="C106" s="148"/>
      <c r="D106" s="112"/>
      <c r="E106" s="112"/>
    </row>
    <row r="107" customFormat="false" ht="12.75" hidden="false" customHeight="false" outlineLevel="0" collapsed="false">
      <c r="A107" s="160"/>
      <c r="B107" s="148"/>
      <c r="C107" s="148"/>
      <c r="D107" s="112"/>
      <c r="E107" s="112"/>
    </row>
    <row r="108" customFormat="false" ht="12.75" hidden="false" customHeight="false" outlineLevel="0" collapsed="false">
      <c r="A108" s="148"/>
      <c r="B108" s="148"/>
      <c r="C108" s="148"/>
      <c r="D108" s="112"/>
      <c r="E108" s="112"/>
    </row>
    <row r="109" customFormat="false" ht="12.75" hidden="false" customHeight="false" outlineLevel="0" collapsed="false">
      <c r="A109" s="148"/>
      <c r="B109" s="148"/>
      <c r="C109" s="148"/>
      <c r="D109" s="112"/>
      <c r="E109" s="112"/>
    </row>
    <row r="110" customFormat="false" ht="12.75" hidden="false" customHeight="false" outlineLevel="0" collapsed="false">
      <c r="A110" s="149"/>
      <c r="B110" s="149"/>
      <c r="C110" s="170"/>
      <c r="D110" s="170"/>
      <c r="E110" s="170"/>
    </row>
    <row r="111" customFormat="false" ht="12.75" hidden="false" customHeight="false" outlineLevel="0" collapsed="false">
      <c r="A111" s="192"/>
      <c r="B111" s="148"/>
      <c r="C111" s="148"/>
      <c r="D111" s="112"/>
      <c r="E111" s="112"/>
    </row>
    <row r="112" customFormat="false" ht="12.75" hidden="false" customHeight="false" outlineLevel="0" collapsed="false">
      <c r="A112" s="191"/>
      <c r="B112" s="148"/>
      <c r="C112" s="148"/>
      <c r="D112" s="112"/>
      <c r="E112" s="112"/>
    </row>
    <row r="113" customFormat="false" ht="12.75" hidden="false" customHeight="false" outlineLevel="0" collapsed="false">
      <c r="A113" s="191"/>
      <c r="B113" s="148"/>
      <c r="C113" s="148"/>
      <c r="D113" s="112"/>
      <c r="E113" s="112"/>
    </row>
    <row r="114" customFormat="false" ht="12.75" hidden="false" customHeight="false" outlineLevel="0" collapsed="false">
      <c r="A114" s="190"/>
      <c r="B114" s="148"/>
      <c r="C114" s="148"/>
      <c r="D114" s="112"/>
      <c r="E114" s="112"/>
    </row>
    <row r="115" customFormat="false" ht="12.75" hidden="false" customHeight="false" outlineLevel="0" collapsed="false">
      <c r="A115" s="112"/>
      <c r="B115" s="148"/>
      <c r="C115" s="148"/>
      <c r="D115" s="112"/>
      <c r="E115" s="112"/>
    </row>
    <row r="116" customFormat="false" ht="12.75" hidden="false" customHeight="false" outlineLevel="0" collapsed="false">
      <c r="A116" s="192"/>
      <c r="B116" s="148"/>
      <c r="C116" s="148"/>
      <c r="D116" s="112"/>
      <c r="E116" s="112"/>
    </row>
    <row r="117" customFormat="false" ht="12.75" hidden="false" customHeight="false" outlineLevel="0" collapsed="false">
      <c r="A117" s="191"/>
      <c r="B117" s="148"/>
      <c r="C117" s="148"/>
      <c r="D117" s="112"/>
      <c r="E117" s="112"/>
    </row>
    <row r="118" customFormat="false" ht="12.75" hidden="false" customHeight="false" outlineLevel="0" collapsed="false">
      <c r="A118" s="191"/>
      <c r="B118" s="148"/>
      <c r="C118" s="148"/>
      <c r="D118" s="112"/>
      <c r="E118" s="112"/>
    </row>
    <row r="119" customFormat="false" ht="12.75" hidden="false" customHeight="false" outlineLevel="0" collapsed="false">
      <c r="A119" s="191"/>
      <c r="B119" s="148"/>
      <c r="C119" s="67"/>
      <c r="D119" s="112"/>
      <c r="E119" s="112"/>
    </row>
    <row r="120" customFormat="false" ht="12.75" hidden="false" customHeight="false" outlineLevel="0" collapsed="false">
      <c r="A120" s="191"/>
      <c r="B120" s="148"/>
      <c r="C120" s="148"/>
      <c r="D120" s="112"/>
      <c r="E120" s="112"/>
    </row>
    <row r="121" customFormat="false" ht="12.75" hidden="false" customHeight="false" outlineLevel="0" collapsed="false">
      <c r="A121" s="112"/>
      <c r="B121" s="148"/>
      <c r="C121" s="148"/>
      <c r="D121" s="112"/>
      <c r="E121" s="112"/>
    </row>
    <row r="122" customFormat="false" ht="12.75" hidden="false" customHeight="false" outlineLevel="0" collapsed="false">
      <c r="A122" s="192"/>
      <c r="B122" s="148"/>
      <c r="C122" s="148"/>
      <c r="D122" s="112"/>
      <c r="E122" s="112"/>
    </row>
    <row r="123" customFormat="false" ht="12.75" hidden="false" customHeight="false" outlineLevel="0" collapsed="false">
      <c r="A123" s="112"/>
      <c r="B123" s="148"/>
      <c r="C123" s="148"/>
      <c r="D123" s="112"/>
      <c r="E123" s="112"/>
    </row>
    <row r="124" customFormat="false" ht="12.75" hidden="false" customHeight="false" outlineLevel="0" collapsed="false">
      <c r="A124" s="192"/>
      <c r="B124" s="148"/>
      <c r="C124" s="148"/>
      <c r="D124" s="112"/>
      <c r="E124" s="112"/>
    </row>
    <row r="125" customFormat="false" ht="12.75" hidden="false" customHeight="false" outlineLevel="0" collapsed="false">
      <c r="A125" s="191"/>
      <c r="B125" s="148"/>
      <c r="C125" s="148"/>
      <c r="D125" s="112"/>
      <c r="E125" s="112"/>
    </row>
    <row r="126" customFormat="false" ht="12.75" hidden="false" customHeight="false" outlineLevel="0" collapsed="false">
      <c r="A126" s="192"/>
      <c r="B126" s="148"/>
      <c r="C126" s="148"/>
      <c r="D126" s="112"/>
      <c r="E126" s="112"/>
    </row>
    <row r="127" customFormat="false" ht="12.75" hidden="false" customHeight="false" outlineLevel="0" collapsed="false">
      <c r="A127" s="194"/>
      <c r="B127" s="148"/>
      <c r="C127" s="148"/>
      <c r="D127" s="112"/>
      <c r="E127" s="112"/>
    </row>
    <row r="128" customFormat="false" ht="12.75" hidden="false" customHeight="false" outlineLevel="0" collapsed="false">
      <c r="A128" s="191"/>
      <c r="B128" s="148"/>
      <c r="C128" s="148"/>
      <c r="D128" s="112"/>
      <c r="E128" s="112"/>
    </row>
    <row r="129" customFormat="false" ht="12.75" hidden="false" customHeight="false" outlineLevel="0" collapsed="false">
      <c r="A129" s="190"/>
      <c r="B129" s="148"/>
      <c r="C129" s="148"/>
      <c r="D129" s="112"/>
      <c r="E129" s="112"/>
    </row>
    <row r="130" customFormat="false" ht="12.75" hidden="false" customHeight="false" outlineLevel="0" collapsed="false">
      <c r="A130" s="191"/>
      <c r="B130" s="148"/>
      <c r="C130" s="148"/>
      <c r="D130" s="112"/>
      <c r="E130" s="112"/>
    </row>
    <row r="131" customFormat="false" ht="12.75" hidden="false" customHeight="false" outlineLevel="0" collapsed="false">
      <c r="A131" s="190"/>
      <c r="B131" s="148"/>
      <c r="C131" s="148"/>
      <c r="D131" s="112"/>
      <c r="E131" s="112"/>
    </row>
    <row r="132" customFormat="false" ht="12.75" hidden="false" customHeight="false" outlineLevel="0" collapsed="false">
      <c r="A132" s="191"/>
      <c r="B132" s="148"/>
      <c r="C132" s="148"/>
      <c r="D132" s="112"/>
      <c r="E132" s="112"/>
    </row>
    <row r="133" customFormat="false" ht="12.75" hidden="false" customHeight="false" outlineLevel="0" collapsed="false">
      <c r="A133" s="191"/>
      <c r="B133" s="148"/>
      <c r="C133" s="148"/>
      <c r="D133" s="112"/>
      <c r="E133" s="112"/>
    </row>
    <row r="134" customFormat="false" ht="12.75" hidden="false" customHeight="false" outlineLevel="0" collapsed="false">
      <c r="A134" s="191"/>
      <c r="B134" s="148"/>
      <c r="C134" s="148"/>
      <c r="D134" s="112"/>
      <c r="E134" s="112"/>
    </row>
    <row r="135" customFormat="false" ht="12.75" hidden="false" customHeight="false" outlineLevel="0" collapsed="false">
      <c r="A135" s="191"/>
      <c r="B135" s="148"/>
      <c r="C135" s="148"/>
      <c r="D135" s="112"/>
      <c r="E135" s="112"/>
    </row>
    <row r="136" customFormat="false" ht="12.75" hidden="false" customHeight="false" outlineLevel="0" collapsed="false">
      <c r="A136" s="191"/>
      <c r="B136" s="148"/>
      <c r="C136" s="148"/>
      <c r="D136" s="112"/>
      <c r="E136" s="112"/>
    </row>
    <row r="137" customFormat="false" ht="12.75" hidden="false" customHeight="false" outlineLevel="0" collapsed="false">
      <c r="A137" s="191"/>
      <c r="B137" s="148"/>
      <c r="C137" s="148"/>
      <c r="D137" s="112"/>
      <c r="E137" s="112"/>
    </row>
    <row r="138" customFormat="false" ht="12.75" hidden="false" customHeight="false" outlineLevel="0" collapsed="false">
      <c r="A138" s="192"/>
      <c r="B138" s="148"/>
      <c r="C138" s="148"/>
      <c r="D138" s="112"/>
      <c r="E138" s="112"/>
    </row>
    <row r="139" customFormat="false" ht="12.75" hidden="false" customHeight="false" outlineLevel="0" collapsed="false">
      <c r="A139" s="193"/>
      <c r="B139" s="148"/>
      <c r="C139" s="148"/>
      <c r="D139" s="112"/>
      <c r="E139" s="112"/>
    </row>
    <row r="140" customFormat="false" ht="12.75" hidden="false" customHeight="false" outlineLevel="0" collapsed="false">
      <c r="A140" s="191"/>
      <c r="B140" s="148"/>
      <c r="C140" s="148"/>
      <c r="D140" s="112"/>
      <c r="E140" s="112"/>
    </row>
    <row r="141" customFormat="false" ht="12.75" hidden="false" customHeight="false" outlineLevel="0" collapsed="false">
      <c r="A141" s="194"/>
      <c r="B141" s="148"/>
      <c r="C141" s="148"/>
      <c r="D141" s="112"/>
      <c r="E141" s="112"/>
    </row>
    <row r="142" customFormat="false" ht="12.75" hidden="false" customHeight="false" outlineLevel="0" collapsed="false">
      <c r="A142" s="194"/>
      <c r="B142" s="148"/>
      <c r="C142" s="148"/>
      <c r="D142" s="112"/>
      <c r="E142" s="112"/>
    </row>
    <row r="143" customFormat="false" ht="12.75" hidden="false" customHeight="false" outlineLevel="0" collapsed="false">
      <c r="A143" s="191"/>
      <c r="B143" s="148"/>
      <c r="C143" s="148"/>
      <c r="D143" s="112"/>
      <c r="E143" s="112"/>
    </row>
    <row r="144" customFormat="false" ht="12.75" hidden="false" customHeight="false" outlineLevel="0" collapsed="false">
      <c r="A144" s="191"/>
      <c r="B144" s="148"/>
      <c r="C144" s="148"/>
      <c r="D144" s="112"/>
      <c r="E144" s="112"/>
    </row>
    <row r="145" customFormat="false" ht="12.75" hidden="false" customHeight="false" outlineLevel="0" collapsed="false">
      <c r="A145" s="190"/>
      <c r="B145" s="148"/>
      <c r="C145" s="148"/>
      <c r="D145" s="112"/>
      <c r="E145" s="112"/>
    </row>
    <row r="146" customFormat="false" ht="12.75" hidden="false" customHeight="false" outlineLevel="0" collapsed="false">
      <c r="A146" s="192"/>
      <c r="B146" s="148"/>
      <c r="C146" s="148"/>
      <c r="D146" s="112"/>
      <c r="E146" s="112"/>
    </row>
    <row r="147" customFormat="false" ht="12.75" hidden="false" customHeight="false" outlineLevel="0" collapsed="false">
      <c r="A147" s="192"/>
      <c r="B147" s="148"/>
      <c r="C147" s="148"/>
      <c r="D147" s="112"/>
      <c r="E147" s="112"/>
    </row>
    <row r="148" customFormat="false" ht="12.75" hidden="false" customHeight="false" outlineLevel="0" collapsed="false">
      <c r="A148" s="192"/>
      <c r="B148" s="148"/>
      <c r="C148" s="148"/>
      <c r="D148" s="112"/>
      <c r="E148" s="112"/>
    </row>
    <row r="149" customFormat="false" ht="12.75" hidden="false" customHeight="false" outlineLevel="0" collapsed="false">
      <c r="A149" s="192"/>
      <c r="B149" s="148"/>
      <c r="C149" s="148"/>
      <c r="D149" s="112"/>
      <c r="E149" s="112"/>
    </row>
    <row r="150" customFormat="false" ht="12.75" hidden="false" customHeight="false" outlineLevel="0" collapsed="false">
      <c r="A150" s="192"/>
      <c r="B150" s="148"/>
      <c r="C150" s="148"/>
      <c r="D150" s="112"/>
      <c r="E150" s="112"/>
    </row>
    <row r="151" customFormat="false" ht="12.75" hidden="false" customHeight="false" outlineLevel="0" collapsed="false">
      <c r="A151" s="192"/>
      <c r="B151" s="148"/>
      <c r="C151" s="148"/>
      <c r="D151" s="112"/>
      <c r="E151" s="112"/>
    </row>
    <row r="152" customFormat="false" ht="12.75" hidden="false" customHeight="false" outlineLevel="0" collapsed="false">
      <c r="A152" s="192"/>
      <c r="B152" s="148"/>
      <c r="C152" s="148"/>
      <c r="D152" s="112"/>
      <c r="E152" s="112"/>
    </row>
    <row r="153" customFormat="false" ht="12.75" hidden="false" customHeight="false" outlineLevel="0" collapsed="false">
      <c r="A153" s="148"/>
      <c r="B153" s="148"/>
      <c r="C153" s="148"/>
      <c r="D153" s="112"/>
      <c r="E153" s="112"/>
    </row>
    <row r="154" customFormat="false" ht="12.75" hidden="false" customHeight="false" outlineLevel="0" collapsed="false">
      <c r="A154" s="148"/>
      <c r="B154" s="148"/>
      <c r="C154" s="148"/>
      <c r="D154" s="112"/>
      <c r="E154" s="112"/>
    </row>
    <row r="155" customFormat="false" ht="12.75" hidden="false" customHeight="false" outlineLevel="0" collapsed="false">
      <c r="A155" s="148"/>
      <c r="B155" s="148"/>
      <c r="C155" s="148"/>
      <c r="D155" s="148"/>
      <c r="E155" s="148"/>
    </row>
    <row r="156" customFormat="false" ht="18.75" hidden="false" customHeight="false" outlineLevel="0" collapsed="false">
      <c r="A156" s="197"/>
      <c r="B156" s="197"/>
      <c r="C156" s="148"/>
      <c r="D156" s="148"/>
      <c r="E156" s="148"/>
    </row>
    <row r="157" customFormat="false" ht="12.75" hidden="false" customHeight="false" outlineLevel="0" collapsed="false">
      <c r="A157" s="160"/>
      <c r="B157" s="160"/>
      <c r="C157" s="148"/>
      <c r="D157" s="148"/>
      <c r="E157" s="148"/>
    </row>
    <row r="158" customFormat="false" ht="12.75" hidden="false" customHeight="false" outlineLevel="0" collapsed="false">
      <c r="A158" s="160"/>
      <c r="B158" s="198"/>
      <c r="C158" s="148"/>
      <c r="D158" s="148"/>
      <c r="E158" s="148"/>
    </row>
    <row r="159" customFormat="false" ht="12.75" hidden="false" customHeight="false" outlineLevel="0" collapsed="false">
      <c r="A159" s="148"/>
      <c r="B159" s="148"/>
      <c r="C159" s="148"/>
      <c r="D159" s="148"/>
      <c r="E159" s="148"/>
    </row>
    <row r="160" customFormat="false" ht="12.75" hidden="false" customHeight="false" outlineLevel="0" collapsed="false">
      <c r="A160" s="149"/>
      <c r="B160" s="170"/>
      <c r="C160" s="170"/>
      <c r="D160" s="170"/>
      <c r="E160" s="170"/>
    </row>
    <row r="161" customFormat="false" ht="12.75" hidden="false" customHeight="false" outlineLevel="0" collapsed="false">
      <c r="A161" s="160"/>
      <c r="B161" s="160"/>
      <c r="C161" s="160"/>
      <c r="D161" s="148"/>
      <c r="E161" s="148"/>
    </row>
    <row r="162" customFormat="false" ht="12.75" hidden="false" customHeight="false" outlineLevel="0" collapsed="false">
      <c r="A162" s="199"/>
      <c r="B162" s="160"/>
      <c r="C162" s="160"/>
      <c r="D162" s="200"/>
      <c r="E162" s="200"/>
    </row>
    <row r="163" customFormat="false" ht="12.75" hidden="false" customHeight="false" outlineLevel="0" collapsed="false">
      <c r="A163" s="199"/>
      <c r="B163" s="160"/>
      <c r="C163" s="160"/>
      <c r="D163" s="200"/>
      <c r="E163" s="200"/>
    </row>
    <row r="164" customFormat="false" ht="12.75" hidden="false" customHeight="false" outlineLevel="0" collapsed="false">
      <c r="A164" s="199"/>
      <c r="B164" s="199"/>
      <c r="C164" s="199"/>
      <c r="D164" s="200"/>
      <c r="E164" s="200"/>
    </row>
    <row r="165" customFormat="false" ht="12.75" hidden="false" customHeight="false" outlineLevel="0" collapsed="false">
      <c r="A165" s="199"/>
      <c r="B165" s="199"/>
      <c r="C165" s="199"/>
      <c r="D165" s="200"/>
      <c r="E165" s="200"/>
    </row>
    <row r="166" customFormat="false" ht="12.75" hidden="false" customHeight="false" outlineLevel="0" collapsed="false">
      <c r="A166" s="199"/>
      <c r="B166" s="149"/>
      <c r="C166" s="149"/>
      <c r="D166" s="200"/>
      <c r="E166" s="200"/>
    </row>
    <row r="167" customFormat="false" ht="12.75" hidden="false" customHeight="false" outlineLevel="0" collapsed="false">
      <c r="A167" s="148"/>
      <c r="B167" s="148"/>
      <c r="C167" s="148"/>
      <c r="D167" s="200"/>
      <c r="E167" s="200"/>
    </row>
    <row r="168" customFormat="false" ht="12.75" hidden="false" customHeight="false" outlineLevel="0" collapsed="false">
      <c r="A168" s="160"/>
      <c r="B168" s="160"/>
      <c r="C168" s="160"/>
      <c r="D168" s="200"/>
      <c r="E168" s="200"/>
    </row>
    <row r="169" customFormat="false" ht="12.75" hidden="false" customHeight="false" outlineLevel="0" collapsed="false">
      <c r="A169" s="199"/>
      <c r="B169" s="160"/>
      <c r="C169" s="160"/>
      <c r="D169" s="200"/>
      <c r="E169" s="200"/>
    </row>
    <row r="170" customFormat="false" ht="12.75" hidden="false" customHeight="false" outlineLevel="0" collapsed="false">
      <c r="A170" s="199"/>
      <c r="B170" s="160"/>
      <c r="C170" s="160"/>
      <c r="D170" s="200"/>
      <c r="E170" s="200"/>
    </row>
    <row r="171" customFormat="false" ht="12.75" hidden="false" customHeight="false" outlineLevel="0" collapsed="false">
      <c r="A171" s="199"/>
      <c r="B171" s="160"/>
      <c r="C171" s="160"/>
      <c r="D171" s="200"/>
      <c r="E171" s="200"/>
    </row>
    <row r="172" customFormat="false" ht="12.75" hidden="false" customHeight="false" outlineLevel="0" collapsed="false">
      <c r="A172" s="199"/>
      <c r="B172" s="160"/>
      <c r="C172" s="160"/>
      <c r="D172" s="200"/>
      <c r="E172" s="200"/>
    </row>
    <row r="173" customFormat="false" ht="12.75" hidden="false" customHeight="false" outlineLevel="0" collapsed="false">
      <c r="A173" s="199"/>
      <c r="B173" s="160"/>
      <c r="C173" s="160"/>
      <c r="D173" s="200"/>
      <c r="E173" s="200"/>
    </row>
    <row r="174" customFormat="false" ht="12.75" hidden="false" customHeight="false" outlineLevel="0" collapsed="false">
      <c r="A174" s="199"/>
      <c r="B174" s="160"/>
      <c r="C174" s="160"/>
      <c r="D174" s="200"/>
      <c r="E174" s="200"/>
    </row>
    <row r="175" customFormat="false" ht="12.75" hidden="false" customHeight="false" outlineLevel="0" collapsed="false">
      <c r="A175" s="199"/>
      <c r="B175" s="160"/>
      <c r="C175" s="160"/>
      <c r="D175" s="200"/>
      <c r="E175" s="200"/>
    </row>
    <row r="176" customFormat="false" ht="12.75" hidden="false" customHeight="false" outlineLevel="0" collapsed="false">
      <c r="A176" s="199"/>
      <c r="B176" s="160"/>
      <c r="C176" s="160"/>
      <c r="D176" s="200"/>
      <c r="E176" s="200"/>
    </row>
    <row r="177" customFormat="false" ht="12.75" hidden="false" customHeight="false" outlineLevel="0" collapsed="false">
      <c r="A177" s="199"/>
      <c r="B177" s="160"/>
      <c r="C177" s="160"/>
      <c r="D177" s="200"/>
      <c r="E177" s="200"/>
    </row>
    <row r="178" customFormat="false" ht="12.75" hidden="false" customHeight="false" outlineLevel="0" collapsed="false">
      <c r="A178" s="199"/>
      <c r="B178" s="199"/>
      <c r="C178" s="199"/>
      <c r="D178" s="200"/>
      <c r="E178" s="200"/>
    </row>
    <row r="179" customFormat="false" ht="12.75" hidden="false" customHeight="false" outlineLevel="0" collapsed="false">
      <c r="A179" s="199"/>
      <c r="B179" s="199"/>
      <c r="C179" s="199"/>
      <c r="D179" s="200"/>
      <c r="E179" s="200"/>
    </row>
    <row r="180" customFormat="false" ht="12.75" hidden="false" customHeight="false" outlineLevel="0" collapsed="false">
      <c r="A180" s="160"/>
      <c r="B180" s="160"/>
      <c r="C180" s="160"/>
      <c r="D180" s="200"/>
      <c r="E180" s="200"/>
    </row>
    <row r="181" customFormat="false" ht="12.75" hidden="false" customHeight="false" outlineLevel="0" collapsed="false">
      <c r="A181" s="199"/>
      <c r="B181" s="199"/>
      <c r="C181" s="199"/>
      <c r="D181" s="200"/>
      <c r="E181" s="200"/>
    </row>
    <row r="182" customFormat="false" ht="12.75" hidden="false" customHeight="false" outlineLevel="0" collapsed="false">
      <c r="A182" s="199"/>
      <c r="B182" s="199"/>
      <c r="C182" s="199"/>
      <c r="D182" s="200"/>
      <c r="E182" s="200"/>
    </row>
    <row r="183" customFormat="false" ht="12.75" hidden="false" customHeight="false" outlineLevel="0" collapsed="false">
      <c r="A183" s="160"/>
      <c r="B183" s="160"/>
      <c r="C183" s="160"/>
      <c r="D183" s="200"/>
      <c r="E183" s="200"/>
    </row>
    <row r="184" customFormat="false" ht="12.75" hidden="false" customHeight="false" outlineLevel="0" collapsed="false">
      <c r="A184" s="160"/>
      <c r="B184" s="160"/>
      <c r="C184" s="160"/>
      <c r="D184" s="200"/>
      <c r="E184" s="200"/>
    </row>
    <row r="185" customFormat="false" ht="12.75" hidden="false" customHeight="false" outlineLevel="0" collapsed="false">
      <c r="A185" s="148"/>
      <c r="B185" s="160"/>
      <c r="C185" s="160"/>
      <c r="D185" s="200"/>
      <c r="E185" s="200"/>
    </row>
    <row r="186" customFormat="false" ht="12.75" hidden="false" customHeight="false" outlineLevel="0" collapsed="false">
      <c r="A186" s="148"/>
      <c r="B186" s="201"/>
      <c r="C186" s="201"/>
      <c r="D186" s="200"/>
      <c r="E186" s="200"/>
    </row>
    <row r="187" customFormat="false" ht="12.75" hidden="false" customHeight="false" outlineLevel="0" collapsed="false">
      <c r="A187" s="160"/>
      <c r="B187" s="201"/>
      <c r="C187" s="201"/>
      <c r="D187" s="200"/>
      <c r="E187" s="200"/>
    </row>
    <row r="188" customFormat="false" ht="12.75" hidden="false" customHeight="false" outlineLevel="0" collapsed="false">
      <c r="A188" s="199"/>
      <c r="B188" s="201"/>
      <c r="C188" s="201"/>
      <c r="D188" s="200"/>
      <c r="E188" s="200"/>
    </row>
    <row r="189" customFormat="false" ht="12.75" hidden="false" customHeight="false" outlineLevel="0" collapsed="false">
      <c r="A189" s="160"/>
      <c r="B189" s="160"/>
      <c r="C189" s="160"/>
      <c r="D189" s="200"/>
      <c r="E189" s="200"/>
    </row>
    <row r="190" customFormat="false" ht="12.75" hidden="false" customHeight="false" outlineLevel="0" collapsed="false">
      <c r="A190" s="148"/>
      <c r="B190" s="148"/>
      <c r="C190" s="148"/>
      <c r="D190" s="200"/>
      <c r="E190" s="200"/>
    </row>
    <row r="191" customFormat="false" ht="12.75" hidden="false" customHeight="false" outlineLevel="0" collapsed="false">
      <c r="A191" s="160"/>
      <c r="B191" s="160"/>
      <c r="C191" s="160"/>
      <c r="D191" s="200"/>
      <c r="E191" s="200"/>
    </row>
    <row r="192" customFormat="false" ht="12.75" hidden="false" customHeight="false" outlineLevel="0" collapsed="false">
      <c r="A192" s="199"/>
      <c r="B192" s="199"/>
      <c r="C192" s="199"/>
      <c r="D192" s="200"/>
      <c r="E192" s="200"/>
    </row>
    <row r="193" customFormat="false" ht="12.75" hidden="false" customHeight="false" outlineLevel="0" collapsed="false">
      <c r="A193" s="199"/>
      <c r="B193" s="199"/>
      <c r="C193" s="199"/>
      <c r="D193" s="200"/>
      <c r="E193" s="200"/>
    </row>
    <row r="194" customFormat="false" ht="12.75" hidden="false" customHeight="false" outlineLevel="0" collapsed="false">
      <c r="A194" s="199"/>
      <c r="B194" s="199"/>
      <c r="C194" s="199"/>
      <c r="D194" s="200"/>
      <c r="E194" s="200"/>
    </row>
    <row r="195" customFormat="false" ht="12.75" hidden="false" customHeight="false" outlineLevel="0" collapsed="false">
      <c r="A195" s="199"/>
      <c r="B195" s="199"/>
      <c r="C195" s="199"/>
      <c r="D195" s="200"/>
      <c r="E195" s="200"/>
    </row>
    <row r="196" customFormat="false" ht="12.75" hidden="false" customHeight="false" outlineLevel="0" collapsed="false">
      <c r="A196" s="199"/>
      <c r="B196" s="199"/>
      <c r="C196" s="199"/>
      <c r="D196" s="200"/>
      <c r="E196" s="200"/>
    </row>
    <row r="197" customFormat="false" ht="12.75" hidden="false" customHeight="false" outlineLevel="0" collapsed="false">
      <c r="A197" s="199"/>
      <c r="B197" s="148"/>
      <c r="C197" s="148"/>
      <c r="D197" s="200"/>
      <c r="E197" s="200"/>
    </row>
    <row r="198" customFormat="false" ht="12.75" hidden="false" customHeight="false" outlineLevel="0" collapsed="false">
      <c r="A198" s="160"/>
      <c r="B198" s="160"/>
      <c r="C198" s="160"/>
      <c r="D198" s="200"/>
      <c r="E198" s="200"/>
    </row>
    <row r="199" customFormat="false" ht="12.75" hidden="false" customHeight="false" outlineLevel="0" collapsed="false">
      <c r="A199" s="160"/>
      <c r="B199" s="160"/>
      <c r="C199" s="160"/>
      <c r="D199" s="200"/>
      <c r="E199" s="200"/>
    </row>
    <row r="200" customFormat="false" ht="12.75" hidden="false" customHeight="false" outlineLevel="0" collapsed="false">
      <c r="A200" s="148"/>
      <c r="B200" s="148"/>
      <c r="C200" s="148"/>
      <c r="D200" s="200"/>
      <c r="E200" s="200"/>
    </row>
    <row r="201" customFormat="false" ht="12.75" hidden="false" customHeight="false" outlineLevel="0" collapsed="false">
      <c r="A201" s="160"/>
      <c r="B201" s="202"/>
      <c r="C201" s="148"/>
      <c r="D201" s="200"/>
      <c r="E201" s="200"/>
    </row>
    <row r="202" customFormat="false" ht="12.75" hidden="false" customHeight="false" outlineLevel="0" collapsed="false">
      <c r="A202" s="160"/>
      <c r="B202" s="198"/>
      <c r="C202" s="198"/>
      <c r="D202" s="200"/>
      <c r="E202" s="200"/>
    </row>
    <row r="203" customFormat="false" ht="12.75" hidden="false" customHeight="false" outlineLevel="0" collapsed="false">
      <c r="A203" s="148"/>
      <c r="B203" s="148"/>
      <c r="C203" s="148"/>
      <c r="D203" s="148"/>
      <c r="E203" s="148"/>
    </row>
    <row r="204" customFormat="false" ht="12.75" hidden="false" customHeight="false" outlineLevel="0" collapsed="false">
      <c r="A204" s="160"/>
      <c r="B204" s="203"/>
      <c r="C204" s="148"/>
      <c r="D204" s="148"/>
      <c r="E204" s="148"/>
    </row>
    <row r="205" customFormat="false" ht="12.75" hidden="false" customHeight="false" outlineLevel="0" collapsed="false">
      <c r="A205" s="160"/>
      <c r="B205" s="148"/>
      <c r="C205" s="148"/>
      <c r="D205" s="148"/>
      <c r="E205" s="148"/>
    </row>
    <row r="206" customFormat="false" ht="12.75" hidden="false" customHeight="false" outlineLevel="0" collapsed="false">
      <c r="A206" s="160"/>
      <c r="B206" s="148"/>
      <c r="C206" s="148"/>
      <c r="D206" s="148"/>
      <c r="E206" s="148"/>
    </row>
    <row r="207" customFormat="false" ht="12.75" hidden="false" customHeight="false" outlineLevel="0" collapsed="false">
      <c r="A207" s="160"/>
      <c r="B207" s="148"/>
      <c r="C207" s="148"/>
      <c r="D207" s="148"/>
      <c r="E207" s="148"/>
    </row>
    <row r="208" customFormat="false" ht="12.75" hidden="false" customHeight="false" outlineLevel="0" collapsed="false">
      <c r="A208" s="148"/>
      <c r="B208" s="148"/>
      <c r="C208" s="148"/>
      <c r="D208" s="148"/>
      <c r="E208" s="148"/>
    </row>
    <row r="209" customFormat="false" ht="18.75" hidden="false" customHeight="false" outlineLevel="0" collapsed="false">
      <c r="A209" s="196"/>
      <c r="B209" s="148"/>
      <c r="C209" s="148"/>
      <c r="D209" s="148"/>
      <c r="E209" s="148"/>
    </row>
    <row r="210" customFormat="false" ht="12.75" hidden="false" customHeight="false" outlineLevel="0" collapsed="false">
      <c r="A210" s="160"/>
      <c r="B210" s="148"/>
      <c r="C210" s="148"/>
      <c r="D210" s="148"/>
      <c r="E210" s="148"/>
    </row>
    <row r="211" customFormat="false" ht="12.75" hidden="false" customHeight="false" outlineLevel="0" collapsed="false">
      <c r="A211" s="148"/>
      <c r="B211" s="148"/>
      <c r="C211" s="148"/>
      <c r="D211" s="148"/>
      <c r="E211" s="148"/>
    </row>
    <row r="212" customFormat="false" ht="12.75" hidden="false" customHeight="false" outlineLevel="0" collapsed="false">
      <c r="A212" s="148"/>
      <c r="B212" s="148"/>
      <c r="C212" s="148"/>
      <c r="D212" s="148"/>
      <c r="E212" s="148"/>
    </row>
    <row r="213" customFormat="false" ht="12.75" hidden="false" customHeight="false" outlineLevel="0" collapsed="false">
      <c r="A213" s="204"/>
      <c r="B213" s="205"/>
      <c r="C213" s="205"/>
      <c r="D213" s="205"/>
      <c r="E213" s="205"/>
      <c r="F213" s="205"/>
      <c r="G213" s="205"/>
      <c r="H213" s="205"/>
      <c r="I213" s="205"/>
      <c r="J213" s="205"/>
      <c r="K213" s="205"/>
      <c r="L213" s="205"/>
      <c r="M213" s="205"/>
      <c r="N213" s="205"/>
      <c r="O213" s="205"/>
      <c r="P213" s="205"/>
      <c r="Q213" s="205"/>
      <c r="R213" s="205"/>
      <c r="S213" s="205"/>
      <c r="T213" s="205"/>
      <c r="U213" s="205"/>
      <c r="V213" s="205"/>
      <c r="W213" s="205"/>
      <c r="X213" s="205"/>
      <c r="Y213" s="205"/>
      <c r="Z213" s="205"/>
      <c r="AA213" s="205"/>
      <c r="AB213" s="205"/>
      <c r="AC213" s="205"/>
      <c r="AD213" s="205"/>
      <c r="AE213" s="205"/>
      <c r="AF213" s="205"/>
      <c r="AG213" s="205"/>
      <c r="AH213" s="205"/>
      <c r="AI213" s="205"/>
      <c r="AJ213" s="205"/>
      <c r="AK213" s="205"/>
      <c r="AL213" s="205"/>
      <c r="AM213" s="205"/>
      <c r="AN213" s="205"/>
      <c r="AO213" s="205"/>
      <c r="AP213" s="205"/>
      <c r="AQ213" s="205"/>
      <c r="AR213" s="205"/>
      <c r="AS213" s="205"/>
      <c r="AT213" s="205"/>
      <c r="AU213" s="205"/>
      <c r="AV213" s="205"/>
      <c r="AW213" s="205"/>
      <c r="AX213" s="205"/>
      <c r="AY213" s="205"/>
      <c r="AZ213" s="205"/>
      <c r="BA213" s="205"/>
      <c r="BB213" s="205"/>
      <c r="BC213" s="205"/>
      <c r="BD213" s="205"/>
      <c r="BE213" s="205"/>
      <c r="BF213" s="205"/>
      <c r="BG213" s="205"/>
      <c r="BH213" s="205"/>
      <c r="BI213" s="205"/>
      <c r="BJ213" s="205"/>
      <c r="BK213" s="205"/>
      <c r="BL213" s="205"/>
      <c r="BM213" s="205"/>
      <c r="BN213" s="205"/>
      <c r="BO213" s="205"/>
      <c r="BP213" s="205"/>
      <c r="BQ213" s="205"/>
      <c r="BR213" s="205"/>
      <c r="BS213" s="205"/>
      <c r="BT213" s="205"/>
      <c r="BU213" s="205"/>
      <c r="BV213" s="205"/>
      <c r="BW213" s="205"/>
      <c r="BX213" s="205"/>
      <c r="BY213" s="205"/>
      <c r="BZ213" s="205"/>
      <c r="CA213" s="205"/>
      <c r="CB213" s="205"/>
      <c r="CC213" s="205"/>
      <c r="CD213" s="205"/>
      <c r="CE213" s="205"/>
      <c r="CF213" s="205"/>
      <c r="CG213" s="205"/>
      <c r="CH213" s="205"/>
      <c r="CI213" s="205"/>
      <c r="CJ213" s="205"/>
      <c r="CK213" s="205"/>
      <c r="CL213" s="205"/>
      <c r="CM213" s="205"/>
      <c r="CN213" s="205"/>
      <c r="CO213" s="205"/>
      <c r="CP213" s="205"/>
      <c r="CQ213" s="205"/>
      <c r="CR213" s="205"/>
      <c r="CS213" s="205"/>
      <c r="CT213" s="205"/>
      <c r="CU213" s="205"/>
      <c r="CV213" s="205"/>
      <c r="CW213" s="205"/>
      <c r="CX213" s="205"/>
      <c r="CY213" s="205"/>
      <c r="CZ213" s="205"/>
      <c r="DA213" s="205"/>
      <c r="DB213" s="205"/>
      <c r="DC213" s="205"/>
      <c r="DD213" s="205"/>
      <c r="DE213" s="205"/>
      <c r="DF213" s="205"/>
      <c r="DG213" s="205"/>
      <c r="DH213" s="205"/>
      <c r="DI213" s="205"/>
      <c r="DJ213" s="205"/>
      <c r="DK213" s="205"/>
      <c r="DL213" s="205"/>
      <c r="DM213" s="205"/>
      <c r="DN213" s="205"/>
      <c r="DO213" s="205"/>
      <c r="DP213" s="205"/>
      <c r="DQ213" s="205"/>
      <c r="DR213" s="205"/>
      <c r="DS213" s="205"/>
      <c r="DT213" s="205"/>
      <c r="DU213" s="205"/>
      <c r="DV213" s="205"/>
      <c r="DW213" s="205"/>
      <c r="DX213" s="205"/>
      <c r="DY213" s="205"/>
      <c r="DZ213" s="205"/>
      <c r="EA213" s="205"/>
      <c r="EB213" s="205"/>
      <c r="EC213" s="205"/>
      <c r="ED213" s="205"/>
      <c r="EE213" s="205"/>
      <c r="EF213" s="205"/>
      <c r="EG213" s="205"/>
      <c r="EH213" s="205"/>
      <c r="EI213" s="205"/>
      <c r="EJ213" s="205"/>
      <c r="EK213" s="205"/>
      <c r="EL213" s="205"/>
      <c r="EM213" s="205"/>
      <c r="EN213" s="205"/>
      <c r="EO213" s="205"/>
      <c r="EP213" s="205"/>
      <c r="EQ213" s="205"/>
      <c r="ER213" s="205"/>
      <c r="ES213" s="205"/>
      <c r="ET213" s="205"/>
      <c r="EU213" s="205"/>
      <c r="EV213" s="205"/>
      <c r="EW213" s="205"/>
      <c r="EX213" s="205"/>
      <c r="EY213" s="205"/>
      <c r="EZ213" s="205"/>
      <c r="FA213" s="205"/>
      <c r="FB213" s="205"/>
      <c r="FC213" s="205"/>
      <c r="FD213" s="205"/>
      <c r="FE213" s="205"/>
      <c r="FF213" s="205"/>
      <c r="FG213" s="205"/>
      <c r="FH213" s="205"/>
      <c r="FI213" s="205"/>
      <c r="FJ213" s="205"/>
      <c r="FK213" s="205"/>
      <c r="FL213" s="205"/>
      <c r="FM213" s="205"/>
      <c r="FN213" s="205"/>
      <c r="FO213" s="205"/>
      <c r="FP213" s="205"/>
      <c r="FQ213" s="205"/>
      <c r="FR213" s="205"/>
      <c r="FS213" s="205"/>
      <c r="FT213" s="205"/>
      <c r="FU213" s="205"/>
      <c r="FV213" s="205"/>
      <c r="FW213" s="205"/>
      <c r="FX213" s="205"/>
      <c r="FY213" s="205"/>
      <c r="FZ213" s="205"/>
      <c r="GA213" s="205"/>
      <c r="GB213" s="205"/>
      <c r="GC213" s="205"/>
      <c r="GD213" s="205"/>
      <c r="GE213" s="205"/>
      <c r="GF213" s="205"/>
      <c r="GG213" s="205"/>
      <c r="GH213" s="205"/>
      <c r="GI213" s="205"/>
      <c r="GJ213" s="205"/>
      <c r="GK213" s="205"/>
      <c r="GL213" s="205"/>
      <c r="GM213" s="205"/>
      <c r="GN213" s="205"/>
      <c r="GO213" s="205"/>
      <c r="GP213" s="205"/>
      <c r="GQ213" s="205"/>
      <c r="GR213" s="205"/>
      <c r="GS213" s="205"/>
      <c r="GT213" s="205"/>
      <c r="GU213" s="205"/>
      <c r="GV213" s="205"/>
      <c r="GW213" s="205"/>
      <c r="GX213" s="205"/>
      <c r="GY213" s="205"/>
      <c r="GZ213" s="205"/>
      <c r="HA213" s="205"/>
      <c r="HB213" s="205"/>
      <c r="HC213" s="205"/>
      <c r="HD213" s="205"/>
      <c r="HE213" s="205"/>
      <c r="HF213" s="205"/>
      <c r="HG213" s="205"/>
      <c r="HH213" s="205"/>
      <c r="HI213" s="205"/>
      <c r="HJ213" s="205"/>
      <c r="HK213" s="205"/>
      <c r="HL213" s="205"/>
      <c r="HM213" s="205"/>
      <c r="HN213" s="205"/>
      <c r="HO213" s="205"/>
      <c r="HP213" s="205"/>
      <c r="HQ213" s="205"/>
      <c r="HR213" s="205"/>
      <c r="HS213" s="205"/>
      <c r="HT213" s="205"/>
      <c r="HU213" s="205"/>
      <c r="HV213" s="205"/>
      <c r="HW213" s="205"/>
      <c r="HX213" s="205"/>
      <c r="HY213" s="205"/>
      <c r="HZ213" s="205"/>
      <c r="IA213" s="205"/>
      <c r="IB213" s="205"/>
      <c r="IC213" s="205"/>
      <c r="ID213" s="205"/>
      <c r="IE213" s="205"/>
      <c r="IF213" s="205"/>
      <c r="IG213" s="205"/>
      <c r="IH213" s="205"/>
      <c r="II213" s="205"/>
      <c r="IJ213" s="205"/>
      <c r="IK213" s="205"/>
      <c r="IL213" s="205"/>
      <c r="IM213" s="205"/>
      <c r="IN213" s="205"/>
      <c r="IO213" s="205"/>
      <c r="IP213" s="205"/>
      <c r="IQ213" s="205"/>
      <c r="IR213" s="205"/>
      <c r="IS213" s="205"/>
      <c r="IT213" s="205"/>
      <c r="IU213" s="205"/>
      <c r="IV213" s="205"/>
      <c r="IW213" s="205"/>
    </row>
    <row r="214" customFormat="false" ht="12.75" hidden="false" customHeight="false" outlineLevel="0" collapsed="false">
      <c r="A214" s="160"/>
      <c r="B214" s="148"/>
      <c r="C214" s="148"/>
      <c r="D214" s="148"/>
      <c r="E214" s="148"/>
    </row>
    <row r="215" customFormat="false" ht="12.75" hidden="false" customHeight="false" outlineLevel="0" collapsed="false">
      <c r="A215" s="160"/>
      <c r="B215" s="148"/>
      <c r="C215" s="148"/>
      <c r="D215" s="148"/>
      <c r="E215" s="148"/>
    </row>
    <row r="216" customFormat="false" ht="12.75" hidden="false" customHeight="false" outlineLevel="0" collapsed="false">
      <c r="A216" s="160"/>
      <c r="B216" s="148"/>
      <c r="C216" s="148"/>
      <c r="D216" s="148"/>
      <c r="E216" s="148"/>
    </row>
    <row r="217" customFormat="false" ht="12.75" hidden="false" customHeight="false" outlineLevel="0" collapsed="false">
      <c r="A217" s="148"/>
      <c r="B217" s="206"/>
      <c r="C217" s="206"/>
      <c r="D217" s="148"/>
      <c r="E217" s="148"/>
    </row>
    <row r="218" customFormat="false" ht="12.75" hidden="false" customHeight="false" outlineLevel="0" collapsed="false">
      <c r="A218" s="160"/>
      <c r="B218" s="207"/>
      <c r="C218" s="207"/>
      <c r="D218" s="148"/>
      <c r="E218" s="148"/>
    </row>
    <row r="219" customFormat="false" ht="12.75" hidden="false" customHeight="false" outlineLevel="0" collapsed="false">
      <c r="A219" s="204"/>
      <c r="B219" s="148"/>
      <c r="C219" s="148"/>
      <c r="D219" s="148"/>
      <c r="E219" s="148"/>
    </row>
    <row r="220" customFormat="false" ht="12.75" hidden="false" customHeight="false" outlineLevel="0" collapsed="false">
      <c r="A220" s="208"/>
      <c r="B220" s="148"/>
      <c r="C220" s="148"/>
      <c r="D220" s="148"/>
      <c r="E220" s="148"/>
    </row>
    <row r="221" customFormat="false" ht="12.75" hidden="false" customHeight="false" outlineLevel="0" collapsed="false">
      <c r="A221" s="208"/>
      <c r="B221" s="148"/>
      <c r="C221" s="148"/>
      <c r="D221" s="148"/>
      <c r="E221" s="148"/>
    </row>
    <row r="222" customFormat="false" ht="12.75" hidden="false" customHeight="false" outlineLevel="0" collapsed="false">
      <c r="A222" s="208"/>
      <c r="B222" s="148"/>
      <c r="C222" s="148"/>
      <c r="D222" s="148"/>
      <c r="E222" s="148"/>
    </row>
    <row r="223" customFormat="false" ht="12.75" hidden="false" customHeight="false" outlineLevel="0" collapsed="false">
      <c r="A223" s="208"/>
      <c r="B223" s="148"/>
      <c r="C223" s="148"/>
      <c r="D223" s="148"/>
      <c r="E223" s="148"/>
    </row>
    <row r="224" customFormat="false" ht="12.75" hidden="false" customHeight="false" outlineLevel="0" collapsed="false">
      <c r="A224" s="208"/>
      <c r="B224" s="148"/>
      <c r="C224" s="148"/>
      <c r="D224" s="148"/>
      <c r="E224" s="148"/>
    </row>
    <row r="225" customFormat="false" ht="12.75" hidden="false" customHeight="false" outlineLevel="0" collapsed="false">
      <c r="A225" s="160"/>
      <c r="B225" s="148"/>
      <c r="C225" s="148"/>
      <c r="D225" s="148"/>
      <c r="E225" s="148"/>
    </row>
    <row r="226" customFormat="false" ht="12.75" hidden="false" customHeight="false" outlineLevel="0" collapsed="false">
      <c r="A226" s="208"/>
      <c r="B226" s="140"/>
      <c r="C226" s="140"/>
      <c r="D226" s="148"/>
      <c r="E226" s="148"/>
    </row>
    <row r="227" customFormat="false" ht="12.75" hidden="false" customHeight="false" outlineLevel="0" collapsed="false">
      <c r="A227" s="208"/>
      <c r="B227" s="148"/>
      <c r="C227" s="148"/>
      <c r="D227" s="148"/>
      <c r="E227" s="148"/>
    </row>
    <row r="228" customFormat="false" ht="12.75" hidden="false" customHeight="false" outlineLevel="0" collapsed="false">
      <c r="A228" s="208"/>
      <c r="B228" s="148"/>
      <c r="C228" s="148"/>
      <c r="D228" s="148"/>
      <c r="E228" s="148"/>
    </row>
    <row r="229" customFormat="false" ht="12.75" hidden="false" customHeight="false" outlineLevel="0" collapsed="false">
      <c r="A229" s="208"/>
      <c r="B229" s="148"/>
      <c r="C229" s="148"/>
      <c r="D229" s="148"/>
      <c r="E229" s="148"/>
    </row>
    <row r="230" customFormat="false" ht="12.75" hidden="false" customHeight="false" outlineLevel="0" collapsed="false">
      <c r="A230" s="208"/>
      <c r="B230" s="148"/>
      <c r="C230" s="148"/>
      <c r="D230" s="148"/>
      <c r="E230" s="148"/>
    </row>
    <row r="231" customFormat="false" ht="12.75" hidden="false" customHeight="false" outlineLevel="0" collapsed="false">
      <c r="A231" s="160"/>
      <c r="B231" s="148"/>
      <c r="C231" s="148"/>
      <c r="D231" s="148"/>
      <c r="E231" s="148"/>
    </row>
    <row r="232" customFormat="false" ht="12.75" hidden="false" customHeight="false" outlineLevel="0" collapsed="false">
      <c r="A232" s="148"/>
      <c r="B232" s="148"/>
      <c r="C232" s="148"/>
      <c r="D232" s="148"/>
      <c r="E232" s="148"/>
    </row>
    <row r="233" customFormat="false" ht="12.75" hidden="false" customHeight="false" outlineLevel="0" collapsed="false">
      <c r="A233" s="148"/>
      <c r="B233" s="148"/>
      <c r="C233" s="148"/>
      <c r="D233" s="148"/>
      <c r="E233" s="148"/>
    </row>
    <row r="234" customFormat="false" ht="12.75" hidden="false" customHeight="false" outlineLevel="0" collapsed="false">
      <c r="A234" s="148"/>
      <c r="B234" s="148"/>
      <c r="C234" s="148"/>
      <c r="D234" s="148"/>
      <c r="E234" s="148"/>
    </row>
    <row r="235" customFormat="false" ht="12.75" hidden="false" customHeight="false" outlineLevel="0" collapsed="false">
      <c r="A235" s="148"/>
      <c r="B235" s="148"/>
      <c r="C235" s="148"/>
      <c r="D235" s="209"/>
      <c r="E235" s="209"/>
    </row>
    <row r="236" customFormat="false" ht="12.75" hidden="false" customHeight="false" outlineLevel="0" collapsed="false">
      <c r="A236" s="148"/>
      <c r="B236" s="148"/>
      <c r="C236" s="148"/>
      <c r="D236" s="148"/>
      <c r="E236" s="148"/>
    </row>
    <row r="237" customFormat="false" ht="12.75" hidden="false" customHeight="false" outlineLevel="0" collapsed="false">
      <c r="A237" s="160"/>
      <c r="B237" s="148"/>
      <c r="C237" s="148"/>
      <c r="D237" s="148"/>
      <c r="E237" s="148"/>
    </row>
    <row r="238" customFormat="false" ht="12.75" hidden="false" customHeight="false" outlineLevel="0" collapsed="false">
      <c r="A238" s="148"/>
      <c r="B238" s="148"/>
      <c r="C238" s="148"/>
      <c r="D238" s="148"/>
      <c r="E238" s="148"/>
    </row>
    <row r="239" customFormat="false" ht="12.75" hidden="false" customHeight="false" outlineLevel="0" collapsed="false">
      <c r="A239" s="208"/>
      <c r="B239" s="148"/>
      <c r="C239" s="148"/>
      <c r="D239" s="148"/>
      <c r="E239" s="148"/>
    </row>
    <row r="240" customFormat="false" ht="12.75" hidden="false" customHeight="false" outlineLevel="0" collapsed="false">
      <c r="A240" s="208"/>
      <c r="B240" s="148"/>
      <c r="C240" s="148"/>
      <c r="D240" s="148"/>
      <c r="E240" s="148"/>
    </row>
    <row r="241" customFormat="false" ht="12.75" hidden="false" customHeight="false" outlineLevel="0" collapsed="false">
      <c r="A241" s="208"/>
      <c r="B241" s="148"/>
      <c r="C241" s="148"/>
      <c r="D241" s="209"/>
      <c r="E241" s="209"/>
    </row>
    <row r="242" customFormat="false" ht="12.75" hidden="false" customHeight="false" outlineLevel="0" collapsed="false">
      <c r="A242" s="148"/>
      <c r="B242" s="148"/>
      <c r="C242" s="148"/>
      <c r="D242" s="148"/>
      <c r="E242" s="148"/>
    </row>
    <row r="243" customFormat="false" ht="12.75" hidden="false" customHeight="false" outlineLevel="0" collapsed="false">
      <c r="A243" s="148"/>
      <c r="B243" s="148"/>
      <c r="C243" s="148"/>
      <c r="D243" s="148"/>
      <c r="E243" s="148"/>
    </row>
    <row r="244" customFormat="false" ht="12.75" hidden="false" customHeight="false" outlineLevel="0" collapsed="false">
      <c r="A244" s="148"/>
      <c r="B244" s="148"/>
      <c r="C244" s="148"/>
      <c r="D244" s="148"/>
      <c r="E244" s="148"/>
    </row>
    <row r="245" customFormat="false" ht="12.75" hidden="false" customHeight="false" outlineLevel="0" collapsed="false">
      <c r="A245" s="148"/>
      <c r="B245" s="148"/>
      <c r="C245" s="148"/>
      <c r="D245" s="148"/>
      <c r="E245" s="148"/>
    </row>
    <row r="246" customFormat="false" ht="12.75" hidden="false" customHeight="false" outlineLevel="0" collapsed="false">
      <c r="A246" s="148"/>
      <c r="B246" s="148"/>
      <c r="C246" s="148"/>
      <c r="D246" s="148"/>
      <c r="E246" s="148"/>
    </row>
    <row r="247" customFormat="false" ht="12.75" hidden="false" customHeight="false" outlineLevel="0" collapsed="false">
      <c r="A247" s="148"/>
      <c r="B247" s="148"/>
      <c r="C247" s="148"/>
      <c r="D247" s="148"/>
      <c r="E247" s="148"/>
    </row>
    <row r="248" customFormat="false" ht="12.75" hidden="false" customHeight="false" outlineLevel="0" collapsed="false">
      <c r="A248" s="148"/>
      <c r="B248" s="148"/>
      <c r="C248" s="148"/>
      <c r="D248" s="148"/>
      <c r="E248" s="148"/>
    </row>
    <row r="249" customFormat="false" ht="12.75" hidden="false" customHeight="false" outlineLevel="0" collapsed="false">
      <c r="A249" s="160"/>
      <c r="B249" s="148"/>
      <c r="C249" s="148"/>
      <c r="D249" s="210"/>
      <c r="E249" s="210"/>
    </row>
    <row r="250" customFormat="false" ht="12.75" hidden="false" customHeight="false" outlineLevel="0" collapsed="false">
      <c r="A250" s="160"/>
      <c r="B250" s="148"/>
      <c r="C250" s="140"/>
      <c r="D250" s="209"/>
      <c r="E250" s="209"/>
    </row>
    <row r="251" customFormat="false" ht="12.75" hidden="false" customHeight="false" outlineLevel="0" collapsed="false">
      <c r="A251" s="160"/>
      <c r="B251" s="148"/>
      <c r="C251" s="148"/>
      <c r="D251" s="210"/>
      <c r="E251" s="210"/>
    </row>
    <row r="252" customFormat="false" ht="12.75" hidden="false" customHeight="false" outlineLevel="0" collapsed="false">
      <c r="A252" s="160"/>
      <c r="B252" s="148"/>
      <c r="C252" s="148"/>
      <c r="D252" s="148"/>
      <c r="E252" s="148"/>
    </row>
    <row r="253" customFormat="false" ht="12.75" hidden="false" customHeight="false" outlineLevel="0" collapsed="false">
      <c r="A253" s="148"/>
      <c r="B253" s="148"/>
      <c r="C253" s="148"/>
      <c r="D253" s="148"/>
      <c r="E253" s="148"/>
    </row>
    <row r="254" customFormat="false" ht="12.75" hidden="false" customHeight="false" outlineLevel="0" collapsed="false">
      <c r="A254" s="160"/>
      <c r="B254" s="148"/>
      <c r="C254" s="148"/>
      <c r="D254" s="148"/>
      <c r="E254" s="148"/>
    </row>
    <row r="255" customFormat="false" ht="12.75" hidden="false" customHeight="false" outlineLevel="0" collapsed="false">
      <c r="A255" s="160"/>
      <c r="B255" s="148"/>
      <c r="C255" s="148"/>
      <c r="D255" s="148"/>
      <c r="E255" s="148"/>
    </row>
    <row r="256" customFormat="false" ht="12.75" hidden="false" customHeight="false" outlineLevel="0" collapsed="false">
      <c r="A256" s="148"/>
      <c r="B256" s="148"/>
      <c r="C256" s="148"/>
      <c r="D256" s="148"/>
      <c r="E256" s="148"/>
    </row>
    <row r="257" customFormat="false" ht="12.75" hidden="false" customHeight="false" outlineLevel="0" collapsed="false">
      <c r="A257" s="148"/>
      <c r="B257" s="148"/>
      <c r="C257" s="148"/>
      <c r="D257" s="148"/>
      <c r="E257" s="148"/>
    </row>
    <row r="258" customFormat="false" ht="12.75" hidden="false" customHeight="false" outlineLevel="0" collapsed="false">
      <c r="A258" s="148"/>
      <c r="B258" s="148"/>
      <c r="C258" s="148"/>
      <c r="D258" s="148"/>
      <c r="E258" s="148"/>
    </row>
    <row r="259" customFormat="false" ht="12.75" hidden="false" customHeight="false" outlineLevel="0" collapsed="false">
      <c r="A259" s="148"/>
      <c r="B259" s="148"/>
      <c r="C259" s="148"/>
      <c r="D259" s="148"/>
      <c r="E259" s="148"/>
    </row>
    <row r="260" customFormat="false" ht="12.75" hidden="false" customHeight="false" outlineLevel="0" collapsed="false">
      <c r="A260" s="148"/>
      <c r="B260" s="148"/>
      <c r="C260" s="148"/>
      <c r="D260" s="148"/>
      <c r="E260" s="148"/>
    </row>
    <row r="261" customFormat="false" ht="12.75" hidden="false" customHeight="false" outlineLevel="0" collapsed="false">
      <c r="A261" s="148"/>
      <c r="B261" s="148"/>
      <c r="C261" s="148"/>
      <c r="D261" s="148"/>
      <c r="E261" s="148"/>
    </row>
    <row r="262" customFormat="false" ht="12.75" hidden="false" customHeight="false" outlineLevel="0" collapsed="false">
      <c r="A262" s="148"/>
      <c r="B262" s="148"/>
      <c r="C262" s="148"/>
      <c r="D262" s="148"/>
      <c r="E262" s="148"/>
    </row>
    <row r="263" customFormat="false" ht="12.75" hidden="false" customHeight="false" outlineLevel="0" collapsed="false">
      <c r="A263" s="148"/>
      <c r="B263" s="148"/>
      <c r="C263" s="148"/>
      <c r="D263" s="148"/>
      <c r="E263" s="148"/>
    </row>
    <row r="264" customFormat="false" ht="18.75" hidden="false" customHeight="false" outlineLevel="0" collapsed="false">
      <c r="A264" s="196"/>
      <c r="B264" s="148"/>
      <c r="C264" s="148"/>
      <c r="D264" s="148"/>
      <c r="E264" s="148"/>
    </row>
    <row r="265" customFormat="false" ht="12.75" hidden="false" customHeight="false" outlineLevel="0" collapsed="false">
      <c r="A265" s="160"/>
      <c r="B265" s="148"/>
      <c r="C265" s="148"/>
      <c r="D265" s="148"/>
      <c r="E265" s="148"/>
    </row>
    <row r="266" customFormat="false" ht="12.75" hidden="false" customHeight="false" outlineLevel="0" collapsed="false">
      <c r="A266" s="148"/>
      <c r="B266" s="148"/>
      <c r="C266" s="148"/>
      <c r="D266" s="148"/>
      <c r="E266" s="148"/>
    </row>
    <row r="267" customFormat="false" ht="12.75" hidden="false" customHeight="false" outlineLevel="0" collapsed="false">
      <c r="A267" s="160"/>
      <c r="B267" s="170"/>
      <c r="C267" s="170"/>
      <c r="D267" s="211"/>
      <c r="E267" s="211"/>
    </row>
    <row r="268" customFormat="false" ht="12.75" hidden="false" customHeight="false" outlineLevel="0" collapsed="false">
      <c r="A268" s="160"/>
      <c r="B268" s="148"/>
      <c r="C268" s="148"/>
      <c r="D268" s="148"/>
      <c r="E268" s="148"/>
    </row>
    <row r="269" customFormat="false" ht="12.75" hidden="false" customHeight="false" outlineLevel="0" collapsed="false">
      <c r="A269" s="148"/>
      <c r="B269" s="148"/>
      <c r="C269" s="148"/>
      <c r="D269" s="148"/>
      <c r="E269" s="148"/>
    </row>
    <row r="270" customFormat="false" ht="12.75" hidden="false" customHeight="false" outlineLevel="0" collapsed="false">
      <c r="A270" s="148"/>
      <c r="B270" s="200"/>
      <c r="C270" s="200"/>
      <c r="D270" s="200"/>
      <c r="E270" s="200"/>
    </row>
    <row r="271" customFormat="false" ht="12.75" hidden="false" customHeight="false" outlineLevel="0" collapsed="false">
      <c r="A271" s="148"/>
      <c r="B271" s="148"/>
      <c r="C271" s="148"/>
      <c r="D271" s="148"/>
      <c r="E271" s="148"/>
    </row>
    <row r="272" customFormat="false" ht="12.75" hidden="false" customHeight="false" outlineLevel="0" collapsed="false">
      <c r="A272" s="148"/>
      <c r="B272" s="210"/>
      <c r="C272" s="210"/>
      <c r="D272" s="210"/>
      <c r="E272" s="210"/>
    </row>
    <row r="273" customFormat="false" ht="12.75" hidden="false" customHeight="false" outlineLevel="0" collapsed="false">
      <c r="A273" s="148"/>
      <c r="B273" s="148"/>
      <c r="C273" s="148"/>
      <c r="D273" s="148"/>
      <c r="E273" s="148"/>
    </row>
    <row r="274" customFormat="false" ht="12.75" hidden="false" customHeight="false" outlineLevel="0" collapsed="false">
      <c r="A274" s="148"/>
      <c r="B274" s="200"/>
      <c r="C274" s="200"/>
      <c r="D274" s="200"/>
      <c r="E274" s="200"/>
      <c r="F274" s="200"/>
      <c r="G274" s="200"/>
      <c r="H274" s="200"/>
    </row>
    <row r="275" customFormat="false" ht="12.75" hidden="false" customHeight="false" outlineLevel="0" collapsed="false">
      <c r="A275" s="148"/>
      <c r="B275" s="148"/>
      <c r="C275" s="148"/>
      <c r="D275" s="148"/>
      <c r="E275" s="148"/>
    </row>
    <row r="276" customFormat="false" ht="12.75" hidden="false" customHeight="false" outlineLevel="0" collapsed="false">
      <c r="A276" s="148"/>
      <c r="B276" s="200"/>
      <c r="C276" s="200"/>
      <c r="D276" s="200"/>
      <c r="E276" s="200"/>
    </row>
    <row r="277" customFormat="false" ht="12.75" hidden="false" customHeight="false" outlineLevel="0" collapsed="false">
      <c r="A277" s="148"/>
      <c r="B277" s="148"/>
      <c r="C277" s="148"/>
      <c r="D277" s="148"/>
      <c r="E277" s="148"/>
    </row>
    <row r="278" customFormat="false" ht="12.75" hidden="false" customHeight="false" outlineLevel="0" collapsed="false">
      <c r="A278" s="148"/>
      <c r="B278" s="200"/>
      <c r="C278" s="200"/>
      <c r="D278" s="200"/>
      <c r="E278" s="200"/>
    </row>
    <row r="279" customFormat="false" ht="12.75" hidden="false" customHeight="false" outlineLevel="0" collapsed="false">
      <c r="A279" s="148"/>
      <c r="B279" s="148"/>
      <c r="C279" s="148"/>
      <c r="D279" s="148"/>
      <c r="E279" s="148"/>
    </row>
    <row r="280" customFormat="false" ht="12.75" hidden="false" customHeight="false" outlineLevel="0" collapsed="false">
      <c r="A280" s="148"/>
      <c r="B280" s="200"/>
      <c r="C280" s="200"/>
      <c r="D280" s="200"/>
      <c r="E280" s="200"/>
    </row>
    <row r="281" customFormat="false" ht="12.75" hidden="false" customHeight="false" outlineLevel="0" collapsed="false">
      <c r="A281" s="148"/>
      <c r="B281" s="148"/>
      <c r="C281" s="148"/>
      <c r="D281" s="148"/>
      <c r="E281" s="148"/>
    </row>
    <row r="282" customFormat="false" ht="12.75" hidden="false" customHeight="false" outlineLevel="0" collapsed="false">
      <c r="A282" s="148"/>
      <c r="B282" s="148"/>
      <c r="C282" s="148"/>
      <c r="D282" s="148"/>
      <c r="E282" s="148"/>
    </row>
    <row r="283" customFormat="false" ht="12.75" hidden="false" customHeight="false" outlineLevel="0" collapsed="false">
      <c r="A283" s="148"/>
      <c r="B283" s="148"/>
      <c r="C283" s="148"/>
      <c r="D283" s="148"/>
      <c r="E283" s="148"/>
    </row>
    <row r="284" customFormat="false" ht="12.75" hidden="false" customHeight="false" outlineLevel="0" collapsed="false">
      <c r="A284" s="148"/>
      <c r="B284" s="148"/>
      <c r="C284" s="148"/>
      <c r="D284" s="148"/>
      <c r="E284" s="148"/>
    </row>
    <row r="285" customFormat="false" ht="18.75" hidden="false" customHeight="false" outlineLevel="0" collapsed="false">
      <c r="A285" s="197"/>
      <c r="B285" s="197"/>
      <c r="C285" s="148"/>
      <c r="D285" s="148"/>
      <c r="E285" s="148"/>
    </row>
    <row r="286" customFormat="false" ht="12.75" hidden="false" customHeight="false" outlineLevel="0" collapsed="false">
      <c r="A286" s="160"/>
      <c r="B286" s="160"/>
      <c r="C286" s="148"/>
      <c r="D286" s="148"/>
      <c r="E286" s="148"/>
    </row>
    <row r="287" customFormat="false" ht="12.75" hidden="false" customHeight="false" outlineLevel="0" collapsed="false">
      <c r="A287" s="160"/>
      <c r="B287" s="198"/>
      <c r="C287" s="148"/>
      <c r="D287" s="148"/>
      <c r="E287" s="148"/>
    </row>
    <row r="288" customFormat="false" ht="12.75" hidden="false" customHeight="false" outlineLevel="0" collapsed="false">
      <c r="A288" s="148"/>
      <c r="B288" s="148"/>
      <c r="C288" s="148"/>
      <c r="D288" s="148"/>
      <c r="E288" s="148"/>
    </row>
    <row r="289" customFormat="false" ht="12.75" hidden="false" customHeight="false" outlineLevel="0" collapsed="false">
      <c r="A289" s="149"/>
      <c r="B289" s="170"/>
      <c r="C289" s="170"/>
      <c r="D289" s="170"/>
      <c r="E289" s="170"/>
    </row>
    <row r="290" customFormat="false" ht="12.75" hidden="false" customHeight="false" outlineLevel="0" collapsed="false">
      <c r="A290" s="160"/>
      <c r="B290" s="160"/>
      <c r="C290" s="148"/>
      <c r="D290" s="148"/>
      <c r="E290" s="148"/>
    </row>
    <row r="291" customFormat="false" ht="12.75" hidden="false" customHeight="false" outlineLevel="0" collapsed="false">
      <c r="A291" s="199"/>
      <c r="B291" s="160"/>
      <c r="C291" s="200"/>
      <c r="D291" s="200"/>
      <c r="E291" s="200"/>
    </row>
    <row r="292" customFormat="false" ht="12.75" hidden="false" customHeight="false" outlineLevel="0" collapsed="false">
      <c r="A292" s="199"/>
      <c r="B292" s="160"/>
      <c r="C292" s="200"/>
      <c r="D292" s="200"/>
      <c r="E292" s="200"/>
    </row>
    <row r="293" customFormat="false" ht="12.75" hidden="false" customHeight="false" outlineLevel="0" collapsed="false">
      <c r="A293" s="199"/>
      <c r="B293" s="199"/>
      <c r="C293" s="200"/>
      <c r="D293" s="200"/>
      <c r="E293" s="200"/>
    </row>
    <row r="294" customFormat="false" ht="12.75" hidden="false" customHeight="false" outlineLevel="0" collapsed="false">
      <c r="A294" s="199"/>
      <c r="B294" s="199"/>
      <c r="C294" s="200"/>
      <c r="D294" s="200"/>
      <c r="E294" s="200"/>
    </row>
    <row r="295" customFormat="false" ht="12.75" hidden="false" customHeight="false" outlineLevel="0" collapsed="false">
      <c r="A295" s="199"/>
      <c r="B295" s="149"/>
      <c r="C295" s="200"/>
      <c r="D295" s="200"/>
      <c r="E295" s="200"/>
    </row>
    <row r="296" customFormat="false" ht="12.75" hidden="false" customHeight="false" outlineLevel="0" collapsed="false">
      <c r="A296" s="148"/>
      <c r="B296" s="148"/>
      <c r="C296" s="200"/>
      <c r="D296" s="200"/>
      <c r="E296" s="200"/>
    </row>
    <row r="297" customFormat="false" ht="12.75" hidden="false" customHeight="false" outlineLevel="0" collapsed="false">
      <c r="A297" s="160"/>
      <c r="B297" s="160"/>
      <c r="C297" s="200"/>
      <c r="D297" s="200"/>
      <c r="E297" s="200"/>
    </row>
    <row r="298" customFormat="false" ht="12.75" hidden="false" customHeight="false" outlineLevel="0" collapsed="false">
      <c r="A298" s="199"/>
      <c r="B298" s="160"/>
      <c r="C298" s="200"/>
      <c r="D298" s="200"/>
      <c r="E298" s="200"/>
    </row>
    <row r="299" customFormat="false" ht="12.75" hidden="false" customHeight="false" outlineLevel="0" collapsed="false">
      <c r="A299" s="199"/>
      <c r="B299" s="160"/>
      <c r="C299" s="200"/>
      <c r="D299" s="200"/>
      <c r="E299" s="200"/>
    </row>
    <row r="300" customFormat="false" ht="12.75" hidden="false" customHeight="false" outlineLevel="0" collapsed="false">
      <c r="A300" s="199"/>
      <c r="B300" s="160"/>
      <c r="C300" s="200"/>
      <c r="D300" s="200"/>
      <c r="E300" s="200"/>
    </row>
    <row r="301" customFormat="false" ht="12.75" hidden="false" customHeight="false" outlineLevel="0" collapsed="false">
      <c r="A301" s="199"/>
      <c r="B301" s="160"/>
      <c r="C301" s="200"/>
      <c r="D301" s="200"/>
      <c r="E301" s="200"/>
    </row>
    <row r="302" customFormat="false" ht="12.75" hidden="false" customHeight="false" outlineLevel="0" collapsed="false">
      <c r="A302" s="199"/>
      <c r="B302" s="160"/>
      <c r="C302" s="200"/>
      <c r="D302" s="200"/>
      <c r="E302" s="200"/>
    </row>
    <row r="303" customFormat="false" ht="12.75" hidden="false" customHeight="false" outlineLevel="0" collapsed="false">
      <c r="A303" s="199"/>
      <c r="B303" s="160"/>
      <c r="C303" s="200"/>
      <c r="D303" s="200"/>
      <c r="E303" s="200"/>
    </row>
    <row r="304" customFormat="false" ht="12.75" hidden="false" customHeight="false" outlineLevel="0" collapsed="false">
      <c r="A304" s="199"/>
      <c r="B304" s="160"/>
      <c r="C304" s="200"/>
      <c r="D304" s="200"/>
      <c r="E304" s="200"/>
    </row>
    <row r="305" customFormat="false" ht="12.75" hidden="false" customHeight="false" outlineLevel="0" collapsed="false">
      <c r="A305" s="199"/>
      <c r="B305" s="160"/>
      <c r="C305" s="200"/>
      <c r="D305" s="200"/>
      <c r="E305" s="200"/>
    </row>
    <row r="306" customFormat="false" ht="12.75" hidden="false" customHeight="false" outlineLevel="0" collapsed="false">
      <c r="A306" s="199"/>
      <c r="B306" s="160"/>
      <c r="C306" s="200"/>
      <c r="D306" s="200"/>
      <c r="E306" s="200"/>
    </row>
    <row r="307" customFormat="false" ht="12.75" hidden="false" customHeight="false" outlineLevel="0" collapsed="false">
      <c r="A307" s="199"/>
      <c r="B307" s="199"/>
      <c r="C307" s="200"/>
      <c r="D307" s="200"/>
      <c r="E307" s="200"/>
    </row>
    <row r="308" customFormat="false" ht="12.75" hidden="false" customHeight="false" outlineLevel="0" collapsed="false">
      <c r="A308" s="199"/>
      <c r="B308" s="199"/>
      <c r="C308" s="200"/>
      <c r="D308" s="200"/>
      <c r="E308" s="200"/>
    </row>
    <row r="309" customFormat="false" ht="12.75" hidden="false" customHeight="false" outlineLevel="0" collapsed="false">
      <c r="A309" s="160"/>
      <c r="B309" s="160"/>
      <c r="C309" s="200"/>
      <c r="D309" s="200"/>
      <c r="E309" s="200"/>
    </row>
    <row r="310" customFormat="false" ht="12.75" hidden="false" customHeight="false" outlineLevel="0" collapsed="false">
      <c r="A310" s="199"/>
      <c r="B310" s="199"/>
      <c r="C310" s="200"/>
      <c r="D310" s="200"/>
      <c r="E310" s="200"/>
    </row>
    <row r="311" customFormat="false" ht="12.75" hidden="false" customHeight="false" outlineLevel="0" collapsed="false">
      <c r="A311" s="160"/>
      <c r="B311" s="160"/>
      <c r="C311" s="200"/>
      <c r="D311" s="200"/>
      <c r="E311" s="200"/>
    </row>
    <row r="312" customFormat="false" ht="12.75" hidden="false" customHeight="false" outlineLevel="0" collapsed="false">
      <c r="A312" s="199"/>
      <c r="B312" s="201"/>
      <c r="C312" s="200"/>
      <c r="D312" s="200"/>
      <c r="E312" s="200"/>
    </row>
    <row r="313" customFormat="false" ht="12.75" hidden="false" customHeight="false" outlineLevel="0" collapsed="false">
      <c r="A313" s="160"/>
      <c r="B313" s="160"/>
      <c r="C313" s="200"/>
      <c r="D313" s="200"/>
      <c r="E313" s="200"/>
    </row>
    <row r="314" customFormat="false" ht="12.75" hidden="false" customHeight="false" outlineLevel="0" collapsed="false">
      <c r="A314" s="148"/>
      <c r="B314" s="148"/>
      <c r="C314" s="200"/>
      <c r="D314" s="200"/>
      <c r="E314" s="200"/>
    </row>
    <row r="315" customFormat="false" ht="12.75" hidden="false" customHeight="false" outlineLevel="0" collapsed="false">
      <c r="A315" s="160"/>
      <c r="B315" s="160"/>
      <c r="C315" s="200"/>
      <c r="D315" s="200"/>
      <c r="E315" s="200"/>
    </row>
    <row r="316" customFormat="false" ht="12.75" hidden="false" customHeight="false" outlineLevel="0" collapsed="false">
      <c r="A316" s="199"/>
      <c r="B316" s="199"/>
      <c r="C316" s="200"/>
      <c r="D316" s="200"/>
      <c r="E316" s="200"/>
    </row>
    <row r="317" customFormat="false" ht="12.75" hidden="false" customHeight="false" outlineLevel="0" collapsed="false">
      <c r="A317" s="199"/>
      <c r="B317" s="199"/>
      <c r="C317" s="200"/>
      <c r="D317" s="200"/>
      <c r="E317" s="200"/>
    </row>
    <row r="318" customFormat="false" ht="12.75" hidden="false" customHeight="false" outlineLevel="0" collapsed="false">
      <c r="A318" s="199"/>
      <c r="B318" s="199"/>
      <c r="C318" s="200"/>
      <c r="D318" s="200"/>
      <c r="E318" s="200"/>
    </row>
    <row r="319" customFormat="false" ht="12.75" hidden="false" customHeight="false" outlineLevel="0" collapsed="false">
      <c r="A319" s="199"/>
      <c r="B319" s="148"/>
      <c r="C319" s="200"/>
      <c r="D319" s="200"/>
      <c r="E319" s="200"/>
    </row>
    <row r="320" customFormat="false" ht="12.75" hidden="false" customHeight="false" outlineLevel="0" collapsed="false">
      <c r="A320" s="160"/>
      <c r="B320" s="160"/>
      <c r="C320" s="200"/>
      <c r="D320" s="200"/>
      <c r="E320" s="200"/>
    </row>
    <row r="321" customFormat="false" ht="12.75" hidden="false" customHeight="false" outlineLevel="0" collapsed="false">
      <c r="A321" s="160"/>
      <c r="B321" s="160"/>
      <c r="C321" s="200"/>
      <c r="D321" s="200"/>
      <c r="E321" s="200"/>
    </row>
    <row r="322" customFormat="false" ht="12.75" hidden="false" customHeight="false" outlineLevel="0" collapsed="false">
      <c r="A322" s="199"/>
      <c r="B322" s="160"/>
      <c r="C322" s="200"/>
      <c r="D322" s="200"/>
      <c r="E322" s="200"/>
    </row>
    <row r="323" customFormat="false" ht="12.75" hidden="false" customHeight="false" outlineLevel="0" collapsed="false">
      <c r="A323" s="199"/>
      <c r="B323" s="160"/>
      <c r="C323" s="200"/>
      <c r="D323" s="200"/>
      <c r="E323" s="200"/>
    </row>
    <row r="324" customFormat="false" ht="12.75" hidden="false" customHeight="false" outlineLevel="0" collapsed="false">
      <c r="A324" s="199"/>
      <c r="B324" s="160"/>
      <c r="C324" s="200"/>
      <c r="D324" s="200"/>
      <c r="E324" s="200"/>
    </row>
    <row r="325" customFormat="false" ht="12.75" hidden="false" customHeight="false" outlineLevel="0" collapsed="false">
      <c r="A325" s="199"/>
      <c r="B325" s="160"/>
      <c r="C325" s="200"/>
      <c r="D325" s="200"/>
      <c r="E325" s="200"/>
    </row>
    <row r="326" customFormat="false" ht="12.75" hidden="false" customHeight="false" outlineLevel="0" collapsed="false">
      <c r="A326" s="199"/>
      <c r="B326" s="160"/>
      <c r="C326" s="200"/>
      <c r="D326" s="200"/>
      <c r="E326" s="200"/>
    </row>
    <row r="327" customFormat="false" ht="12.75" hidden="false" customHeight="false" outlineLevel="0" collapsed="false">
      <c r="A327" s="149"/>
      <c r="B327" s="201"/>
      <c r="C327" s="200"/>
      <c r="D327" s="200"/>
      <c r="E327" s="200"/>
    </row>
    <row r="328" customFormat="false" ht="12.75" hidden="false" customHeight="false" outlineLevel="0" collapsed="false">
      <c r="A328" s="160"/>
      <c r="B328" s="160"/>
      <c r="C328" s="200"/>
      <c r="D328" s="200"/>
      <c r="E328" s="200"/>
    </row>
    <row r="329" customFormat="false" ht="12.75" hidden="false" customHeight="false" outlineLevel="0" collapsed="false">
      <c r="A329" s="148"/>
      <c r="B329" s="148"/>
      <c r="C329" s="200"/>
      <c r="D329" s="200"/>
      <c r="E329" s="200"/>
    </row>
    <row r="330" customFormat="false" ht="12.75" hidden="false" customHeight="false" outlineLevel="0" collapsed="false">
      <c r="A330" s="160"/>
      <c r="B330" s="198"/>
      <c r="C330" s="200"/>
      <c r="D330" s="200"/>
      <c r="E330" s="200"/>
    </row>
    <row r="331" customFormat="false" ht="12.75" hidden="false" customHeight="false" outlineLevel="0" collapsed="false">
      <c r="A331" s="160"/>
      <c r="B331" s="198"/>
      <c r="C331" s="200"/>
      <c r="D331" s="200"/>
      <c r="E331" s="200"/>
    </row>
    <row r="332" customFormat="false" ht="12.75" hidden="false" customHeight="false" outlineLevel="0" collapsed="false">
      <c r="A332" s="160"/>
      <c r="B332" s="198"/>
      <c r="C332" s="200"/>
      <c r="D332" s="200"/>
      <c r="E332" s="200"/>
    </row>
    <row r="333" customFormat="false" ht="12.75" hidden="false" customHeight="false" outlineLevel="0" collapsed="false">
      <c r="A333" s="148"/>
      <c r="B333" s="148"/>
      <c r="C333" s="148"/>
      <c r="D333" s="148"/>
      <c r="E333" s="148"/>
    </row>
    <row r="334" customFormat="false" ht="12.75" hidden="false" customHeight="false" outlineLevel="0" collapsed="false">
      <c r="A334" s="148"/>
      <c r="B334" s="148"/>
      <c r="C334" s="148"/>
      <c r="D334" s="148"/>
      <c r="E334" s="148"/>
    </row>
    <row r="335" customFormat="false" ht="18.75" hidden="false" customHeight="false" outlineLevel="0" collapsed="false">
      <c r="A335" s="197"/>
      <c r="B335" s="197"/>
      <c r="C335" s="148"/>
      <c r="D335" s="148"/>
      <c r="E335" s="148"/>
    </row>
    <row r="336" customFormat="false" ht="12.75" hidden="false" customHeight="false" outlineLevel="0" collapsed="false">
      <c r="A336" s="160"/>
      <c r="B336" s="160"/>
      <c r="C336" s="148"/>
      <c r="D336" s="148"/>
      <c r="E336" s="148"/>
    </row>
    <row r="337" customFormat="false" ht="12.75" hidden="false" customHeight="false" outlineLevel="0" collapsed="false">
      <c r="A337" s="160"/>
      <c r="B337" s="198"/>
      <c r="C337" s="148"/>
      <c r="D337" s="148"/>
      <c r="E337" s="148"/>
    </row>
    <row r="338" customFormat="false" ht="12.75" hidden="false" customHeight="false" outlineLevel="0" collapsed="false">
      <c r="A338" s="148"/>
      <c r="B338" s="148"/>
      <c r="C338" s="148"/>
      <c r="D338" s="148"/>
      <c r="E338" s="148"/>
    </row>
    <row r="339" customFormat="false" ht="12.75" hidden="false" customHeight="false" outlineLevel="0" collapsed="false">
      <c r="A339" s="149"/>
      <c r="B339" s="170"/>
      <c r="C339" s="170"/>
      <c r="D339" s="170"/>
      <c r="E339" s="170"/>
    </row>
    <row r="340" customFormat="false" ht="12.75" hidden="false" customHeight="false" outlineLevel="0" collapsed="false">
      <c r="A340" s="160"/>
      <c r="B340" s="160"/>
      <c r="C340" s="160"/>
      <c r="D340" s="148"/>
      <c r="E340" s="148"/>
    </row>
    <row r="341" customFormat="false" ht="12.75" hidden="false" customHeight="false" outlineLevel="0" collapsed="false">
      <c r="A341" s="199"/>
      <c r="B341" s="160"/>
      <c r="C341" s="160"/>
      <c r="D341" s="212"/>
      <c r="E341" s="212"/>
    </row>
    <row r="342" customFormat="false" ht="12.75" hidden="false" customHeight="false" outlineLevel="0" collapsed="false">
      <c r="A342" s="199"/>
      <c r="B342" s="160"/>
      <c r="C342" s="160"/>
      <c r="D342" s="212"/>
      <c r="E342" s="212"/>
    </row>
    <row r="343" customFormat="false" ht="12.75" hidden="false" customHeight="false" outlineLevel="0" collapsed="false">
      <c r="A343" s="199"/>
      <c r="B343" s="199"/>
      <c r="C343" s="199"/>
      <c r="D343" s="212"/>
      <c r="E343" s="212"/>
    </row>
    <row r="344" customFormat="false" ht="12.75" hidden="false" customHeight="false" outlineLevel="0" collapsed="false">
      <c r="A344" s="199"/>
      <c r="B344" s="199"/>
      <c r="C344" s="199"/>
      <c r="D344" s="212"/>
      <c r="E344" s="212"/>
    </row>
    <row r="345" customFormat="false" ht="12.75" hidden="false" customHeight="false" outlineLevel="0" collapsed="false">
      <c r="A345" s="199"/>
      <c r="B345" s="149"/>
      <c r="C345" s="149"/>
      <c r="D345" s="212"/>
      <c r="E345" s="212"/>
    </row>
    <row r="346" customFormat="false" ht="12.75" hidden="false" customHeight="false" outlineLevel="0" collapsed="false">
      <c r="A346" s="199"/>
      <c r="B346" s="149"/>
      <c r="C346" s="149"/>
      <c r="D346" s="212"/>
      <c r="E346" s="212"/>
    </row>
    <row r="347" customFormat="false" ht="12.75" hidden="false" customHeight="false" outlineLevel="0" collapsed="false">
      <c r="A347" s="160"/>
      <c r="B347" s="160"/>
      <c r="C347" s="160"/>
      <c r="D347" s="212"/>
      <c r="E347" s="212"/>
    </row>
    <row r="348" customFormat="false" ht="12.75" hidden="false" customHeight="false" outlineLevel="0" collapsed="false">
      <c r="A348" s="199"/>
      <c r="B348" s="160"/>
      <c r="C348" s="160"/>
      <c r="D348" s="212"/>
      <c r="E348" s="212"/>
    </row>
    <row r="349" customFormat="false" ht="12.75" hidden="false" customHeight="false" outlineLevel="0" collapsed="false">
      <c r="A349" s="199"/>
      <c r="B349" s="160"/>
      <c r="C349" s="160"/>
      <c r="D349" s="212"/>
      <c r="E349" s="212"/>
    </row>
    <row r="350" customFormat="false" ht="12.75" hidden="false" customHeight="false" outlineLevel="0" collapsed="false">
      <c r="A350" s="199"/>
      <c r="B350" s="160"/>
      <c r="C350" s="160"/>
      <c r="D350" s="212"/>
      <c r="E350" s="212"/>
    </row>
    <row r="351" customFormat="false" ht="12.75" hidden="false" customHeight="false" outlineLevel="0" collapsed="false">
      <c r="A351" s="199"/>
      <c r="B351" s="160"/>
      <c r="C351" s="160"/>
      <c r="D351" s="212"/>
      <c r="E351" s="212"/>
    </row>
    <row r="352" customFormat="false" ht="12.75" hidden="false" customHeight="false" outlineLevel="0" collapsed="false">
      <c r="A352" s="199"/>
      <c r="B352" s="160"/>
      <c r="C352" s="160"/>
      <c r="D352" s="212"/>
      <c r="E352" s="212"/>
    </row>
    <row r="353" customFormat="false" ht="12.75" hidden="false" customHeight="false" outlineLevel="0" collapsed="false">
      <c r="A353" s="199"/>
      <c r="B353" s="160"/>
      <c r="C353" s="160"/>
      <c r="D353" s="212"/>
      <c r="E353" s="212"/>
    </row>
    <row r="354" customFormat="false" ht="12.75" hidden="false" customHeight="false" outlineLevel="0" collapsed="false">
      <c r="A354" s="199"/>
      <c r="B354" s="160"/>
      <c r="C354" s="160"/>
      <c r="D354" s="212"/>
      <c r="E354" s="212"/>
    </row>
    <row r="355" customFormat="false" ht="12.75" hidden="false" customHeight="false" outlineLevel="0" collapsed="false">
      <c r="A355" s="199"/>
      <c r="B355" s="160"/>
      <c r="C355" s="160"/>
      <c r="D355" s="212"/>
      <c r="E355" s="212"/>
    </row>
    <row r="356" customFormat="false" ht="12.75" hidden="false" customHeight="false" outlineLevel="0" collapsed="false">
      <c r="A356" s="199"/>
      <c r="B356" s="160"/>
      <c r="C356" s="160"/>
      <c r="D356" s="212"/>
      <c r="E356" s="212"/>
    </row>
    <row r="357" customFormat="false" ht="12.75" hidden="false" customHeight="false" outlineLevel="0" collapsed="false">
      <c r="A357" s="199"/>
      <c r="B357" s="160"/>
      <c r="C357" s="160"/>
      <c r="D357" s="212"/>
      <c r="E357" s="212"/>
    </row>
    <row r="358" customFormat="false" ht="12.75" hidden="false" customHeight="false" outlineLevel="0" collapsed="false">
      <c r="A358" s="199"/>
      <c r="B358" s="199"/>
      <c r="C358" s="199"/>
      <c r="D358" s="212"/>
      <c r="E358" s="212"/>
    </row>
    <row r="359" customFormat="false" ht="12.75" hidden="false" customHeight="false" outlineLevel="0" collapsed="false">
      <c r="A359" s="199"/>
      <c r="B359" s="199"/>
      <c r="C359" s="199"/>
      <c r="D359" s="212"/>
      <c r="E359" s="212"/>
    </row>
    <row r="360" customFormat="false" ht="12.75" hidden="false" customHeight="false" outlineLevel="0" collapsed="false">
      <c r="A360" s="160"/>
      <c r="B360" s="160"/>
      <c r="C360" s="160"/>
      <c r="D360" s="212"/>
      <c r="E360" s="212"/>
    </row>
    <row r="361" customFormat="false" ht="12.75" hidden="false" customHeight="false" outlineLevel="0" collapsed="false">
      <c r="A361" s="148"/>
      <c r="B361" s="160"/>
      <c r="C361" s="160"/>
      <c r="D361" s="212"/>
      <c r="E361" s="212"/>
    </row>
    <row r="362" customFormat="false" ht="12.75" hidden="false" customHeight="false" outlineLevel="0" collapsed="false">
      <c r="A362" s="199"/>
      <c r="B362" s="199"/>
      <c r="C362" s="199"/>
      <c r="D362" s="212"/>
      <c r="E362" s="212"/>
    </row>
    <row r="363" customFormat="false" ht="12.75" hidden="false" customHeight="false" outlineLevel="0" collapsed="false">
      <c r="A363" s="160"/>
      <c r="B363" s="160"/>
      <c r="C363" s="160"/>
      <c r="D363" s="212"/>
      <c r="E363" s="212"/>
    </row>
    <row r="364" customFormat="false" ht="12.75" hidden="false" customHeight="false" outlineLevel="0" collapsed="false">
      <c r="A364" s="199"/>
      <c r="B364" s="201"/>
      <c r="C364" s="201"/>
      <c r="D364" s="212"/>
      <c r="E364" s="212"/>
    </row>
    <row r="365" customFormat="false" ht="12.75" hidden="false" customHeight="false" outlineLevel="0" collapsed="false">
      <c r="A365" s="160"/>
      <c r="B365" s="160"/>
      <c r="C365" s="160"/>
      <c r="D365" s="212"/>
      <c r="E365" s="212"/>
    </row>
    <row r="366" customFormat="false" ht="12.75" hidden="false" customHeight="false" outlineLevel="0" collapsed="false">
      <c r="A366" s="160"/>
      <c r="B366" s="160"/>
      <c r="C366" s="160"/>
      <c r="D366" s="212"/>
      <c r="E366" s="212"/>
    </row>
    <row r="367" customFormat="false" ht="12.75" hidden="false" customHeight="false" outlineLevel="0" collapsed="false">
      <c r="A367" s="160"/>
      <c r="B367" s="160"/>
      <c r="C367" s="160"/>
      <c r="D367" s="212"/>
      <c r="E367" s="212"/>
    </row>
    <row r="368" customFormat="false" ht="12.75" hidden="false" customHeight="false" outlineLevel="0" collapsed="false">
      <c r="A368" s="160"/>
      <c r="B368" s="198"/>
      <c r="C368" s="198"/>
      <c r="D368" s="212"/>
      <c r="E368" s="212"/>
    </row>
    <row r="369" customFormat="false" ht="12.75" hidden="false" customHeight="false" outlineLevel="0" collapsed="false">
      <c r="A369" s="160"/>
      <c r="B369" s="198"/>
      <c r="C369" s="198"/>
      <c r="D369" s="212"/>
      <c r="E369" s="212"/>
    </row>
    <row r="370" customFormat="false" ht="12.75" hidden="false" customHeight="false" outlineLevel="0" collapsed="false">
      <c r="A370" s="160"/>
      <c r="B370" s="198"/>
      <c r="C370" s="198"/>
      <c r="D370" s="212"/>
      <c r="E370" s="212"/>
    </row>
    <row r="371" customFormat="false" ht="12.75" hidden="false" customHeight="false" outlineLevel="0" collapsed="false">
      <c r="A371" s="160"/>
      <c r="B371" s="198"/>
      <c r="C371" s="198"/>
      <c r="D371" s="212"/>
      <c r="E371" s="212"/>
    </row>
    <row r="372" customFormat="false" ht="12.75" hidden="false" customHeight="false" outlineLevel="0" collapsed="false">
      <c r="A372" s="160"/>
      <c r="B372" s="198"/>
      <c r="C372" s="198"/>
      <c r="D372" s="212"/>
      <c r="E372" s="212"/>
    </row>
    <row r="373" customFormat="false" ht="12.75" hidden="false" customHeight="false" outlineLevel="0" collapsed="false">
      <c r="A373" s="148"/>
      <c r="B373" s="198"/>
      <c r="C373" s="198"/>
      <c r="D373" s="212"/>
      <c r="E373" s="212"/>
    </row>
    <row r="374" customFormat="false" ht="12.75" hidden="false" customHeight="false" outlineLevel="0" collapsed="false">
      <c r="A374" s="148"/>
      <c r="B374" s="212"/>
      <c r="C374" s="198"/>
      <c r="D374" s="212"/>
      <c r="E374" s="212"/>
    </row>
    <row r="375" customFormat="false" ht="12.75" hidden="false" customHeight="false" outlineLevel="0" collapsed="false">
      <c r="A375" s="148"/>
      <c r="B375" s="198"/>
      <c r="C375" s="198"/>
      <c r="D375" s="212"/>
      <c r="E375" s="212"/>
    </row>
    <row r="376" customFormat="false" ht="12.75" hidden="false" customHeight="false" outlineLevel="0" collapsed="false">
      <c r="A376" s="148"/>
      <c r="B376" s="198"/>
      <c r="C376" s="198"/>
      <c r="D376" s="212"/>
      <c r="E376" s="212"/>
    </row>
    <row r="377" customFormat="false" ht="12.75" hidden="false" customHeight="false" outlineLevel="0" collapsed="false">
      <c r="A377" s="148"/>
      <c r="B377" s="198"/>
      <c r="C377" s="198"/>
      <c r="D377" s="212"/>
      <c r="E377" s="212"/>
    </row>
    <row r="378" customFormat="false" ht="12.75" hidden="false" customHeight="false" outlineLevel="0" collapsed="false">
      <c r="A378" s="148"/>
      <c r="B378" s="198"/>
      <c r="C378" s="198"/>
      <c r="D378" s="212"/>
      <c r="E378" s="212"/>
    </row>
    <row r="379" customFormat="false" ht="12.75" hidden="false" customHeight="false" outlineLevel="0" collapsed="false">
      <c r="A379" s="160"/>
      <c r="B379" s="198"/>
      <c r="C379" s="198"/>
      <c r="D379" s="212"/>
      <c r="E379" s="212"/>
    </row>
    <row r="380" customFormat="false" ht="12.75" hidden="false" customHeight="false" outlineLevel="0" collapsed="false">
      <c r="A380" s="148"/>
      <c r="B380" s="198"/>
      <c r="C380" s="198"/>
      <c r="D380" s="212"/>
      <c r="E380" s="212"/>
    </row>
    <row r="381" customFormat="false" ht="12.75" hidden="false" customHeight="false" outlineLevel="0" collapsed="false">
      <c r="A381" s="148"/>
      <c r="B381" s="198"/>
      <c r="C381" s="198"/>
      <c r="D381" s="212"/>
      <c r="E381" s="212"/>
    </row>
    <row r="382" customFormat="false" ht="12.75" hidden="false" customHeight="false" outlineLevel="0" collapsed="false">
      <c r="A382" s="160"/>
      <c r="B382" s="198"/>
      <c r="C382" s="198"/>
      <c r="D382" s="212"/>
      <c r="E382" s="212"/>
    </row>
    <row r="383" customFormat="false" ht="12.75" hidden="false" customHeight="false" outlineLevel="0" collapsed="false">
      <c r="A383" s="160"/>
      <c r="B383" s="198"/>
      <c r="C383" s="198"/>
      <c r="D383" s="212"/>
      <c r="E383" s="212"/>
    </row>
    <row r="384" customFormat="false" ht="12.75" hidden="false" customHeight="false" outlineLevel="0" collapsed="false">
      <c r="A384" s="148"/>
      <c r="B384" s="198"/>
      <c r="C384" s="198"/>
      <c r="D384" s="212"/>
      <c r="E384" s="212"/>
    </row>
    <row r="385" customFormat="false" ht="12.75" hidden="false" customHeight="false" outlineLevel="0" collapsed="false">
      <c r="A385" s="148"/>
      <c r="B385" s="198"/>
      <c r="C385" s="198"/>
      <c r="D385" s="212"/>
      <c r="E385" s="212"/>
    </row>
    <row r="386" customFormat="false" ht="12.75" hidden="false" customHeight="false" outlineLevel="0" collapsed="false">
      <c r="A386" s="148"/>
      <c r="B386" s="198"/>
      <c r="C386" s="198"/>
      <c r="D386" s="212"/>
      <c r="E386" s="212"/>
    </row>
    <row r="387" customFormat="false" ht="12.75" hidden="false" customHeight="false" outlineLevel="0" collapsed="false">
      <c r="A387" s="148"/>
      <c r="B387" s="198"/>
      <c r="C387" s="198"/>
      <c r="D387" s="212"/>
      <c r="E387" s="212"/>
    </row>
    <row r="388" customFormat="false" ht="12.75" hidden="false" customHeight="false" outlineLevel="0" collapsed="false">
      <c r="A388" s="148"/>
      <c r="B388" s="198"/>
      <c r="C388" s="198"/>
      <c r="D388" s="212"/>
      <c r="E388" s="212"/>
    </row>
    <row r="389" customFormat="false" ht="12.75" hidden="false" customHeight="false" outlineLevel="0" collapsed="false">
      <c r="A389" s="148"/>
      <c r="B389" s="198"/>
      <c r="C389" s="198"/>
      <c r="D389" s="212"/>
      <c r="E389" s="212"/>
    </row>
    <row r="390" customFormat="false" ht="12.75" hidden="false" customHeight="false" outlineLevel="0" collapsed="false">
      <c r="A390" s="148"/>
      <c r="B390" s="198"/>
      <c r="C390" s="198"/>
      <c r="D390" s="212"/>
      <c r="E390" s="212"/>
    </row>
    <row r="391" customFormat="false" ht="12.75" hidden="false" customHeight="false" outlineLevel="0" collapsed="false">
      <c r="A391" s="148"/>
      <c r="B391" s="198"/>
      <c r="C391" s="198"/>
      <c r="D391" s="212"/>
      <c r="E391" s="212"/>
    </row>
    <row r="392" customFormat="false" ht="12.75" hidden="false" customHeight="false" outlineLevel="0" collapsed="false">
      <c r="A392" s="160"/>
      <c r="B392" s="198"/>
      <c r="C392" s="198"/>
      <c r="D392" s="212"/>
      <c r="E392" s="212"/>
    </row>
    <row r="393" customFormat="false" ht="12.75" hidden="false" customHeight="false" outlineLevel="0" collapsed="false">
      <c r="A393" s="160"/>
      <c r="B393" s="198"/>
      <c r="C393" s="198"/>
      <c r="D393" s="212"/>
      <c r="E393" s="212"/>
    </row>
    <row r="394" customFormat="false" ht="12.75" hidden="false" customHeight="false" outlineLevel="0" collapsed="false">
      <c r="A394" s="160"/>
      <c r="B394" s="198"/>
      <c r="C394" s="198"/>
      <c r="D394" s="212"/>
      <c r="E394" s="212"/>
    </row>
    <row r="395" customFormat="false" ht="12.75" hidden="false" customHeight="false" outlineLevel="0" collapsed="false">
      <c r="A395" s="160"/>
      <c r="B395" s="198"/>
      <c r="C395" s="198"/>
      <c r="D395" s="212"/>
      <c r="E395" s="212"/>
    </row>
    <row r="396" customFormat="false" ht="12.75" hidden="false" customHeight="false" outlineLevel="0" collapsed="false">
      <c r="A396" s="160"/>
      <c r="B396" s="198"/>
      <c r="C396" s="198"/>
      <c r="D396" s="213"/>
      <c r="E396" s="213"/>
    </row>
    <row r="397" customFormat="false" ht="12.75" hidden="false" customHeight="false" outlineLevel="0" collapsed="false">
      <c r="A397" s="148"/>
      <c r="B397" s="148"/>
      <c r="C397" s="148"/>
      <c r="D397" s="148"/>
      <c r="E397" s="148"/>
    </row>
    <row r="398" customFormat="false" ht="18.75" hidden="false" customHeight="false" outlineLevel="0" collapsed="false">
      <c r="A398" s="196"/>
      <c r="B398" s="148"/>
      <c r="C398" s="148"/>
      <c r="D398" s="148"/>
      <c r="E398" s="148"/>
    </row>
    <row r="399" customFormat="false" ht="12.75" hidden="false" customHeight="false" outlineLevel="0" collapsed="false">
      <c r="A399" s="160"/>
      <c r="B399" s="148"/>
      <c r="C399" s="148"/>
      <c r="D399" s="148"/>
      <c r="E399" s="148"/>
    </row>
    <row r="400" customFormat="false" ht="12.75" hidden="false" customHeight="false" outlineLevel="0" collapsed="false">
      <c r="A400" s="148"/>
      <c r="B400" s="148"/>
      <c r="C400" s="148"/>
      <c r="D400" s="148"/>
      <c r="E400" s="148"/>
    </row>
    <row r="401" customFormat="false" ht="12.75" hidden="false" customHeight="false" outlineLevel="0" collapsed="false">
      <c r="A401" s="148"/>
      <c r="B401" s="148"/>
      <c r="C401" s="148"/>
      <c r="D401" s="148"/>
      <c r="E401" s="148"/>
    </row>
    <row r="402" customFormat="false" ht="12.75" hidden="false" customHeight="false" outlineLevel="0" collapsed="false">
      <c r="A402" s="149"/>
      <c r="B402" s="170"/>
      <c r="C402" s="170"/>
      <c r="D402" s="170"/>
      <c r="E402" s="170"/>
    </row>
    <row r="403" customFormat="false" ht="12.75" hidden="false" customHeight="false" outlineLevel="0" collapsed="false">
      <c r="A403" s="148"/>
      <c r="B403" s="148"/>
      <c r="C403" s="148"/>
      <c r="D403" s="148"/>
      <c r="E403" s="148"/>
    </row>
    <row r="404" customFormat="false" ht="12.75" hidden="false" customHeight="false" outlineLevel="0" collapsed="false">
      <c r="A404" s="160"/>
      <c r="B404" s="148"/>
      <c r="C404" s="148"/>
      <c r="D404" s="148"/>
      <c r="E404" s="148"/>
    </row>
    <row r="405" customFormat="false" ht="12.75" hidden="false" customHeight="false" outlineLevel="0" collapsed="false">
      <c r="A405" s="148"/>
      <c r="B405" s="148"/>
      <c r="C405" s="148"/>
      <c r="D405" s="148"/>
      <c r="E405" s="148"/>
    </row>
    <row r="406" customFormat="false" ht="12.75" hidden="false" customHeight="false" outlineLevel="0" collapsed="false">
      <c r="A406" s="148"/>
      <c r="B406" s="148"/>
      <c r="C406" s="148"/>
      <c r="D406" s="148"/>
      <c r="E406" s="148"/>
    </row>
    <row r="407" customFormat="false" ht="12.75" hidden="false" customHeight="false" outlineLevel="0" collapsed="false">
      <c r="A407" s="148"/>
      <c r="B407" s="148"/>
      <c r="C407" s="148"/>
      <c r="D407" s="148"/>
      <c r="E407" s="148"/>
    </row>
    <row r="408" customFormat="false" ht="12.75" hidden="false" customHeight="false" outlineLevel="0" collapsed="false">
      <c r="A408" s="148"/>
      <c r="B408" s="148"/>
      <c r="C408" s="148"/>
      <c r="D408" s="148"/>
      <c r="E408" s="148"/>
    </row>
    <row r="409" customFormat="false" ht="12.75" hidden="false" customHeight="false" outlineLevel="0" collapsed="false">
      <c r="A409" s="208"/>
      <c r="B409" s="148"/>
      <c r="C409" s="148"/>
      <c r="D409" s="148"/>
      <c r="E409" s="148"/>
    </row>
    <row r="410" customFormat="false" ht="12.75" hidden="false" customHeight="false" outlineLevel="0" collapsed="false">
      <c r="A410" s="208"/>
      <c r="B410" s="148"/>
      <c r="C410" s="148"/>
      <c r="D410" s="148"/>
      <c r="E410" s="148"/>
    </row>
    <row r="411" customFormat="false" ht="12.75" hidden="false" customHeight="false" outlineLevel="0" collapsed="false">
      <c r="A411" s="160"/>
      <c r="B411" s="148"/>
      <c r="C411" s="148"/>
      <c r="D411" s="148"/>
      <c r="E411" s="148"/>
    </row>
    <row r="412" customFormat="false" ht="12.75" hidden="false" customHeight="false" outlineLevel="0" collapsed="false">
      <c r="A412" s="148"/>
      <c r="B412" s="148"/>
      <c r="C412" s="213"/>
      <c r="D412" s="213"/>
      <c r="E412" s="213"/>
    </row>
    <row r="413" customFormat="false" ht="12.75" hidden="false" customHeight="false" outlineLevel="0" collapsed="false">
      <c r="A413" s="148"/>
      <c r="B413" s="148"/>
      <c r="C413" s="148"/>
      <c r="D413" s="148"/>
      <c r="E413" s="148"/>
    </row>
    <row r="414" customFormat="false" ht="12.75" hidden="false" customHeight="false" outlineLevel="0" collapsed="false">
      <c r="A414" s="160"/>
      <c r="B414" s="148"/>
      <c r="C414" s="148"/>
      <c r="D414" s="148"/>
      <c r="E414" s="148"/>
    </row>
    <row r="415" customFormat="false" ht="12.75" hidden="false" customHeight="false" outlineLevel="0" collapsed="false">
      <c r="A415" s="148"/>
      <c r="B415" s="214"/>
      <c r="C415" s="148"/>
      <c r="D415" s="148"/>
      <c r="E415" s="148"/>
    </row>
    <row r="416" customFormat="false" ht="12.75" hidden="false" customHeight="false" outlineLevel="0" collapsed="false">
      <c r="A416" s="160"/>
      <c r="B416" s="148"/>
      <c r="C416" s="148"/>
      <c r="D416" s="148"/>
      <c r="E416" s="148"/>
    </row>
    <row r="417" customFormat="false" ht="12.75" hidden="false" customHeight="false" outlineLevel="0" collapsed="false">
      <c r="A417" s="148"/>
      <c r="B417" s="148"/>
      <c r="C417" s="148"/>
      <c r="D417" s="148"/>
      <c r="E417" s="148"/>
    </row>
    <row r="418" customFormat="false" ht="12.75" hidden="false" customHeight="false" outlineLevel="0" collapsed="false">
      <c r="A418" s="148"/>
      <c r="B418" s="148"/>
      <c r="C418" s="148"/>
      <c r="D418" s="148"/>
      <c r="E418" s="148"/>
    </row>
    <row r="419" customFormat="false" ht="18.75" hidden="false" customHeight="false" outlineLevel="0" collapsed="false">
      <c r="A419" s="215"/>
      <c r="B419" s="216"/>
      <c r="C419" s="216"/>
      <c r="D419" s="216"/>
      <c r="E419" s="216"/>
      <c r="F419" s="217"/>
      <c r="G419" s="217"/>
      <c r="H419" s="217"/>
      <c r="I419" s="217"/>
      <c r="J419" s="217"/>
      <c r="K419" s="217"/>
      <c r="L419" s="217"/>
      <c r="M419" s="217"/>
      <c r="N419" s="217"/>
      <c r="O419" s="217"/>
      <c r="P419" s="217"/>
      <c r="Q419" s="217"/>
      <c r="R419" s="217"/>
      <c r="S419" s="217"/>
      <c r="T419" s="217"/>
      <c r="U419" s="217"/>
      <c r="V419" s="217"/>
      <c r="W419" s="217"/>
      <c r="X419" s="217"/>
      <c r="Y419" s="217"/>
      <c r="Z419" s="217"/>
      <c r="AA419" s="217"/>
      <c r="AB419" s="217"/>
      <c r="AC419" s="217"/>
      <c r="AD419" s="217"/>
      <c r="AE419" s="217"/>
      <c r="AF419" s="217"/>
      <c r="AG419" s="217"/>
      <c r="AH419" s="217"/>
      <c r="AI419" s="217"/>
      <c r="AJ419" s="217"/>
      <c r="AK419" s="217"/>
      <c r="AL419" s="217"/>
      <c r="AM419" s="217"/>
      <c r="AN419" s="217"/>
      <c r="AO419" s="217"/>
      <c r="AP419" s="217"/>
      <c r="AQ419" s="217"/>
      <c r="AR419" s="217"/>
      <c r="AS419" s="217"/>
      <c r="AT419" s="217"/>
      <c r="AU419" s="217"/>
      <c r="AV419" s="217"/>
      <c r="AW419" s="217"/>
      <c r="AX419" s="217"/>
      <c r="AY419" s="217"/>
      <c r="AZ419" s="217"/>
      <c r="BA419" s="217"/>
      <c r="BB419" s="217"/>
      <c r="BC419" s="217"/>
      <c r="BD419" s="217"/>
      <c r="BE419" s="217"/>
      <c r="BF419" s="217"/>
      <c r="BG419" s="217"/>
      <c r="BH419" s="217"/>
      <c r="BI419" s="217"/>
      <c r="BJ419" s="217"/>
      <c r="BK419" s="217"/>
      <c r="BL419" s="217"/>
      <c r="BM419" s="217"/>
      <c r="BN419" s="217"/>
      <c r="BO419" s="217"/>
      <c r="BP419" s="217"/>
      <c r="BQ419" s="217"/>
      <c r="BR419" s="217"/>
      <c r="BS419" s="217"/>
      <c r="BT419" s="217"/>
      <c r="BU419" s="217"/>
      <c r="BV419" s="217"/>
      <c r="BW419" s="217"/>
      <c r="BX419" s="217"/>
      <c r="BY419" s="217"/>
      <c r="BZ419" s="217"/>
      <c r="CA419" s="217"/>
      <c r="CB419" s="217"/>
      <c r="CC419" s="217"/>
      <c r="CD419" s="217"/>
      <c r="CE419" s="217"/>
      <c r="CF419" s="217"/>
      <c r="CG419" s="217"/>
      <c r="CH419" s="217"/>
      <c r="CI419" s="217"/>
      <c r="CJ419" s="217"/>
      <c r="CK419" s="217"/>
      <c r="CL419" s="217"/>
      <c r="CM419" s="217"/>
      <c r="CN419" s="217"/>
      <c r="CO419" s="217"/>
      <c r="CP419" s="217"/>
      <c r="CQ419" s="217"/>
      <c r="CR419" s="217"/>
      <c r="CS419" s="217"/>
      <c r="CT419" s="217"/>
      <c r="CU419" s="217"/>
      <c r="CV419" s="217"/>
      <c r="CW419" s="217"/>
      <c r="CX419" s="217"/>
      <c r="CY419" s="217"/>
      <c r="CZ419" s="217"/>
      <c r="DA419" s="217"/>
      <c r="DB419" s="217"/>
      <c r="DC419" s="217"/>
      <c r="DD419" s="217"/>
      <c r="DE419" s="217"/>
      <c r="DF419" s="217"/>
      <c r="DG419" s="217"/>
      <c r="DH419" s="217"/>
      <c r="DI419" s="217"/>
      <c r="DJ419" s="217"/>
      <c r="DK419" s="217"/>
      <c r="DL419" s="217"/>
      <c r="DM419" s="217"/>
      <c r="DN419" s="217"/>
      <c r="DO419" s="217"/>
      <c r="DP419" s="217"/>
      <c r="DQ419" s="217"/>
      <c r="DR419" s="217"/>
      <c r="DS419" s="217"/>
      <c r="DT419" s="217"/>
      <c r="DU419" s="217"/>
      <c r="DV419" s="217"/>
      <c r="DW419" s="217"/>
      <c r="DX419" s="217"/>
      <c r="DY419" s="217"/>
      <c r="DZ419" s="217"/>
      <c r="EA419" s="217"/>
      <c r="EB419" s="217"/>
      <c r="EC419" s="217"/>
      <c r="ED419" s="217"/>
      <c r="EE419" s="217"/>
      <c r="EF419" s="217"/>
      <c r="EG419" s="217"/>
      <c r="EH419" s="217"/>
      <c r="EI419" s="217"/>
      <c r="EJ419" s="217"/>
      <c r="EK419" s="217"/>
      <c r="EL419" s="217"/>
      <c r="EM419" s="217"/>
      <c r="EN419" s="217"/>
      <c r="EO419" s="217"/>
      <c r="EP419" s="217"/>
      <c r="EQ419" s="217"/>
      <c r="ER419" s="217"/>
      <c r="ES419" s="217"/>
      <c r="ET419" s="217"/>
      <c r="EU419" s="217"/>
      <c r="EV419" s="217"/>
      <c r="EW419" s="217"/>
      <c r="EX419" s="217"/>
      <c r="EY419" s="217"/>
      <c r="EZ419" s="217"/>
      <c r="FA419" s="217"/>
      <c r="FB419" s="217"/>
      <c r="FC419" s="217"/>
      <c r="FD419" s="217"/>
      <c r="FE419" s="217"/>
      <c r="FF419" s="217"/>
      <c r="FG419" s="217"/>
      <c r="FH419" s="217"/>
      <c r="FI419" s="217"/>
      <c r="FJ419" s="217"/>
      <c r="FK419" s="217"/>
      <c r="FL419" s="217"/>
      <c r="FM419" s="217"/>
      <c r="FN419" s="217"/>
      <c r="FO419" s="217"/>
      <c r="FP419" s="217"/>
      <c r="FQ419" s="217"/>
      <c r="FR419" s="217"/>
      <c r="FS419" s="217"/>
      <c r="FT419" s="217"/>
      <c r="FU419" s="217"/>
      <c r="FV419" s="217"/>
      <c r="FW419" s="217"/>
      <c r="FX419" s="217"/>
      <c r="FY419" s="217"/>
      <c r="FZ419" s="217"/>
      <c r="GA419" s="217"/>
      <c r="GB419" s="217"/>
      <c r="GC419" s="217"/>
      <c r="GD419" s="217"/>
      <c r="GE419" s="217"/>
      <c r="GF419" s="217"/>
      <c r="GG419" s="217"/>
      <c r="GH419" s="217"/>
      <c r="GI419" s="217"/>
      <c r="GJ419" s="217"/>
      <c r="GK419" s="217"/>
      <c r="GL419" s="217"/>
      <c r="GM419" s="217"/>
      <c r="GN419" s="217"/>
      <c r="GO419" s="217"/>
      <c r="GP419" s="217"/>
      <c r="GQ419" s="217"/>
      <c r="GR419" s="217"/>
      <c r="GS419" s="217"/>
      <c r="GT419" s="217"/>
      <c r="GU419" s="217"/>
      <c r="GV419" s="217"/>
      <c r="GW419" s="217"/>
      <c r="GX419" s="217"/>
      <c r="GY419" s="217"/>
      <c r="GZ419" s="217"/>
      <c r="HA419" s="217"/>
      <c r="HB419" s="217"/>
      <c r="HC419" s="217"/>
      <c r="HD419" s="217"/>
      <c r="HE419" s="217"/>
      <c r="HF419" s="217"/>
      <c r="HG419" s="217"/>
      <c r="HH419" s="217"/>
      <c r="HI419" s="217"/>
      <c r="HJ419" s="217"/>
      <c r="HK419" s="217"/>
      <c r="HL419" s="217"/>
      <c r="HM419" s="217"/>
      <c r="HN419" s="217"/>
      <c r="HO419" s="217"/>
      <c r="HP419" s="217"/>
      <c r="HQ419" s="217"/>
      <c r="HR419" s="217"/>
      <c r="HS419" s="217"/>
      <c r="HT419" s="217"/>
      <c r="HU419" s="217"/>
      <c r="HV419" s="217"/>
      <c r="HW419" s="217"/>
      <c r="HX419" s="217"/>
      <c r="HY419" s="217"/>
      <c r="HZ419" s="217"/>
      <c r="IA419" s="217"/>
      <c r="IB419" s="217"/>
      <c r="IC419" s="217"/>
      <c r="ID419" s="217"/>
      <c r="IE419" s="217"/>
      <c r="IF419" s="217"/>
      <c r="IG419" s="217"/>
      <c r="IH419" s="217"/>
      <c r="II419" s="217"/>
      <c r="IJ419" s="217"/>
      <c r="IK419" s="217"/>
      <c r="IL419" s="217"/>
      <c r="IM419" s="217"/>
      <c r="IN419" s="217"/>
      <c r="IO419" s="217"/>
      <c r="IP419" s="217"/>
      <c r="IQ419" s="217"/>
      <c r="IR419" s="217"/>
      <c r="IS419" s="217"/>
      <c r="IT419" s="217"/>
      <c r="IU419" s="217"/>
      <c r="IV419" s="217"/>
      <c r="IW419" s="217"/>
    </row>
    <row r="420" customFormat="false" ht="12.75" hidden="false" customHeight="false" outlineLevel="0" collapsed="false">
      <c r="A420" s="216"/>
      <c r="B420" s="216"/>
      <c r="C420" s="216"/>
      <c r="D420" s="216"/>
      <c r="E420" s="218"/>
      <c r="F420" s="217"/>
      <c r="G420" s="217"/>
      <c r="H420" s="217"/>
      <c r="I420" s="217"/>
      <c r="J420" s="217"/>
      <c r="K420" s="217"/>
      <c r="L420" s="217"/>
      <c r="M420" s="217"/>
      <c r="N420" s="217"/>
      <c r="O420" s="217"/>
      <c r="P420" s="217"/>
      <c r="Q420" s="217"/>
      <c r="R420" s="217"/>
      <c r="S420" s="217"/>
      <c r="T420" s="217"/>
      <c r="U420" s="217"/>
      <c r="V420" s="217"/>
      <c r="W420" s="217"/>
      <c r="X420" s="217"/>
      <c r="Y420" s="217"/>
      <c r="Z420" s="217"/>
      <c r="AA420" s="217"/>
      <c r="AB420" s="217"/>
      <c r="AC420" s="217"/>
      <c r="AD420" s="217"/>
      <c r="AE420" s="217"/>
      <c r="AF420" s="217"/>
      <c r="AG420" s="217"/>
      <c r="AH420" s="217"/>
      <c r="AI420" s="217"/>
      <c r="AJ420" s="217"/>
      <c r="AK420" s="217"/>
      <c r="AL420" s="217"/>
      <c r="AM420" s="217"/>
      <c r="AN420" s="217"/>
      <c r="AO420" s="217"/>
      <c r="AP420" s="217"/>
      <c r="AQ420" s="217"/>
      <c r="AR420" s="217"/>
      <c r="AS420" s="217"/>
      <c r="AT420" s="217"/>
      <c r="AU420" s="217"/>
      <c r="AV420" s="217"/>
      <c r="AW420" s="217"/>
      <c r="AX420" s="217"/>
      <c r="AY420" s="217"/>
      <c r="AZ420" s="217"/>
      <c r="BA420" s="217"/>
      <c r="BB420" s="217"/>
      <c r="BC420" s="217"/>
      <c r="BD420" s="217"/>
      <c r="BE420" s="217"/>
      <c r="BF420" s="217"/>
      <c r="BG420" s="217"/>
      <c r="BH420" s="217"/>
      <c r="BI420" s="217"/>
      <c r="BJ420" s="217"/>
      <c r="BK420" s="217"/>
      <c r="BL420" s="217"/>
      <c r="BM420" s="217"/>
      <c r="BN420" s="217"/>
      <c r="BO420" s="217"/>
      <c r="BP420" s="217"/>
      <c r="BQ420" s="217"/>
      <c r="BR420" s="217"/>
      <c r="BS420" s="217"/>
      <c r="BT420" s="217"/>
      <c r="BU420" s="217"/>
      <c r="BV420" s="217"/>
      <c r="BW420" s="217"/>
      <c r="BX420" s="217"/>
      <c r="BY420" s="217"/>
      <c r="BZ420" s="217"/>
      <c r="CA420" s="217"/>
      <c r="CB420" s="217"/>
      <c r="CC420" s="217"/>
      <c r="CD420" s="217"/>
      <c r="CE420" s="217"/>
      <c r="CF420" s="217"/>
      <c r="CG420" s="217"/>
      <c r="CH420" s="217"/>
      <c r="CI420" s="217"/>
      <c r="CJ420" s="217"/>
      <c r="CK420" s="217"/>
      <c r="CL420" s="217"/>
      <c r="CM420" s="217"/>
      <c r="CN420" s="217"/>
      <c r="CO420" s="217"/>
      <c r="CP420" s="217"/>
      <c r="CQ420" s="217"/>
      <c r="CR420" s="217"/>
      <c r="CS420" s="217"/>
      <c r="CT420" s="217"/>
      <c r="CU420" s="217"/>
      <c r="CV420" s="217"/>
      <c r="CW420" s="217"/>
      <c r="CX420" s="217"/>
      <c r="CY420" s="217"/>
      <c r="CZ420" s="217"/>
      <c r="DA420" s="217"/>
      <c r="DB420" s="217"/>
      <c r="DC420" s="217"/>
      <c r="DD420" s="217"/>
      <c r="DE420" s="217"/>
      <c r="DF420" s="217"/>
      <c r="DG420" s="217"/>
      <c r="DH420" s="217"/>
      <c r="DI420" s="217"/>
      <c r="DJ420" s="217"/>
      <c r="DK420" s="217"/>
      <c r="DL420" s="217"/>
      <c r="DM420" s="217"/>
      <c r="DN420" s="217"/>
      <c r="DO420" s="217"/>
      <c r="DP420" s="217"/>
      <c r="DQ420" s="217"/>
      <c r="DR420" s="217"/>
      <c r="DS420" s="217"/>
      <c r="DT420" s="217"/>
      <c r="DU420" s="217"/>
      <c r="DV420" s="217"/>
      <c r="DW420" s="217"/>
      <c r="DX420" s="217"/>
      <c r="DY420" s="217"/>
      <c r="DZ420" s="217"/>
      <c r="EA420" s="217"/>
      <c r="EB420" s="217"/>
      <c r="EC420" s="217"/>
      <c r="ED420" s="217"/>
      <c r="EE420" s="217"/>
      <c r="EF420" s="217"/>
      <c r="EG420" s="217"/>
      <c r="EH420" s="217"/>
      <c r="EI420" s="217"/>
      <c r="EJ420" s="217"/>
      <c r="EK420" s="217"/>
      <c r="EL420" s="217"/>
      <c r="EM420" s="217"/>
      <c r="EN420" s="217"/>
      <c r="EO420" s="217"/>
      <c r="EP420" s="217"/>
      <c r="EQ420" s="217"/>
      <c r="ER420" s="217"/>
      <c r="ES420" s="217"/>
      <c r="ET420" s="217"/>
      <c r="EU420" s="217"/>
      <c r="EV420" s="217"/>
      <c r="EW420" s="217"/>
      <c r="EX420" s="217"/>
      <c r="EY420" s="217"/>
      <c r="EZ420" s="217"/>
      <c r="FA420" s="217"/>
      <c r="FB420" s="217"/>
      <c r="FC420" s="217"/>
      <c r="FD420" s="217"/>
      <c r="FE420" s="217"/>
      <c r="FF420" s="217"/>
      <c r="FG420" s="217"/>
      <c r="FH420" s="217"/>
      <c r="FI420" s="217"/>
      <c r="FJ420" s="217"/>
      <c r="FK420" s="217"/>
      <c r="FL420" s="217"/>
      <c r="FM420" s="217"/>
      <c r="FN420" s="217"/>
      <c r="FO420" s="217"/>
      <c r="FP420" s="217"/>
      <c r="FQ420" s="217"/>
      <c r="FR420" s="217"/>
      <c r="FS420" s="217"/>
      <c r="FT420" s="217"/>
      <c r="FU420" s="217"/>
      <c r="FV420" s="217"/>
      <c r="FW420" s="217"/>
      <c r="FX420" s="217"/>
      <c r="FY420" s="217"/>
      <c r="FZ420" s="217"/>
      <c r="GA420" s="217"/>
      <c r="GB420" s="217"/>
      <c r="GC420" s="217"/>
      <c r="GD420" s="217"/>
      <c r="GE420" s="217"/>
      <c r="GF420" s="217"/>
      <c r="GG420" s="217"/>
      <c r="GH420" s="217"/>
      <c r="GI420" s="217"/>
      <c r="GJ420" s="217"/>
      <c r="GK420" s="217"/>
      <c r="GL420" s="217"/>
      <c r="GM420" s="217"/>
      <c r="GN420" s="217"/>
      <c r="GO420" s="217"/>
      <c r="GP420" s="217"/>
      <c r="GQ420" s="217"/>
      <c r="GR420" s="217"/>
      <c r="GS420" s="217"/>
      <c r="GT420" s="217"/>
      <c r="GU420" s="217"/>
      <c r="GV420" s="217"/>
      <c r="GW420" s="217"/>
      <c r="GX420" s="217"/>
      <c r="GY420" s="217"/>
      <c r="GZ420" s="217"/>
      <c r="HA420" s="217"/>
      <c r="HB420" s="217"/>
      <c r="HC420" s="217"/>
      <c r="HD420" s="217"/>
      <c r="HE420" s="217"/>
      <c r="HF420" s="217"/>
      <c r="HG420" s="217"/>
      <c r="HH420" s="217"/>
      <c r="HI420" s="217"/>
      <c r="HJ420" s="217"/>
      <c r="HK420" s="217"/>
      <c r="HL420" s="217"/>
      <c r="HM420" s="217"/>
      <c r="HN420" s="217"/>
      <c r="HO420" s="217"/>
      <c r="HP420" s="217"/>
      <c r="HQ420" s="217"/>
      <c r="HR420" s="217"/>
      <c r="HS420" s="217"/>
      <c r="HT420" s="217"/>
      <c r="HU420" s="217"/>
      <c r="HV420" s="217"/>
      <c r="HW420" s="217"/>
      <c r="HX420" s="217"/>
      <c r="HY420" s="217"/>
      <c r="HZ420" s="217"/>
      <c r="IA420" s="217"/>
      <c r="IB420" s="217"/>
      <c r="IC420" s="217"/>
      <c r="ID420" s="217"/>
      <c r="IE420" s="217"/>
      <c r="IF420" s="217"/>
      <c r="IG420" s="217"/>
      <c r="IH420" s="217"/>
      <c r="II420" s="217"/>
      <c r="IJ420" s="217"/>
      <c r="IK420" s="217"/>
      <c r="IL420" s="217"/>
      <c r="IM420" s="217"/>
      <c r="IN420" s="217"/>
      <c r="IO420" s="217"/>
      <c r="IP420" s="217"/>
      <c r="IQ420" s="217"/>
      <c r="IR420" s="217"/>
      <c r="IS420" s="217"/>
      <c r="IT420" s="217"/>
      <c r="IU420" s="217"/>
      <c r="IV420" s="217"/>
      <c r="IW420" s="217"/>
    </row>
    <row r="421" customFormat="false" ht="12.75" hidden="false" customHeight="false" outlineLevel="0" collapsed="false">
      <c r="A421" s="216"/>
      <c r="B421" s="219"/>
      <c r="C421" s="219"/>
      <c r="D421" s="219"/>
      <c r="E421" s="220"/>
      <c r="F421" s="217"/>
      <c r="G421" s="217"/>
      <c r="H421" s="217"/>
      <c r="I421" s="217"/>
      <c r="J421" s="217"/>
      <c r="K421" s="217"/>
      <c r="L421" s="217"/>
      <c r="M421" s="217"/>
      <c r="N421" s="217"/>
      <c r="O421" s="217"/>
      <c r="P421" s="217"/>
      <c r="Q421" s="217"/>
      <c r="R421" s="217"/>
      <c r="S421" s="217"/>
      <c r="T421" s="217"/>
      <c r="U421" s="217"/>
      <c r="V421" s="217"/>
      <c r="W421" s="217"/>
      <c r="X421" s="217"/>
      <c r="Y421" s="217"/>
      <c r="Z421" s="217"/>
      <c r="AA421" s="217"/>
      <c r="AB421" s="217"/>
      <c r="AC421" s="217"/>
      <c r="AD421" s="217"/>
      <c r="AE421" s="217"/>
      <c r="AF421" s="217"/>
      <c r="AG421" s="217"/>
      <c r="AH421" s="217"/>
      <c r="AI421" s="217"/>
      <c r="AJ421" s="217"/>
      <c r="AK421" s="217"/>
      <c r="AL421" s="217"/>
      <c r="AM421" s="217"/>
      <c r="AN421" s="217"/>
      <c r="AO421" s="217"/>
      <c r="AP421" s="217"/>
      <c r="AQ421" s="217"/>
      <c r="AR421" s="217"/>
      <c r="AS421" s="217"/>
      <c r="AT421" s="217"/>
      <c r="AU421" s="217"/>
      <c r="AV421" s="217"/>
      <c r="AW421" s="217"/>
      <c r="AX421" s="217"/>
      <c r="AY421" s="217"/>
      <c r="AZ421" s="217"/>
      <c r="BA421" s="217"/>
      <c r="BB421" s="217"/>
      <c r="BC421" s="217"/>
      <c r="BD421" s="217"/>
      <c r="BE421" s="217"/>
      <c r="BF421" s="217"/>
      <c r="BG421" s="217"/>
      <c r="BH421" s="217"/>
      <c r="BI421" s="217"/>
      <c r="BJ421" s="217"/>
      <c r="BK421" s="217"/>
      <c r="BL421" s="217"/>
      <c r="BM421" s="217"/>
      <c r="BN421" s="217"/>
      <c r="BO421" s="217"/>
      <c r="BP421" s="217"/>
      <c r="BQ421" s="217"/>
      <c r="BR421" s="217"/>
      <c r="BS421" s="217"/>
      <c r="BT421" s="217"/>
      <c r="BU421" s="217"/>
      <c r="BV421" s="217"/>
      <c r="BW421" s="217"/>
      <c r="BX421" s="217"/>
      <c r="BY421" s="217"/>
      <c r="BZ421" s="217"/>
      <c r="CA421" s="217"/>
      <c r="CB421" s="217"/>
      <c r="CC421" s="217"/>
      <c r="CD421" s="217"/>
      <c r="CE421" s="217"/>
      <c r="CF421" s="217"/>
      <c r="CG421" s="217"/>
      <c r="CH421" s="217"/>
      <c r="CI421" s="217"/>
      <c r="CJ421" s="217"/>
      <c r="CK421" s="217"/>
      <c r="CL421" s="217"/>
      <c r="CM421" s="217"/>
      <c r="CN421" s="217"/>
      <c r="CO421" s="217"/>
      <c r="CP421" s="217"/>
      <c r="CQ421" s="217"/>
      <c r="CR421" s="217"/>
      <c r="CS421" s="217"/>
      <c r="CT421" s="217"/>
      <c r="CU421" s="217"/>
      <c r="CV421" s="217"/>
      <c r="CW421" s="217"/>
      <c r="CX421" s="217"/>
      <c r="CY421" s="217"/>
      <c r="CZ421" s="217"/>
      <c r="DA421" s="217"/>
      <c r="DB421" s="217"/>
      <c r="DC421" s="217"/>
      <c r="DD421" s="217"/>
      <c r="DE421" s="217"/>
      <c r="DF421" s="217"/>
      <c r="DG421" s="217"/>
      <c r="DH421" s="217"/>
      <c r="DI421" s="217"/>
      <c r="DJ421" s="217"/>
      <c r="DK421" s="217"/>
      <c r="DL421" s="217"/>
      <c r="DM421" s="217"/>
      <c r="DN421" s="217"/>
      <c r="DO421" s="217"/>
      <c r="DP421" s="217"/>
      <c r="DQ421" s="217"/>
      <c r="DR421" s="217"/>
      <c r="DS421" s="217"/>
      <c r="DT421" s="217"/>
      <c r="DU421" s="217"/>
      <c r="DV421" s="217"/>
      <c r="DW421" s="217"/>
      <c r="DX421" s="217"/>
      <c r="DY421" s="217"/>
      <c r="DZ421" s="217"/>
      <c r="EA421" s="217"/>
      <c r="EB421" s="217"/>
      <c r="EC421" s="217"/>
      <c r="ED421" s="217"/>
      <c r="EE421" s="217"/>
      <c r="EF421" s="217"/>
      <c r="EG421" s="217"/>
      <c r="EH421" s="217"/>
      <c r="EI421" s="217"/>
      <c r="EJ421" s="217"/>
      <c r="EK421" s="217"/>
      <c r="EL421" s="217"/>
      <c r="EM421" s="217"/>
      <c r="EN421" s="217"/>
      <c r="EO421" s="217"/>
      <c r="EP421" s="217"/>
      <c r="EQ421" s="217"/>
      <c r="ER421" s="217"/>
      <c r="ES421" s="217"/>
      <c r="ET421" s="217"/>
      <c r="EU421" s="217"/>
      <c r="EV421" s="217"/>
      <c r="EW421" s="217"/>
      <c r="EX421" s="217"/>
      <c r="EY421" s="217"/>
      <c r="EZ421" s="217"/>
      <c r="FA421" s="217"/>
      <c r="FB421" s="217"/>
      <c r="FC421" s="217"/>
      <c r="FD421" s="217"/>
      <c r="FE421" s="217"/>
      <c r="FF421" s="217"/>
      <c r="FG421" s="217"/>
      <c r="FH421" s="217"/>
      <c r="FI421" s="217"/>
      <c r="FJ421" s="217"/>
      <c r="FK421" s="217"/>
      <c r="FL421" s="217"/>
      <c r="FM421" s="217"/>
      <c r="FN421" s="217"/>
      <c r="FO421" s="217"/>
      <c r="FP421" s="217"/>
      <c r="FQ421" s="217"/>
      <c r="FR421" s="217"/>
      <c r="FS421" s="217"/>
      <c r="FT421" s="217"/>
      <c r="FU421" s="217"/>
      <c r="FV421" s="217"/>
      <c r="FW421" s="217"/>
      <c r="FX421" s="217"/>
      <c r="FY421" s="217"/>
      <c r="FZ421" s="217"/>
      <c r="GA421" s="217"/>
      <c r="GB421" s="217"/>
      <c r="GC421" s="217"/>
      <c r="GD421" s="217"/>
      <c r="GE421" s="217"/>
      <c r="GF421" s="217"/>
      <c r="GG421" s="217"/>
      <c r="GH421" s="217"/>
      <c r="GI421" s="217"/>
      <c r="GJ421" s="217"/>
      <c r="GK421" s="217"/>
      <c r="GL421" s="217"/>
      <c r="GM421" s="217"/>
      <c r="GN421" s="217"/>
      <c r="GO421" s="217"/>
      <c r="GP421" s="217"/>
      <c r="GQ421" s="217"/>
      <c r="GR421" s="217"/>
      <c r="GS421" s="217"/>
      <c r="GT421" s="217"/>
      <c r="GU421" s="217"/>
      <c r="GV421" s="217"/>
      <c r="GW421" s="217"/>
      <c r="GX421" s="217"/>
      <c r="GY421" s="217"/>
      <c r="GZ421" s="217"/>
      <c r="HA421" s="217"/>
      <c r="HB421" s="217"/>
      <c r="HC421" s="217"/>
      <c r="HD421" s="217"/>
      <c r="HE421" s="217"/>
      <c r="HF421" s="217"/>
      <c r="HG421" s="217"/>
      <c r="HH421" s="217"/>
      <c r="HI421" s="217"/>
      <c r="HJ421" s="217"/>
      <c r="HK421" s="217"/>
      <c r="HL421" s="217"/>
      <c r="HM421" s="217"/>
      <c r="HN421" s="217"/>
      <c r="HO421" s="217"/>
      <c r="HP421" s="217"/>
      <c r="HQ421" s="217"/>
      <c r="HR421" s="217"/>
      <c r="HS421" s="217"/>
      <c r="HT421" s="217"/>
      <c r="HU421" s="217"/>
      <c r="HV421" s="217"/>
      <c r="HW421" s="217"/>
      <c r="HX421" s="217"/>
      <c r="HY421" s="217"/>
      <c r="HZ421" s="217"/>
      <c r="IA421" s="217"/>
      <c r="IB421" s="217"/>
      <c r="IC421" s="217"/>
      <c r="ID421" s="217"/>
      <c r="IE421" s="217"/>
      <c r="IF421" s="217"/>
      <c r="IG421" s="217"/>
      <c r="IH421" s="217"/>
      <c r="II421" s="217"/>
      <c r="IJ421" s="217"/>
      <c r="IK421" s="217"/>
      <c r="IL421" s="217"/>
      <c r="IM421" s="217"/>
      <c r="IN421" s="217"/>
      <c r="IO421" s="217"/>
      <c r="IP421" s="217"/>
      <c r="IQ421" s="217"/>
      <c r="IR421" s="217"/>
      <c r="IS421" s="217"/>
      <c r="IT421" s="217"/>
      <c r="IU421" s="217"/>
      <c r="IV421" s="217"/>
      <c r="IW421" s="217"/>
    </row>
    <row r="422" customFormat="false" ht="12.75" hidden="false" customHeight="false" outlineLevel="0" collapsed="false">
      <c r="A422" s="216"/>
      <c r="B422" s="202"/>
      <c r="C422" s="202"/>
      <c r="D422" s="202"/>
      <c r="E422" s="202"/>
      <c r="F422" s="217"/>
      <c r="G422" s="217"/>
      <c r="H422" s="217"/>
      <c r="I422" s="217"/>
      <c r="J422" s="217"/>
      <c r="K422" s="217"/>
      <c r="L422" s="217"/>
      <c r="M422" s="217"/>
      <c r="N422" s="217"/>
      <c r="O422" s="217"/>
      <c r="P422" s="217"/>
      <c r="Q422" s="217"/>
      <c r="R422" s="217"/>
      <c r="S422" s="217"/>
      <c r="T422" s="217"/>
      <c r="U422" s="217"/>
      <c r="V422" s="217"/>
      <c r="W422" s="217"/>
      <c r="X422" s="217"/>
      <c r="Y422" s="217"/>
      <c r="Z422" s="217"/>
      <c r="AA422" s="217"/>
      <c r="AB422" s="217"/>
      <c r="AC422" s="217"/>
      <c r="AD422" s="217"/>
      <c r="AE422" s="217"/>
      <c r="AF422" s="217"/>
      <c r="AG422" s="217"/>
      <c r="AH422" s="217"/>
      <c r="AI422" s="217"/>
      <c r="AJ422" s="217"/>
      <c r="AK422" s="217"/>
      <c r="AL422" s="217"/>
      <c r="AM422" s="217"/>
      <c r="AN422" s="217"/>
      <c r="AO422" s="217"/>
      <c r="AP422" s="217"/>
      <c r="AQ422" s="217"/>
      <c r="AR422" s="217"/>
      <c r="AS422" s="217"/>
      <c r="AT422" s="217"/>
      <c r="AU422" s="217"/>
      <c r="AV422" s="217"/>
      <c r="AW422" s="217"/>
      <c r="AX422" s="217"/>
      <c r="AY422" s="217"/>
      <c r="AZ422" s="217"/>
      <c r="BA422" s="217"/>
      <c r="BB422" s="217"/>
      <c r="BC422" s="217"/>
      <c r="BD422" s="217"/>
      <c r="BE422" s="217"/>
      <c r="BF422" s="217"/>
      <c r="BG422" s="217"/>
      <c r="BH422" s="217"/>
      <c r="BI422" s="217"/>
      <c r="BJ422" s="217"/>
      <c r="BK422" s="217"/>
      <c r="BL422" s="217"/>
      <c r="BM422" s="217"/>
      <c r="BN422" s="217"/>
      <c r="BO422" s="217"/>
      <c r="BP422" s="217"/>
      <c r="BQ422" s="217"/>
      <c r="BR422" s="217"/>
      <c r="BS422" s="217"/>
      <c r="BT422" s="217"/>
      <c r="BU422" s="217"/>
      <c r="BV422" s="217"/>
      <c r="BW422" s="217"/>
      <c r="BX422" s="217"/>
      <c r="BY422" s="217"/>
      <c r="BZ422" s="217"/>
      <c r="CA422" s="217"/>
      <c r="CB422" s="217"/>
      <c r="CC422" s="217"/>
      <c r="CD422" s="217"/>
      <c r="CE422" s="217"/>
      <c r="CF422" s="217"/>
      <c r="CG422" s="217"/>
      <c r="CH422" s="217"/>
      <c r="CI422" s="217"/>
      <c r="CJ422" s="217"/>
      <c r="CK422" s="217"/>
      <c r="CL422" s="217"/>
      <c r="CM422" s="217"/>
      <c r="CN422" s="217"/>
      <c r="CO422" s="217"/>
      <c r="CP422" s="217"/>
      <c r="CQ422" s="217"/>
      <c r="CR422" s="217"/>
      <c r="CS422" s="217"/>
      <c r="CT422" s="217"/>
      <c r="CU422" s="217"/>
      <c r="CV422" s="217"/>
      <c r="CW422" s="217"/>
      <c r="CX422" s="217"/>
      <c r="CY422" s="217"/>
      <c r="CZ422" s="217"/>
      <c r="DA422" s="217"/>
      <c r="DB422" s="217"/>
      <c r="DC422" s="217"/>
      <c r="DD422" s="217"/>
      <c r="DE422" s="217"/>
      <c r="DF422" s="217"/>
      <c r="DG422" s="217"/>
      <c r="DH422" s="217"/>
      <c r="DI422" s="217"/>
      <c r="DJ422" s="217"/>
      <c r="DK422" s="217"/>
      <c r="DL422" s="217"/>
      <c r="DM422" s="217"/>
      <c r="DN422" s="217"/>
      <c r="DO422" s="217"/>
      <c r="DP422" s="217"/>
      <c r="DQ422" s="217"/>
      <c r="DR422" s="217"/>
      <c r="DS422" s="217"/>
      <c r="DT422" s="217"/>
      <c r="DU422" s="217"/>
      <c r="DV422" s="217"/>
      <c r="DW422" s="217"/>
      <c r="DX422" s="217"/>
      <c r="DY422" s="217"/>
      <c r="DZ422" s="217"/>
      <c r="EA422" s="217"/>
      <c r="EB422" s="217"/>
      <c r="EC422" s="217"/>
      <c r="ED422" s="217"/>
      <c r="EE422" s="217"/>
      <c r="EF422" s="217"/>
      <c r="EG422" s="217"/>
      <c r="EH422" s="217"/>
      <c r="EI422" s="217"/>
      <c r="EJ422" s="217"/>
      <c r="EK422" s="217"/>
      <c r="EL422" s="217"/>
      <c r="EM422" s="217"/>
      <c r="EN422" s="217"/>
      <c r="EO422" s="217"/>
      <c r="EP422" s="217"/>
      <c r="EQ422" s="217"/>
      <c r="ER422" s="217"/>
      <c r="ES422" s="217"/>
      <c r="ET422" s="217"/>
      <c r="EU422" s="217"/>
      <c r="EV422" s="217"/>
      <c r="EW422" s="217"/>
      <c r="EX422" s="217"/>
      <c r="EY422" s="217"/>
      <c r="EZ422" s="217"/>
      <c r="FA422" s="217"/>
      <c r="FB422" s="217"/>
      <c r="FC422" s="217"/>
      <c r="FD422" s="217"/>
      <c r="FE422" s="217"/>
      <c r="FF422" s="217"/>
      <c r="FG422" s="217"/>
      <c r="FH422" s="217"/>
      <c r="FI422" s="217"/>
      <c r="FJ422" s="217"/>
      <c r="FK422" s="217"/>
      <c r="FL422" s="217"/>
      <c r="FM422" s="217"/>
      <c r="FN422" s="217"/>
      <c r="FO422" s="217"/>
      <c r="FP422" s="217"/>
      <c r="FQ422" s="217"/>
      <c r="FR422" s="217"/>
      <c r="FS422" s="217"/>
      <c r="FT422" s="217"/>
      <c r="FU422" s="217"/>
      <c r="FV422" s="217"/>
      <c r="FW422" s="217"/>
      <c r="FX422" s="217"/>
      <c r="FY422" s="217"/>
      <c r="FZ422" s="217"/>
      <c r="GA422" s="217"/>
      <c r="GB422" s="217"/>
      <c r="GC422" s="217"/>
      <c r="GD422" s="217"/>
      <c r="GE422" s="217"/>
      <c r="GF422" s="217"/>
      <c r="GG422" s="217"/>
      <c r="GH422" s="217"/>
      <c r="GI422" s="217"/>
      <c r="GJ422" s="217"/>
      <c r="GK422" s="217"/>
      <c r="GL422" s="217"/>
      <c r="GM422" s="217"/>
      <c r="GN422" s="217"/>
      <c r="GO422" s="217"/>
      <c r="GP422" s="217"/>
      <c r="GQ422" s="217"/>
      <c r="GR422" s="217"/>
      <c r="GS422" s="217"/>
      <c r="GT422" s="217"/>
      <c r="GU422" s="217"/>
      <c r="GV422" s="217"/>
      <c r="GW422" s="217"/>
      <c r="GX422" s="217"/>
      <c r="GY422" s="217"/>
      <c r="GZ422" s="217"/>
      <c r="HA422" s="217"/>
      <c r="HB422" s="217"/>
      <c r="HC422" s="217"/>
      <c r="HD422" s="217"/>
      <c r="HE422" s="217"/>
      <c r="HF422" s="217"/>
      <c r="HG422" s="217"/>
      <c r="HH422" s="217"/>
      <c r="HI422" s="217"/>
      <c r="HJ422" s="217"/>
      <c r="HK422" s="217"/>
      <c r="HL422" s="217"/>
      <c r="HM422" s="217"/>
      <c r="HN422" s="217"/>
      <c r="HO422" s="217"/>
      <c r="HP422" s="217"/>
      <c r="HQ422" s="217"/>
      <c r="HR422" s="217"/>
      <c r="HS422" s="217"/>
      <c r="HT422" s="217"/>
      <c r="HU422" s="217"/>
      <c r="HV422" s="217"/>
      <c r="HW422" s="217"/>
      <c r="HX422" s="217"/>
      <c r="HY422" s="217"/>
      <c r="HZ422" s="217"/>
      <c r="IA422" s="217"/>
      <c r="IB422" s="217"/>
      <c r="IC422" s="217"/>
      <c r="ID422" s="217"/>
      <c r="IE422" s="217"/>
      <c r="IF422" s="217"/>
      <c r="IG422" s="217"/>
      <c r="IH422" s="217"/>
      <c r="II422" s="217"/>
      <c r="IJ422" s="217"/>
      <c r="IK422" s="217"/>
      <c r="IL422" s="217"/>
      <c r="IM422" s="217"/>
      <c r="IN422" s="217"/>
      <c r="IO422" s="217"/>
      <c r="IP422" s="217"/>
      <c r="IQ422" s="217"/>
      <c r="IR422" s="217"/>
      <c r="IS422" s="217"/>
      <c r="IT422" s="217"/>
      <c r="IU422" s="217"/>
      <c r="IV422" s="217"/>
      <c r="IW422" s="217"/>
    </row>
    <row r="423" customFormat="false" ht="12.75" hidden="false" customHeight="false" outlineLevel="0" collapsed="false">
      <c r="A423" s="221"/>
      <c r="B423" s="218"/>
      <c r="C423" s="218"/>
      <c r="D423" s="218"/>
      <c r="E423" s="218"/>
      <c r="F423" s="217"/>
      <c r="G423" s="217"/>
      <c r="H423" s="217"/>
      <c r="I423" s="217"/>
      <c r="J423" s="217"/>
      <c r="K423" s="217"/>
      <c r="L423" s="217"/>
      <c r="M423" s="217"/>
      <c r="N423" s="217"/>
      <c r="O423" s="217"/>
      <c r="P423" s="217"/>
      <c r="Q423" s="217"/>
      <c r="R423" s="217"/>
      <c r="S423" s="217"/>
      <c r="T423" s="217"/>
      <c r="U423" s="217"/>
      <c r="V423" s="217"/>
      <c r="W423" s="217"/>
      <c r="X423" s="217"/>
      <c r="Y423" s="217"/>
      <c r="Z423" s="217"/>
      <c r="AA423" s="217"/>
      <c r="AB423" s="217"/>
      <c r="AC423" s="217"/>
      <c r="AD423" s="217"/>
      <c r="AE423" s="217"/>
      <c r="AF423" s="217"/>
      <c r="AG423" s="217"/>
      <c r="AH423" s="217"/>
      <c r="AI423" s="217"/>
      <c r="AJ423" s="217"/>
      <c r="AK423" s="217"/>
      <c r="AL423" s="217"/>
      <c r="AM423" s="217"/>
      <c r="AN423" s="217"/>
      <c r="AO423" s="217"/>
      <c r="AP423" s="217"/>
      <c r="AQ423" s="217"/>
      <c r="AR423" s="217"/>
      <c r="AS423" s="217"/>
      <c r="AT423" s="217"/>
      <c r="AU423" s="217"/>
      <c r="AV423" s="217"/>
      <c r="AW423" s="217"/>
      <c r="AX423" s="217"/>
      <c r="AY423" s="217"/>
      <c r="AZ423" s="217"/>
      <c r="BA423" s="217"/>
      <c r="BB423" s="217"/>
      <c r="BC423" s="217"/>
      <c r="BD423" s="217"/>
      <c r="BE423" s="217"/>
      <c r="BF423" s="217"/>
      <c r="BG423" s="217"/>
      <c r="BH423" s="217"/>
      <c r="BI423" s="217"/>
      <c r="BJ423" s="217"/>
      <c r="BK423" s="217"/>
      <c r="BL423" s="217"/>
      <c r="BM423" s="217"/>
      <c r="BN423" s="217"/>
      <c r="BO423" s="217"/>
      <c r="BP423" s="217"/>
      <c r="BQ423" s="217"/>
      <c r="BR423" s="217"/>
      <c r="BS423" s="217"/>
      <c r="BT423" s="217"/>
      <c r="BU423" s="217"/>
      <c r="BV423" s="217"/>
      <c r="BW423" s="217"/>
      <c r="BX423" s="217"/>
      <c r="BY423" s="217"/>
      <c r="BZ423" s="217"/>
      <c r="CA423" s="217"/>
      <c r="CB423" s="217"/>
      <c r="CC423" s="217"/>
      <c r="CD423" s="217"/>
      <c r="CE423" s="217"/>
      <c r="CF423" s="217"/>
      <c r="CG423" s="217"/>
      <c r="CH423" s="217"/>
      <c r="CI423" s="217"/>
      <c r="CJ423" s="217"/>
      <c r="CK423" s="217"/>
      <c r="CL423" s="217"/>
      <c r="CM423" s="217"/>
      <c r="CN423" s="217"/>
      <c r="CO423" s="217"/>
      <c r="CP423" s="217"/>
      <c r="CQ423" s="217"/>
      <c r="CR423" s="217"/>
      <c r="CS423" s="217"/>
      <c r="CT423" s="217"/>
      <c r="CU423" s="217"/>
      <c r="CV423" s="217"/>
      <c r="CW423" s="217"/>
      <c r="CX423" s="217"/>
      <c r="CY423" s="217"/>
      <c r="CZ423" s="217"/>
      <c r="DA423" s="217"/>
      <c r="DB423" s="217"/>
      <c r="DC423" s="217"/>
      <c r="DD423" s="217"/>
      <c r="DE423" s="217"/>
      <c r="DF423" s="217"/>
      <c r="DG423" s="217"/>
      <c r="DH423" s="217"/>
      <c r="DI423" s="217"/>
      <c r="DJ423" s="217"/>
      <c r="DK423" s="217"/>
      <c r="DL423" s="217"/>
      <c r="DM423" s="217"/>
      <c r="DN423" s="217"/>
      <c r="DO423" s="217"/>
      <c r="DP423" s="217"/>
      <c r="DQ423" s="217"/>
      <c r="DR423" s="217"/>
      <c r="DS423" s="217"/>
      <c r="DT423" s="217"/>
      <c r="DU423" s="217"/>
      <c r="DV423" s="217"/>
      <c r="DW423" s="217"/>
      <c r="DX423" s="217"/>
      <c r="DY423" s="217"/>
      <c r="DZ423" s="217"/>
      <c r="EA423" s="217"/>
      <c r="EB423" s="217"/>
      <c r="EC423" s="217"/>
      <c r="ED423" s="217"/>
      <c r="EE423" s="217"/>
      <c r="EF423" s="217"/>
      <c r="EG423" s="217"/>
      <c r="EH423" s="217"/>
      <c r="EI423" s="217"/>
      <c r="EJ423" s="217"/>
      <c r="EK423" s="217"/>
      <c r="EL423" s="217"/>
      <c r="EM423" s="217"/>
      <c r="EN423" s="217"/>
      <c r="EO423" s="217"/>
      <c r="EP423" s="217"/>
      <c r="EQ423" s="217"/>
      <c r="ER423" s="217"/>
      <c r="ES423" s="217"/>
      <c r="ET423" s="217"/>
      <c r="EU423" s="217"/>
      <c r="EV423" s="217"/>
      <c r="EW423" s="217"/>
      <c r="EX423" s="217"/>
      <c r="EY423" s="217"/>
      <c r="EZ423" s="217"/>
      <c r="FA423" s="217"/>
      <c r="FB423" s="217"/>
      <c r="FC423" s="217"/>
      <c r="FD423" s="217"/>
      <c r="FE423" s="217"/>
      <c r="FF423" s="217"/>
      <c r="FG423" s="217"/>
      <c r="FH423" s="217"/>
      <c r="FI423" s="217"/>
      <c r="FJ423" s="217"/>
      <c r="FK423" s="217"/>
      <c r="FL423" s="217"/>
      <c r="FM423" s="217"/>
      <c r="FN423" s="217"/>
      <c r="FO423" s="217"/>
      <c r="FP423" s="217"/>
      <c r="FQ423" s="217"/>
      <c r="FR423" s="217"/>
      <c r="FS423" s="217"/>
      <c r="FT423" s="217"/>
      <c r="FU423" s="217"/>
      <c r="FV423" s="217"/>
      <c r="FW423" s="217"/>
      <c r="FX423" s="217"/>
      <c r="FY423" s="217"/>
      <c r="FZ423" s="217"/>
      <c r="GA423" s="217"/>
      <c r="GB423" s="217"/>
      <c r="GC423" s="217"/>
      <c r="GD423" s="217"/>
      <c r="GE423" s="217"/>
      <c r="GF423" s="217"/>
      <c r="GG423" s="217"/>
      <c r="GH423" s="217"/>
      <c r="GI423" s="217"/>
      <c r="GJ423" s="217"/>
      <c r="GK423" s="217"/>
      <c r="GL423" s="217"/>
      <c r="GM423" s="217"/>
      <c r="GN423" s="217"/>
      <c r="GO423" s="217"/>
      <c r="GP423" s="217"/>
      <c r="GQ423" s="217"/>
      <c r="GR423" s="217"/>
      <c r="GS423" s="217"/>
      <c r="GT423" s="217"/>
      <c r="GU423" s="217"/>
      <c r="GV423" s="217"/>
      <c r="GW423" s="217"/>
      <c r="GX423" s="217"/>
      <c r="GY423" s="217"/>
      <c r="GZ423" s="217"/>
      <c r="HA423" s="217"/>
      <c r="HB423" s="217"/>
      <c r="HC423" s="217"/>
      <c r="HD423" s="217"/>
      <c r="HE423" s="217"/>
      <c r="HF423" s="217"/>
      <c r="HG423" s="217"/>
      <c r="HH423" s="217"/>
      <c r="HI423" s="217"/>
      <c r="HJ423" s="217"/>
      <c r="HK423" s="217"/>
      <c r="HL423" s="217"/>
      <c r="HM423" s="217"/>
      <c r="HN423" s="217"/>
      <c r="HO423" s="217"/>
      <c r="HP423" s="217"/>
      <c r="HQ423" s="217"/>
      <c r="HR423" s="217"/>
      <c r="HS423" s="217"/>
      <c r="HT423" s="217"/>
      <c r="HU423" s="217"/>
      <c r="HV423" s="217"/>
      <c r="HW423" s="217"/>
      <c r="HX423" s="217"/>
      <c r="HY423" s="217"/>
      <c r="HZ423" s="217"/>
      <c r="IA423" s="217"/>
      <c r="IB423" s="217"/>
      <c r="IC423" s="217"/>
      <c r="ID423" s="217"/>
      <c r="IE423" s="217"/>
      <c r="IF423" s="217"/>
      <c r="IG423" s="217"/>
      <c r="IH423" s="217"/>
      <c r="II423" s="217"/>
      <c r="IJ423" s="217"/>
      <c r="IK423" s="217"/>
      <c r="IL423" s="217"/>
      <c r="IM423" s="217"/>
      <c r="IN423" s="217"/>
      <c r="IO423" s="217"/>
      <c r="IP423" s="217"/>
      <c r="IQ423" s="217"/>
      <c r="IR423" s="217"/>
      <c r="IS423" s="217"/>
      <c r="IT423" s="217"/>
      <c r="IU423" s="217"/>
      <c r="IV423" s="217"/>
      <c r="IW423" s="217"/>
    </row>
    <row r="424" customFormat="false" ht="12.75" hidden="false" customHeight="false" outlineLevel="0" collapsed="false">
      <c r="A424" s="192"/>
      <c r="B424" s="216"/>
      <c r="C424" s="216"/>
      <c r="D424" s="216"/>
      <c r="E424" s="216"/>
      <c r="F424" s="217"/>
      <c r="G424" s="217"/>
      <c r="H424" s="217"/>
      <c r="I424" s="217"/>
      <c r="J424" s="217"/>
      <c r="K424" s="217"/>
      <c r="L424" s="217"/>
      <c r="M424" s="217"/>
      <c r="N424" s="217"/>
      <c r="O424" s="217"/>
      <c r="P424" s="217"/>
      <c r="Q424" s="217"/>
      <c r="R424" s="217"/>
      <c r="S424" s="217"/>
      <c r="T424" s="217"/>
      <c r="U424" s="217"/>
      <c r="V424" s="217"/>
      <c r="W424" s="217"/>
      <c r="X424" s="217"/>
      <c r="Y424" s="217"/>
      <c r="Z424" s="217"/>
      <c r="AA424" s="217"/>
      <c r="AB424" s="217"/>
      <c r="AC424" s="217"/>
      <c r="AD424" s="217"/>
      <c r="AE424" s="217"/>
      <c r="AF424" s="217"/>
      <c r="AG424" s="217"/>
      <c r="AH424" s="217"/>
      <c r="AI424" s="217"/>
      <c r="AJ424" s="217"/>
      <c r="AK424" s="217"/>
      <c r="AL424" s="217"/>
      <c r="AM424" s="217"/>
      <c r="AN424" s="217"/>
      <c r="AO424" s="217"/>
      <c r="AP424" s="217"/>
      <c r="AQ424" s="217"/>
      <c r="AR424" s="217"/>
      <c r="AS424" s="217"/>
      <c r="AT424" s="217"/>
      <c r="AU424" s="217"/>
      <c r="AV424" s="217"/>
      <c r="AW424" s="217"/>
      <c r="AX424" s="217"/>
      <c r="AY424" s="217"/>
      <c r="AZ424" s="217"/>
      <c r="BA424" s="217"/>
      <c r="BB424" s="217"/>
      <c r="BC424" s="217"/>
      <c r="BD424" s="217"/>
      <c r="BE424" s="217"/>
      <c r="BF424" s="217"/>
      <c r="BG424" s="217"/>
      <c r="BH424" s="217"/>
      <c r="BI424" s="217"/>
      <c r="BJ424" s="217"/>
      <c r="BK424" s="217"/>
      <c r="BL424" s="217"/>
      <c r="BM424" s="217"/>
      <c r="BN424" s="217"/>
      <c r="BO424" s="217"/>
      <c r="BP424" s="217"/>
      <c r="BQ424" s="217"/>
      <c r="BR424" s="217"/>
      <c r="BS424" s="217"/>
      <c r="BT424" s="217"/>
      <c r="BU424" s="217"/>
      <c r="BV424" s="217"/>
      <c r="BW424" s="217"/>
      <c r="BX424" s="217"/>
      <c r="BY424" s="217"/>
      <c r="BZ424" s="217"/>
      <c r="CA424" s="217"/>
      <c r="CB424" s="217"/>
      <c r="CC424" s="217"/>
      <c r="CD424" s="217"/>
      <c r="CE424" s="217"/>
      <c r="CF424" s="217"/>
      <c r="CG424" s="217"/>
      <c r="CH424" s="217"/>
      <c r="CI424" s="217"/>
      <c r="CJ424" s="217"/>
      <c r="CK424" s="217"/>
      <c r="CL424" s="217"/>
      <c r="CM424" s="217"/>
      <c r="CN424" s="217"/>
      <c r="CO424" s="217"/>
      <c r="CP424" s="217"/>
      <c r="CQ424" s="217"/>
      <c r="CR424" s="217"/>
      <c r="CS424" s="217"/>
      <c r="CT424" s="217"/>
      <c r="CU424" s="217"/>
      <c r="CV424" s="217"/>
      <c r="CW424" s="217"/>
      <c r="CX424" s="217"/>
      <c r="CY424" s="217"/>
      <c r="CZ424" s="217"/>
      <c r="DA424" s="217"/>
      <c r="DB424" s="217"/>
      <c r="DC424" s="217"/>
      <c r="DD424" s="217"/>
      <c r="DE424" s="217"/>
      <c r="DF424" s="217"/>
      <c r="DG424" s="217"/>
      <c r="DH424" s="217"/>
      <c r="DI424" s="217"/>
      <c r="DJ424" s="217"/>
      <c r="DK424" s="217"/>
      <c r="DL424" s="217"/>
      <c r="DM424" s="217"/>
      <c r="DN424" s="217"/>
      <c r="DO424" s="217"/>
      <c r="DP424" s="217"/>
      <c r="DQ424" s="217"/>
      <c r="DR424" s="217"/>
      <c r="DS424" s="217"/>
      <c r="DT424" s="217"/>
      <c r="DU424" s="217"/>
      <c r="DV424" s="217"/>
      <c r="DW424" s="217"/>
      <c r="DX424" s="217"/>
      <c r="DY424" s="217"/>
      <c r="DZ424" s="217"/>
      <c r="EA424" s="217"/>
      <c r="EB424" s="217"/>
      <c r="EC424" s="217"/>
      <c r="ED424" s="217"/>
      <c r="EE424" s="217"/>
      <c r="EF424" s="217"/>
      <c r="EG424" s="217"/>
      <c r="EH424" s="217"/>
      <c r="EI424" s="217"/>
      <c r="EJ424" s="217"/>
      <c r="EK424" s="217"/>
      <c r="EL424" s="217"/>
      <c r="EM424" s="217"/>
      <c r="EN424" s="217"/>
      <c r="EO424" s="217"/>
      <c r="EP424" s="217"/>
      <c r="EQ424" s="217"/>
      <c r="ER424" s="217"/>
      <c r="ES424" s="217"/>
      <c r="ET424" s="217"/>
      <c r="EU424" s="217"/>
      <c r="EV424" s="217"/>
      <c r="EW424" s="217"/>
      <c r="EX424" s="217"/>
      <c r="EY424" s="217"/>
      <c r="EZ424" s="217"/>
      <c r="FA424" s="217"/>
      <c r="FB424" s="217"/>
      <c r="FC424" s="217"/>
      <c r="FD424" s="217"/>
      <c r="FE424" s="217"/>
      <c r="FF424" s="217"/>
      <c r="FG424" s="217"/>
      <c r="FH424" s="217"/>
      <c r="FI424" s="217"/>
      <c r="FJ424" s="217"/>
      <c r="FK424" s="217"/>
      <c r="FL424" s="217"/>
      <c r="FM424" s="217"/>
      <c r="FN424" s="217"/>
      <c r="FO424" s="217"/>
      <c r="FP424" s="217"/>
      <c r="FQ424" s="217"/>
      <c r="FR424" s="217"/>
      <c r="FS424" s="217"/>
      <c r="FT424" s="217"/>
      <c r="FU424" s="217"/>
      <c r="FV424" s="217"/>
      <c r="FW424" s="217"/>
      <c r="FX424" s="217"/>
      <c r="FY424" s="217"/>
      <c r="FZ424" s="217"/>
      <c r="GA424" s="217"/>
      <c r="GB424" s="217"/>
      <c r="GC424" s="217"/>
      <c r="GD424" s="217"/>
      <c r="GE424" s="217"/>
      <c r="GF424" s="217"/>
      <c r="GG424" s="217"/>
      <c r="GH424" s="217"/>
      <c r="GI424" s="217"/>
      <c r="GJ424" s="217"/>
      <c r="GK424" s="217"/>
      <c r="GL424" s="217"/>
      <c r="GM424" s="217"/>
      <c r="GN424" s="217"/>
      <c r="GO424" s="217"/>
      <c r="GP424" s="217"/>
      <c r="GQ424" s="217"/>
      <c r="GR424" s="217"/>
      <c r="GS424" s="217"/>
      <c r="GT424" s="217"/>
      <c r="GU424" s="217"/>
      <c r="GV424" s="217"/>
      <c r="GW424" s="217"/>
      <c r="GX424" s="217"/>
      <c r="GY424" s="217"/>
      <c r="GZ424" s="217"/>
      <c r="HA424" s="217"/>
      <c r="HB424" s="217"/>
      <c r="HC424" s="217"/>
      <c r="HD424" s="217"/>
      <c r="HE424" s="217"/>
      <c r="HF424" s="217"/>
      <c r="HG424" s="217"/>
      <c r="HH424" s="217"/>
      <c r="HI424" s="217"/>
      <c r="HJ424" s="217"/>
      <c r="HK424" s="217"/>
      <c r="HL424" s="217"/>
      <c r="HM424" s="217"/>
      <c r="HN424" s="217"/>
      <c r="HO424" s="217"/>
      <c r="HP424" s="217"/>
      <c r="HQ424" s="217"/>
      <c r="HR424" s="217"/>
      <c r="HS424" s="217"/>
      <c r="HT424" s="217"/>
      <c r="HU424" s="217"/>
      <c r="HV424" s="217"/>
      <c r="HW424" s="217"/>
      <c r="HX424" s="217"/>
      <c r="HY424" s="217"/>
      <c r="HZ424" s="217"/>
      <c r="IA424" s="217"/>
      <c r="IB424" s="217"/>
      <c r="IC424" s="217"/>
      <c r="ID424" s="217"/>
      <c r="IE424" s="217"/>
      <c r="IF424" s="217"/>
      <c r="IG424" s="217"/>
      <c r="IH424" s="217"/>
      <c r="II424" s="217"/>
      <c r="IJ424" s="217"/>
      <c r="IK424" s="217"/>
      <c r="IL424" s="217"/>
      <c r="IM424" s="217"/>
      <c r="IN424" s="217"/>
      <c r="IO424" s="217"/>
      <c r="IP424" s="217"/>
      <c r="IQ424" s="217"/>
      <c r="IR424" s="217"/>
      <c r="IS424" s="217"/>
      <c r="IT424" s="217"/>
      <c r="IU424" s="217"/>
      <c r="IV424" s="217"/>
      <c r="IW424" s="217"/>
    </row>
    <row r="425" customFormat="false" ht="12.75" hidden="false" customHeight="false" outlineLevel="0" collapsed="false">
      <c r="A425" s="191"/>
      <c r="B425" s="216"/>
      <c r="C425" s="222"/>
      <c r="D425" s="222"/>
      <c r="E425" s="222"/>
      <c r="F425" s="217"/>
      <c r="G425" s="217"/>
      <c r="H425" s="217"/>
      <c r="I425" s="217"/>
      <c r="J425" s="217"/>
      <c r="K425" s="217"/>
      <c r="L425" s="217"/>
      <c r="M425" s="217"/>
      <c r="N425" s="217"/>
      <c r="O425" s="217"/>
      <c r="P425" s="217"/>
      <c r="Q425" s="217"/>
      <c r="R425" s="217"/>
      <c r="S425" s="217"/>
      <c r="T425" s="217"/>
      <c r="U425" s="217"/>
      <c r="V425" s="217"/>
      <c r="W425" s="217"/>
      <c r="X425" s="217"/>
      <c r="Y425" s="217"/>
      <c r="Z425" s="217"/>
      <c r="AA425" s="217"/>
      <c r="AB425" s="217"/>
      <c r="AC425" s="217"/>
      <c r="AD425" s="217"/>
      <c r="AE425" s="217"/>
      <c r="AF425" s="217"/>
      <c r="AG425" s="217"/>
      <c r="AH425" s="217"/>
      <c r="AI425" s="217"/>
      <c r="AJ425" s="217"/>
      <c r="AK425" s="217"/>
      <c r="AL425" s="217"/>
      <c r="AM425" s="217"/>
      <c r="AN425" s="217"/>
      <c r="AO425" s="217"/>
      <c r="AP425" s="217"/>
      <c r="AQ425" s="217"/>
      <c r="AR425" s="217"/>
      <c r="AS425" s="217"/>
      <c r="AT425" s="217"/>
      <c r="AU425" s="217"/>
      <c r="AV425" s="217"/>
      <c r="AW425" s="217"/>
      <c r="AX425" s="217"/>
      <c r="AY425" s="217"/>
      <c r="AZ425" s="217"/>
      <c r="BA425" s="217"/>
      <c r="BB425" s="217"/>
      <c r="BC425" s="217"/>
      <c r="BD425" s="217"/>
      <c r="BE425" s="217"/>
      <c r="BF425" s="217"/>
      <c r="BG425" s="217"/>
      <c r="BH425" s="217"/>
      <c r="BI425" s="217"/>
      <c r="BJ425" s="217"/>
      <c r="BK425" s="217"/>
      <c r="BL425" s="217"/>
      <c r="BM425" s="217"/>
      <c r="BN425" s="217"/>
      <c r="BO425" s="217"/>
      <c r="BP425" s="217"/>
      <c r="BQ425" s="217"/>
      <c r="BR425" s="217"/>
      <c r="BS425" s="217"/>
      <c r="BT425" s="217"/>
      <c r="BU425" s="217"/>
      <c r="BV425" s="217"/>
      <c r="BW425" s="217"/>
      <c r="BX425" s="217"/>
      <c r="BY425" s="217"/>
      <c r="BZ425" s="217"/>
      <c r="CA425" s="217"/>
      <c r="CB425" s="217"/>
      <c r="CC425" s="217"/>
      <c r="CD425" s="217"/>
      <c r="CE425" s="217"/>
      <c r="CF425" s="217"/>
      <c r="CG425" s="217"/>
      <c r="CH425" s="217"/>
      <c r="CI425" s="217"/>
      <c r="CJ425" s="217"/>
      <c r="CK425" s="217"/>
      <c r="CL425" s="217"/>
      <c r="CM425" s="217"/>
      <c r="CN425" s="217"/>
      <c r="CO425" s="217"/>
      <c r="CP425" s="217"/>
      <c r="CQ425" s="217"/>
      <c r="CR425" s="217"/>
      <c r="CS425" s="217"/>
      <c r="CT425" s="217"/>
      <c r="CU425" s="217"/>
      <c r="CV425" s="217"/>
      <c r="CW425" s="217"/>
      <c r="CX425" s="217"/>
      <c r="CY425" s="217"/>
      <c r="CZ425" s="217"/>
      <c r="DA425" s="217"/>
      <c r="DB425" s="217"/>
      <c r="DC425" s="217"/>
      <c r="DD425" s="217"/>
      <c r="DE425" s="217"/>
      <c r="DF425" s="217"/>
      <c r="DG425" s="217"/>
      <c r="DH425" s="217"/>
      <c r="DI425" s="217"/>
      <c r="DJ425" s="217"/>
      <c r="DK425" s="217"/>
      <c r="DL425" s="217"/>
      <c r="DM425" s="217"/>
      <c r="DN425" s="217"/>
      <c r="DO425" s="217"/>
      <c r="DP425" s="217"/>
      <c r="DQ425" s="217"/>
      <c r="DR425" s="217"/>
      <c r="DS425" s="217"/>
      <c r="DT425" s="217"/>
      <c r="DU425" s="217"/>
      <c r="DV425" s="217"/>
      <c r="DW425" s="217"/>
      <c r="DX425" s="217"/>
      <c r="DY425" s="217"/>
      <c r="DZ425" s="217"/>
      <c r="EA425" s="217"/>
      <c r="EB425" s="217"/>
      <c r="EC425" s="217"/>
      <c r="ED425" s="217"/>
      <c r="EE425" s="217"/>
      <c r="EF425" s="217"/>
      <c r="EG425" s="217"/>
      <c r="EH425" s="217"/>
      <c r="EI425" s="217"/>
      <c r="EJ425" s="217"/>
      <c r="EK425" s="217"/>
      <c r="EL425" s="217"/>
      <c r="EM425" s="217"/>
      <c r="EN425" s="217"/>
      <c r="EO425" s="217"/>
      <c r="EP425" s="217"/>
      <c r="EQ425" s="217"/>
      <c r="ER425" s="217"/>
      <c r="ES425" s="217"/>
      <c r="ET425" s="217"/>
      <c r="EU425" s="217"/>
      <c r="EV425" s="217"/>
      <c r="EW425" s="217"/>
      <c r="EX425" s="217"/>
      <c r="EY425" s="217"/>
      <c r="EZ425" s="217"/>
      <c r="FA425" s="217"/>
      <c r="FB425" s="217"/>
      <c r="FC425" s="217"/>
      <c r="FD425" s="217"/>
      <c r="FE425" s="217"/>
      <c r="FF425" s="217"/>
      <c r="FG425" s="217"/>
      <c r="FH425" s="217"/>
      <c r="FI425" s="217"/>
      <c r="FJ425" s="217"/>
      <c r="FK425" s="217"/>
      <c r="FL425" s="217"/>
      <c r="FM425" s="217"/>
      <c r="FN425" s="217"/>
      <c r="FO425" s="217"/>
      <c r="FP425" s="217"/>
      <c r="FQ425" s="217"/>
      <c r="FR425" s="217"/>
      <c r="FS425" s="217"/>
      <c r="FT425" s="217"/>
      <c r="FU425" s="217"/>
      <c r="FV425" s="217"/>
      <c r="FW425" s="217"/>
      <c r="FX425" s="217"/>
      <c r="FY425" s="217"/>
      <c r="FZ425" s="217"/>
      <c r="GA425" s="217"/>
      <c r="GB425" s="217"/>
      <c r="GC425" s="217"/>
      <c r="GD425" s="217"/>
      <c r="GE425" s="217"/>
      <c r="GF425" s="217"/>
      <c r="GG425" s="217"/>
      <c r="GH425" s="217"/>
      <c r="GI425" s="217"/>
      <c r="GJ425" s="217"/>
      <c r="GK425" s="217"/>
      <c r="GL425" s="217"/>
      <c r="GM425" s="217"/>
      <c r="GN425" s="217"/>
      <c r="GO425" s="217"/>
      <c r="GP425" s="217"/>
      <c r="GQ425" s="217"/>
      <c r="GR425" s="217"/>
      <c r="GS425" s="217"/>
      <c r="GT425" s="217"/>
      <c r="GU425" s="217"/>
      <c r="GV425" s="217"/>
      <c r="GW425" s="217"/>
      <c r="GX425" s="217"/>
      <c r="GY425" s="217"/>
      <c r="GZ425" s="217"/>
      <c r="HA425" s="217"/>
      <c r="HB425" s="217"/>
      <c r="HC425" s="217"/>
      <c r="HD425" s="217"/>
      <c r="HE425" s="217"/>
      <c r="HF425" s="217"/>
      <c r="HG425" s="217"/>
      <c r="HH425" s="217"/>
      <c r="HI425" s="217"/>
      <c r="HJ425" s="217"/>
      <c r="HK425" s="217"/>
      <c r="HL425" s="217"/>
      <c r="HM425" s="217"/>
      <c r="HN425" s="217"/>
      <c r="HO425" s="217"/>
      <c r="HP425" s="217"/>
      <c r="HQ425" s="217"/>
      <c r="HR425" s="217"/>
      <c r="HS425" s="217"/>
      <c r="HT425" s="217"/>
      <c r="HU425" s="217"/>
      <c r="HV425" s="217"/>
      <c r="HW425" s="217"/>
      <c r="HX425" s="217"/>
      <c r="HY425" s="217"/>
      <c r="HZ425" s="217"/>
      <c r="IA425" s="217"/>
      <c r="IB425" s="217"/>
      <c r="IC425" s="217"/>
      <c r="ID425" s="217"/>
      <c r="IE425" s="217"/>
      <c r="IF425" s="217"/>
      <c r="IG425" s="217"/>
      <c r="IH425" s="217"/>
      <c r="II425" s="217"/>
      <c r="IJ425" s="217"/>
      <c r="IK425" s="217"/>
      <c r="IL425" s="217"/>
      <c r="IM425" s="217"/>
      <c r="IN425" s="217"/>
      <c r="IO425" s="217"/>
      <c r="IP425" s="217"/>
      <c r="IQ425" s="217"/>
      <c r="IR425" s="217"/>
      <c r="IS425" s="217"/>
      <c r="IT425" s="217"/>
      <c r="IU425" s="217"/>
      <c r="IV425" s="217"/>
      <c r="IW425" s="217"/>
    </row>
    <row r="426" customFormat="false" ht="12.75" hidden="false" customHeight="false" outlineLevel="0" collapsed="false">
      <c r="A426" s="191"/>
      <c r="B426" s="223"/>
      <c r="C426" s="222"/>
      <c r="D426" s="222"/>
      <c r="E426" s="222"/>
      <c r="F426" s="217"/>
      <c r="G426" s="217"/>
      <c r="H426" s="217"/>
      <c r="I426" s="217"/>
      <c r="J426" s="217"/>
      <c r="K426" s="217"/>
      <c r="L426" s="217"/>
      <c r="M426" s="217"/>
      <c r="N426" s="217"/>
      <c r="O426" s="217"/>
      <c r="P426" s="217"/>
      <c r="Q426" s="217"/>
      <c r="R426" s="217"/>
      <c r="S426" s="217"/>
      <c r="T426" s="217"/>
      <c r="U426" s="217"/>
      <c r="V426" s="217"/>
      <c r="W426" s="217"/>
      <c r="X426" s="217"/>
      <c r="Y426" s="217"/>
      <c r="Z426" s="217"/>
      <c r="AA426" s="217"/>
      <c r="AB426" s="217"/>
      <c r="AC426" s="217"/>
      <c r="AD426" s="217"/>
      <c r="AE426" s="217"/>
      <c r="AF426" s="217"/>
      <c r="AG426" s="217"/>
      <c r="AH426" s="217"/>
      <c r="AI426" s="217"/>
      <c r="AJ426" s="217"/>
      <c r="AK426" s="217"/>
      <c r="AL426" s="217"/>
      <c r="AM426" s="217"/>
      <c r="AN426" s="217"/>
      <c r="AO426" s="217"/>
      <c r="AP426" s="217"/>
      <c r="AQ426" s="217"/>
      <c r="AR426" s="217"/>
      <c r="AS426" s="217"/>
      <c r="AT426" s="217"/>
      <c r="AU426" s="217"/>
      <c r="AV426" s="217"/>
      <c r="AW426" s="217"/>
      <c r="AX426" s="217"/>
      <c r="AY426" s="217"/>
      <c r="AZ426" s="217"/>
      <c r="BA426" s="217"/>
      <c r="BB426" s="217"/>
      <c r="BC426" s="217"/>
      <c r="BD426" s="217"/>
      <c r="BE426" s="217"/>
      <c r="BF426" s="217"/>
      <c r="BG426" s="217"/>
      <c r="BH426" s="217"/>
      <c r="BI426" s="217"/>
      <c r="BJ426" s="217"/>
      <c r="BK426" s="217"/>
      <c r="BL426" s="217"/>
      <c r="BM426" s="217"/>
      <c r="BN426" s="217"/>
      <c r="BO426" s="217"/>
      <c r="BP426" s="217"/>
      <c r="BQ426" s="217"/>
      <c r="BR426" s="217"/>
      <c r="BS426" s="217"/>
      <c r="BT426" s="217"/>
      <c r="BU426" s="217"/>
      <c r="BV426" s="217"/>
      <c r="BW426" s="217"/>
      <c r="BX426" s="217"/>
      <c r="BY426" s="217"/>
      <c r="BZ426" s="217"/>
      <c r="CA426" s="217"/>
      <c r="CB426" s="217"/>
      <c r="CC426" s="217"/>
      <c r="CD426" s="217"/>
      <c r="CE426" s="217"/>
      <c r="CF426" s="217"/>
      <c r="CG426" s="217"/>
      <c r="CH426" s="217"/>
      <c r="CI426" s="217"/>
      <c r="CJ426" s="217"/>
      <c r="CK426" s="217"/>
      <c r="CL426" s="217"/>
      <c r="CM426" s="217"/>
      <c r="CN426" s="217"/>
      <c r="CO426" s="217"/>
      <c r="CP426" s="217"/>
      <c r="CQ426" s="217"/>
      <c r="CR426" s="217"/>
      <c r="CS426" s="217"/>
      <c r="CT426" s="217"/>
      <c r="CU426" s="217"/>
      <c r="CV426" s="217"/>
      <c r="CW426" s="217"/>
      <c r="CX426" s="217"/>
      <c r="CY426" s="217"/>
      <c r="CZ426" s="217"/>
      <c r="DA426" s="217"/>
      <c r="DB426" s="217"/>
      <c r="DC426" s="217"/>
      <c r="DD426" s="217"/>
      <c r="DE426" s="217"/>
      <c r="DF426" s="217"/>
      <c r="DG426" s="217"/>
      <c r="DH426" s="217"/>
      <c r="DI426" s="217"/>
      <c r="DJ426" s="217"/>
      <c r="DK426" s="217"/>
      <c r="DL426" s="217"/>
      <c r="DM426" s="217"/>
      <c r="DN426" s="217"/>
      <c r="DO426" s="217"/>
      <c r="DP426" s="217"/>
      <c r="DQ426" s="217"/>
      <c r="DR426" s="217"/>
      <c r="DS426" s="217"/>
      <c r="DT426" s="217"/>
      <c r="DU426" s="217"/>
      <c r="DV426" s="217"/>
      <c r="DW426" s="217"/>
      <c r="DX426" s="217"/>
      <c r="DY426" s="217"/>
      <c r="DZ426" s="217"/>
      <c r="EA426" s="217"/>
      <c r="EB426" s="217"/>
      <c r="EC426" s="217"/>
      <c r="ED426" s="217"/>
      <c r="EE426" s="217"/>
      <c r="EF426" s="217"/>
      <c r="EG426" s="217"/>
      <c r="EH426" s="217"/>
      <c r="EI426" s="217"/>
      <c r="EJ426" s="217"/>
      <c r="EK426" s="217"/>
      <c r="EL426" s="217"/>
      <c r="EM426" s="217"/>
      <c r="EN426" s="217"/>
      <c r="EO426" s="217"/>
      <c r="EP426" s="217"/>
      <c r="EQ426" s="217"/>
      <c r="ER426" s="217"/>
      <c r="ES426" s="217"/>
      <c r="ET426" s="217"/>
      <c r="EU426" s="217"/>
      <c r="EV426" s="217"/>
      <c r="EW426" s="217"/>
      <c r="EX426" s="217"/>
      <c r="EY426" s="217"/>
      <c r="EZ426" s="217"/>
      <c r="FA426" s="217"/>
      <c r="FB426" s="217"/>
      <c r="FC426" s="217"/>
      <c r="FD426" s="217"/>
      <c r="FE426" s="217"/>
      <c r="FF426" s="217"/>
      <c r="FG426" s="217"/>
      <c r="FH426" s="217"/>
      <c r="FI426" s="217"/>
      <c r="FJ426" s="217"/>
      <c r="FK426" s="217"/>
      <c r="FL426" s="217"/>
      <c r="FM426" s="217"/>
      <c r="FN426" s="217"/>
      <c r="FO426" s="217"/>
      <c r="FP426" s="217"/>
      <c r="FQ426" s="217"/>
      <c r="FR426" s="217"/>
      <c r="FS426" s="217"/>
      <c r="FT426" s="217"/>
      <c r="FU426" s="217"/>
      <c r="FV426" s="217"/>
      <c r="FW426" s="217"/>
      <c r="FX426" s="217"/>
      <c r="FY426" s="217"/>
      <c r="FZ426" s="217"/>
      <c r="GA426" s="217"/>
      <c r="GB426" s="217"/>
      <c r="GC426" s="217"/>
      <c r="GD426" s="217"/>
      <c r="GE426" s="217"/>
      <c r="GF426" s="217"/>
      <c r="GG426" s="217"/>
      <c r="GH426" s="217"/>
      <c r="GI426" s="217"/>
      <c r="GJ426" s="217"/>
      <c r="GK426" s="217"/>
      <c r="GL426" s="217"/>
      <c r="GM426" s="217"/>
      <c r="GN426" s="217"/>
      <c r="GO426" s="217"/>
      <c r="GP426" s="217"/>
      <c r="GQ426" s="217"/>
      <c r="GR426" s="217"/>
      <c r="GS426" s="217"/>
      <c r="GT426" s="217"/>
      <c r="GU426" s="217"/>
      <c r="GV426" s="217"/>
      <c r="GW426" s="217"/>
      <c r="GX426" s="217"/>
      <c r="GY426" s="217"/>
      <c r="GZ426" s="217"/>
      <c r="HA426" s="217"/>
      <c r="HB426" s="217"/>
      <c r="HC426" s="217"/>
      <c r="HD426" s="217"/>
      <c r="HE426" s="217"/>
      <c r="HF426" s="217"/>
      <c r="HG426" s="217"/>
      <c r="HH426" s="217"/>
      <c r="HI426" s="217"/>
      <c r="HJ426" s="217"/>
      <c r="HK426" s="217"/>
      <c r="HL426" s="217"/>
      <c r="HM426" s="217"/>
      <c r="HN426" s="217"/>
      <c r="HO426" s="217"/>
      <c r="HP426" s="217"/>
      <c r="HQ426" s="217"/>
      <c r="HR426" s="217"/>
      <c r="HS426" s="217"/>
      <c r="HT426" s="217"/>
      <c r="HU426" s="217"/>
      <c r="HV426" s="217"/>
      <c r="HW426" s="217"/>
      <c r="HX426" s="217"/>
      <c r="HY426" s="217"/>
      <c r="HZ426" s="217"/>
      <c r="IA426" s="217"/>
      <c r="IB426" s="217"/>
      <c r="IC426" s="217"/>
      <c r="ID426" s="217"/>
      <c r="IE426" s="217"/>
      <c r="IF426" s="217"/>
      <c r="IG426" s="217"/>
      <c r="IH426" s="217"/>
      <c r="II426" s="217"/>
      <c r="IJ426" s="217"/>
      <c r="IK426" s="217"/>
      <c r="IL426" s="217"/>
      <c r="IM426" s="217"/>
      <c r="IN426" s="217"/>
      <c r="IO426" s="217"/>
      <c r="IP426" s="217"/>
      <c r="IQ426" s="217"/>
      <c r="IR426" s="217"/>
      <c r="IS426" s="217"/>
      <c r="IT426" s="217"/>
      <c r="IU426" s="217"/>
      <c r="IV426" s="217"/>
      <c r="IW426" s="217"/>
    </row>
    <row r="427" customFormat="false" ht="12.75" hidden="false" customHeight="false" outlineLevel="0" collapsed="false">
      <c r="A427" s="191"/>
      <c r="B427" s="224"/>
      <c r="C427" s="222"/>
      <c r="D427" s="222"/>
      <c r="E427" s="222"/>
      <c r="F427" s="217"/>
      <c r="G427" s="217"/>
      <c r="H427" s="217"/>
      <c r="I427" s="217"/>
      <c r="J427" s="217"/>
      <c r="K427" s="217"/>
      <c r="L427" s="217"/>
      <c r="M427" s="217"/>
      <c r="N427" s="217"/>
      <c r="O427" s="217"/>
      <c r="P427" s="217"/>
      <c r="Q427" s="217"/>
      <c r="R427" s="217"/>
      <c r="S427" s="217"/>
      <c r="T427" s="217"/>
      <c r="U427" s="217"/>
      <c r="V427" s="217"/>
      <c r="W427" s="217"/>
      <c r="X427" s="217"/>
      <c r="Y427" s="217"/>
      <c r="Z427" s="217"/>
      <c r="AA427" s="217"/>
      <c r="AB427" s="217"/>
      <c r="AC427" s="217"/>
      <c r="AD427" s="217"/>
      <c r="AE427" s="217"/>
      <c r="AF427" s="217"/>
      <c r="AG427" s="217"/>
      <c r="AH427" s="217"/>
      <c r="AI427" s="217"/>
      <c r="AJ427" s="217"/>
      <c r="AK427" s="217"/>
      <c r="AL427" s="217"/>
      <c r="AM427" s="217"/>
      <c r="AN427" s="217"/>
      <c r="AO427" s="217"/>
      <c r="AP427" s="217"/>
      <c r="AQ427" s="217"/>
      <c r="AR427" s="217"/>
      <c r="AS427" s="217"/>
      <c r="AT427" s="217"/>
      <c r="AU427" s="217"/>
      <c r="AV427" s="217"/>
      <c r="AW427" s="217"/>
      <c r="AX427" s="217"/>
      <c r="AY427" s="217"/>
      <c r="AZ427" s="217"/>
      <c r="BA427" s="217"/>
      <c r="BB427" s="217"/>
      <c r="BC427" s="217"/>
      <c r="BD427" s="217"/>
      <c r="BE427" s="217"/>
      <c r="BF427" s="217"/>
      <c r="BG427" s="217"/>
      <c r="BH427" s="217"/>
      <c r="BI427" s="217"/>
      <c r="BJ427" s="217"/>
      <c r="BK427" s="217"/>
      <c r="BL427" s="217"/>
      <c r="BM427" s="217"/>
      <c r="BN427" s="217"/>
      <c r="BO427" s="217"/>
      <c r="BP427" s="217"/>
      <c r="BQ427" s="217"/>
      <c r="BR427" s="217"/>
      <c r="BS427" s="217"/>
      <c r="BT427" s="217"/>
      <c r="BU427" s="217"/>
      <c r="BV427" s="217"/>
      <c r="BW427" s="217"/>
      <c r="BX427" s="217"/>
      <c r="BY427" s="217"/>
      <c r="BZ427" s="217"/>
      <c r="CA427" s="217"/>
      <c r="CB427" s="217"/>
      <c r="CC427" s="217"/>
      <c r="CD427" s="217"/>
      <c r="CE427" s="217"/>
      <c r="CF427" s="217"/>
      <c r="CG427" s="217"/>
      <c r="CH427" s="217"/>
      <c r="CI427" s="217"/>
      <c r="CJ427" s="217"/>
      <c r="CK427" s="217"/>
      <c r="CL427" s="217"/>
      <c r="CM427" s="217"/>
      <c r="CN427" s="217"/>
      <c r="CO427" s="217"/>
      <c r="CP427" s="217"/>
      <c r="CQ427" s="217"/>
      <c r="CR427" s="217"/>
      <c r="CS427" s="217"/>
      <c r="CT427" s="217"/>
      <c r="CU427" s="217"/>
      <c r="CV427" s="217"/>
      <c r="CW427" s="217"/>
      <c r="CX427" s="217"/>
      <c r="CY427" s="217"/>
      <c r="CZ427" s="217"/>
      <c r="DA427" s="217"/>
      <c r="DB427" s="217"/>
      <c r="DC427" s="217"/>
      <c r="DD427" s="217"/>
      <c r="DE427" s="217"/>
      <c r="DF427" s="217"/>
      <c r="DG427" s="217"/>
      <c r="DH427" s="217"/>
      <c r="DI427" s="217"/>
      <c r="DJ427" s="217"/>
      <c r="DK427" s="217"/>
      <c r="DL427" s="217"/>
      <c r="DM427" s="217"/>
      <c r="DN427" s="217"/>
      <c r="DO427" s="217"/>
      <c r="DP427" s="217"/>
      <c r="DQ427" s="217"/>
      <c r="DR427" s="217"/>
      <c r="DS427" s="217"/>
      <c r="DT427" s="217"/>
      <c r="DU427" s="217"/>
      <c r="DV427" s="217"/>
      <c r="DW427" s="217"/>
      <c r="DX427" s="217"/>
      <c r="DY427" s="217"/>
      <c r="DZ427" s="217"/>
      <c r="EA427" s="217"/>
      <c r="EB427" s="217"/>
      <c r="EC427" s="217"/>
      <c r="ED427" s="217"/>
      <c r="EE427" s="217"/>
      <c r="EF427" s="217"/>
      <c r="EG427" s="217"/>
      <c r="EH427" s="217"/>
      <c r="EI427" s="217"/>
      <c r="EJ427" s="217"/>
      <c r="EK427" s="217"/>
      <c r="EL427" s="217"/>
      <c r="EM427" s="217"/>
      <c r="EN427" s="217"/>
      <c r="EO427" s="217"/>
      <c r="EP427" s="217"/>
      <c r="EQ427" s="217"/>
      <c r="ER427" s="217"/>
      <c r="ES427" s="217"/>
      <c r="ET427" s="217"/>
      <c r="EU427" s="217"/>
      <c r="EV427" s="217"/>
      <c r="EW427" s="217"/>
      <c r="EX427" s="217"/>
      <c r="EY427" s="217"/>
      <c r="EZ427" s="217"/>
      <c r="FA427" s="217"/>
      <c r="FB427" s="217"/>
      <c r="FC427" s="217"/>
      <c r="FD427" s="217"/>
      <c r="FE427" s="217"/>
      <c r="FF427" s="217"/>
      <c r="FG427" s="217"/>
      <c r="FH427" s="217"/>
      <c r="FI427" s="217"/>
      <c r="FJ427" s="217"/>
      <c r="FK427" s="217"/>
      <c r="FL427" s="217"/>
      <c r="FM427" s="217"/>
      <c r="FN427" s="217"/>
      <c r="FO427" s="217"/>
      <c r="FP427" s="217"/>
      <c r="FQ427" s="217"/>
      <c r="FR427" s="217"/>
      <c r="FS427" s="217"/>
      <c r="FT427" s="217"/>
      <c r="FU427" s="217"/>
      <c r="FV427" s="217"/>
      <c r="FW427" s="217"/>
      <c r="FX427" s="217"/>
      <c r="FY427" s="217"/>
      <c r="FZ427" s="217"/>
      <c r="GA427" s="217"/>
      <c r="GB427" s="217"/>
      <c r="GC427" s="217"/>
      <c r="GD427" s="217"/>
      <c r="GE427" s="217"/>
      <c r="GF427" s="217"/>
      <c r="GG427" s="217"/>
      <c r="GH427" s="217"/>
      <c r="GI427" s="217"/>
      <c r="GJ427" s="217"/>
      <c r="GK427" s="217"/>
      <c r="GL427" s="217"/>
      <c r="GM427" s="217"/>
      <c r="GN427" s="217"/>
      <c r="GO427" s="217"/>
      <c r="GP427" s="217"/>
      <c r="GQ427" s="217"/>
      <c r="GR427" s="217"/>
      <c r="GS427" s="217"/>
      <c r="GT427" s="217"/>
      <c r="GU427" s="217"/>
      <c r="GV427" s="217"/>
      <c r="GW427" s="217"/>
      <c r="GX427" s="217"/>
      <c r="GY427" s="217"/>
      <c r="GZ427" s="217"/>
      <c r="HA427" s="217"/>
      <c r="HB427" s="217"/>
      <c r="HC427" s="217"/>
      <c r="HD427" s="217"/>
      <c r="HE427" s="217"/>
      <c r="HF427" s="217"/>
      <c r="HG427" s="217"/>
      <c r="HH427" s="217"/>
      <c r="HI427" s="217"/>
      <c r="HJ427" s="217"/>
      <c r="HK427" s="217"/>
      <c r="HL427" s="217"/>
      <c r="HM427" s="217"/>
      <c r="HN427" s="217"/>
      <c r="HO427" s="217"/>
      <c r="HP427" s="217"/>
      <c r="HQ427" s="217"/>
      <c r="HR427" s="217"/>
      <c r="HS427" s="217"/>
      <c r="HT427" s="217"/>
      <c r="HU427" s="217"/>
      <c r="HV427" s="217"/>
      <c r="HW427" s="217"/>
      <c r="HX427" s="217"/>
      <c r="HY427" s="217"/>
      <c r="HZ427" s="217"/>
      <c r="IA427" s="217"/>
      <c r="IB427" s="217"/>
      <c r="IC427" s="217"/>
      <c r="ID427" s="217"/>
      <c r="IE427" s="217"/>
      <c r="IF427" s="217"/>
      <c r="IG427" s="217"/>
      <c r="IH427" s="217"/>
      <c r="II427" s="217"/>
      <c r="IJ427" s="217"/>
      <c r="IK427" s="217"/>
      <c r="IL427" s="217"/>
      <c r="IM427" s="217"/>
      <c r="IN427" s="217"/>
      <c r="IO427" s="217"/>
      <c r="IP427" s="217"/>
      <c r="IQ427" s="217"/>
      <c r="IR427" s="217"/>
      <c r="IS427" s="217"/>
      <c r="IT427" s="217"/>
      <c r="IU427" s="217"/>
      <c r="IV427" s="217"/>
      <c r="IW427" s="217"/>
    </row>
    <row r="428" customFormat="false" ht="12.75" hidden="false" customHeight="false" outlineLevel="0" collapsed="false">
      <c r="A428" s="190"/>
      <c r="B428" s="221"/>
      <c r="C428" s="222"/>
      <c r="D428" s="222"/>
      <c r="E428" s="222"/>
      <c r="F428" s="217"/>
      <c r="G428" s="217"/>
      <c r="H428" s="217"/>
      <c r="I428" s="217"/>
      <c r="J428" s="217"/>
      <c r="K428" s="217"/>
      <c r="L428" s="217"/>
      <c r="M428" s="217"/>
      <c r="N428" s="217"/>
      <c r="O428" s="217"/>
      <c r="P428" s="217"/>
      <c r="Q428" s="217"/>
      <c r="R428" s="217"/>
      <c r="S428" s="217"/>
      <c r="T428" s="217"/>
      <c r="U428" s="217"/>
      <c r="V428" s="217"/>
      <c r="W428" s="217"/>
      <c r="X428" s="217"/>
      <c r="Y428" s="217"/>
      <c r="Z428" s="217"/>
      <c r="AA428" s="217"/>
      <c r="AB428" s="217"/>
      <c r="AC428" s="217"/>
      <c r="AD428" s="217"/>
      <c r="AE428" s="217"/>
      <c r="AF428" s="217"/>
      <c r="AG428" s="217"/>
      <c r="AH428" s="217"/>
      <c r="AI428" s="217"/>
      <c r="AJ428" s="217"/>
      <c r="AK428" s="217"/>
      <c r="AL428" s="217"/>
      <c r="AM428" s="217"/>
      <c r="AN428" s="217"/>
      <c r="AO428" s="217"/>
      <c r="AP428" s="217"/>
      <c r="AQ428" s="217"/>
      <c r="AR428" s="217"/>
      <c r="AS428" s="217"/>
      <c r="AT428" s="217"/>
      <c r="AU428" s="217"/>
      <c r="AV428" s="217"/>
      <c r="AW428" s="217"/>
      <c r="AX428" s="217"/>
      <c r="AY428" s="217"/>
      <c r="AZ428" s="217"/>
      <c r="BA428" s="217"/>
      <c r="BB428" s="217"/>
      <c r="BC428" s="217"/>
      <c r="BD428" s="217"/>
      <c r="BE428" s="217"/>
      <c r="BF428" s="217"/>
      <c r="BG428" s="217"/>
      <c r="BH428" s="217"/>
      <c r="BI428" s="217"/>
      <c r="BJ428" s="217"/>
      <c r="BK428" s="217"/>
      <c r="BL428" s="217"/>
      <c r="BM428" s="217"/>
      <c r="BN428" s="217"/>
      <c r="BO428" s="217"/>
      <c r="BP428" s="217"/>
      <c r="BQ428" s="217"/>
      <c r="BR428" s="217"/>
      <c r="BS428" s="217"/>
      <c r="BT428" s="217"/>
      <c r="BU428" s="217"/>
      <c r="BV428" s="217"/>
      <c r="BW428" s="217"/>
      <c r="BX428" s="217"/>
      <c r="BY428" s="217"/>
      <c r="BZ428" s="217"/>
      <c r="CA428" s="217"/>
      <c r="CB428" s="217"/>
      <c r="CC428" s="217"/>
      <c r="CD428" s="217"/>
      <c r="CE428" s="217"/>
      <c r="CF428" s="217"/>
      <c r="CG428" s="217"/>
      <c r="CH428" s="217"/>
      <c r="CI428" s="217"/>
      <c r="CJ428" s="217"/>
      <c r="CK428" s="217"/>
      <c r="CL428" s="217"/>
      <c r="CM428" s="217"/>
      <c r="CN428" s="217"/>
      <c r="CO428" s="217"/>
      <c r="CP428" s="217"/>
      <c r="CQ428" s="217"/>
      <c r="CR428" s="217"/>
      <c r="CS428" s="217"/>
      <c r="CT428" s="217"/>
      <c r="CU428" s="217"/>
      <c r="CV428" s="217"/>
      <c r="CW428" s="217"/>
      <c r="CX428" s="217"/>
      <c r="CY428" s="217"/>
      <c r="CZ428" s="217"/>
      <c r="DA428" s="217"/>
      <c r="DB428" s="217"/>
      <c r="DC428" s="217"/>
      <c r="DD428" s="217"/>
      <c r="DE428" s="217"/>
      <c r="DF428" s="217"/>
      <c r="DG428" s="217"/>
      <c r="DH428" s="217"/>
      <c r="DI428" s="217"/>
      <c r="DJ428" s="217"/>
      <c r="DK428" s="217"/>
      <c r="DL428" s="217"/>
      <c r="DM428" s="217"/>
      <c r="DN428" s="217"/>
      <c r="DO428" s="217"/>
      <c r="DP428" s="217"/>
      <c r="DQ428" s="217"/>
      <c r="DR428" s="217"/>
      <c r="DS428" s="217"/>
      <c r="DT428" s="217"/>
      <c r="DU428" s="217"/>
      <c r="DV428" s="217"/>
      <c r="DW428" s="217"/>
      <c r="DX428" s="217"/>
      <c r="DY428" s="217"/>
      <c r="DZ428" s="217"/>
      <c r="EA428" s="217"/>
      <c r="EB428" s="217"/>
      <c r="EC428" s="217"/>
      <c r="ED428" s="217"/>
      <c r="EE428" s="217"/>
      <c r="EF428" s="217"/>
      <c r="EG428" s="217"/>
      <c r="EH428" s="217"/>
      <c r="EI428" s="217"/>
      <c r="EJ428" s="217"/>
      <c r="EK428" s="217"/>
      <c r="EL428" s="217"/>
      <c r="EM428" s="217"/>
      <c r="EN428" s="217"/>
      <c r="EO428" s="217"/>
      <c r="EP428" s="217"/>
      <c r="EQ428" s="217"/>
      <c r="ER428" s="217"/>
      <c r="ES428" s="217"/>
      <c r="ET428" s="217"/>
      <c r="EU428" s="217"/>
      <c r="EV428" s="217"/>
      <c r="EW428" s="217"/>
      <c r="EX428" s="217"/>
      <c r="EY428" s="217"/>
      <c r="EZ428" s="217"/>
      <c r="FA428" s="217"/>
      <c r="FB428" s="217"/>
      <c r="FC428" s="217"/>
      <c r="FD428" s="217"/>
      <c r="FE428" s="217"/>
      <c r="FF428" s="217"/>
      <c r="FG428" s="217"/>
      <c r="FH428" s="217"/>
      <c r="FI428" s="217"/>
      <c r="FJ428" s="217"/>
      <c r="FK428" s="217"/>
      <c r="FL428" s="217"/>
      <c r="FM428" s="217"/>
      <c r="FN428" s="217"/>
      <c r="FO428" s="217"/>
      <c r="FP428" s="217"/>
      <c r="FQ428" s="217"/>
      <c r="FR428" s="217"/>
      <c r="FS428" s="217"/>
      <c r="FT428" s="217"/>
      <c r="FU428" s="217"/>
      <c r="FV428" s="217"/>
      <c r="FW428" s="217"/>
      <c r="FX428" s="217"/>
      <c r="FY428" s="217"/>
      <c r="FZ428" s="217"/>
      <c r="GA428" s="217"/>
      <c r="GB428" s="217"/>
      <c r="GC428" s="217"/>
      <c r="GD428" s="217"/>
      <c r="GE428" s="217"/>
      <c r="GF428" s="217"/>
      <c r="GG428" s="217"/>
      <c r="GH428" s="217"/>
      <c r="GI428" s="217"/>
      <c r="GJ428" s="217"/>
      <c r="GK428" s="217"/>
      <c r="GL428" s="217"/>
      <c r="GM428" s="217"/>
      <c r="GN428" s="217"/>
      <c r="GO428" s="217"/>
      <c r="GP428" s="217"/>
      <c r="GQ428" s="217"/>
      <c r="GR428" s="217"/>
      <c r="GS428" s="217"/>
      <c r="GT428" s="217"/>
      <c r="GU428" s="217"/>
      <c r="GV428" s="217"/>
      <c r="GW428" s="217"/>
      <c r="GX428" s="217"/>
      <c r="GY428" s="217"/>
      <c r="GZ428" s="217"/>
      <c r="HA428" s="217"/>
      <c r="HB428" s="217"/>
      <c r="HC428" s="217"/>
      <c r="HD428" s="217"/>
      <c r="HE428" s="217"/>
      <c r="HF428" s="217"/>
      <c r="HG428" s="217"/>
      <c r="HH428" s="217"/>
      <c r="HI428" s="217"/>
      <c r="HJ428" s="217"/>
      <c r="HK428" s="217"/>
      <c r="HL428" s="217"/>
      <c r="HM428" s="217"/>
      <c r="HN428" s="217"/>
      <c r="HO428" s="217"/>
      <c r="HP428" s="217"/>
      <c r="HQ428" s="217"/>
      <c r="HR428" s="217"/>
      <c r="HS428" s="217"/>
      <c r="HT428" s="217"/>
      <c r="HU428" s="217"/>
      <c r="HV428" s="217"/>
      <c r="HW428" s="217"/>
      <c r="HX428" s="217"/>
      <c r="HY428" s="217"/>
      <c r="HZ428" s="217"/>
      <c r="IA428" s="217"/>
      <c r="IB428" s="217"/>
      <c r="IC428" s="217"/>
      <c r="ID428" s="217"/>
      <c r="IE428" s="217"/>
      <c r="IF428" s="217"/>
      <c r="IG428" s="217"/>
      <c r="IH428" s="217"/>
      <c r="II428" s="217"/>
      <c r="IJ428" s="217"/>
      <c r="IK428" s="217"/>
      <c r="IL428" s="217"/>
      <c r="IM428" s="217"/>
      <c r="IN428" s="217"/>
      <c r="IO428" s="217"/>
      <c r="IP428" s="217"/>
      <c r="IQ428" s="217"/>
      <c r="IR428" s="217"/>
      <c r="IS428" s="217"/>
      <c r="IT428" s="217"/>
      <c r="IU428" s="217"/>
      <c r="IV428" s="217"/>
      <c r="IW428" s="217"/>
    </row>
    <row r="429" customFormat="false" ht="12.75" hidden="false" customHeight="false" outlineLevel="0" collapsed="false">
      <c r="A429" s="112"/>
      <c r="B429" s="217"/>
      <c r="C429" s="222"/>
      <c r="D429" s="222"/>
      <c r="E429" s="222"/>
      <c r="F429" s="217"/>
      <c r="G429" s="217"/>
      <c r="H429" s="217"/>
      <c r="I429" s="217"/>
      <c r="J429" s="217"/>
      <c r="K429" s="217"/>
      <c r="L429" s="217"/>
      <c r="M429" s="217"/>
      <c r="N429" s="217"/>
      <c r="O429" s="217"/>
      <c r="P429" s="217"/>
      <c r="Q429" s="217"/>
      <c r="R429" s="217"/>
      <c r="S429" s="217"/>
      <c r="T429" s="217"/>
      <c r="U429" s="217"/>
      <c r="V429" s="217"/>
      <c r="W429" s="217"/>
      <c r="X429" s="217"/>
      <c r="Y429" s="217"/>
      <c r="Z429" s="217"/>
      <c r="AA429" s="217"/>
      <c r="AB429" s="217"/>
      <c r="AC429" s="217"/>
      <c r="AD429" s="217"/>
      <c r="AE429" s="217"/>
      <c r="AF429" s="217"/>
      <c r="AG429" s="217"/>
      <c r="AH429" s="217"/>
      <c r="AI429" s="217"/>
      <c r="AJ429" s="217"/>
      <c r="AK429" s="217"/>
      <c r="AL429" s="217"/>
      <c r="AM429" s="217"/>
      <c r="AN429" s="217"/>
      <c r="AO429" s="217"/>
      <c r="AP429" s="217"/>
      <c r="AQ429" s="217"/>
      <c r="AR429" s="217"/>
      <c r="AS429" s="217"/>
      <c r="AT429" s="217"/>
      <c r="AU429" s="217"/>
      <c r="AV429" s="217"/>
      <c r="AW429" s="217"/>
      <c r="AX429" s="217"/>
      <c r="AY429" s="217"/>
      <c r="AZ429" s="217"/>
      <c r="BA429" s="217"/>
      <c r="BB429" s="217"/>
      <c r="BC429" s="217"/>
      <c r="BD429" s="217"/>
      <c r="BE429" s="217"/>
      <c r="BF429" s="217"/>
      <c r="BG429" s="217"/>
      <c r="BH429" s="217"/>
      <c r="BI429" s="217"/>
      <c r="BJ429" s="217"/>
      <c r="BK429" s="217"/>
      <c r="BL429" s="217"/>
      <c r="BM429" s="217"/>
      <c r="BN429" s="217"/>
      <c r="BO429" s="217"/>
      <c r="BP429" s="217"/>
      <c r="BQ429" s="217"/>
      <c r="BR429" s="217"/>
      <c r="BS429" s="217"/>
      <c r="BT429" s="217"/>
      <c r="BU429" s="217"/>
      <c r="BV429" s="217"/>
      <c r="BW429" s="217"/>
      <c r="BX429" s="217"/>
      <c r="BY429" s="217"/>
      <c r="BZ429" s="217"/>
      <c r="CA429" s="217"/>
      <c r="CB429" s="217"/>
      <c r="CC429" s="217"/>
      <c r="CD429" s="217"/>
      <c r="CE429" s="217"/>
      <c r="CF429" s="217"/>
      <c r="CG429" s="217"/>
      <c r="CH429" s="217"/>
      <c r="CI429" s="217"/>
      <c r="CJ429" s="217"/>
      <c r="CK429" s="217"/>
      <c r="CL429" s="217"/>
      <c r="CM429" s="217"/>
      <c r="CN429" s="217"/>
      <c r="CO429" s="217"/>
      <c r="CP429" s="217"/>
      <c r="CQ429" s="217"/>
      <c r="CR429" s="217"/>
      <c r="CS429" s="217"/>
      <c r="CT429" s="217"/>
      <c r="CU429" s="217"/>
      <c r="CV429" s="217"/>
      <c r="CW429" s="217"/>
      <c r="CX429" s="217"/>
      <c r="CY429" s="217"/>
      <c r="CZ429" s="217"/>
      <c r="DA429" s="217"/>
      <c r="DB429" s="217"/>
      <c r="DC429" s="217"/>
      <c r="DD429" s="217"/>
      <c r="DE429" s="217"/>
      <c r="DF429" s="217"/>
      <c r="DG429" s="217"/>
      <c r="DH429" s="217"/>
      <c r="DI429" s="217"/>
      <c r="DJ429" s="217"/>
      <c r="DK429" s="217"/>
      <c r="DL429" s="217"/>
      <c r="DM429" s="217"/>
      <c r="DN429" s="217"/>
      <c r="DO429" s="217"/>
      <c r="DP429" s="217"/>
      <c r="DQ429" s="217"/>
      <c r="DR429" s="217"/>
      <c r="DS429" s="217"/>
      <c r="DT429" s="217"/>
      <c r="DU429" s="217"/>
      <c r="DV429" s="217"/>
      <c r="DW429" s="217"/>
      <c r="DX429" s="217"/>
      <c r="DY429" s="217"/>
      <c r="DZ429" s="217"/>
      <c r="EA429" s="217"/>
      <c r="EB429" s="217"/>
      <c r="EC429" s="217"/>
      <c r="ED429" s="217"/>
      <c r="EE429" s="217"/>
      <c r="EF429" s="217"/>
      <c r="EG429" s="217"/>
      <c r="EH429" s="217"/>
      <c r="EI429" s="217"/>
      <c r="EJ429" s="217"/>
      <c r="EK429" s="217"/>
      <c r="EL429" s="217"/>
      <c r="EM429" s="217"/>
      <c r="EN429" s="217"/>
      <c r="EO429" s="217"/>
      <c r="EP429" s="217"/>
      <c r="EQ429" s="217"/>
      <c r="ER429" s="217"/>
      <c r="ES429" s="217"/>
      <c r="ET429" s="217"/>
      <c r="EU429" s="217"/>
      <c r="EV429" s="217"/>
      <c r="EW429" s="217"/>
      <c r="EX429" s="217"/>
      <c r="EY429" s="217"/>
      <c r="EZ429" s="217"/>
      <c r="FA429" s="217"/>
      <c r="FB429" s="217"/>
      <c r="FC429" s="217"/>
      <c r="FD429" s="217"/>
      <c r="FE429" s="217"/>
      <c r="FF429" s="217"/>
      <c r="FG429" s="217"/>
      <c r="FH429" s="217"/>
      <c r="FI429" s="217"/>
      <c r="FJ429" s="217"/>
      <c r="FK429" s="217"/>
      <c r="FL429" s="217"/>
      <c r="FM429" s="217"/>
      <c r="FN429" s="217"/>
      <c r="FO429" s="217"/>
      <c r="FP429" s="217"/>
      <c r="FQ429" s="217"/>
      <c r="FR429" s="217"/>
      <c r="FS429" s="217"/>
      <c r="FT429" s="217"/>
      <c r="FU429" s="217"/>
      <c r="FV429" s="217"/>
      <c r="FW429" s="217"/>
      <c r="FX429" s="217"/>
      <c r="FY429" s="217"/>
      <c r="FZ429" s="217"/>
      <c r="GA429" s="217"/>
      <c r="GB429" s="217"/>
      <c r="GC429" s="217"/>
      <c r="GD429" s="217"/>
      <c r="GE429" s="217"/>
      <c r="GF429" s="217"/>
      <c r="GG429" s="217"/>
      <c r="GH429" s="217"/>
      <c r="GI429" s="217"/>
      <c r="GJ429" s="217"/>
      <c r="GK429" s="217"/>
      <c r="GL429" s="217"/>
      <c r="GM429" s="217"/>
      <c r="GN429" s="217"/>
      <c r="GO429" s="217"/>
      <c r="GP429" s="217"/>
      <c r="GQ429" s="217"/>
      <c r="GR429" s="217"/>
      <c r="GS429" s="217"/>
      <c r="GT429" s="217"/>
      <c r="GU429" s="217"/>
      <c r="GV429" s="217"/>
      <c r="GW429" s="217"/>
      <c r="GX429" s="217"/>
      <c r="GY429" s="217"/>
      <c r="GZ429" s="217"/>
      <c r="HA429" s="217"/>
      <c r="HB429" s="217"/>
      <c r="HC429" s="217"/>
      <c r="HD429" s="217"/>
      <c r="HE429" s="217"/>
      <c r="HF429" s="217"/>
      <c r="HG429" s="217"/>
      <c r="HH429" s="217"/>
      <c r="HI429" s="217"/>
      <c r="HJ429" s="217"/>
      <c r="HK429" s="217"/>
      <c r="HL429" s="217"/>
      <c r="HM429" s="217"/>
      <c r="HN429" s="217"/>
      <c r="HO429" s="217"/>
      <c r="HP429" s="217"/>
      <c r="HQ429" s="217"/>
      <c r="HR429" s="217"/>
      <c r="HS429" s="217"/>
      <c r="HT429" s="217"/>
      <c r="HU429" s="217"/>
      <c r="HV429" s="217"/>
      <c r="HW429" s="217"/>
      <c r="HX429" s="217"/>
      <c r="HY429" s="217"/>
      <c r="HZ429" s="217"/>
      <c r="IA429" s="217"/>
      <c r="IB429" s="217"/>
      <c r="IC429" s="217"/>
      <c r="ID429" s="217"/>
      <c r="IE429" s="217"/>
      <c r="IF429" s="217"/>
      <c r="IG429" s="217"/>
      <c r="IH429" s="217"/>
      <c r="II429" s="217"/>
      <c r="IJ429" s="217"/>
      <c r="IK429" s="217"/>
      <c r="IL429" s="217"/>
      <c r="IM429" s="217"/>
      <c r="IN429" s="217"/>
      <c r="IO429" s="217"/>
      <c r="IP429" s="217"/>
      <c r="IQ429" s="217"/>
      <c r="IR429" s="217"/>
      <c r="IS429" s="217"/>
      <c r="IT429" s="217"/>
      <c r="IU429" s="217"/>
      <c r="IV429" s="217"/>
      <c r="IW429" s="217"/>
    </row>
    <row r="430" customFormat="false" ht="12.75" hidden="false" customHeight="false" outlineLevel="0" collapsed="false">
      <c r="A430" s="192"/>
      <c r="B430" s="216"/>
      <c r="C430" s="222"/>
      <c r="D430" s="222"/>
      <c r="E430" s="222"/>
      <c r="F430" s="217"/>
      <c r="G430" s="217"/>
      <c r="H430" s="217"/>
      <c r="I430" s="217"/>
      <c r="J430" s="217"/>
      <c r="K430" s="217"/>
      <c r="L430" s="217"/>
      <c r="M430" s="217"/>
      <c r="N430" s="217"/>
      <c r="O430" s="217"/>
      <c r="P430" s="217"/>
      <c r="Q430" s="217"/>
      <c r="R430" s="217"/>
      <c r="S430" s="217"/>
      <c r="T430" s="217"/>
      <c r="U430" s="217"/>
      <c r="V430" s="217"/>
      <c r="W430" s="217"/>
      <c r="X430" s="217"/>
      <c r="Y430" s="217"/>
      <c r="Z430" s="217"/>
      <c r="AA430" s="217"/>
      <c r="AB430" s="217"/>
      <c r="AC430" s="217"/>
      <c r="AD430" s="217"/>
      <c r="AE430" s="217"/>
      <c r="AF430" s="217"/>
      <c r="AG430" s="217"/>
      <c r="AH430" s="217"/>
      <c r="AI430" s="217"/>
      <c r="AJ430" s="217"/>
      <c r="AK430" s="217"/>
      <c r="AL430" s="217"/>
      <c r="AM430" s="217"/>
      <c r="AN430" s="217"/>
      <c r="AO430" s="217"/>
      <c r="AP430" s="217"/>
      <c r="AQ430" s="217"/>
      <c r="AR430" s="217"/>
      <c r="AS430" s="217"/>
      <c r="AT430" s="217"/>
      <c r="AU430" s="217"/>
      <c r="AV430" s="217"/>
      <c r="AW430" s="217"/>
      <c r="AX430" s="217"/>
      <c r="AY430" s="217"/>
      <c r="AZ430" s="217"/>
      <c r="BA430" s="217"/>
      <c r="BB430" s="217"/>
      <c r="BC430" s="217"/>
      <c r="BD430" s="217"/>
      <c r="BE430" s="217"/>
      <c r="BF430" s="217"/>
      <c r="BG430" s="217"/>
      <c r="BH430" s="217"/>
      <c r="BI430" s="217"/>
      <c r="BJ430" s="217"/>
      <c r="BK430" s="217"/>
      <c r="BL430" s="217"/>
      <c r="BM430" s="217"/>
      <c r="BN430" s="217"/>
      <c r="BO430" s="217"/>
      <c r="BP430" s="217"/>
      <c r="BQ430" s="217"/>
      <c r="BR430" s="217"/>
      <c r="BS430" s="217"/>
      <c r="BT430" s="217"/>
      <c r="BU430" s="217"/>
      <c r="BV430" s="217"/>
      <c r="BW430" s="217"/>
      <c r="BX430" s="217"/>
      <c r="BY430" s="217"/>
      <c r="BZ430" s="217"/>
      <c r="CA430" s="217"/>
      <c r="CB430" s="217"/>
      <c r="CC430" s="217"/>
      <c r="CD430" s="217"/>
      <c r="CE430" s="217"/>
      <c r="CF430" s="217"/>
      <c r="CG430" s="217"/>
      <c r="CH430" s="217"/>
      <c r="CI430" s="217"/>
      <c r="CJ430" s="217"/>
      <c r="CK430" s="217"/>
      <c r="CL430" s="217"/>
      <c r="CM430" s="217"/>
      <c r="CN430" s="217"/>
      <c r="CO430" s="217"/>
      <c r="CP430" s="217"/>
      <c r="CQ430" s="217"/>
      <c r="CR430" s="217"/>
      <c r="CS430" s="217"/>
      <c r="CT430" s="217"/>
      <c r="CU430" s="217"/>
      <c r="CV430" s="217"/>
      <c r="CW430" s="217"/>
      <c r="CX430" s="217"/>
      <c r="CY430" s="217"/>
      <c r="CZ430" s="217"/>
      <c r="DA430" s="217"/>
      <c r="DB430" s="217"/>
      <c r="DC430" s="217"/>
      <c r="DD430" s="217"/>
      <c r="DE430" s="217"/>
      <c r="DF430" s="217"/>
      <c r="DG430" s="217"/>
      <c r="DH430" s="217"/>
      <c r="DI430" s="217"/>
      <c r="DJ430" s="217"/>
      <c r="DK430" s="217"/>
      <c r="DL430" s="217"/>
      <c r="DM430" s="217"/>
      <c r="DN430" s="217"/>
      <c r="DO430" s="217"/>
      <c r="DP430" s="217"/>
      <c r="DQ430" s="217"/>
      <c r="DR430" s="217"/>
      <c r="DS430" s="217"/>
      <c r="DT430" s="217"/>
      <c r="DU430" s="217"/>
      <c r="DV430" s="217"/>
      <c r="DW430" s="217"/>
      <c r="DX430" s="217"/>
      <c r="DY430" s="217"/>
      <c r="DZ430" s="217"/>
      <c r="EA430" s="217"/>
      <c r="EB430" s="217"/>
      <c r="EC430" s="217"/>
      <c r="ED430" s="217"/>
      <c r="EE430" s="217"/>
      <c r="EF430" s="217"/>
      <c r="EG430" s="217"/>
      <c r="EH430" s="217"/>
      <c r="EI430" s="217"/>
      <c r="EJ430" s="217"/>
      <c r="EK430" s="217"/>
      <c r="EL430" s="217"/>
      <c r="EM430" s="217"/>
      <c r="EN430" s="217"/>
      <c r="EO430" s="217"/>
      <c r="EP430" s="217"/>
      <c r="EQ430" s="217"/>
      <c r="ER430" s="217"/>
      <c r="ES430" s="217"/>
      <c r="ET430" s="217"/>
      <c r="EU430" s="217"/>
      <c r="EV430" s="217"/>
      <c r="EW430" s="217"/>
      <c r="EX430" s="217"/>
      <c r="EY430" s="217"/>
      <c r="EZ430" s="217"/>
      <c r="FA430" s="217"/>
      <c r="FB430" s="217"/>
      <c r="FC430" s="217"/>
      <c r="FD430" s="217"/>
      <c r="FE430" s="217"/>
      <c r="FF430" s="217"/>
      <c r="FG430" s="217"/>
      <c r="FH430" s="217"/>
      <c r="FI430" s="217"/>
      <c r="FJ430" s="217"/>
      <c r="FK430" s="217"/>
      <c r="FL430" s="217"/>
      <c r="FM430" s="217"/>
      <c r="FN430" s="217"/>
      <c r="FO430" s="217"/>
      <c r="FP430" s="217"/>
      <c r="FQ430" s="217"/>
      <c r="FR430" s="217"/>
      <c r="FS430" s="217"/>
      <c r="FT430" s="217"/>
      <c r="FU430" s="217"/>
      <c r="FV430" s="217"/>
      <c r="FW430" s="217"/>
      <c r="FX430" s="217"/>
      <c r="FY430" s="217"/>
      <c r="FZ430" s="217"/>
      <c r="GA430" s="217"/>
      <c r="GB430" s="217"/>
      <c r="GC430" s="217"/>
      <c r="GD430" s="217"/>
      <c r="GE430" s="217"/>
      <c r="GF430" s="217"/>
      <c r="GG430" s="217"/>
      <c r="GH430" s="217"/>
      <c r="GI430" s="217"/>
      <c r="GJ430" s="217"/>
      <c r="GK430" s="217"/>
      <c r="GL430" s="217"/>
      <c r="GM430" s="217"/>
      <c r="GN430" s="217"/>
      <c r="GO430" s="217"/>
      <c r="GP430" s="217"/>
      <c r="GQ430" s="217"/>
      <c r="GR430" s="217"/>
      <c r="GS430" s="217"/>
      <c r="GT430" s="217"/>
      <c r="GU430" s="217"/>
      <c r="GV430" s="217"/>
      <c r="GW430" s="217"/>
      <c r="GX430" s="217"/>
      <c r="GY430" s="217"/>
      <c r="GZ430" s="217"/>
      <c r="HA430" s="217"/>
      <c r="HB430" s="217"/>
      <c r="HC430" s="217"/>
      <c r="HD430" s="217"/>
      <c r="HE430" s="217"/>
      <c r="HF430" s="217"/>
      <c r="HG430" s="217"/>
      <c r="HH430" s="217"/>
      <c r="HI430" s="217"/>
      <c r="HJ430" s="217"/>
      <c r="HK430" s="217"/>
      <c r="HL430" s="217"/>
      <c r="HM430" s="217"/>
      <c r="HN430" s="217"/>
      <c r="HO430" s="217"/>
      <c r="HP430" s="217"/>
      <c r="HQ430" s="217"/>
      <c r="HR430" s="217"/>
      <c r="HS430" s="217"/>
      <c r="HT430" s="217"/>
      <c r="HU430" s="217"/>
      <c r="HV430" s="217"/>
      <c r="HW430" s="217"/>
      <c r="HX430" s="217"/>
      <c r="HY430" s="217"/>
      <c r="HZ430" s="217"/>
      <c r="IA430" s="217"/>
      <c r="IB430" s="217"/>
      <c r="IC430" s="217"/>
      <c r="ID430" s="217"/>
      <c r="IE430" s="217"/>
      <c r="IF430" s="217"/>
      <c r="IG430" s="217"/>
      <c r="IH430" s="217"/>
      <c r="II430" s="217"/>
      <c r="IJ430" s="217"/>
      <c r="IK430" s="217"/>
      <c r="IL430" s="217"/>
      <c r="IM430" s="217"/>
      <c r="IN430" s="217"/>
      <c r="IO430" s="217"/>
      <c r="IP430" s="217"/>
      <c r="IQ430" s="217"/>
      <c r="IR430" s="217"/>
      <c r="IS430" s="217"/>
      <c r="IT430" s="217"/>
      <c r="IU430" s="217"/>
      <c r="IV430" s="217"/>
      <c r="IW430" s="217"/>
    </row>
    <row r="431" customFormat="false" ht="12.75" hidden="false" customHeight="false" outlineLevel="0" collapsed="false">
      <c r="A431" s="225"/>
      <c r="B431" s="226"/>
      <c r="C431" s="222"/>
      <c r="D431" s="222"/>
      <c r="E431" s="222"/>
      <c r="F431" s="217"/>
      <c r="G431" s="217"/>
      <c r="H431" s="217"/>
      <c r="I431" s="217"/>
      <c r="J431" s="217"/>
      <c r="K431" s="217"/>
      <c r="L431" s="217"/>
      <c r="M431" s="217"/>
      <c r="N431" s="217"/>
      <c r="O431" s="217"/>
      <c r="P431" s="217"/>
      <c r="Q431" s="217"/>
      <c r="R431" s="217"/>
      <c r="S431" s="217"/>
      <c r="T431" s="217"/>
      <c r="U431" s="217"/>
      <c r="V431" s="217"/>
      <c r="W431" s="217"/>
      <c r="X431" s="217"/>
      <c r="Y431" s="217"/>
      <c r="Z431" s="217"/>
      <c r="AA431" s="217"/>
      <c r="AB431" s="217"/>
      <c r="AC431" s="217"/>
      <c r="AD431" s="217"/>
      <c r="AE431" s="217"/>
      <c r="AF431" s="217"/>
      <c r="AG431" s="217"/>
      <c r="AH431" s="217"/>
      <c r="AI431" s="217"/>
      <c r="AJ431" s="217"/>
      <c r="AK431" s="217"/>
      <c r="AL431" s="217"/>
      <c r="AM431" s="217"/>
      <c r="AN431" s="217"/>
      <c r="AO431" s="217"/>
      <c r="AP431" s="217"/>
      <c r="AQ431" s="217"/>
      <c r="AR431" s="217"/>
      <c r="AS431" s="217"/>
      <c r="AT431" s="217"/>
      <c r="AU431" s="217"/>
      <c r="AV431" s="217"/>
      <c r="AW431" s="217"/>
      <c r="AX431" s="217"/>
      <c r="AY431" s="217"/>
      <c r="AZ431" s="217"/>
      <c r="BA431" s="217"/>
      <c r="BB431" s="217"/>
      <c r="BC431" s="217"/>
      <c r="BD431" s="217"/>
      <c r="BE431" s="217"/>
      <c r="BF431" s="217"/>
      <c r="BG431" s="217"/>
      <c r="BH431" s="217"/>
      <c r="BI431" s="217"/>
      <c r="BJ431" s="217"/>
      <c r="BK431" s="217"/>
      <c r="BL431" s="217"/>
      <c r="BM431" s="217"/>
      <c r="BN431" s="217"/>
      <c r="BO431" s="217"/>
      <c r="BP431" s="217"/>
      <c r="BQ431" s="217"/>
      <c r="BR431" s="217"/>
      <c r="BS431" s="217"/>
      <c r="BT431" s="217"/>
      <c r="BU431" s="217"/>
      <c r="BV431" s="217"/>
      <c r="BW431" s="217"/>
      <c r="BX431" s="217"/>
      <c r="BY431" s="217"/>
      <c r="BZ431" s="217"/>
      <c r="CA431" s="217"/>
      <c r="CB431" s="217"/>
      <c r="CC431" s="217"/>
      <c r="CD431" s="217"/>
      <c r="CE431" s="217"/>
      <c r="CF431" s="217"/>
      <c r="CG431" s="217"/>
      <c r="CH431" s="217"/>
      <c r="CI431" s="217"/>
      <c r="CJ431" s="217"/>
      <c r="CK431" s="217"/>
      <c r="CL431" s="217"/>
      <c r="CM431" s="217"/>
      <c r="CN431" s="217"/>
      <c r="CO431" s="217"/>
      <c r="CP431" s="217"/>
      <c r="CQ431" s="217"/>
      <c r="CR431" s="217"/>
      <c r="CS431" s="217"/>
      <c r="CT431" s="217"/>
      <c r="CU431" s="217"/>
      <c r="CV431" s="217"/>
      <c r="CW431" s="217"/>
      <c r="CX431" s="217"/>
      <c r="CY431" s="217"/>
      <c r="CZ431" s="217"/>
      <c r="DA431" s="217"/>
      <c r="DB431" s="217"/>
      <c r="DC431" s="217"/>
      <c r="DD431" s="217"/>
      <c r="DE431" s="217"/>
      <c r="DF431" s="217"/>
      <c r="DG431" s="217"/>
      <c r="DH431" s="217"/>
      <c r="DI431" s="217"/>
      <c r="DJ431" s="217"/>
      <c r="DK431" s="217"/>
      <c r="DL431" s="217"/>
      <c r="DM431" s="217"/>
      <c r="DN431" s="217"/>
      <c r="DO431" s="217"/>
      <c r="DP431" s="217"/>
      <c r="DQ431" s="217"/>
      <c r="DR431" s="217"/>
      <c r="DS431" s="217"/>
      <c r="DT431" s="217"/>
      <c r="DU431" s="217"/>
      <c r="DV431" s="217"/>
      <c r="DW431" s="217"/>
      <c r="DX431" s="217"/>
      <c r="DY431" s="217"/>
      <c r="DZ431" s="217"/>
      <c r="EA431" s="217"/>
      <c r="EB431" s="217"/>
      <c r="EC431" s="217"/>
      <c r="ED431" s="217"/>
      <c r="EE431" s="217"/>
      <c r="EF431" s="217"/>
      <c r="EG431" s="217"/>
      <c r="EH431" s="217"/>
      <c r="EI431" s="217"/>
      <c r="EJ431" s="217"/>
      <c r="EK431" s="217"/>
      <c r="EL431" s="217"/>
      <c r="EM431" s="217"/>
      <c r="EN431" s="217"/>
      <c r="EO431" s="217"/>
      <c r="EP431" s="217"/>
      <c r="EQ431" s="217"/>
      <c r="ER431" s="217"/>
      <c r="ES431" s="217"/>
      <c r="ET431" s="217"/>
      <c r="EU431" s="217"/>
      <c r="EV431" s="217"/>
      <c r="EW431" s="217"/>
      <c r="EX431" s="217"/>
      <c r="EY431" s="217"/>
      <c r="EZ431" s="217"/>
      <c r="FA431" s="217"/>
      <c r="FB431" s="217"/>
      <c r="FC431" s="217"/>
      <c r="FD431" s="217"/>
      <c r="FE431" s="217"/>
      <c r="FF431" s="217"/>
      <c r="FG431" s="217"/>
      <c r="FH431" s="217"/>
      <c r="FI431" s="217"/>
      <c r="FJ431" s="217"/>
      <c r="FK431" s="217"/>
      <c r="FL431" s="217"/>
      <c r="FM431" s="217"/>
      <c r="FN431" s="217"/>
      <c r="FO431" s="217"/>
      <c r="FP431" s="217"/>
      <c r="FQ431" s="217"/>
      <c r="FR431" s="217"/>
      <c r="FS431" s="217"/>
      <c r="FT431" s="217"/>
      <c r="FU431" s="217"/>
      <c r="FV431" s="217"/>
      <c r="FW431" s="217"/>
      <c r="FX431" s="217"/>
      <c r="FY431" s="217"/>
      <c r="FZ431" s="217"/>
      <c r="GA431" s="217"/>
      <c r="GB431" s="217"/>
      <c r="GC431" s="217"/>
      <c r="GD431" s="217"/>
      <c r="GE431" s="217"/>
      <c r="GF431" s="217"/>
      <c r="GG431" s="217"/>
      <c r="GH431" s="217"/>
      <c r="GI431" s="217"/>
      <c r="GJ431" s="217"/>
      <c r="GK431" s="217"/>
      <c r="GL431" s="217"/>
      <c r="GM431" s="217"/>
      <c r="GN431" s="217"/>
      <c r="GO431" s="217"/>
      <c r="GP431" s="217"/>
      <c r="GQ431" s="217"/>
      <c r="GR431" s="217"/>
      <c r="GS431" s="217"/>
      <c r="GT431" s="217"/>
      <c r="GU431" s="217"/>
      <c r="GV431" s="217"/>
      <c r="GW431" s="217"/>
      <c r="GX431" s="217"/>
      <c r="GY431" s="217"/>
      <c r="GZ431" s="217"/>
      <c r="HA431" s="217"/>
      <c r="HB431" s="217"/>
      <c r="HC431" s="217"/>
      <c r="HD431" s="217"/>
      <c r="HE431" s="217"/>
      <c r="HF431" s="217"/>
      <c r="HG431" s="217"/>
      <c r="HH431" s="217"/>
      <c r="HI431" s="217"/>
      <c r="HJ431" s="217"/>
      <c r="HK431" s="217"/>
      <c r="HL431" s="217"/>
      <c r="HM431" s="217"/>
      <c r="HN431" s="217"/>
      <c r="HO431" s="217"/>
      <c r="HP431" s="217"/>
      <c r="HQ431" s="217"/>
      <c r="HR431" s="217"/>
      <c r="HS431" s="217"/>
      <c r="HT431" s="217"/>
      <c r="HU431" s="217"/>
      <c r="HV431" s="217"/>
      <c r="HW431" s="217"/>
      <c r="HX431" s="217"/>
      <c r="HY431" s="217"/>
      <c r="HZ431" s="217"/>
      <c r="IA431" s="217"/>
      <c r="IB431" s="217"/>
      <c r="IC431" s="217"/>
      <c r="ID431" s="217"/>
      <c r="IE431" s="217"/>
      <c r="IF431" s="217"/>
      <c r="IG431" s="217"/>
      <c r="IH431" s="217"/>
      <c r="II431" s="217"/>
      <c r="IJ431" s="217"/>
      <c r="IK431" s="217"/>
      <c r="IL431" s="217"/>
      <c r="IM431" s="217"/>
      <c r="IN431" s="217"/>
      <c r="IO431" s="217"/>
      <c r="IP431" s="217"/>
      <c r="IQ431" s="217"/>
      <c r="IR431" s="217"/>
      <c r="IS431" s="217"/>
      <c r="IT431" s="217"/>
      <c r="IU431" s="217"/>
      <c r="IV431" s="217"/>
      <c r="IW431" s="217"/>
    </row>
    <row r="432" customFormat="false" ht="12.75" hidden="false" customHeight="false" outlineLevel="0" collapsed="false">
      <c r="A432" s="225"/>
      <c r="B432" s="226"/>
      <c r="C432" s="222"/>
      <c r="D432" s="222"/>
      <c r="E432" s="222"/>
      <c r="F432" s="217"/>
      <c r="G432" s="217"/>
      <c r="H432" s="217"/>
      <c r="I432" s="217"/>
      <c r="J432" s="217"/>
      <c r="K432" s="217"/>
      <c r="L432" s="217"/>
      <c r="M432" s="217"/>
      <c r="N432" s="217"/>
      <c r="O432" s="217"/>
      <c r="P432" s="217"/>
      <c r="Q432" s="217"/>
      <c r="R432" s="217"/>
      <c r="S432" s="217"/>
      <c r="T432" s="217"/>
      <c r="U432" s="217"/>
      <c r="V432" s="217"/>
      <c r="W432" s="217"/>
      <c r="X432" s="217"/>
      <c r="Y432" s="217"/>
      <c r="Z432" s="217"/>
      <c r="AA432" s="217"/>
      <c r="AB432" s="217"/>
      <c r="AC432" s="217"/>
      <c r="AD432" s="217"/>
      <c r="AE432" s="217"/>
      <c r="AF432" s="217"/>
      <c r="AG432" s="217"/>
      <c r="AH432" s="217"/>
      <c r="AI432" s="217"/>
      <c r="AJ432" s="217"/>
      <c r="AK432" s="217"/>
      <c r="AL432" s="217"/>
      <c r="AM432" s="217"/>
      <c r="AN432" s="217"/>
      <c r="AO432" s="217"/>
      <c r="AP432" s="217"/>
      <c r="AQ432" s="217"/>
      <c r="AR432" s="217"/>
      <c r="AS432" s="217"/>
      <c r="AT432" s="217"/>
      <c r="AU432" s="217"/>
      <c r="AV432" s="217"/>
      <c r="AW432" s="217"/>
      <c r="AX432" s="217"/>
      <c r="AY432" s="217"/>
      <c r="AZ432" s="217"/>
      <c r="BA432" s="217"/>
      <c r="BB432" s="217"/>
      <c r="BC432" s="217"/>
      <c r="BD432" s="217"/>
      <c r="BE432" s="217"/>
      <c r="BF432" s="217"/>
      <c r="BG432" s="217"/>
      <c r="BH432" s="217"/>
      <c r="BI432" s="217"/>
      <c r="BJ432" s="217"/>
      <c r="BK432" s="217"/>
      <c r="BL432" s="217"/>
      <c r="BM432" s="217"/>
      <c r="BN432" s="217"/>
      <c r="BO432" s="217"/>
      <c r="BP432" s="217"/>
      <c r="BQ432" s="217"/>
      <c r="BR432" s="217"/>
      <c r="BS432" s="217"/>
      <c r="BT432" s="217"/>
      <c r="BU432" s="217"/>
      <c r="BV432" s="217"/>
      <c r="BW432" s="217"/>
      <c r="BX432" s="217"/>
      <c r="BY432" s="217"/>
      <c r="BZ432" s="217"/>
      <c r="CA432" s="217"/>
      <c r="CB432" s="217"/>
      <c r="CC432" s="217"/>
      <c r="CD432" s="217"/>
      <c r="CE432" s="217"/>
      <c r="CF432" s="217"/>
      <c r="CG432" s="217"/>
      <c r="CH432" s="217"/>
      <c r="CI432" s="217"/>
      <c r="CJ432" s="217"/>
      <c r="CK432" s="217"/>
      <c r="CL432" s="217"/>
      <c r="CM432" s="217"/>
      <c r="CN432" s="217"/>
      <c r="CO432" s="217"/>
      <c r="CP432" s="217"/>
      <c r="CQ432" s="217"/>
      <c r="CR432" s="217"/>
      <c r="CS432" s="217"/>
      <c r="CT432" s="217"/>
      <c r="CU432" s="217"/>
      <c r="CV432" s="217"/>
      <c r="CW432" s="217"/>
      <c r="CX432" s="217"/>
      <c r="CY432" s="217"/>
      <c r="CZ432" s="217"/>
      <c r="DA432" s="217"/>
      <c r="DB432" s="217"/>
      <c r="DC432" s="217"/>
      <c r="DD432" s="217"/>
      <c r="DE432" s="217"/>
      <c r="DF432" s="217"/>
      <c r="DG432" s="217"/>
      <c r="DH432" s="217"/>
      <c r="DI432" s="217"/>
      <c r="DJ432" s="217"/>
      <c r="DK432" s="217"/>
      <c r="DL432" s="217"/>
      <c r="DM432" s="217"/>
      <c r="DN432" s="217"/>
      <c r="DO432" s="217"/>
      <c r="DP432" s="217"/>
      <c r="DQ432" s="217"/>
      <c r="DR432" s="217"/>
      <c r="DS432" s="217"/>
      <c r="DT432" s="217"/>
      <c r="DU432" s="217"/>
      <c r="DV432" s="217"/>
      <c r="DW432" s="217"/>
      <c r="DX432" s="217"/>
      <c r="DY432" s="217"/>
      <c r="DZ432" s="217"/>
      <c r="EA432" s="217"/>
      <c r="EB432" s="217"/>
      <c r="EC432" s="217"/>
      <c r="ED432" s="217"/>
      <c r="EE432" s="217"/>
      <c r="EF432" s="217"/>
      <c r="EG432" s="217"/>
      <c r="EH432" s="217"/>
      <c r="EI432" s="217"/>
      <c r="EJ432" s="217"/>
      <c r="EK432" s="217"/>
      <c r="EL432" s="217"/>
      <c r="EM432" s="217"/>
      <c r="EN432" s="217"/>
      <c r="EO432" s="217"/>
      <c r="EP432" s="217"/>
      <c r="EQ432" s="217"/>
      <c r="ER432" s="217"/>
      <c r="ES432" s="217"/>
      <c r="ET432" s="217"/>
      <c r="EU432" s="217"/>
      <c r="EV432" s="217"/>
      <c r="EW432" s="217"/>
      <c r="EX432" s="217"/>
      <c r="EY432" s="217"/>
      <c r="EZ432" s="217"/>
      <c r="FA432" s="217"/>
      <c r="FB432" s="217"/>
      <c r="FC432" s="217"/>
      <c r="FD432" s="217"/>
      <c r="FE432" s="217"/>
      <c r="FF432" s="217"/>
      <c r="FG432" s="217"/>
      <c r="FH432" s="217"/>
      <c r="FI432" s="217"/>
      <c r="FJ432" s="217"/>
      <c r="FK432" s="217"/>
      <c r="FL432" s="217"/>
      <c r="FM432" s="217"/>
      <c r="FN432" s="217"/>
      <c r="FO432" s="217"/>
      <c r="FP432" s="217"/>
      <c r="FQ432" s="217"/>
      <c r="FR432" s="217"/>
      <c r="FS432" s="217"/>
      <c r="FT432" s="217"/>
      <c r="FU432" s="217"/>
      <c r="FV432" s="217"/>
      <c r="FW432" s="217"/>
      <c r="FX432" s="217"/>
      <c r="FY432" s="217"/>
      <c r="FZ432" s="217"/>
      <c r="GA432" s="217"/>
      <c r="GB432" s="217"/>
      <c r="GC432" s="217"/>
      <c r="GD432" s="217"/>
      <c r="GE432" s="217"/>
      <c r="GF432" s="217"/>
      <c r="GG432" s="217"/>
      <c r="GH432" s="217"/>
      <c r="GI432" s="217"/>
      <c r="GJ432" s="217"/>
      <c r="GK432" s="217"/>
      <c r="GL432" s="217"/>
      <c r="GM432" s="217"/>
      <c r="GN432" s="217"/>
      <c r="GO432" s="217"/>
      <c r="GP432" s="217"/>
      <c r="GQ432" s="217"/>
      <c r="GR432" s="217"/>
      <c r="GS432" s="217"/>
      <c r="GT432" s="217"/>
      <c r="GU432" s="217"/>
      <c r="GV432" s="217"/>
      <c r="GW432" s="217"/>
      <c r="GX432" s="217"/>
      <c r="GY432" s="217"/>
      <c r="GZ432" s="217"/>
      <c r="HA432" s="217"/>
      <c r="HB432" s="217"/>
      <c r="HC432" s="217"/>
      <c r="HD432" s="217"/>
      <c r="HE432" s="217"/>
      <c r="HF432" s="217"/>
      <c r="HG432" s="217"/>
      <c r="HH432" s="217"/>
      <c r="HI432" s="217"/>
      <c r="HJ432" s="217"/>
      <c r="HK432" s="217"/>
      <c r="HL432" s="217"/>
      <c r="HM432" s="217"/>
      <c r="HN432" s="217"/>
      <c r="HO432" s="217"/>
      <c r="HP432" s="217"/>
      <c r="HQ432" s="217"/>
      <c r="HR432" s="217"/>
      <c r="HS432" s="217"/>
      <c r="HT432" s="217"/>
      <c r="HU432" s="217"/>
      <c r="HV432" s="217"/>
      <c r="HW432" s="217"/>
      <c r="HX432" s="217"/>
      <c r="HY432" s="217"/>
      <c r="HZ432" s="217"/>
      <c r="IA432" s="217"/>
      <c r="IB432" s="217"/>
      <c r="IC432" s="217"/>
      <c r="ID432" s="217"/>
      <c r="IE432" s="217"/>
      <c r="IF432" s="217"/>
      <c r="IG432" s="217"/>
      <c r="IH432" s="217"/>
      <c r="II432" s="217"/>
      <c r="IJ432" s="217"/>
      <c r="IK432" s="217"/>
      <c r="IL432" s="217"/>
      <c r="IM432" s="217"/>
      <c r="IN432" s="217"/>
      <c r="IO432" s="217"/>
      <c r="IP432" s="217"/>
      <c r="IQ432" s="217"/>
      <c r="IR432" s="217"/>
      <c r="IS432" s="217"/>
      <c r="IT432" s="217"/>
      <c r="IU432" s="217"/>
      <c r="IV432" s="217"/>
      <c r="IW432" s="217"/>
    </row>
    <row r="433" customFormat="false" ht="12.75" hidden="false" customHeight="false" outlineLevel="0" collapsed="false">
      <c r="A433" s="225"/>
      <c r="B433" s="226"/>
      <c r="C433" s="222"/>
      <c r="D433" s="222"/>
      <c r="E433" s="222"/>
      <c r="F433" s="217"/>
      <c r="G433" s="217"/>
      <c r="H433" s="217"/>
      <c r="I433" s="217"/>
      <c r="J433" s="217"/>
      <c r="K433" s="217"/>
      <c r="L433" s="217"/>
      <c r="M433" s="217"/>
      <c r="N433" s="217"/>
      <c r="O433" s="217"/>
      <c r="P433" s="217"/>
      <c r="Q433" s="217"/>
      <c r="R433" s="217"/>
      <c r="S433" s="217"/>
      <c r="T433" s="217"/>
      <c r="U433" s="217"/>
      <c r="V433" s="217"/>
      <c r="W433" s="217"/>
      <c r="X433" s="217"/>
      <c r="Y433" s="217"/>
      <c r="Z433" s="217"/>
      <c r="AA433" s="217"/>
      <c r="AB433" s="217"/>
      <c r="AC433" s="217"/>
      <c r="AD433" s="217"/>
      <c r="AE433" s="217"/>
      <c r="AF433" s="217"/>
      <c r="AG433" s="217"/>
      <c r="AH433" s="217"/>
      <c r="AI433" s="217"/>
      <c r="AJ433" s="217"/>
      <c r="AK433" s="217"/>
      <c r="AL433" s="217"/>
      <c r="AM433" s="217"/>
      <c r="AN433" s="217"/>
      <c r="AO433" s="217"/>
      <c r="AP433" s="217"/>
      <c r="AQ433" s="217"/>
      <c r="AR433" s="217"/>
      <c r="AS433" s="217"/>
      <c r="AT433" s="217"/>
      <c r="AU433" s="217"/>
      <c r="AV433" s="217"/>
      <c r="AW433" s="217"/>
      <c r="AX433" s="217"/>
      <c r="AY433" s="217"/>
      <c r="AZ433" s="217"/>
      <c r="BA433" s="217"/>
      <c r="BB433" s="217"/>
      <c r="BC433" s="217"/>
      <c r="BD433" s="217"/>
      <c r="BE433" s="217"/>
      <c r="BF433" s="217"/>
      <c r="BG433" s="217"/>
      <c r="BH433" s="217"/>
      <c r="BI433" s="217"/>
      <c r="BJ433" s="217"/>
      <c r="BK433" s="217"/>
      <c r="BL433" s="217"/>
      <c r="BM433" s="217"/>
      <c r="BN433" s="217"/>
      <c r="BO433" s="217"/>
      <c r="BP433" s="217"/>
      <c r="BQ433" s="217"/>
      <c r="BR433" s="217"/>
      <c r="BS433" s="217"/>
      <c r="BT433" s="217"/>
      <c r="BU433" s="217"/>
      <c r="BV433" s="217"/>
      <c r="BW433" s="217"/>
      <c r="BX433" s="217"/>
      <c r="BY433" s="217"/>
      <c r="BZ433" s="217"/>
      <c r="CA433" s="217"/>
      <c r="CB433" s="217"/>
      <c r="CC433" s="217"/>
      <c r="CD433" s="217"/>
      <c r="CE433" s="217"/>
      <c r="CF433" s="217"/>
      <c r="CG433" s="217"/>
      <c r="CH433" s="217"/>
      <c r="CI433" s="217"/>
      <c r="CJ433" s="217"/>
      <c r="CK433" s="217"/>
      <c r="CL433" s="217"/>
      <c r="CM433" s="217"/>
      <c r="CN433" s="217"/>
      <c r="CO433" s="217"/>
      <c r="CP433" s="217"/>
      <c r="CQ433" s="217"/>
      <c r="CR433" s="217"/>
      <c r="CS433" s="217"/>
      <c r="CT433" s="217"/>
      <c r="CU433" s="217"/>
      <c r="CV433" s="217"/>
      <c r="CW433" s="217"/>
      <c r="CX433" s="217"/>
      <c r="CY433" s="217"/>
      <c r="CZ433" s="217"/>
      <c r="DA433" s="217"/>
      <c r="DB433" s="217"/>
      <c r="DC433" s="217"/>
      <c r="DD433" s="217"/>
      <c r="DE433" s="217"/>
      <c r="DF433" s="217"/>
      <c r="DG433" s="217"/>
      <c r="DH433" s="217"/>
      <c r="DI433" s="217"/>
      <c r="DJ433" s="217"/>
      <c r="DK433" s="217"/>
      <c r="DL433" s="217"/>
      <c r="DM433" s="217"/>
      <c r="DN433" s="217"/>
      <c r="DO433" s="217"/>
      <c r="DP433" s="217"/>
      <c r="DQ433" s="217"/>
      <c r="DR433" s="217"/>
      <c r="DS433" s="217"/>
      <c r="DT433" s="217"/>
      <c r="DU433" s="217"/>
      <c r="DV433" s="217"/>
      <c r="DW433" s="217"/>
      <c r="DX433" s="217"/>
      <c r="DY433" s="217"/>
      <c r="DZ433" s="217"/>
      <c r="EA433" s="217"/>
      <c r="EB433" s="217"/>
      <c r="EC433" s="217"/>
      <c r="ED433" s="217"/>
      <c r="EE433" s="217"/>
      <c r="EF433" s="217"/>
      <c r="EG433" s="217"/>
      <c r="EH433" s="217"/>
      <c r="EI433" s="217"/>
      <c r="EJ433" s="217"/>
      <c r="EK433" s="217"/>
      <c r="EL433" s="217"/>
      <c r="EM433" s="217"/>
      <c r="EN433" s="217"/>
      <c r="EO433" s="217"/>
      <c r="EP433" s="217"/>
      <c r="EQ433" s="217"/>
      <c r="ER433" s="217"/>
      <c r="ES433" s="217"/>
      <c r="ET433" s="217"/>
      <c r="EU433" s="217"/>
      <c r="EV433" s="217"/>
      <c r="EW433" s="217"/>
      <c r="EX433" s="217"/>
      <c r="EY433" s="217"/>
      <c r="EZ433" s="217"/>
      <c r="FA433" s="217"/>
      <c r="FB433" s="217"/>
      <c r="FC433" s="217"/>
      <c r="FD433" s="217"/>
      <c r="FE433" s="217"/>
      <c r="FF433" s="217"/>
      <c r="FG433" s="217"/>
      <c r="FH433" s="217"/>
      <c r="FI433" s="217"/>
      <c r="FJ433" s="217"/>
      <c r="FK433" s="217"/>
      <c r="FL433" s="217"/>
      <c r="FM433" s="217"/>
      <c r="FN433" s="217"/>
      <c r="FO433" s="217"/>
      <c r="FP433" s="217"/>
      <c r="FQ433" s="217"/>
      <c r="FR433" s="217"/>
      <c r="FS433" s="217"/>
      <c r="FT433" s="217"/>
      <c r="FU433" s="217"/>
      <c r="FV433" s="217"/>
      <c r="FW433" s="217"/>
      <c r="FX433" s="217"/>
      <c r="FY433" s="217"/>
      <c r="FZ433" s="217"/>
      <c r="GA433" s="217"/>
      <c r="GB433" s="217"/>
      <c r="GC433" s="217"/>
      <c r="GD433" s="217"/>
      <c r="GE433" s="217"/>
      <c r="GF433" s="217"/>
      <c r="GG433" s="217"/>
      <c r="GH433" s="217"/>
      <c r="GI433" s="217"/>
      <c r="GJ433" s="217"/>
      <c r="GK433" s="217"/>
      <c r="GL433" s="217"/>
      <c r="GM433" s="217"/>
      <c r="GN433" s="217"/>
      <c r="GO433" s="217"/>
      <c r="GP433" s="217"/>
      <c r="GQ433" s="217"/>
      <c r="GR433" s="217"/>
      <c r="GS433" s="217"/>
      <c r="GT433" s="217"/>
      <c r="GU433" s="217"/>
      <c r="GV433" s="217"/>
      <c r="GW433" s="217"/>
      <c r="GX433" s="217"/>
      <c r="GY433" s="217"/>
      <c r="GZ433" s="217"/>
      <c r="HA433" s="217"/>
      <c r="HB433" s="217"/>
      <c r="HC433" s="217"/>
      <c r="HD433" s="217"/>
      <c r="HE433" s="217"/>
      <c r="HF433" s="217"/>
      <c r="HG433" s="217"/>
      <c r="HH433" s="217"/>
      <c r="HI433" s="217"/>
      <c r="HJ433" s="217"/>
      <c r="HK433" s="217"/>
      <c r="HL433" s="217"/>
      <c r="HM433" s="217"/>
      <c r="HN433" s="217"/>
      <c r="HO433" s="217"/>
      <c r="HP433" s="217"/>
      <c r="HQ433" s="217"/>
      <c r="HR433" s="217"/>
      <c r="HS433" s="217"/>
      <c r="HT433" s="217"/>
      <c r="HU433" s="217"/>
      <c r="HV433" s="217"/>
      <c r="HW433" s="217"/>
      <c r="HX433" s="217"/>
      <c r="HY433" s="217"/>
      <c r="HZ433" s="217"/>
      <c r="IA433" s="217"/>
      <c r="IB433" s="217"/>
      <c r="IC433" s="217"/>
      <c r="ID433" s="217"/>
      <c r="IE433" s="217"/>
      <c r="IF433" s="217"/>
      <c r="IG433" s="217"/>
      <c r="IH433" s="217"/>
      <c r="II433" s="217"/>
      <c r="IJ433" s="217"/>
      <c r="IK433" s="217"/>
      <c r="IL433" s="217"/>
      <c r="IM433" s="217"/>
      <c r="IN433" s="217"/>
      <c r="IO433" s="217"/>
      <c r="IP433" s="217"/>
      <c r="IQ433" s="217"/>
      <c r="IR433" s="217"/>
      <c r="IS433" s="217"/>
      <c r="IT433" s="217"/>
      <c r="IU433" s="217"/>
      <c r="IV433" s="217"/>
      <c r="IW433" s="217"/>
    </row>
    <row r="434" customFormat="false" ht="12.75" hidden="false" customHeight="false" outlineLevel="0" collapsed="false">
      <c r="A434" s="225"/>
      <c r="B434" s="226"/>
      <c r="C434" s="222"/>
      <c r="D434" s="222"/>
      <c r="E434" s="222"/>
      <c r="F434" s="217"/>
      <c r="G434" s="217"/>
      <c r="H434" s="217"/>
      <c r="I434" s="217"/>
      <c r="J434" s="217"/>
      <c r="K434" s="217"/>
      <c r="L434" s="217"/>
      <c r="M434" s="217"/>
      <c r="N434" s="217"/>
      <c r="O434" s="217"/>
      <c r="P434" s="217"/>
      <c r="Q434" s="217"/>
      <c r="R434" s="217"/>
      <c r="S434" s="217"/>
      <c r="T434" s="217"/>
      <c r="U434" s="217"/>
      <c r="V434" s="217"/>
      <c r="W434" s="217"/>
      <c r="X434" s="217"/>
      <c r="Y434" s="217"/>
      <c r="Z434" s="217"/>
      <c r="AA434" s="217"/>
      <c r="AB434" s="217"/>
      <c r="AC434" s="217"/>
      <c r="AD434" s="217"/>
      <c r="AE434" s="217"/>
      <c r="AF434" s="217"/>
      <c r="AG434" s="217"/>
      <c r="AH434" s="217"/>
      <c r="AI434" s="217"/>
      <c r="AJ434" s="217"/>
      <c r="AK434" s="217"/>
      <c r="AL434" s="217"/>
      <c r="AM434" s="217"/>
      <c r="AN434" s="217"/>
      <c r="AO434" s="217"/>
      <c r="AP434" s="217"/>
      <c r="AQ434" s="217"/>
      <c r="AR434" s="217"/>
      <c r="AS434" s="217"/>
      <c r="AT434" s="217"/>
      <c r="AU434" s="217"/>
      <c r="AV434" s="217"/>
      <c r="AW434" s="217"/>
      <c r="AX434" s="217"/>
      <c r="AY434" s="217"/>
      <c r="AZ434" s="217"/>
      <c r="BA434" s="217"/>
      <c r="BB434" s="217"/>
      <c r="BC434" s="217"/>
      <c r="BD434" s="217"/>
      <c r="BE434" s="217"/>
      <c r="BF434" s="217"/>
      <c r="BG434" s="217"/>
      <c r="BH434" s="217"/>
      <c r="BI434" s="217"/>
      <c r="BJ434" s="217"/>
      <c r="BK434" s="217"/>
      <c r="BL434" s="217"/>
      <c r="BM434" s="217"/>
      <c r="BN434" s="217"/>
      <c r="BO434" s="217"/>
      <c r="BP434" s="217"/>
      <c r="BQ434" s="217"/>
      <c r="BR434" s="217"/>
      <c r="BS434" s="217"/>
      <c r="BT434" s="217"/>
      <c r="BU434" s="217"/>
      <c r="BV434" s="217"/>
      <c r="BW434" s="217"/>
      <c r="BX434" s="217"/>
      <c r="BY434" s="217"/>
      <c r="BZ434" s="217"/>
      <c r="CA434" s="217"/>
      <c r="CB434" s="217"/>
      <c r="CC434" s="217"/>
      <c r="CD434" s="217"/>
      <c r="CE434" s="217"/>
      <c r="CF434" s="217"/>
      <c r="CG434" s="217"/>
      <c r="CH434" s="217"/>
      <c r="CI434" s="217"/>
      <c r="CJ434" s="217"/>
      <c r="CK434" s="217"/>
      <c r="CL434" s="217"/>
      <c r="CM434" s="217"/>
      <c r="CN434" s="217"/>
      <c r="CO434" s="217"/>
      <c r="CP434" s="217"/>
      <c r="CQ434" s="217"/>
      <c r="CR434" s="217"/>
      <c r="CS434" s="217"/>
      <c r="CT434" s="217"/>
      <c r="CU434" s="217"/>
      <c r="CV434" s="217"/>
      <c r="CW434" s="217"/>
      <c r="CX434" s="217"/>
      <c r="CY434" s="217"/>
      <c r="CZ434" s="217"/>
      <c r="DA434" s="217"/>
      <c r="DB434" s="217"/>
      <c r="DC434" s="217"/>
      <c r="DD434" s="217"/>
      <c r="DE434" s="217"/>
      <c r="DF434" s="217"/>
      <c r="DG434" s="217"/>
      <c r="DH434" s="217"/>
      <c r="DI434" s="217"/>
      <c r="DJ434" s="217"/>
      <c r="DK434" s="217"/>
      <c r="DL434" s="217"/>
      <c r="DM434" s="217"/>
      <c r="DN434" s="217"/>
      <c r="DO434" s="217"/>
      <c r="DP434" s="217"/>
      <c r="DQ434" s="217"/>
      <c r="DR434" s="217"/>
      <c r="DS434" s="217"/>
      <c r="DT434" s="217"/>
      <c r="DU434" s="217"/>
      <c r="DV434" s="217"/>
      <c r="DW434" s="217"/>
      <c r="DX434" s="217"/>
      <c r="DY434" s="217"/>
      <c r="DZ434" s="217"/>
      <c r="EA434" s="217"/>
      <c r="EB434" s="217"/>
      <c r="EC434" s="217"/>
      <c r="ED434" s="217"/>
      <c r="EE434" s="217"/>
      <c r="EF434" s="217"/>
      <c r="EG434" s="217"/>
      <c r="EH434" s="217"/>
      <c r="EI434" s="217"/>
      <c r="EJ434" s="217"/>
      <c r="EK434" s="217"/>
      <c r="EL434" s="217"/>
      <c r="EM434" s="217"/>
      <c r="EN434" s="217"/>
      <c r="EO434" s="217"/>
      <c r="EP434" s="217"/>
      <c r="EQ434" s="217"/>
      <c r="ER434" s="217"/>
      <c r="ES434" s="217"/>
      <c r="ET434" s="217"/>
      <c r="EU434" s="217"/>
      <c r="EV434" s="217"/>
      <c r="EW434" s="217"/>
      <c r="EX434" s="217"/>
      <c r="EY434" s="217"/>
      <c r="EZ434" s="217"/>
      <c r="FA434" s="217"/>
      <c r="FB434" s="217"/>
      <c r="FC434" s="217"/>
      <c r="FD434" s="217"/>
      <c r="FE434" s="217"/>
      <c r="FF434" s="217"/>
      <c r="FG434" s="217"/>
      <c r="FH434" s="217"/>
      <c r="FI434" s="217"/>
      <c r="FJ434" s="217"/>
      <c r="FK434" s="217"/>
      <c r="FL434" s="217"/>
      <c r="FM434" s="217"/>
      <c r="FN434" s="217"/>
      <c r="FO434" s="217"/>
      <c r="FP434" s="217"/>
      <c r="FQ434" s="217"/>
      <c r="FR434" s="217"/>
      <c r="FS434" s="217"/>
      <c r="FT434" s="217"/>
      <c r="FU434" s="217"/>
      <c r="FV434" s="217"/>
      <c r="FW434" s="217"/>
      <c r="FX434" s="217"/>
      <c r="FY434" s="217"/>
      <c r="FZ434" s="217"/>
      <c r="GA434" s="217"/>
      <c r="GB434" s="217"/>
      <c r="GC434" s="217"/>
      <c r="GD434" s="217"/>
      <c r="GE434" s="217"/>
      <c r="GF434" s="217"/>
      <c r="GG434" s="217"/>
      <c r="GH434" s="217"/>
      <c r="GI434" s="217"/>
      <c r="GJ434" s="217"/>
      <c r="GK434" s="217"/>
      <c r="GL434" s="217"/>
      <c r="GM434" s="217"/>
      <c r="GN434" s="217"/>
      <c r="GO434" s="217"/>
      <c r="GP434" s="217"/>
      <c r="GQ434" s="217"/>
      <c r="GR434" s="217"/>
      <c r="GS434" s="217"/>
      <c r="GT434" s="217"/>
      <c r="GU434" s="217"/>
      <c r="GV434" s="217"/>
      <c r="GW434" s="217"/>
      <c r="GX434" s="217"/>
      <c r="GY434" s="217"/>
      <c r="GZ434" s="217"/>
      <c r="HA434" s="217"/>
      <c r="HB434" s="217"/>
      <c r="HC434" s="217"/>
      <c r="HD434" s="217"/>
      <c r="HE434" s="217"/>
      <c r="HF434" s="217"/>
      <c r="HG434" s="217"/>
      <c r="HH434" s="217"/>
      <c r="HI434" s="217"/>
      <c r="HJ434" s="217"/>
      <c r="HK434" s="217"/>
      <c r="HL434" s="217"/>
      <c r="HM434" s="217"/>
      <c r="HN434" s="217"/>
      <c r="HO434" s="217"/>
      <c r="HP434" s="217"/>
      <c r="HQ434" s="217"/>
      <c r="HR434" s="217"/>
      <c r="HS434" s="217"/>
      <c r="HT434" s="217"/>
      <c r="HU434" s="217"/>
      <c r="HV434" s="217"/>
      <c r="HW434" s="217"/>
      <c r="HX434" s="217"/>
      <c r="HY434" s="217"/>
      <c r="HZ434" s="217"/>
      <c r="IA434" s="217"/>
      <c r="IB434" s="217"/>
      <c r="IC434" s="217"/>
      <c r="ID434" s="217"/>
      <c r="IE434" s="217"/>
      <c r="IF434" s="217"/>
      <c r="IG434" s="217"/>
      <c r="IH434" s="217"/>
      <c r="II434" s="217"/>
      <c r="IJ434" s="217"/>
      <c r="IK434" s="217"/>
      <c r="IL434" s="217"/>
      <c r="IM434" s="217"/>
      <c r="IN434" s="217"/>
      <c r="IO434" s="217"/>
      <c r="IP434" s="217"/>
      <c r="IQ434" s="217"/>
      <c r="IR434" s="217"/>
      <c r="IS434" s="217"/>
      <c r="IT434" s="217"/>
      <c r="IU434" s="217"/>
      <c r="IV434" s="217"/>
      <c r="IW434" s="217"/>
    </row>
    <row r="435" customFormat="false" ht="12.75" hidden="false" customHeight="false" outlineLevel="0" collapsed="false">
      <c r="A435" s="225"/>
      <c r="B435" s="226"/>
      <c r="C435" s="222"/>
      <c r="D435" s="222"/>
      <c r="E435" s="222"/>
      <c r="F435" s="217"/>
      <c r="G435" s="217"/>
      <c r="H435" s="217"/>
      <c r="I435" s="217"/>
      <c r="J435" s="217"/>
      <c r="K435" s="217"/>
      <c r="L435" s="217"/>
      <c r="M435" s="217"/>
      <c r="N435" s="217"/>
      <c r="O435" s="217"/>
      <c r="P435" s="217"/>
      <c r="Q435" s="217"/>
      <c r="R435" s="217"/>
      <c r="S435" s="217"/>
      <c r="T435" s="217"/>
      <c r="U435" s="217"/>
      <c r="V435" s="217"/>
      <c r="W435" s="217"/>
      <c r="X435" s="217"/>
      <c r="Y435" s="217"/>
      <c r="Z435" s="217"/>
      <c r="AA435" s="217"/>
      <c r="AB435" s="217"/>
      <c r="AC435" s="217"/>
      <c r="AD435" s="217"/>
      <c r="AE435" s="217"/>
      <c r="AF435" s="217"/>
      <c r="AG435" s="217"/>
      <c r="AH435" s="217"/>
      <c r="AI435" s="217"/>
      <c r="AJ435" s="217"/>
      <c r="AK435" s="217"/>
      <c r="AL435" s="217"/>
      <c r="AM435" s="217"/>
      <c r="AN435" s="217"/>
      <c r="AO435" s="217"/>
      <c r="AP435" s="217"/>
      <c r="AQ435" s="217"/>
      <c r="AR435" s="217"/>
      <c r="AS435" s="217"/>
      <c r="AT435" s="217"/>
      <c r="AU435" s="217"/>
      <c r="AV435" s="217"/>
      <c r="AW435" s="217"/>
      <c r="AX435" s="217"/>
      <c r="AY435" s="217"/>
      <c r="AZ435" s="217"/>
      <c r="BA435" s="217"/>
      <c r="BB435" s="217"/>
      <c r="BC435" s="217"/>
      <c r="BD435" s="217"/>
      <c r="BE435" s="217"/>
      <c r="BF435" s="217"/>
      <c r="BG435" s="217"/>
      <c r="BH435" s="217"/>
      <c r="BI435" s="217"/>
      <c r="BJ435" s="217"/>
      <c r="BK435" s="217"/>
      <c r="BL435" s="217"/>
      <c r="BM435" s="217"/>
      <c r="BN435" s="217"/>
      <c r="BO435" s="217"/>
      <c r="BP435" s="217"/>
      <c r="BQ435" s="217"/>
      <c r="BR435" s="217"/>
      <c r="BS435" s="217"/>
      <c r="BT435" s="217"/>
      <c r="BU435" s="217"/>
      <c r="BV435" s="217"/>
      <c r="BW435" s="217"/>
      <c r="BX435" s="217"/>
      <c r="BY435" s="217"/>
      <c r="BZ435" s="217"/>
      <c r="CA435" s="217"/>
      <c r="CB435" s="217"/>
      <c r="CC435" s="217"/>
      <c r="CD435" s="217"/>
      <c r="CE435" s="217"/>
      <c r="CF435" s="217"/>
      <c r="CG435" s="217"/>
      <c r="CH435" s="217"/>
      <c r="CI435" s="217"/>
      <c r="CJ435" s="217"/>
      <c r="CK435" s="217"/>
      <c r="CL435" s="217"/>
      <c r="CM435" s="217"/>
      <c r="CN435" s="217"/>
      <c r="CO435" s="217"/>
      <c r="CP435" s="217"/>
      <c r="CQ435" s="217"/>
      <c r="CR435" s="217"/>
      <c r="CS435" s="217"/>
      <c r="CT435" s="217"/>
      <c r="CU435" s="217"/>
      <c r="CV435" s="217"/>
      <c r="CW435" s="217"/>
      <c r="CX435" s="217"/>
      <c r="CY435" s="217"/>
      <c r="CZ435" s="217"/>
      <c r="DA435" s="217"/>
      <c r="DB435" s="217"/>
      <c r="DC435" s="217"/>
      <c r="DD435" s="217"/>
      <c r="DE435" s="217"/>
      <c r="DF435" s="217"/>
      <c r="DG435" s="217"/>
      <c r="DH435" s="217"/>
      <c r="DI435" s="217"/>
      <c r="DJ435" s="217"/>
      <c r="DK435" s="217"/>
      <c r="DL435" s="217"/>
      <c r="DM435" s="217"/>
      <c r="DN435" s="217"/>
      <c r="DO435" s="217"/>
      <c r="DP435" s="217"/>
      <c r="DQ435" s="217"/>
      <c r="DR435" s="217"/>
      <c r="DS435" s="217"/>
      <c r="DT435" s="217"/>
      <c r="DU435" s="217"/>
      <c r="DV435" s="217"/>
      <c r="DW435" s="217"/>
      <c r="DX435" s="217"/>
      <c r="DY435" s="217"/>
      <c r="DZ435" s="217"/>
      <c r="EA435" s="217"/>
      <c r="EB435" s="217"/>
      <c r="EC435" s="217"/>
      <c r="ED435" s="217"/>
      <c r="EE435" s="217"/>
      <c r="EF435" s="217"/>
      <c r="EG435" s="217"/>
      <c r="EH435" s="217"/>
      <c r="EI435" s="217"/>
      <c r="EJ435" s="217"/>
      <c r="EK435" s="217"/>
      <c r="EL435" s="217"/>
      <c r="EM435" s="217"/>
      <c r="EN435" s="217"/>
      <c r="EO435" s="217"/>
      <c r="EP435" s="217"/>
      <c r="EQ435" s="217"/>
      <c r="ER435" s="217"/>
      <c r="ES435" s="217"/>
      <c r="ET435" s="217"/>
      <c r="EU435" s="217"/>
      <c r="EV435" s="217"/>
      <c r="EW435" s="217"/>
      <c r="EX435" s="217"/>
      <c r="EY435" s="217"/>
      <c r="EZ435" s="217"/>
      <c r="FA435" s="217"/>
      <c r="FB435" s="217"/>
      <c r="FC435" s="217"/>
      <c r="FD435" s="217"/>
      <c r="FE435" s="217"/>
      <c r="FF435" s="217"/>
      <c r="FG435" s="217"/>
      <c r="FH435" s="217"/>
      <c r="FI435" s="217"/>
      <c r="FJ435" s="217"/>
      <c r="FK435" s="217"/>
      <c r="FL435" s="217"/>
      <c r="FM435" s="217"/>
      <c r="FN435" s="217"/>
      <c r="FO435" s="217"/>
      <c r="FP435" s="217"/>
      <c r="FQ435" s="217"/>
      <c r="FR435" s="217"/>
      <c r="FS435" s="217"/>
      <c r="FT435" s="217"/>
      <c r="FU435" s="217"/>
      <c r="FV435" s="217"/>
      <c r="FW435" s="217"/>
      <c r="FX435" s="217"/>
      <c r="FY435" s="217"/>
      <c r="FZ435" s="217"/>
      <c r="GA435" s="217"/>
      <c r="GB435" s="217"/>
      <c r="GC435" s="217"/>
      <c r="GD435" s="217"/>
      <c r="GE435" s="217"/>
      <c r="GF435" s="217"/>
      <c r="GG435" s="217"/>
      <c r="GH435" s="217"/>
      <c r="GI435" s="217"/>
      <c r="GJ435" s="217"/>
      <c r="GK435" s="217"/>
      <c r="GL435" s="217"/>
      <c r="GM435" s="217"/>
      <c r="GN435" s="217"/>
      <c r="GO435" s="217"/>
      <c r="GP435" s="217"/>
      <c r="GQ435" s="217"/>
      <c r="GR435" s="217"/>
      <c r="GS435" s="217"/>
      <c r="GT435" s="217"/>
      <c r="GU435" s="217"/>
      <c r="GV435" s="217"/>
      <c r="GW435" s="217"/>
      <c r="GX435" s="217"/>
      <c r="GY435" s="217"/>
      <c r="GZ435" s="217"/>
      <c r="HA435" s="217"/>
      <c r="HB435" s="217"/>
      <c r="HC435" s="217"/>
      <c r="HD435" s="217"/>
      <c r="HE435" s="217"/>
      <c r="HF435" s="217"/>
      <c r="HG435" s="217"/>
      <c r="HH435" s="217"/>
      <c r="HI435" s="217"/>
      <c r="HJ435" s="217"/>
      <c r="HK435" s="217"/>
      <c r="HL435" s="217"/>
      <c r="HM435" s="217"/>
      <c r="HN435" s="217"/>
      <c r="HO435" s="217"/>
      <c r="HP435" s="217"/>
      <c r="HQ435" s="217"/>
      <c r="HR435" s="217"/>
      <c r="HS435" s="217"/>
      <c r="HT435" s="217"/>
      <c r="HU435" s="217"/>
      <c r="HV435" s="217"/>
      <c r="HW435" s="217"/>
      <c r="HX435" s="217"/>
      <c r="HY435" s="217"/>
      <c r="HZ435" s="217"/>
      <c r="IA435" s="217"/>
      <c r="IB435" s="217"/>
      <c r="IC435" s="217"/>
      <c r="ID435" s="217"/>
      <c r="IE435" s="217"/>
      <c r="IF435" s="217"/>
      <c r="IG435" s="217"/>
      <c r="IH435" s="217"/>
      <c r="II435" s="217"/>
      <c r="IJ435" s="217"/>
      <c r="IK435" s="217"/>
      <c r="IL435" s="217"/>
      <c r="IM435" s="217"/>
      <c r="IN435" s="217"/>
      <c r="IO435" s="217"/>
      <c r="IP435" s="217"/>
      <c r="IQ435" s="217"/>
      <c r="IR435" s="217"/>
      <c r="IS435" s="217"/>
      <c r="IT435" s="217"/>
      <c r="IU435" s="217"/>
      <c r="IV435" s="217"/>
      <c r="IW435" s="217"/>
    </row>
    <row r="436" customFormat="false" ht="12.75" hidden="false" customHeight="false" outlineLevel="0" collapsed="false">
      <c r="A436" s="195"/>
      <c r="B436" s="226"/>
      <c r="C436" s="222"/>
      <c r="D436" s="222"/>
      <c r="E436" s="222"/>
      <c r="F436" s="217"/>
      <c r="G436" s="217"/>
      <c r="H436" s="217"/>
      <c r="I436" s="217"/>
      <c r="J436" s="217"/>
      <c r="K436" s="217"/>
      <c r="L436" s="217"/>
      <c r="M436" s="217"/>
      <c r="N436" s="217"/>
      <c r="O436" s="217"/>
      <c r="P436" s="217"/>
      <c r="Q436" s="217"/>
      <c r="R436" s="217"/>
      <c r="S436" s="217"/>
      <c r="T436" s="217"/>
      <c r="U436" s="217"/>
      <c r="V436" s="217"/>
      <c r="W436" s="217"/>
      <c r="X436" s="217"/>
      <c r="Y436" s="217"/>
      <c r="Z436" s="217"/>
      <c r="AA436" s="217"/>
      <c r="AB436" s="217"/>
      <c r="AC436" s="217"/>
      <c r="AD436" s="217"/>
      <c r="AE436" s="217"/>
      <c r="AF436" s="217"/>
      <c r="AG436" s="217"/>
      <c r="AH436" s="217"/>
      <c r="AI436" s="217"/>
      <c r="AJ436" s="217"/>
      <c r="AK436" s="217"/>
      <c r="AL436" s="217"/>
      <c r="AM436" s="217"/>
      <c r="AN436" s="217"/>
      <c r="AO436" s="217"/>
      <c r="AP436" s="217"/>
      <c r="AQ436" s="217"/>
      <c r="AR436" s="217"/>
      <c r="AS436" s="217"/>
      <c r="AT436" s="217"/>
      <c r="AU436" s="217"/>
      <c r="AV436" s="217"/>
      <c r="AW436" s="217"/>
      <c r="AX436" s="217"/>
      <c r="AY436" s="217"/>
      <c r="AZ436" s="217"/>
      <c r="BA436" s="217"/>
      <c r="BB436" s="217"/>
      <c r="BC436" s="217"/>
      <c r="BD436" s="217"/>
      <c r="BE436" s="217"/>
      <c r="BF436" s="217"/>
      <c r="BG436" s="217"/>
      <c r="BH436" s="217"/>
      <c r="BI436" s="217"/>
      <c r="BJ436" s="217"/>
      <c r="BK436" s="217"/>
      <c r="BL436" s="217"/>
      <c r="BM436" s="217"/>
      <c r="BN436" s="217"/>
      <c r="BO436" s="217"/>
      <c r="BP436" s="217"/>
      <c r="BQ436" s="217"/>
      <c r="BR436" s="217"/>
      <c r="BS436" s="217"/>
      <c r="BT436" s="217"/>
      <c r="BU436" s="217"/>
      <c r="BV436" s="217"/>
      <c r="BW436" s="217"/>
      <c r="BX436" s="217"/>
      <c r="BY436" s="217"/>
      <c r="BZ436" s="217"/>
      <c r="CA436" s="217"/>
      <c r="CB436" s="217"/>
      <c r="CC436" s="217"/>
      <c r="CD436" s="217"/>
      <c r="CE436" s="217"/>
      <c r="CF436" s="217"/>
      <c r="CG436" s="217"/>
      <c r="CH436" s="217"/>
      <c r="CI436" s="217"/>
      <c r="CJ436" s="217"/>
      <c r="CK436" s="217"/>
      <c r="CL436" s="217"/>
      <c r="CM436" s="217"/>
      <c r="CN436" s="217"/>
      <c r="CO436" s="217"/>
      <c r="CP436" s="217"/>
      <c r="CQ436" s="217"/>
      <c r="CR436" s="217"/>
      <c r="CS436" s="217"/>
      <c r="CT436" s="217"/>
      <c r="CU436" s="217"/>
      <c r="CV436" s="217"/>
      <c r="CW436" s="217"/>
      <c r="CX436" s="217"/>
      <c r="CY436" s="217"/>
      <c r="CZ436" s="217"/>
      <c r="DA436" s="217"/>
      <c r="DB436" s="217"/>
      <c r="DC436" s="217"/>
      <c r="DD436" s="217"/>
      <c r="DE436" s="217"/>
      <c r="DF436" s="217"/>
      <c r="DG436" s="217"/>
      <c r="DH436" s="217"/>
      <c r="DI436" s="217"/>
      <c r="DJ436" s="217"/>
      <c r="DK436" s="217"/>
      <c r="DL436" s="217"/>
      <c r="DM436" s="217"/>
      <c r="DN436" s="217"/>
      <c r="DO436" s="217"/>
      <c r="DP436" s="217"/>
      <c r="DQ436" s="217"/>
      <c r="DR436" s="217"/>
      <c r="DS436" s="217"/>
      <c r="DT436" s="217"/>
      <c r="DU436" s="217"/>
      <c r="DV436" s="217"/>
      <c r="DW436" s="217"/>
      <c r="DX436" s="217"/>
      <c r="DY436" s="217"/>
      <c r="DZ436" s="217"/>
      <c r="EA436" s="217"/>
      <c r="EB436" s="217"/>
      <c r="EC436" s="217"/>
      <c r="ED436" s="217"/>
      <c r="EE436" s="217"/>
      <c r="EF436" s="217"/>
      <c r="EG436" s="217"/>
      <c r="EH436" s="217"/>
      <c r="EI436" s="217"/>
      <c r="EJ436" s="217"/>
      <c r="EK436" s="217"/>
      <c r="EL436" s="217"/>
      <c r="EM436" s="217"/>
      <c r="EN436" s="217"/>
      <c r="EO436" s="217"/>
      <c r="EP436" s="217"/>
      <c r="EQ436" s="217"/>
      <c r="ER436" s="217"/>
      <c r="ES436" s="217"/>
      <c r="ET436" s="217"/>
      <c r="EU436" s="217"/>
      <c r="EV436" s="217"/>
      <c r="EW436" s="217"/>
      <c r="EX436" s="217"/>
      <c r="EY436" s="217"/>
      <c r="EZ436" s="217"/>
      <c r="FA436" s="217"/>
      <c r="FB436" s="217"/>
      <c r="FC436" s="217"/>
      <c r="FD436" s="217"/>
      <c r="FE436" s="217"/>
      <c r="FF436" s="217"/>
      <c r="FG436" s="217"/>
      <c r="FH436" s="217"/>
      <c r="FI436" s="217"/>
      <c r="FJ436" s="217"/>
      <c r="FK436" s="217"/>
      <c r="FL436" s="217"/>
      <c r="FM436" s="217"/>
      <c r="FN436" s="217"/>
      <c r="FO436" s="217"/>
      <c r="FP436" s="217"/>
      <c r="FQ436" s="217"/>
      <c r="FR436" s="217"/>
      <c r="FS436" s="217"/>
      <c r="FT436" s="217"/>
      <c r="FU436" s="217"/>
      <c r="FV436" s="217"/>
      <c r="FW436" s="217"/>
      <c r="FX436" s="217"/>
      <c r="FY436" s="217"/>
      <c r="FZ436" s="217"/>
      <c r="GA436" s="217"/>
      <c r="GB436" s="217"/>
      <c r="GC436" s="217"/>
      <c r="GD436" s="217"/>
      <c r="GE436" s="217"/>
      <c r="GF436" s="217"/>
      <c r="GG436" s="217"/>
      <c r="GH436" s="217"/>
      <c r="GI436" s="217"/>
      <c r="GJ436" s="217"/>
      <c r="GK436" s="217"/>
      <c r="GL436" s="217"/>
      <c r="GM436" s="217"/>
      <c r="GN436" s="217"/>
      <c r="GO436" s="217"/>
      <c r="GP436" s="217"/>
      <c r="GQ436" s="217"/>
      <c r="GR436" s="217"/>
      <c r="GS436" s="217"/>
      <c r="GT436" s="217"/>
      <c r="GU436" s="217"/>
      <c r="GV436" s="217"/>
      <c r="GW436" s="217"/>
      <c r="GX436" s="217"/>
      <c r="GY436" s="217"/>
      <c r="GZ436" s="217"/>
      <c r="HA436" s="217"/>
      <c r="HB436" s="217"/>
      <c r="HC436" s="217"/>
      <c r="HD436" s="217"/>
      <c r="HE436" s="217"/>
      <c r="HF436" s="217"/>
      <c r="HG436" s="217"/>
      <c r="HH436" s="217"/>
      <c r="HI436" s="217"/>
      <c r="HJ436" s="217"/>
      <c r="HK436" s="217"/>
      <c r="HL436" s="217"/>
      <c r="HM436" s="217"/>
      <c r="HN436" s="217"/>
      <c r="HO436" s="217"/>
      <c r="HP436" s="217"/>
      <c r="HQ436" s="217"/>
      <c r="HR436" s="217"/>
      <c r="HS436" s="217"/>
      <c r="HT436" s="217"/>
      <c r="HU436" s="217"/>
      <c r="HV436" s="217"/>
      <c r="HW436" s="217"/>
      <c r="HX436" s="217"/>
      <c r="HY436" s="217"/>
      <c r="HZ436" s="217"/>
      <c r="IA436" s="217"/>
      <c r="IB436" s="217"/>
      <c r="IC436" s="217"/>
      <c r="ID436" s="217"/>
      <c r="IE436" s="217"/>
      <c r="IF436" s="217"/>
      <c r="IG436" s="217"/>
      <c r="IH436" s="217"/>
      <c r="II436" s="217"/>
      <c r="IJ436" s="217"/>
      <c r="IK436" s="217"/>
      <c r="IL436" s="217"/>
      <c r="IM436" s="217"/>
      <c r="IN436" s="217"/>
      <c r="IO436" s="217"/>
      <c r="IP436" s="217"/>
      <c r="IQ436" s="217"/>
      <c r="IR436" s="217"/>
      <c r="IS436" s="217"/>
      <c r="IT436" s="217"/>
      <c r="IU436" s="217"/>
      <c r="IV436" s="217"/>
      <c r="IW436" s="217"/>
    </row>
    <row r="437" customFormat="false" ht="12.75" hidden="false" customHeight="false" outlineLevel="0" collapsed="false">
      <c r="A437" s="225"/>
      <c r="B437" s="226"/>
      <c r="C437" s="222"/>
      <c r="D437" s="222"/>
      <c r="E437" s="222"/>
      <c r="F437" s="217"/>
      <c r="G437" s="217"/>
      <c r="H437" s="217"/>
      <c r="I437" s="217"/>
      <c r="J437" s="217"/>
      <c r="K437" s="217"/>
      <c r="L437" s="217"/>
      <c r="M437" s="217"/>
      <c r="N437" s="217"/>
      <c r="O437" s="217"/>
      <c r="P437" s="217"/>
      <c r="Q437" s="217"/>
      <c r="R437" s="217"/>
      <c r="S437" s="217"/>
      <c r="T437" s="217"/>
      <c r="U437" s="217"/>
      <c r="V437" s="217"/>
      <c r="W437" s="217"/>
      <c r="X437" s="217"/>
      <c r="Y437" s="217"/>
      <c r="Z437" s="217"/>
      <c r="AA437" s="217"/>
      <c r="AB437" s="217"/>
      <c r="AC437" s="217"/>
      <c r="AD437" s="217"/>
      <c r="AE437" s="217"/>
      <c r="AF437" s="217"/>
      <c r="AG437" s="217"/>
      <c r="AH437" s="217"/>
      <c r="AI437" s="217"/>
      <c r="AJ437" s="217"/>
      <c r="AK437" s="217"/>
      <c r="AL437" s="217"/>
      <c r="AM437" s="217"/>
      <c r="AN437" s="217"/>
      <c r="AO437" s="217"/>
      <c r="AP437" s="217"/>
      <c r="AQ437" s="217"/>
      <c r="AR437" s="217"/>
      <c r="AS437" s="217"/>
      <c r="AT437" s="217"/>
      <c r="AU437" s="217"/>
      <c r="AV437" s="217"/>
      <c r="AW437" s="217"/>
      <c r="AX437" s="217"/>
      <c r="AY437" s="217"/>
      <c r="AZ437" s="217"/>
      <c r="BA437" s="217"/>
      <c r="BB437" s="217"/>
      <c r="BC437" s="217"/>
      <c r="BD437" s="217"/>
      <c r="BE437" s="217"/>
      <c r="BF437" s="217"/>
      <c r="BG437" s="217"/>
      <c r="BH437" s="217"/>
      <c r="BI437" s="217"/>
      <c r="BJ437" s="217"/>
      <c r="BK437" s="217"/>
      <c r="BL437" s="217"/>
      <c r="BM437" s="217"/>
      <c r="BN437" s="217"/>
      <c r="BO437" s="217"/>
      <c r="BP437" s="217"/>
      <c r="BQ437" s="217"/>
      <c r="BR437" s="217"/>
      <c r="BS437" s="217"/>
      <c r="BT437" s="217"/>
      <c r="BU437" s="217"/>
      <c r="BV437" s="217"/>
      <c r="BW437" s="217"/>
      <c r="BX437" s="217"/>
      <c r="BY437" s="217"/>
      <c r="BZ437" s="217"/>
      <c r="CA437" s="217"/>
      <c r="CB437" s="217"/>
      <c r="CC437" s="217"/>
      <c r="CD437" s="217"/>
      <c r="CE437" s="217"/>
      <c r="CF437" s="217"/>
      <c r="CG437" s="217"/>
      <c r="CH437" s="217"/>
      <c r="CI437" s="217"/>
      <c r="CJ437" s="217"/>
      <c r="CK437" s="217"/>
      <c r="CL437" s="217"/>
      <c r="CM437" s="217"/>
      <c r="CN437" s="217"/>
      <c r="CO437" s="217"/>
      <c r="CP437" s="217"/>
      <c r="CQ437" s="217"/>
      <c r="CR437" s="217"/>
      <c r="CS437" s="217"/>
      <c r="CT437" s="217"/>
      <c r="CU437" s="217"/>
      <c r="CV437" s="217"/>
      <c r="CW437" s="217"/>
      <c r="CX437" s="217"/>
      <c r="CY437" s="217"/>
      <c r="CZ437" s="217"/>
      <c r="DA437" s="217"/>
      <c r="DB437" s="217"/>
      <c r="DC437" s="217"/>
      <c r="DD437" s="217"/>
      <c r="DE437" s="217"/>
      <c r="DF437" s="217"/>
      <c r="DG437" s="217"/>
      <c r="DH437" s="217"/>
      <c r="DI437" s="217"/>
      <c r="DJ437" s="217"/>
      <c r="DK437" s="217"/>
      <c r="DL437" s="217"/>
      <c r="DM437" s="217"/>
      <c r="DN437" s="217"/>
      <c r="DO437" s="217"/>
      <c r="DP437" s="217"/>
      <c r="DQ437" s="217"/>
      <c r="DR437" s="217"/>
      <c r="DS437" s="217"/>
      <c r="DT437" s="217"/>
      <c r="DU437" s="217"/>
      <c r="DV437" s="217"/>
      <c r="DW437" s="217"/>
      <c r="DX437" s="217"/>
      <c r="DY437" s="217"/>
      <c r="DZ437" s="217"/>
      <c r="EA437" s="217"/>
      <c r="EB437" s="217"/>
      <c r="EC437" s="217"/>
      <c r="ED437" s="217"/>
      <c r="EE437" s="217"/>
      <c r="EF437" s="217"/>
      <c r="EG437" s="217"/>
      <c r="EH437" s="217"/>
      <c r="EI437" s="217"/>
      <c r="EJ437" s="217"/>
      <c r="EK437" s="217"/>
      <c r="EL437" s="217"/>
      <c r="EM437" s="217"/>
      <c r="EN437" s="217"/>
      <c r="EO437" s="217"/>
      <c r="EP437" s="217"/>
      <c r="EQ437" s="217"/>
      <c r="ER437" s="217"/>
      <c r="ES437" s="217"/>
      <c r="ET437" s="217"/>
      <c r="EU437" s="217"/>
      <c r="EV437" s="217"/>
      <c r="EW437" s="217"/>
      <c r="EX437" s="217"/>
      <c r="EY437" s="217"/>
      <c r="EZ437" s="217"/>
      <c r="FA437" s="217"/>
      <c r="FB437" s="217"/>
      <c r="FC437" s="217"/>
      <c r="FD437" s="217"/>
      <c r="FE437" s="217"/>
      <c r="FF437" s="217"/>
      <c r="FG437" s="217"/>
      <c r="FH437" s="217"/>
      <c r="FI437" s="217"/>
      <c r="FJ437" s="217"/>
      <c r="FK437" s="217"/>
      <c r="FL437" s="217"/>
      <c r="FM437" s="217"/>
      <c r="FN437" s="217"/>
      <c r="FO437" s="217"/>
      <c r="FP437" s="217"/>
      <c r="FQ437" s="217"/>
      <c r="FR437" s="217"/>
      <c r="FS437" s="217"/>
      <c r="FT437" s="217"/>
      <c r="FU437" s="217"/>
      <c r="FV437" s="217"/>
      <c r="FW437" s="217"/>
      <c r="FX437" s="217"/>
      <c r="FY437" s="217"/>
      <c r="FZ437" s="217"/>
      <c r="GA437" s="217"/>
      <c r="GB437" s="217"/>
      <c r="GC437" s="217"/>
      <c r="GD437" s="217"/>
      <c r="GE437" s="217"/>
      <c r="GF437" s="217"/>
      <c r="GG437" s="217"/>
      <c r="GH437" s="217"/>
      <c r="GI437" s="217"/>
      <c r="GJ437" s="217"/>
      <c r="GK437" s="217"/>
      <c r="GL437" s="217"/>
      <c r="GM437" s="217"/>
      <c r="GN437" s="217"/>
      <c r="GO437" s="217"/>
      <c r="GP437" s="217"/>
      <c r="GQ437" s="217"/>
      <c r="GR437" s="217"/>
      <c r="GS437" s="217"/>
      <c r="GT437" s="217"/>
      <c r="GU437" s="217"/>
      <c r="GV437" s="217"/>
      <c r="GW437" s="217"/>
      <c r="GX437" s="217"/>
      <c r="GY437" s="217"/>
      <c r="GZ437" s="217"/>
      <c r="HA437" s="217"/>
      <c r="HB437" s="217"/>
      <c r="HC437" s="217"/>
      <c r="HD437" s="217"/>
      <c r="HE437" s="217"/>
      <c r="HF437" s="217"/>
      <c r="HG437" s="217"/>
      <c r="HH437" s="217"/>
      <c r="HI437" s="217"/>
      <c r="HJ437" s="217"/>
      <c r="HK437" s="217"/>
      <c r="HL437" s="217"/>
      <c r="HM437" s="217"/>
      <c r="HN437" s="217"/>
      <c r="HO437" s="217"/>
      <c r="HP437" s="217"/>
      <c r="HQ437" s="217"/>
      <c r="HR437" s="217"/>
      <c r="HS437" s="217"/>
      <c r="HT437" s="217"/>
      <c r="HU437" s="217"/>
      <c r="HV437" s="217"/>
      <c r="HW437" s="217"/>
      <c r="HX437" s="217"/>
      <c r="HY437" s="217"/>
      <c r="HZ437" s="217"/>
      <c r="IA437" s="217"/>
      <c r="IB437" s="217"/>
      <c r="IC437" s="217"/>
      <c r="ID437" s="217"/>
      <c r="IE437" s="217"/>
      <c r="IF437" s="217"/>
      <c r="IG437" s="217"/>
      <c r="IH437" s="217"/>
      <c r="II437" s="217"/>
      <c r="IJ437" s="217"/>
      <c r="IK437" s="217"/>
      <c r="IL437" s="217"/>
      <c r="IM437" s="217"/>
      <c r="IN437" s="217"/>
      <c r="IO437" s="217"/>
      <c r="IP437" s="217"/>
      <c r="IQ437" s="217"/>
      <c r="IR437" s="217"/>
      <c r="IS437" s="217"/>
      <c r="IT437" s="217"/>
      <c r="IU437" s="217"/>
      <c r="IV437" s="217"/>
      <c r="IW437" s="217"/>
    </row>
    <row r="438" customFormat="false" ht="12.75" hidden="false" customHeight="false" outlineLevel="0" collapsed="false">
      <c r="A438" s="225"/>
      <c r="B438" s="226"/>
      <c r="C438" s="222"/>
      <c r="D438" s="222"/>
      <c r="E438" s="222"/>
      <c r="F438" s="217"/>
      <c r="G438" s="217"/>
      <c r="H438" s="217"/>
      <c r="I438" s="217"/>
      <c r="J438" s="217"/>
      <c r="K438" s="217"/>
      <c r="L438" s="217"/>
      <c r="M438" s="217"/>
      <c r="N438" s="217"/>
      <c r="O438" s="217"/>
      <c r="P438" s="217"/>
      <c r="Q438" s="217"/>
      <c r="R438" s="217"/>
      <c r="S438" s="217"/>
      <c r="T438" s="217"/>
      <c r="U438" s="217"/>
      <c r="V438" s="217"/>
      <c r="W438" s="217"/>
      <c r="X438" s="217"/>
      <c r="Y438" s="217"/>
      <c r="Z438" s="217"/>
      <c r="AA438" s="217"/>
      <c r="AB438" s="217"/>
      <c r="AC438" s="217"/>
      <c r="AD438" s="217"/>
      <c r="AE438" s="217"/>
      <c r="AF438" s="217"/>
      <c r="AG438" s="217"/>
      <c r="AH438" s="217"/>
      <c r="AI438" s="217"/>
      <c r="AJ438" s="217"/>
      <c r="AK438" s="217"/>
      <c r="AL438" s="217"/>
      <c r="AM438" s="217"/>
      <c r="AN438" s="217"/>
      <c r="AO438" s="217"/>
      <c r="AP438" s="217"/>
      <c r="AQ438" s="217"/>
      <c r="AR438" s="217"/>
      <c r="AS438" s="217"/>
      <c r="AT438" s="217"/>
      <c r="AU438" s="217"/>
      <c r="AV438" s="217"/>
      <c r="AW438" s="217"/>
      <c r="AX438" s="217"/>
      <c r="AY438" s="217"/>
      <c r="AZ438" s="217"/>
      <c r="BA438" s="217"/>
      <c r="BB438" s="217"/>
      <c r="BC438" s="217"/>
      <c r="BD438" s="217"/>
      <c r="BE438" s="217"/>
      <c r="BF438" s="217"/>
      <c r="BG438" s="217"/>
      <c r="BH438" s="217"/>
      <c r="BI438" s="217"/>
      <c r="BJ438" s="217"/>
      <c r="BK438" s="217"/>
      <c r="BL438" s="217"/>
      <c r="BM438" s="217"/>
      <c r="BN438" s="217"/>
      <c r="BO438" s="217"/>
      <c r="BP438" s="217"/>
      <c r="BQ438" s="217"/>
      <c r="BR438" s="217"/>
      <c r="BS438" s="217"/>
      <c r="BT438" s="217"/>
      <c r="BU438" s="217"/>
      <c r="BV438" s="217"/>
      <c r="BW438" s="217"/>
      <c r="BX438" s="217"/>
      <c r="BY438" s="217"/>
      <c r="BZ438" s="217"/>
      <c r="CA438" s="217"/>
      <c r="CB438" s="217"/>
      <c r="CC438" s="217"/>
      <c r="CD438" s="217"/>
      <c r="CE438" s="217"/>
      <c r="CF438" s="217"/>
      <c r="CG438" s="217"/>
      <c r="CH438" s="217"/>
      <c r="CI438" s="217"/>
      <c r="CJ438" s="217"/>
      <c r="CK438" s="217"/>
      <c r="CL438" s="217"/>
      <c r="CM438" s="217"/>
      <c r="CN438" s="217"/>
      <c r="CO438" s="217"/>
      <c r="CP438" s="217"/>
      <c r="CQ438" s="217"/>
      <c r="CR438" s="217"/>
      <c r="CS438" s="217"/>
      <c r="CT438" s="217"/>
      <c r="CU438" s="217"/>
      <c r="CV438" s="217"/>
      <c r="CW438" s="217"/>
      <c r="CX438" s="217"/>
      <c r="CY438" s="217"/>
      <c r="CZ438" s="217"/>
      <c r="DA438" s="217"/>
      <c r="DB438" s="217"/>
      <c r="DC438" s="217"/>
      <c r="DD438" s="217"/>
      <c r="DE438" s="217"/>
      <c r="DF438" s="217"/>
      <c r="DG438" s="217"/>
      <c r="DH438" s="217"/>
      <c r="DI438" s="217"/>
      <c r="DJ438" s="217"/>
      <c r="DK438" s="217"/>
      <c r="DL438" s="217"/>
      <c r="DM438" s="217"/>
      <c r="DN438" s="217"/>
      <c r="DO438" s="217"/>
      <c r="DP438" s="217"/>
      <c r="DQ438" s="217"/>
      <c r="DR438" s="217"/>
      <c r="DS438" s="217"/>
      <c r="DT438" s="217"/>
      <c r="DU438" s="217"/>
      <c r="DV438" s="217"/>
      <c r="DW438" s="217"/>
      <c r="DX438" s="217"/>
      <c r="DY438" s="217"/>
      <c r="DZ438" s="217"/>
      <c r="EA438" s="217"/>
      <c r="EB438" s="217"/>
      <c r="EC438" s="217"/>
      <c r="ED438" s="217"/>
      <c r="EE438" s="217"/>
      <c r="EF438" s="217"/>
      <c r="EG438" s="217"/>
      <c r="EH438" s="217"/>
      <c r="EI438" s="217"/>
      <c r="EJ438" s="217"/>
      <c r="EK438" s="217"/>
      <c r="EL438" s="217"/>
      <c r="EM438" s="217"/>
      <c r="EN438" s="217"/>
      <c r="EO438" s="217"/>
      <c r="EP438" s="217"/>
      <c r="EQ438" s="217"/>
      <c r="ER438" s="217"/>
      <c r="ES438" s="217"/>
      <c r="ET438" s="217"/>
      <c r="EU438" s="217"/>
      <c r="EV438" s="217"/>
      <c r="EW438" s="217"/>
      <c r="EX438" s="217"/>
      <c r="EY438" s="217"/>
      <c r="EZ438" s="217"/>
      <c r="FA438" s="217"/>
      <c r="FB438" s="217"/>
      <c r="FC438" s="217"/>
      <c r="FD438" s="217"/>
      <c r="FE438" s="217"/>
      <c r="FF438" s="217"/>
      <c r="FG438" s="217"/>
      <c r="FH438" s="217"/>
      <c r="FI438" s="217"/>
      <c r="FJ438" s="217"/>
      <c r="FK438" s="217"/>
      <c r="FL438" s="217"/>
      <c r="FM438" s="217"/>
      <c r="FN438" s="217"/>
      <c r="FO438" s="217"/>
      <c r="FP438" s="217"/>
      <c r="FQ438" s="217"/>
      <c r="FR438" s="217"/>
      <c r="FS438" s="217"/>
      <c r="FT438" s="217"/>
      <c r="FU438" s="217"/>
      <c r="FV438" s="217"/>
      <c r="FW438" s="217"/>
      <c r="FX438" s="217"/>
      <c r="FY438" s="217"/>
      <c r="FZ438" s="217"/>
      <c r="GA438" s="217"/>
      <c r="GB438" s="217"/>
      <c r="GC438" s="217"/>
      <c r="GD438" s="217"/>
      <c r="GE438" s="217"/>
      <c r="GF438" s="217"/>
      <c r="GG438" s="217"/>
      <c r="GH438" s="217"/>
      <c r="GI438" s="217"/>
      <c r="GJ438" s="217"/>
      <c r="GK438" s="217"/>
      <c r="GL438" s="217"/>
      <c r="GM438" s="217"/>
      <c r="GN438" s="217"/>
      <c r="GO438" s="217"/>
      <c r="GP438" s="217"/>
      <c r="GQ438" s="217"/>
      <c r="GR438" s="217"/>
      <c r="GS438" s="217"/>
      <c r="GT438" s="217"/>
      <c r="GU438" s="217"/>
      <c r="GV438" s="217"/>
      <c r="GW438" s="217"/>
      <c r="GX438" s="217"/>
      <c r="GY438" s="217"/>
      <c r="GZ438" s="217"/>
      <c r="HA438" s="217"/>
      <c r="HB438" s="217"/>
      <c r="HC438" s="217"/>
      <c r="HD438" s="217"/>
      <c r="HE438" s="217"/>
      <c r="HF438" s="217"/>
      <c r="HG438" s="217"/>
      <c r="HH438" s="217"/>
      <c r="HI438" s="217"/>
      <c r="HJ438" s="217"/>
      <c r="HK438" s="217"/>
      <c r="HL438" s="217"/>
      <c r="HM438" s="217"/>
      <c r="HN438" s="217"/>
      <c r="HO438" s="217"/>
      <c r="HP438" s="217"/>
      <c r="HQ438" s="217"/>
      <c r="HR438" s="217"/>
      <c r="HS438" s="217"/>
      <c r="HT438" s="217"/>
      <c r="HU438" s="217"/>
      <c r="HV438" s="217"/>
      <c r="HW438" s="217"/>
      <c r="HX438" s="217"/>
      <c r="HY438" s="217"/>
      <c r="HZ438" s="217"/>
      <c r="IA438" s="217"/>
      <c r="IB438" s="217"/>
      <c r="IC438" s="217"/>
      <c r="ID438" s="217"/>
      <c r="IE438" s="217"/>
      <c r="IF438" s="217"/>
      <c r="IG438" s="217"/>
      <c r="IH438" s="217"/>
      <c r="II438" s="217"/>
      <c r="IJ438" s="217"/>
      <c r="IK438" s="217"/>
      <c r="IL438" s="217"/>
      <c r="IM438" s="217"/>
      <c r="IN438" s="217"/>
      <c r="IO438" s="217"/>
      <c r="IP438" s="217"/>
      <c r="IQ438" s="217"/>
      <c r="IR438" s="217"/>
      <c r="IS438" s="217"/>
      <c r="IT438" s="217"/>
      <c r="IU438" s="217"/>
      <c r="IV438" s="217"/>
      <c r="IW438" s="217"/>
    </row>
    <row r="439" customFormat="false" ht="12.75" hidden="false" customHeight="false" outlineLevel="0" collapsed="false">
      <c r="A439" s="225"/>
      <c r="B439" s="226"/>
      <c r="C439" s="222"/>
      <c r="D439" s="222"/>
      <c r="E439" s="222"/>
      <c r="F439" s="217"/>
      <c r="G439" s="217"/>
      <c r="H439" s="217"/>
      <c r="I439" s="217"/>
      <c r="J439" s="217"/>
      <c r="K439" s="217"/>
      <c r="L439" s="217"/>
      <c r="M439" s="217"/>
      <c r="N439" s="217"/>
      <c r="O439" s="217"/>
      <c r="P439" s="217"/>
      <c r="Q439" s="217"/>
      <c r="R439" s="217"/>
      <c r="S439" s="217"/>
      <c r="T439" s="217"/>
      <c r="U439" s="217"/>
      <c r="V439" s="217"/>
      <c r="W439" s="217"/>
      <c r="X439" s="217"/>
      <c r="Y439" s="217"/>
      <c r="Z439" s="217"/>
      <c r="AA439" s="217"/>
      <c r="AB439" s="217"/>
      <c r="AC439" s="217"/>
      <c r="AD439" s="217"/>
      <c r="AE439" s="217"/>
      <c r="AF439" s="217"/>
      <c r="AG439" s="217"/>
      <c r="AH439" s="217"/>
      <c r="AI439" s="217"/>
      <c r="AJ439" s="217"/>
      <c r="AK439" s="217"/>
      <c r="AL439" s="217"/>
      <c r="AM439" s="217"/>
      <c r="AN439" s="217"/>
      <c r="AO439" s="217"/>
      <c r="AP439" s="217"/>
      <c r="AQ439" s="217"/>
      <c r="AR439" s="217"/>
      <c r="AS439" s="217"/>
      <c r="AT439" s="217"/>
      <c r="AU439" s="217"/>
      <c r="AV439" s="217"/>
      <c r="AW439" s="217"/>
      <c r="AX439" s="217"/>
      <c r="AY439" s="217"/>
      <c r="AZ439" s="217"/>
      <c r="BA439" s="217"/>
      <c r="BB439" s="217"/>
      <c r="BC439" s="217"/>
      <c r="BD439" s="217"/>
      <c r="BE439" s="217"/>
      <c r="BF439" s="217"/>
      <c r="BG439" s="217"/>
      <c r="BH439" s="217"/>
      <c r="BI439" s="217"/>
      <c r="BJ439" s="217"/>
      <c r="BK439" s="217"/>
      <c r="BL439" s="217"/>
      <c r="BM439" s="217"/>
      <c r="BN439" s="217"/>
      <c r="BO439" s="217"/>
      <c r="BP439" s="217"/>
      <c r="BQ439" s="217"/>
      <c r="BR439" s="217"/>
      <c r="BS439" s="217"/>
      <c r="BT439" s="217"/>
      <c r="BU439" s="217"/>
      <c r="BV439" s="217"/>
      <c r="BW439" s="217"/>
      <c r="BX439" s="217"/>
      <c r="BY439" s="217"/>
      <c r="BZ439" s="217"/>
      <c r="CA439" s="217"/>
      <c r="CB439" s="217"/>
      <c r="CC439" s="217"/>
      <c r="CD439" s="217"/>
      <c r="CE439" s="217"/>
      <c r="CF439" s="217"/>
      <c r="CG439" s="217"/>
      <c r="CH439" s="217"/>
      <c r="CI439" s="217"/>
      <c r="CJ439" s="217"/>
      <c r="CK439" s="217"/>
      <c r="CL439" s="217"/>
      <c r="CM439" s="217"/>
      <c r="CN439" s="217"/>
      <c r="CO439" s="217"/>
      <c r="CP439" s="217"/>
      <c r="CQ439" s="217"/>
      <c r="CR439" s="217"/>
      <c r="CS439" s="217"/>
      <c r="CT439" s="217"/>
      <c r="CU439" s="217"/>
      <c r="CV439" s="217"/>
      <c r="CW439" s="217"/>
      <c r="CX439" s="217"/>
      <c r="CY439" s="217"/>
      <c r="CZ439" s="217"/>
      <c r="DA439" s="217"/>
      <c r="DB439" s="217"/>
      <c r="DC439" s="217"/>
      <c r="DD439" s="217"/>
      <c r="DE439" s="217"/>
      <c r="DF439" s="217"/>
      <c r="DG439" s="217"/>
      <c r="DH439" s="217"/>
      <c r="DI439" s="217"/>
      <c r="DJ439" s="217"/>
      <c r="DK439" s="217"/>
      <c r="DL439" s="217"/>
      <c r="DM439" s="217"/>
      <c r="DN439" s="217"/>
      <c r="DO439" s="217"/>
      <c r="DP439" s="217"/>
      <c r="DQ439" s="217"/>
      <c r="DR439" s="217"/>
      <c r="DS439" s="217"/>
      <c r="DT439" s="217"/>
      <c r="DU439" s="217"/>
      <c r="DV439" s="217"/>
      <c r="DW439" s="217"/>
      <c r="DX439" s="217"/>
      <c r="DY439" s="217"/>
      <c r="DZ439" s="217"/>
      <c r="EA439" s="217"/>
      <c r="EB439" s="217"/>
      <c r="EC439" s="217"/>
      <c r="ED439" s="217"/>
      <c r="EE439" s="217"/>
      <c r="EF439" s="217"/>
      <c r="EG439" s="217"/>
      <c r="EH439" s="217"/>
      <c r="EI439" s="217"/>
      <c r="EJ439" s="217"/>
      <c r="EK439" s="217"/>
      <c r="EL439" s="217"/>
      <c r="EM439" s="217"/>
      <c r="EN439" s="217"/>
      <c r="EO439" s="217"/>
      <c r="EP439" s="217"/>
      <c r="EQ439" s="217"/>
      <c r="ER439" s="217"/>
      <c r="ES439" s="217"/>
      <c r="ET439" s="217"/>
      <c r="EU439" s="217"/>
      <c r="EV439" s="217"/>
      <c r="EW439" s="217"/>
      <c r="EX439" s="217"/>
      <c r="EY439" s="217"/>
      <c r="EZ439" s="217"/>
      <c r="FA439" s="217"/>
      <c r="FB439" s="217"/>
      <c r="FC439" s="217"/>
      <c r="FD439" s="217"/>
      <c r="FE439" s="217"/>
      <c r="FF439" s="217"/>
      <c r="FG439" s="217"/>
      <c r="FH439" s="217"/>
      <c r="FI439" s="217"/>
      <c r="FJ439" s="217"/>
      <c r="FK439" s="217"/>
      <c r="FL439" s="217"/>
      <c r="FM439" s="217"/>
      <c r="FN439" s="217"/>
      <c r="FO439" s="217"/>
      <c r="FP439" s="217"/>
      <c r="FQ439" s="217"/>
      <c r="FR439" s="217"/>
      <c r="FS439" s="217"/>
      <c r="FT439" s="217"/>
      <c r="FU439" s="217"/>
      <c r="FV439" s="217"/>
      <c r="FW439" s="217"/>
      <c r="FX439" s="217"/>
      <c r="FY439" s="217"/>
      <c r="FZ439" s="217"/>
      <c r="GA439" s="217"/>
      <c r="GB439" s="217"/>
      <c r="GC439" s="217"/>
      <c r="GD439" s="217"/>
      <c r="GE439" s="217"/>
      <c r="GF439" s="217"/>
      <c r="GG439" s="217"/>
      <c r="GH439" s="217"/>
      <c r="GI439" s="217"/>
      <c r="GJ439" s="217"/>
      <c r="GK439" s="217"/>
      <c r="GL439" s="217"/>
      <c r="GM439" s="217"/>
      <c r="GN439" s="217"/>
      <c r="GO439" s="217"/>
      <c r="GP439" s="217"/>
      <c r="GQ439" s="217"/>
      <c r="GR439" s="217"/>
      <c r="GS439" s="217"/>
      <c r="GT439" s="217"/>
      <c r="GU439" s="217"/>
      <c r="GV439" s="217"/>
      <c r="GW439" s="217"/>
      <c r="GX439" s="217"/>
      <c r="GY439" s="217"/>
      <c r="GZ439" s="217"/>
      <c r="HA439" s="217"/>
      <c r="HB439" s="217"/>
      <c r="HC439" s="217"/>
      <c r="HD439" s="217"/>
      <c r="HE439" s="217"/>
      <c r="HF439" s="217"/>
      <c r="HG439" s="217"/>
      <c r="HH439" s="217"/>
      <c r="HI439" s="217"/>
      <c r="HJ439" s="217"/>
      <c r="HK439" s="217"/>
      <c r="HL439" s="217"/>
      <c r="HM439" s="217"/>
      <c r="HN439" s="217"/>
      <c r="HO439" s="217"/>
      <c r="HP439" s="217"/>
      <c r="HQ439" s="217"/>
      <c r="HR439" s="217"/>
      <c r="HS439" s="217"/>
      <c r="HT439" s="217"/>
      <c r="HU439" s="217"/>
      <c r="HV439" s="217"/>
      <c r="HW439" s="217"/>
      <c r="HX439" s="217"/>
      <c r="HY439" s="217"/>
      <c r="HZ439" s="217"/>
      <c r="IA439" s="217"/>
      <c r="IB439" s="217"/>
      <c r="IC439" s="217"/>
      <c r="ID439" s="217"/>
      <c r="IE439" s="217"/>
      <c r="IF439" s="217"/>
      <c r="IG439" s="217"/>
      <c r="IH439" s="217"/>
      <c r="II439" s="217"/>
      <c r="IJ439" s="217"/>
      <c r="IK439" s="217"/>
      <c r="IL439" s="217"/>
      <c r="IM439" s="217"/>
      <c r="IN439" s="217"/>
      <c r="IO439" s="217"/>
      <c r="IP439" s="217"/>
      <c r="IQ439" s="217"/>
      <c r="IR439" s="217"/>
      <c r="IS439" s="217"/>
      <c r="IT439" s="217"/>
      <c r="IU439" s="217"/>
      <c r="IV439" s="217"/>
      <c r="IW439" s="217"/>
    </row>
    <row r="440" customFormat="false" ht="12.75" hidden="false" customHeight="false" outlineLevel="0" collapsed="false">
      <c r="A440" s="225"/>
      <c r="B440" s="226"/>
      <c r="C440" s="222"/>
      <c r="D440" s="222"/>
      <c r="E440" s="222"/>
      <c r="F440" s="217"/>
      <c r="G440" s="217"/>
      <c r="H440" s="217"/>
      <c r="I440" s="217"/>
      <c r="J440" s="217"/>
      <c r="K440" s="217"/>
      <c r="L440" s="217"/>
      <c r="M440" s="217"/>
      <c r="N440" s="217"/>
      <c r="O440" s="217"/>
      <c r="P440" s="217"/>
      <c r="Q440" s="217"/>
      <c r="R440" s="217"/>
      <c r="S440" s="217"/>
      <c r="T440" s="217"/>
      <c r="U440" s="217"/>
      <c r="V440" s="217"/>
      <c r="W440" s="217"/>
      <c r="X440" s="217"/>
      <c r="Y440" s="217"/>
      <c r="Z440" s="217"/>
      <c r="AA440" s="217"/>
      <c r="AB440" s="217"/>
      <c r="AC440" s="217"/>
      <c r="AD440" s="217"/>
      <c r="AE440" s="217"/>
      <c r="AF440" s="217"/>
      <c r="AG440" s="217"/>
      <c r="AH440" s="217"/>
      <c r="AI440" s="217"/>
      <c r="AJ440" s="217"/>
      <c r="AK440" s="217"/>
      <c r="AL440" s="217"/>
      <c r="AM440" s="217"/>
      <c r="AN440" s="217"/>
      <c r="AO440" s="217"/>
      <c r="AP440" s="217"/>
      <c r="AQ440" s="217"/>
      <c r="AR440" s="217"/>
      <c r="AS440" s="217"/>
      <c r="AT440" s="217"/>
      <c r="AU440" s="217"/>
      <c r="AV440" s="217"/>
      <c r="AW440" s="217"/>
      <c r="AX440" s="217"/>
      <c r="AY440" s="217"/>
      <c r="AZ440" s="217"/>
      <c r="BA440" s="217"/>
      <c r="BB440" s="217"/>
      <c r="BC440" s="217"/>
      <c r="BD440" s="217"/>
      <c r="BE440" s="217"/>
      <c r="BF440" s="217"/>
      <c r="BG440" s="217"/>
      <c r="BH440" s="217"/>
      <c r="BI440" s="217"/>
      <c r="BJ440" s="217"/>
      <c r="BK440" s="217"/>
      <c r="BL440" s="217"/>
      <c r="BM440" s="217"/>
      <c r="BN440" s="217"/>
      <c r="BO440" s="217"/>
      <c r="BP440" s="217"/>
      <c r="BQ440" s="217"/>
      <c r="BR440" s="217"/>
      <c r="BS440" s="217"/>
      <c r="BT440" s="217"/>
      <c r="BU440" s="217"/>
      <c r="BV440" s="217"/>
      <c r="BW440" s="217"/>
      <c r="BX440" s="217"/>
      <c r="BY440" s="217"/>
      <c r="BZ440" s="217"/>
      <c r="CA440" s="217"/>
      <c r="CB440" s="217"/>
      <c r="CC440" s="217"/>
      <c r="CD440" s="217"/>
      <c r="CE440" s="217"/>
      <c r="CF440" s="217"/>
      <c r="CG440" s="217"/>
      <c r="CH440" s="217"/>
      <c r="CI440" s="217"/>
      <c r="CJ440" s="217"/>
      <c r="CK440" s="217"/>
      <c r="CL440" s="217"/>
      <c r="CM440" s="217"/>
      <c r="CN440" s="217"/>
      <c r="CO440" s="217"/>
      <c r="CP440" s="217"/>
      <c r="CQ440" s="217"/>
      <c r="CR440" s="217"/>
      <c r="CS440" s="217"/>
      <c r="CT440" s="217"/>
      <c r="CU440" s="217"/>
      <c r="CV440" s="217"/>
      <c r="CW440" s="217"/>
      <c r="CX440" s="217"/>
      <c r="CY440" s="217"/>
      <c r="CZ440" s="217"/>
      <c r="DA440" s="217"/>
      <c r="DB440" s="217"/>
      <c r="DC440" s="217"/>
      <c r="DD440" s="217"/>
      <c r="DE440" s="217"/>
      <c r="DF440" s="217"/>
      <c r="DG440" s="217"/>
      <c r="DH440" s="217"/>
      <c r="DI440" s="217"/>
      <c r="DJ440" s="217"/>
      <c r="DK440" s="217"/>
      <c r="DL440" s="217"/>
      <c r="DM440" s="217"/>
      <c r="DN440" s="217"/>
      <c r="DO440" s="217"/>
      <c r="DP440" s="217"/>
      <c r="DQ440" s="217"/>
      <c r="DR440" s="217"/>
      <c r="DS440" s="217"/>
      <c r="DT440" s="217"/>
      <c r="DU440" s="217"/>
      <c r="DV440" s="217"/>
      <c r="DW440" s="217"/>
      <c r="DX440" s="217"/>
      <c r="DY440" s="217"/>
      <c r="DZ440" s="217"/>
      <c r="EA440" s="217"/>
      <c r="EB440" s="217"/>
      <c r="EC440" s="217"/>
      <c r="ED440" s="217"/>
      <c r="EE440" s="217"/>
      <c r="EF440" s="217"/>
      <c r="EG440" s="217"/>
      <c r="EH440" s="217"/>
      <c r="EI440" s="217"/>
      <c r="EJ440" s="217"/>
      <c r="EK440" s="217"/>
      <c r="EL440" s="217"/>
      <c r="EM440" s="217"/>
      <c r="EN440" s="217"/>
      <c r="EO440" s="217"/>
      <c r="EP440" s="217"/>
      <c r="EQ440" s="217"/>
      <c r="ER440" s="217"/>
      <c r="ES440" s="217"/>
      <c r="ET440" s="217"/>
      <c r="EU440" s="217"/>
      <c r="EV440" s="217"/>
      <c r="EW440" s="217"/>
      <c r="EX440" s="217"/>
      <c r="EY440" s="217"/>
      <c r="EZ440" s="217"/>
      <c r="FA440" s="217"/>
      <c r="FB440" s="217"/>
      <c r="FC440" s="217"/>
      <c r="FD440" s="217"/>
      <c r="FE440" s="217"/>
      <c r="FF440" s="217"/>
      <c r="FG440" s="217"/>
      <c r="FH440" s="217"/>
      <c r="FI440" s="217"/>
      <c r="FJ440" s="217"/>
      <c r="FK440" s="217"/>
      <c r="FL440" s="217"/>
      <c r="FM440" s="217"/>
      <c r="FN440" s="217"/>
      <c r="FO440" s="217"/>
      <c r="FP440" s="217"/>
      <c r="FQ440" s="217"/>
      <c r="FR440" s="217"/>
      <c r="FS440" s="217"/>
      <c r="FT440" s="217"/>
      <c r="FU440" s="217"/>
      <c r="FV440" s="217"/>
      <c r="FW440" s="217"/>
      <c r="FX440" s="217"/>
      <c r="FY440" s="217"/>
      <c r="FZ440" s="217"/>
      <c r="GA440" s="217"/>
      <c r="GB440" s="217"/>
      <c r="GC440" s="217"/>
      <c r="GD440" s="217"/>
      <c r="GE440" s="217"/>
      <c r="GF440" s="217"/>
      <c r="GG440" s="217"/>
      <c r="GH440" s="217"/>
      <c r="GI440" s="217"/>
      <c r="GJ440" s="217"/>
      <c r="GK440" s="217"/>
      <c r="GL440" s="217"/>
      <c r="GM440" s="217"/>
      <c r="GN440" s="217"/>
      <c r="GO440" s="217"/>
      <c r="GP440" s="217"/>
      <c r="GQ440" s="217"/>
      <c r="GR440" s="217"/>
      <c r="GS440" s="217"/>
      <c r="GT440" s="217"/>
      <c r="GU440" s="217"/>
      <c r="GV440" s="217"/>
      <c r="GW440" s="217"/>
      <c r="GX440" s="217"/>
      <c r="GY440" s="217"/>
      <c r="GZ440" s="217"/>
      <c r="HA440" s="217"/>
      <c r="HB440" s="217"/>
      <c r="HC440" s="217"/>
      <c r="HD440" s="217"/>
      <c r="HE440" s="217"/>
      <c r="HF440" s="217"/>
      <c r="HG440" s="217"/>
      <c r="HH440" s="217"/>
      <c r="HI440" s="217"/>
      <c r="HJ440" s="217"/>
      <c r="HK440" s="217"/>
      <c r="HL440" s="217"/>
      <c r="HM440" s="217"/>
      <c r="HN440" s="217"/>
      <c r="HO440" s="217"/>
      <c r="HP440" s="217"/>
      <c r="HQ440" s="217"/>
      <c r="HR440" s="217"/>
      <c r="HS440" s="217"/>
      <c r="HT440" s="217"/>
      <c r="HU440" s="217"/>
      <c r="HV440" s="217"/>
      <c r="HW440" s="217"/>
      <c r="HX440" s="217"/>
      <c r="HY440" s="217"/>
      <c r="HZ440" s="217"/>
      <c r="IA440" s="217"/>
      <c r="IB440" s="217"/>
      <c r="IC440" s="217"/>
      <c r="ID440" s="217"/>
      <c r="IE440" s="217"/>
      <c r="IF440" s="217"/>
      <c r="IG440" s="217"/>
      <c r="IH440" s="217"/>
      <c r="II440" s="217"/>
      <c r="IJ440" s="217"/>
      <c r="IK440" s="217"/>
      <c r="IL440" s="217"/>
      <c r="IM440" s="217"/>
      <c r="IN440" s="217"/>
      <c r="IO440" s="217"/>
      <c r="IP440" s="217"/>
      <c r="IQ440" s="217"/>
      <c r="IR440" s="217"/>
      <c r="IS440" s="217"/>
      <c r="IT440" s="217"/>
      <c r="IU440" s="217"/>
      <c r="IV440" s="217"/>
      <c r="IW440" s="217"/>
    </row>
    <row r="441" customFormat="false" ht="12.75" hidden="false" customHeight="false" outlineLevel="0" collapsed="false">
      <c r="A441" s="225"/>
      <c r="B441" s="227"/>
      <c r="C441" s="222"/>
      <c r="D441" s="222"/>
      <c r="E441" s="222"/>
      <c r="F441" s="217"/>
      <c r="G441" s="217"/>
      <c r="H441" s="217"/>
      <c r="I441" s="217"/>
      <c r="J441" s="217"/>
      <c r="K441" s="217"/>
      <c r="L441" s="217"/>
      <c r="M441" s="217"/>
      <c r="N441" s="217"/>
      <c r="O441" s="217"/>
      <c r="P441" s="217"/>
      <c r="Q441" s="217"/>
      <c r="R441" s="217"/>
      <c r="S441" s="217"/>
      <c r="T441" s="217"/>
      <c r="U441" s="217"/>
      <c r="V441" s="217"/>
      <c r="W441" s="217"/>
      <c r="X441" s="217"/>
      <c r="Y441" s="217"/>
      <c r="Z441" s="217"/>
      <c r="AA441" s="217"/>
      <c r="AB441" s="217"/>
      <c r="AC441" s="217"/>
      <c r="AD441" s="217"/>
      <c r="AE441" s="217"/>
      <c r="AF441" s="217"/>
      <c r="AG441" s="217"/>
      <c r="AH441" s="217"/>
      <c r="AI441" s="217"/>
      <c r="AJ441" s="217"/>
      <c r="AK441" s="217"/>
      <c r="AL441" s="217"/>
      <c r="AM441" s="217"/>
      <c r="AN441" s="217"/>
      <c r="AO441" s="217"/>
      <c r="AP441" s="217"/>
      <c r="AQ441" s="217"/>
      <c r="AR441" s="217"/>
      <c r="AS441" s="217"/>
      <c r="AT441" s="217"/>
      <c r="AU441" s="217"/>
      <c r="AV441" s="217"/>
      <c r="AW441" s="217"/>
      <c r="AX441" s="217"/>
      <c r="AY441" s="217"/>
      <c r="AZ441" s="217"/>
      <c r="BA441" s="217"/>
      <c r="BB441" s="217"/>
      <c r="BC441" s="217"/>
      <c r="BD441" s="217"/>
      <c r="BE441" s="217"/>
      <c r="BF441" s="217"/>
      <c r="BG441" s="217"/>
      <c r="BH441" s="217"/>
      <c r="BI441" s="217"/>
      <c r="BJ441" s="217"/>
      <c r="BK441" s="217"/>
      <c r="BL441" s="217"/>
      <c r="BM441" s="217"/>
      <c r="BN441" s="217"/>
      <c r="BO441" s="217"/>
      <c r="BP441" s="217"/>
      <c r="BQ441" s="217"/>
      <c r="BR441" s="217"/>
      <c r="BS441" s="217"/>
      <c r="BT441" s="217"/>
      <c r="BU441" s="217"/>
      <c r="BV441" s="217"/>
      <c r="BW441" s="217"/>
      <c r="BX441" s="217"/>
      <c r="BY441" s="217"/>
      <c r="BZ441" s="217"/>
      <c r="CA441" s="217"/>
      <c r="CB441" s="217"/>
      <c r="CC441" s="217"/>
      <c r="CD441" s="217"/>
      <c r="CE441" s="217"/>
      <c r="CF441" s="217"/>
      <c r="CG441" s="217"/>
      <c r="CH441" s="217"/>
      <c r="CI441" s="217"/>
      <c r="CJ441" s="217"/>
      <c r="CK441" s="217"/>
      <c r="CL441" s="217"/>
      <c r="CM441" s="217"/>
      <c r="CN441" s="217"/>
      <c r="CO441" s="217"/>
      <c r="CP441" s="217"/>
      <c r="CQ441" s="217"/>
      <c r="CR441" s="217"/>
      <c r="CS441" s="217"/>
      <c r="CT441" s="217"/>
      <c r="CU441" s="217"/>
      <c r="CV441" s="217"/>
      <c r="CW441" s="217"/>
      <c r="CX441" s="217"/>
      <c r="CY441" s="217"/>
      <c r="CZ441" s="217"/>
      <c r="DA441" s="217"/>
      <c r="DB441" s="217"/>
      <c r="DC441" s="217"/>
      <c r="DD441" s="217"/>
      <c r="DE441" s="217"/>
      <c r="DF441" s="217"/>
      <c r="DG441" s="217"/>
      <c r="DH441" s="217"/>
      <c r="DI441" s="217"/>
      <c r="DJ441" s="217"/>
      <c r="DK441" s="217"/>
      <c r="DL441" s="217"/>
      <c r="DM441" s="217"/>
      <c r="DN441" s="217"/>
      <c r="DO441" s="217"/>
      <c r="DP441" s="217"/>
      <c r="DQ441" s="217"/>
      <c r="DR441" s="217"/>
      <c r="DS441" s="217"/>
      <c r="DT441" s="217"/>
      <c r="DU441" s="217"/>
      <c r="DV441" s="217"/>
      <c r="DW441" s="217"/>
      <c r="DX441" s="217"/>
      <c r="DY441" s="217"/>
      <c r="DZ441" s="217"/>
      <c r="EA441" s="217"/>
      <c r="EB441" s="217"/>
      <c r="EC441" s="217"/>
      <c r="ED441" s="217"/>
      <c r="EE441" s="217"/>
      <c r="EF441" s="217"/>
      <c r="EG441" s="217"/>
      <c r="EH441" s="217"/>
      <c r="EI441" s="217"/>
      <c r="EJ441" s="217"/>
      <c r="EK441" s="217"/>
      <c r="EL441" s="217"/>
      <c r="EM441" s="217"/>
      <c r="EN441" s="217"/>
      <c r="EO441" s="217"/>
      <c r="EP441" s="217"/>
      <c r="EQ441" s="217"/>
      <c r="ER441" s="217"/>
      <c r="ES441" s="217"/>
      <c r="ET441" s="217"/>
      <c r="EU441" s="217"/>
      <c r="EV441" s="217"/>
      <c r="EW441" s="217"/>
      <c r="EX441" s="217"/>
      <c r="EY441" s="217"/>
      <c r="EZ441" s="217"/>
      <c r="FA441" s="217"/>
      <c r="FB441" s="217"/>
      <c r="FC441" s="217"/>
      <c r="FD441" s="217"/>
      <c r="FE441" s="217"/>
      <c r="FF441" s="217"/>
      <c r="FG441" s="217"/>
      <c r="FH441" s="217"/>
      <c r="FI441" s="217"/>
      <c r="FJ441" s="217"/>
      <c r="FK441" s="217"/>
      <c r="FL441" s="217"/>
      <c r="FM441" s="217"/>
      <c r="FN441" s="217"/>
      <c r="FO441" s="217"/>
      <c r="FP441" s="217"/>
      <c r="FQ441" s="217"/>
      <c r="FR441" s="217"/>
      <c r="FS441" s="217"/>
      <c r="FT441" s="217"/>
      <c r="FU441" s="217"/>
      <c r="FV441" s="217"/>
      <c r="FW441" s="217"/>
      <c r="FX441" s="217"/>
      <c r="FY441" s="217"/>
      <c r="FZ441" s="217"/>
      <c r="GA441" s="217"/>
      <c r="GB441" s="217"/>
      <c r="GC441" s="217"/>
      <c r="GD441" s="217"/>
      <c r="GE441" s="217"/>
      <c r="GF441" s="217"/>
      <c r="GG441" s="217"/>
      <c r="GH441" s="217"/>
      <c r="GI441" s="217"/>
      <c r="GJ441" s="217"/>
      <c r="GK441" s="217"/>
      <c r="GL441" s="217"/>
      <c r="GM441" s="217"/>
      <c r="GN441" s="217"/>
      <c r="GO441" s="217"/>
      <c r="GP441" s="217"/>
      <c r="GQ441" s="217"/>
      <c r="GR441" s="217"/>
      <c r="GS441" s="217"/>
      <c r="GT441" s="217"/>
      <c r="GU441" s="217"/>
      <c r="GV441" s="217"/>
      <c r="GW441" s="217"/>
      <c r="GX441" s="217"/>
      <c r="GY441" s="217"/>
      <c r="GZ441" s="217"/>
      <c r="HA441" s="217"/>
      <c r="HB441" s="217"/>
      <c r="HC441" s="217"/>
      <c r="HD441" s="217"/>
      <c r="HE441" s="217"/>
      <c r="HF441" s="217"/>
      <c r="HG441" s="217"/>
      <c r="HH441" s="217"/>
      <c r="HI441" s="217"/>
      <c r="HJ441" s="217"/>
      <c r="HK441" s="217"/>
      <c r="HL441" s="217"/>
      <c r="HM441" s="217"/>
      <c r="HN441" s="217"/>
      <c r="HO441" s="217"/>
      <c r="HP441" s="217"/>
      <c r="HQ441" s="217"/>
      <c r="HR441" s="217"/>
      <c r="HS441" s="217"/>
      <c r="HT441" s="217"/>
      <c r="HU441" s="217"/>
      <c r="HV441" s="217"/>
      <c r="HW441" s="217"/>
      <c r="HX441" s="217"/>
      <c r="HY441" s="217"/>
      <c r="HZ441" s="217"/>
      <c r="IA441" s="217"/>
      <c r="IB441" s="217"/>
      <c r="IC441" s="217"/>
      <c r="ID441" s="217"/>
      <c r="IE441" s="217"/>
      <c r="IF441" s="217"/>
      <c r="IG441" s="217"/>
      <c r="IH441" s="217"/>
      <c r="II441" s="217"/>
      <c r="IJ441" s="217"/>
      <c r="IK441" s="217"/>
      <c r="IL441" s="217"/>
      <c r="IM441" s="217"/>
      <c r="IN441" s="217"/>
      <c r="IO441" s="217"/>
      <c r="IP441" s="217"/>
      <c r="IQ441" s="217"/>
      <c r="IR441" s="217"/>
      <c r="IS441" s="217"/>
      <c r="IT441" s="217"/>
      <c r="IU441" s="217"/>
      <c r="IV441" s="217"/>
      <c r="IW441" s="217"/>
    </row>
    <row r="442" customFormat="false" ht="12.75" hidden="false" customHeight="false" outlineLevel="0" collapsed="false">
      <c r="A442" s="192"/>
      <c r="B442" s="226"/>
      <c r="C442" s="222"/>
      <c r="D442" s="222"/>
      <c r="E442" s="222"/>
      <c r="F442" s="217"/>
      <c r="G442" s="217"/>
      <c r="H442" s="217"/>
      <c r="I442" s="217"/>
      <c r="J442" s="217"/>
      <c r="K442" s="217"/>
      <c r="L442" s="217"/>
      <c r="M442" s="217"/>
      <c r="N442" s="217"/>
      <c r="O442" s="217"/>
      <c r="P442" s="217"/>
      <c r="Q442" s="217"/>
      <c r="R442" s="217"/>
      <c r="S442" s="217"/>
      <c r="T442" s="217"/>
      <c r="U442" s="217"/>
      <c r="V442" s="217"/>
      <c r="W442" s="217"/>
      <c r="X442" s="217"/>
      <c r="Y442" s="217"/>
      <c r="Z442" s="217"/>
      <c r="AA442" s="217"/>
      <c r="AB442" s="217"/>
      <c r="AC442" s="217"/>
      <c r="AD442" s="217"/>
      <c r="AE442" s="217"/>
      <c r="AF442" s="217"/>
      <c r="AG442" s="217"/>
      <c r="AH442" s="217"/>
      <c r="AI442" s="217"/>
      <c r="AJ442" s="217"/>
      <c r="AK442" s="217"/>
      <c r="AL442" s="217"/>
      <c r="AM442" s="217"/>
      <c r="AN442" s="217"/>
      <c r="AO442" s="217"/>
      <c r="AP442" s="217"/>
      <c r="AQ442" s="217"/>
      <c r="AR442" s="217"/>
      <c r="AS442" s="217"/>
      <c r="AT442" s="217"/>
      <c r="AU442" s="217"/>
      <c r="AV442" s="217"/>
      <c r="AW442" s="217"/>
      <c r="AX442" s="217"/>
      <c r="AY442" s="217"/>
      <c r="AZ442" s="217"/>
      <c r="BA442" s="217"/>
      <c r="BB442" s="217"/>
      <c r="BC442" s="217"/>
      <c r="BD442" s="217"/>
      <c r="BE442" s="217"/>
      <c r="BF442" s="217"/>
      <c r="BG442" s="217"/>
      <c r="BH442" s="217"/>
      <c r="BI442" s="217"/>
      <c r="BJ442" s="217"/>
      <c r="BK442" s="217"/>
      <c r="BL442" s="217"/>
      <c r="BM442" s="217"/>
      <c r="BN442" s="217"/>
      <c r="BO442" s="217"/>
      <c r="BP442" s="217"/>
      <c r="BQ442" s="217"/>
      <c r="BR442" s="217"/>
      <c r="BS442" s="217"/>
      <c r="BT442" s="217"/>
      <c r="BU442" s="217"/>
      <c r="BV442" s="217"/>
      <c r="BW442" s="217"/>
      <c r="BX442" s="217"/>
      <c r="BY442" s="217"/>
      <c r="BZ442" s="217"/>
      <c r="CA442" s="217"/>
      <c r="CB442" s="217"/>
      <c r="CC442" s="217"/>
      <c r="CD442" s="217"/>
      <c r="CE442" s="217"/>
      <c r="CF442" s="217"/>
      <c r="CG442" s="217"/>
      <c r="CH442" s="217"/>
      <c r="CI442" s="217"/>
      <c r="CJ442" s="217"/>
      <c r="CK442" s="217"/>
      <c r="CL442" s="217"/>
      <c r="CM442" s="217"/>
      <c r="CN442" s="217"/>
      <c r="CO442" s="217"/>
      <c r="CP442" s="217"/>
      <c r="CQ442" s="217"/>
      <c r="CR442" s="217"/>
      <c r="CS442" s="217"/>
      <c r="CT442" s="217"/>
      <c r="CU442" s="217"/>
      <c r="CV442" s="217"/>
      <c r="CW442" s="217"/>
      <c r="CX442" s="217"/>
      <c r="CY442" s="217"/>
      <c r="CZ442" s="217"/>
      <c r="DA442" s="217"/>
      <c r="DB442" s="217"/>
      <c r="DC442" s="217"/>
      <c r="DD442" s="217"/>
      <c r="DE442" s="217"/>
      <c r="DF442" s="217"/>
      <c r="DG442" s="217"/>
      <c r="DH442" s="217"/>
      <c r="DI442" s="217"/>
      <c r="DJ442" s="217"/>
      <c r="DK442" s="217"/>
      <c r="DL442" s="217"/>
      <c r="DM442" s="217"/>
      <c r="DN442" s="217"/>
      <c r="DO442" s="217"/>
      <c r="DP442" s="217"/>
      <c r="DQ442" s="217"/>
      <c r="DR442" s="217"/>
      <c r="DS442" s="217"/>
      <c r="DT442" s="217"/>
      <c r="DU442" s="217"/>
      <c r="DV442" s="217"/>
      <c r="DW442" s="217"/>
      <c r="DX442" s="217"/>
      <c r="DY442" s="217"/>
      <c r="DZ442" s="217"/>
      <c r="EA442" s="217"/>
      <c r="EB442" s="217"/>
      <c r="EC442" s="217"/>
      <c r="ED442" s="217"/>
      <c r="EE442" s="217"/>
      <c r="EF442" s="217"/>
      <c r="EG442" s="217"/>
      <c r="EH442" s="217"/>
      <c r="EI442" s="217"/>
      <c r="EJ442" s="217"/>
      <c r="EK442" s="217"/>
      <c r="EL442" s="217"/>
      <c r="EM442" s="217"/>
      <c r="EN442" s="217"/>
      <c r="EO442" s="217"/>
      <c r="EP442" s="217"/>
      <c r="EQ442" s="217"/>
      <c r="ER442" s="217"/>
      <c r="ES442" s="217"/>
      <c r="ET442" s="217"/>
      <c r="EU442" s="217"/>
      <c r="EV442" s="217"/>
      <c r="EW442" s="217"/>
      <c r="EX442" s="217"/>
      <c r="EY442" s="217"/>
      <c r="EZ442" s="217"/>
      <c r="FA442" s="217"/>
      <c r="FB442" s="217"/>
      <c r="FC442" s="217"/>
      <c r="FD442" s="217"/>
      <c r="FE442" s="217"/>
      <c r="FF442" s="217"/>
      <c r="FG442" s="217"/>
      <c r="FH442" s="217"/>
      <c r="FI442" s="217"/>
      <c r="FJ442" s="217"/>
      <c r="FK442" s="217"/>
      <c r="FL442" s="217"/>
      <c r="FM442" s="217"/>
      <c r="FN442" s="217"/>
      <c r="FO442" s="217"/>
      <c r="FP442" s="217"/>
      <c r="FQ442" s="217"/>
      <c r="FR442" s="217"/>
      <c r="FS442" s="217"/>
      <c r="FT442" s="217"/>
      <c r="FU442" s="217"/>
      <c r="FV442" s="217"/>
      <c r="FW442" s="217"/>
      <c r="FX442" s="217"/>
      <c r="FY442" s="217"/>
      <c r="FZ442" s="217"/>
      <c r="GA442" s="217"/>
      <c r="GB442" s="217"/>
      <c r="GC442" s="217"/>
      <c r="GD442" s="217"/>
      <c r="GE442" s="217"/>
      <c r="GF442" s="217"/>
      <c r="GG442" s="217"/>
      <c r="GH442" s="217"/>
      <c r="GI442" s="217"/>
      <c r="GJ442" s="217"/>
      <c r="GK442" s="217"/>
      <c r="GL442" s="217"/>
      <c r="GM442" s="217"/>
      <c r="GN442" s="217"/>
      <c r="GO442" s="217"/>
      <c r="GP442" s="217"/>
      <c r="GQ442" s="217"/>
      <c r="GR442" s="217"/>
      <c r="GS442" s="217"/>
      <c r="GT442" s="217"/>
      <c r="GU442" s="217"/>
      <c r="GV442" s="217"/>
      <c r="GW442" s="217"/>
      <c r="GX442" s="217"/>
      <c r="GY442" s="217"/>
      <c r="GZ442" s="217"/>
      <c r="HA442" s="217"/>
      <c r="HB442" s="217"/>
      <c r="HC442" s="217"/>
      <c r="HD442" s="217"/>
      <c r="HE442" s="217"/>
      <c r="HF442" s="217"/>
      <c r="HG442" s="217"/>
      <c r="HH442" s="217"/>
      <c r="HI442" s="217"/>
      <c r="HJ442" s="217"/>
      <c r="HK442" s="217"/>
      <c r="HL442" s="217"/>
      <c r="HM442" s="217"/>
      <c r="HN442" s="217"/>
      <c r="HO442" s="217"/>
      <c r="HP442" s="217"/>
      <c r="HQ442" s="217"/>
      <c r="HR442" s="217"/>
      <c r="HS442" s="217"/>
      <c r="HT442" s="217"/>
      <c r="HU442" s="217"/>
      <c r="HV442" s="217"/>
      <c r="HW442" s="217"/>
      <c r="HX442" s="217"/>
      <c r="HY442" s="217"/>
      <c r="HZ442" s="217"/>
      <c r="IA442" s="217"/>
      <c r="IB442" s="217"/>
      <c r="IC442" s="217"/>
      <c r="ID442" s="217"/>
      <c r="IE442" s="217"/>
      <c r="IF442" s="217"/>
      <c r="IG442" s="217"/>
      <c r="IH442" s="217"/>
      <c r="II442" s="217"/>
      <c r="IJ442" s="217"/>
      <c r="IK442" s="217"/>
      <c r="IL442" s="217"/>
      <c r="IM442" s="217"/>
      <c r="IN442" s="217"/>
      <c r="IO442" s="217"/>
      <c r="IP442" s="217"/>
      <c r="IQ442" s="217"/>
      <c r="IR442" s="217"/>
      <c r="IS442" s="217"/>
      <c r="IT442" s="217"/>
      <c r="IU442" s="217"/>
      <c r="IV442" s="217"/>
      <c r="IW442" s="217"/>
    </row>
    <row r="443" customFormat="false" ht="12.75" hidden="false" customHeight="false" outlineLevel="0" collapsed="false">
      <c r="A443" s="192"/>
      <c r="B443" s="226"/>
      <c r="C443" s="222"/>
      <c r="D443" s="222"/>
      <c r="E443" s="222"/>
      <c r="F443" s="217"/>
      <c r="G443" s="217"/>
      <c r="H443" s="217"/>
      <c r="I443" s="217"/>
      <c r="J443" s="217"/>
      <c r="K443" s="217"/>
      <c r="L443" s="217"/>
      <c r="M443" s="217"/>
      <c r="N443" s="217"/>
      <c r="O443" s="217"/>
      <c r="P443" s="217"/>
      <c r="Q443" s="217"/>
      <c r="R443" s="217"/>
      <c r="S443" s="217"/>
      <c r="T443" s="217"/>
      <c r="U443" s="217"/>
      <c r="V443" s="217"/>
      <c r="W443" s="217"/>
      <c r="X443" s="217"/>
      <c r="Y443" s="217"/>
      <c r="Z443" s="217"/>
      <c r="AA443" s="217"/>
      <c r="AB443" s="217"/>
      <c r="AC443" s="217"/>
      <c r="AD443" s="217"/>
      <c r="AE443" s="217"/>
      <c r="AF443" s="217"/>
      <c r="AG443" s="217"/>
      <c r="AH443" s="217"/>
      <c r="AI443" s="217"/>
      <c r="AJ443" s="217"/>
      <c r="AK443" s="217"/>
      <c r="AL443" s="217"/>
      <c r="AM443" s="217"/>
      <c r="AN443" s="217"/>
      <c r="AO443" s="217"/>
      <c r="AP443" s="217"/>
      <c r="AQ443" s="217"/>
      <c r="AR443" s="217"/>
      <c r="AS443" s="217"/>
      <c r="AT443" s="217"/>
      <c r="AU443" s="217"/>
      <c r="AV443" s="217"/>
      <c r="AW443" s="217"/>
      <c r="AX443" s="217"/>
      <c r="AY443" s="217"/>
      <c r="AZ443" s="217"/>
      <c r="BA443" s="217"/>
      <c r="BB443" s="217"/>
      <c r="BC443" s="217"/>
      <c r="BD443" s="217"/>
      <c r="BE443" s="217"/>
      <c r="BF443" s="217"/>
      <c r="BG443" s="217"/>
      <c r="BH443" s="217"/>
      <c r="BI443" s="217"/>
      <c r="BJ443" s="217"/>
      <c r="BK443" s="217"/>
      <c r="BL443" s="217"/>
      <c r="BM443" s="217"/>
      <c r="BN443" s="217"/>
      <c r="BO443" s="217"/>
      <c r="BP443" s="217"/>
      <c r="BQ443" s="217"/>
      <c r="BR443" s="217"/>
      <c r="BS443" s="217"/>
      <c r="BT443" s="217"/>
      <c r="BU443" s="217"/>
      <c r="BV443" s="217"/>
      <c r="BW443" s="217"/>
      <c r="BX443" s="217"/>
      <c r="BY443" s="217"/>
      <c r="BZ443" s="217"/>
      <c r="CA443" s="217"/>
      <c r="CB443" s="217"/>
      <c r="CC443" s="217"/>
      <c r="CD443" s="217"/>
      <c r="CE443" s="217"/>
      <c r="CF443" s="217"/>
      <c r="CG443" s="217"/>
      <c r="CH443" s="217"/>
      <c r="CI443" s="217"/>
      <c r="CJ443" s="217"/>
      <c r="CK443" s="217"/>
      <c r="CL443" s="217"/>
      <c r="CM443" s="217"/>
      <c r="CN443" s="217"/>
      <c r="CO443" s="217"/>
      <c r="CP443" s="217"/>
      <c r="CQ443" s="217"/>
      <c r="CR443" s="217"/>
      <c r="CS443" s="217"/>
      <c r="CT443" s="217"/>
      <c r="CU443" s="217"/>
      <c r="CV443" s="217"/>
      <c r="CW443" s="217"/>
      <c r="CX443" s="217"/>
      <c r="CY443" s="217"/>
      <c r="CZ443" s="217"/>
      <c r="DA443" s="217"/>
      <c r="DB443" s="217"/>
      <c r="DC443" s="217"/>
      <c r="DD443" s="217"/>
      <c r="DE443" s="217"/>
      <c r="DF443" s="217"/>
      <c r="DG443" s="217"/>
      <c r="DH443" s="217"/>
      <c r="DI443" s="217"/>
      <c r="DJ443" s="217"/>
      <c r="DK443" s="217"/>
      <c r="DL443" s="217"/>
      <c r="DM443" s="217"/>
      <c r="DN443" s="217"/>
      <c r="DO443" s="217"/>
      <c r="DP443" s="217"/>
      <c r="DQ443" s="217"/>
      <c r="DR443" s="217"/>
      <c r="DS443" s="217"/>
      <c r="DT443" s="217"/>
      <c r="DU443" s="217"/>
      <c r="DV443" s="217"/>
      <c r="DW443" s="217"/>
      <c r="DX443" s="217"/>
      <c r="DY443" s="217"/>
      <c r="DZ443" s="217"/>
      <c r="EA443" s="217"/>
      <c r="EB443" s="217"/>
      <c r="EC443" s="217"/>
      <c r="ED443" s="217"/>
      <c r="EE443" s="217"/>
      <c r="EF443" s="217"/>
      <c r="EG443" s="217"/>
      <c r="EH443" s="217"/>
      <c r="EI443" s="217"/>
      <c r="EJ443" s="217"/>
      <c r="EK443" s="217"/>
      <c r="EL443" s="217"/>
      <c r="EM443" s="217"/>
      <c r="EN443" s="217"/>
      <c r="EO443" s="217"/>
      <c r="EP443" s="217"/>
      <c r="EQ443" s="217"/>
      <c r="ER443" s="217"/>
      <c r="ES443" s="217"/>
      <c r="ET443" s="217"/>
      <c r="EU443" s="217"/>
      <c r="EV443" s="217"/>
      <c r="EW443" s="217"/>
      <c r="EX443" s="217"/>
      <c r="EY443" s="217"/>
      <c r="EZ443" s="217"/>
      <c r="FA443" s="217"/>
      <c r="FB443" s="217"/>
      <c r="FC443" s="217"/>
      <c r="FD443" s="217"/>
      <c r="FE443" s="217"/>
      <c r="FF443" s="217"/>
      <c r="FG443" s="217"/>
      <c r="FH443" s="217"/>
      <c r="FI443" s="217"/>
      <c r="FJ443" s="217"/>
      <c r="FK443" s="217"/>
      <c r="FL443" s="217"/>
      <c r="FM443" s="217"/>
      <c r="FN443" s="217"/>
      <c r="FO443" s="217"/>
      <c r="FP443" s="217"/>
      <c r="FQ443" s="217"/>
      <c r="FR443" s="217"/>
      <c r="FS443" s="217"/>
      <c r="FT443" s="217"/>
      <c r="FU443" s="217"/>
      <c r="FV443" s="217"/>
      <c r="FW443" s="217"/>
      <c r="FX443" s="217"/>
      <c r="FY443" s="217"/>
      <c r="FZ443" s="217"/>
      <c r="GA443" s="217"/>
      <c r="GB443" s="217"/>
      <c r="GC443" s="217"/>
      <c r="GD443" s="217"/>
      <c r="GE443" s="217"/>
      <c r="GF443" s="217"/>
      <c r="GG443" s="217"/>
      <c r="GH443" s="217"/>
      <c r="GI443" s="217"/>
      <c r="GJ443" s="217"/>
      <c r="GK443" s="217"/>
      <c r="GL443" s="217"/>
      <c r="GM443" s="217"/>
      <c r="GN443" s="217"/>
      <c r="GO443" s="217"/>
      <c r="GP443" s="217"/>
      <c r="GQ443" s="217"/>
      <c r="GR443" s="217"/>
      <c r="GS443" s="217"/>
      <c r="GT443" s="217"/>
      <c r="GU443" s="217"/>
      <c r="GV443" s="217"/>
      <c r="GW443" s="217"/>
      <c r="GX443" s="217"/>
      <c r="GY443" s="217"/>
      <c r="GZ443" s="217"/>
      <c r="HA443" s="217"/>
      <c r="HB443" s="217"/>
      <c r="HC443" s="217"/>
      <c r="HD443" s="217"/>
      <c r="HE443" s="217"/>
      <c r="HF443" s="217"/>
      <c r="HG443" s="217"/>
      <c r="HH443" s="217"/>
      <c r="HI443" s="217"/>
      <c r="HJ443" s="217"/>
      <c r="HK443" s="217"/>
      <c r="HL443" s="217"/>
      <c r="HM443" s="217"/>
      <c r="HN443" s="217"/>
      <c r="HO443" s="217"/>
      <c r="HP443" s="217"/>
      <c r="HQ443" s="217"/>
      <c r="HR443" s="217"/>
      <c r="HS443" s="217"/>
      <c r="HT443" s="217"/>
      <c r="HU443" s="217"/>
      <c r="HV443" s="217"/>
      <c r="HW443" s="217"/>
      <c r="HX443" s="217"/>
      <c r="HY443" s="217"/>
      <c r="HZ443" s="217"/>
      <c r="IA443" s="217"/>
      <c r="IB443" s="217"/>
      <c r="IC443" s="217"/>
      <c r="ID443" s="217"/>
      <c r="IE443" s="217"/>
      <c r="IF443" s="217"/>
      <c r="IG443" s="217"/>
      <c r="IH443" s="217"/>
      <c r="II443" s="217"/>
      <c r="IJ443" s="217"/>
      <c r="IK443" s="217"/>
      <c r="IL443" s="217"/>
      <c r="IM443" s="217"/>
      <c r="IN443" s="217"/>
      <c r="IO443" s="217"/>
      <c r="IP443" s="217"/>
      <c r="IQ443" s="217"/>
      <c r="IR443" s="217"/>
      <c r="IS443" s="217"/>
      <c r="IT443" s="217"/>
      <c r="IU443" s="217"/>
      <c r="IV443" s="217"/>
      <c r="IW443" s="217"/>
    </row>
    <row r="444" customFormat="false" ht="12.75" hidden="false" customHeight="false" outlineLevel="0" collapsed="false">
      <c r="A444" s="192"/>
      <c r="B444" s="226"/>
      <c r="C444" s="222"/>
      <c r="D444" s="222"/>
      <c r="E444" s="222"/>
      <c r="F444" s="217"/>
      <c r="G444" s="217"/>
      <c r="H444" s="217"/>
      <c r="I444" s="217"/>
      <c r="J444" s="217"/>
      <c r="K444" s="217"/>
      <c r="L444" s="217"/>
      <c r="M444" s="217"/>
      <c r="N444" s="217"/>
      <c r="O444" s="217"/>
      <c r="P444" s="217"/>
      <c r="Q444" s="217"/>
      <c r="R444" s="217"/>
      <c r="S444" s="217"/>
      <c r="T444" s="217"/>
      <c r="U444" s="217"/>
      <c r="V444" s="217"/>
      <c r="W444" s="217"/>
      <c r="X444" s="217"/>
      <c r="Y444" s="217"/>
      <c r="Z444" s="217"/>
      <c r="AA444" s="217"/>
      <c r="AB444" s="217"/>
      <c r="AC444" s="217"/>
      <c r="AD444" s="217"/>
      <c r="AE444" s="217"/>
      <c r="AF444" s="217"/>
      <c r="AG444" s="217"/>
      <c r="AH444" s="217"/>
      <c r="AI444" s="217"/>
      <c r="AJ444" s="217"/>
      <c r="AK444" s="217"/>
      <c r="AL444" s="217"/>
      <c r="AM444" s="217"/>
      <c r="AN444" s="217"/>
      <c r="AO444" s="217"/>
      <c r="AP444" s="217"/>
      <c r="AQ444" s="217"/>
      <c r="AR444" s="217"/>
      <c r="AS444" s="217"/>
      <c r="AT444" s="217"/>
      <c r="AU444" s="217"/>
      <c r="AV444" s="217"/>
      <c r="AW444" s="217"/>
      <c r="AX444" s="217"/>
      <c r="AY444" s="217"/>
      <c r="AZ444" s="217"/>
      <c r="BA444" s="217"/>
      <c r="BB444" s="217"/>
      <c r="BC444" s="217"/>
      <c r="BD444" s="217"/>
      <c r="BE444" s="217"/>
      <c r="BF444" s="217"/>
      <c r="BG444" s="217"/>
      <c r="BH444" s="217"/>
      <c r="BI444" s="217"/>
      <c r="BJ444" s="217"/>
      <c r="BK444" s="217"/>
      <c r="BL444" s="217"/>
      <c r="BM444" s="217"/>
      <c r="BN444" s="217"/>
      <c r="BO444" s="217"/>
      <c r="BP444" s="217"/>
      <c r="BQ444" s="217"/>
      <c r="BR444" s="217"/>
      <c r="BS444" s="217"/>
      <c r="BT444" s="217"/>
      <c r="BU444" s="217"/>
      <c r="BV444" s="217"/>
      <c r="BW444" s="217"/>
      <c r="BX444" s="217"/>
      <c r="BY444" s="217"/>
      <c r="BZ444" s="217"/>
      <c r="CA444" s="217"/>
      <c r="CB444" s="217"/>
      <c r="CC444" s="217"/>
      <c r="CD444" s="217"/>
      <c r="CE444" s="217"/>
      <c r="CF444" s="217"/>
      <c r="CG444" s="217"/>
      <c r="CH444" s="217"/>
      <c r="CI444" s="217"/>
      <c r="CJ444" s="217"/>
      <c r="CK444" s="217"/>
      <c r="CL444" s="217"/>
      <c r="CM444" s="217"/>
      <c r="CN444" s="217"/>
      <c r="CO444" s="217"/>
      <c r="CP444" s="217"/>
      <c r="CQ444" s="217"/>
      <c r="CR444" s="217"/>
      <c r="CS444" s="217"/>
      <c r="CT444" s="217"/>
      <c r="CU444" s="217"/>
      <c r="CV444" s="217"/>
      <c r="CW444" s="217"/>
      <c r="CX444" s="217"/>
      <c r="CY444" s="217"/>
      <c r="CZ444" s="217"/>
      <c r="DA444" s="217"/>
      <c r="DB444" s="217"/>
      <c r="DC444" s="217"/>
      <c r="DD444" s="217"/>
      <c r="DE444" s="217"/>
      <c r="DF444" s="217"/>
      <c r="DG444" s="217"/>
      <c r="DH444" s="217"/>
      <c r="DI444" s="217"/>
      <c r="DJ444" s="217"/>
      <c r="DK444" s="217"/>
      <c r="DL444" s="217"/>
      <c r="DM444" s="217"/>
      <c r="DN444" s="217"/>
      <c r="DO444" s="217"/>
      <c r="DP444" s="217"/>
      <c r="DQ444" s="217"/>
      <c r="DR444" s="217"/>
      <c r="DS444" s="217"/>
      <c r="DT444" s="217"/>
      <c r="DU444" s="217"/>
      <c r="DV444" s="217"/>
      <c r="DW444" s="217"/>
      <c r="DX444" s="217"/>
      <c r="DY444" s="217"/>
      <c r="DZ444" s="217"/>
      <c r="EA444" s="217"/>
      <c r="EB444" s="217"/>
      <c r="EC444" s="217"/>
      <c r="ED444" s="217"/>
      <c r="EE444" s="217"/>
      <c r="EF444" s="217"/>
      <c r="EG444" s="217"/>
      <c r="EH444" s="217"/>
      <c r="EI444" s="217"/>
      <c r="EJ444" s="217"/>
      <c r="EK444" s="217"/>
      <c r="EL444" s="217"/>
      <c r="EM444" s="217"/>
      <c r="EN444" s="217"/>
      <c r="EO444" s="217"/>
      <c r="EP444" s="217"/>
      <c r="EQ444" s="217"/>
      <c r="ER444" s="217"/>
      <c r="ES444" s="217"/>
      <c r="ET444" s="217"/>
      <c r="EU444" s="217"/>
      <c r="EV444" s="217"/>
      <c r="EW444" s="217"/>
      <c r="EX444" s="217"/>
      <c r="EY444" s="217"/>
      <c r="EZ444" s="217"/>
      <c r="FA444" s="217"/>
      <c r="FB444" s="217"/>
      <c r="FC444" s="217"/>
      <c r="FD444" s="217"/>
      <c r="FE444" s="217"/>
      <c r="FF444" s="217"/>
      <c r="FG444" s="217"/>
      <c r="FH444" s="217"/>
      <c r="FI444" s="217"/>
      <c r="FJ444" s="217"/>
      <c r="FK444" s="217"/>
      <c r="FL444" s="217"/>
      <c r="FM444" s="217"/>
      <c r="FN444" s="217"/>
      <c r="FO444" s="217"/>
      <c r="FP444" s="217"/>
      <c r="FQ444" s="217"/>
      <c r="FR444" s="217"/>
      <c r="FS444" s="217"/>
      <c r="FT444" s="217"/>
      <c r="FU444" s="217"/>
      <c r="FV444" s="217"/>
      <c r="FW444" s="217"/>
      <c r="FX444" s="217"/>
      <c r="FY444" s="217"/>
      <c r="FZ444" s="217"/>
      <c r="GA444" s="217"/>
      <c r="GB444" s="217"/>
      <c r="GC444" s="217"/>
      <c r="GD444" s="217"/>
      <c r="GE444" s="217"/>
      <c r="GF444" s="217"/>
      <c r="GG444" s="217"/>
      <c r="GH444" s="217"/>
      <c r="GI444" s="217"/>
      <c r="GJ444" s="217"/>
      <c r="GK444" s="217"/>
      <c r="GL444" s="217"/>
      <c r="GM444" s="217"/>
      <c r="GN444" s="217"/>
      <c r="GO444" s="217"/>
      <c r="GP444" s="217"/>
      <c r="GQ444" s="217"/>
      <c r="GR444" s="217"/>
      <c r="GS444" s="217"/>
      <c r="GT444" s="217"/>
      <c r="GU444" s="217"/>
      <c r="GV444" s="217"/>
      <c r="GW444" s="217"/>
      <c r="GX444" s="217"/>
      <c r="GY444" s="217"/>
      <c r="GZ444" s="217"/>
      <c r="HA444" s="217"/>
      <c r="HB444" s="217"/>
      <c r="HC444" s="217"/>
      <c r="HD444" s="217"/>
      <c r="HE444" s="217"/>
      <c r="HF444" s="217"/>
      <c r="HG444" s="217"/>
      <c r="HH444" s="217"/>
      <c r="HI444" s="217"/>
      <c r="HJ444" s="217"/>
      <c r="HK444" s="217"/>
      <c r="HL444" s="217"/>
      <c r="HM444" s="217"/>
      <c r="HN444" s="217"/>
      <c r="HO444" s="217"/>
      <c r="HP444" s="217"/>
      <c r="HQ444" s="217"/>
      <c r="HR444" s="217"/>
      <c r="HS444" s="217"/>
      <c r="HT444" s="217"/>
      <c r="HU444" s="217"/>
      <c r="HV444" s="217"/>
      <c r="HW444" s="217"/>
      <c r="HX444" s="217"/>
      <c r="HY444" s="217"/>
      <c r="HZ444" s="217"/>
      <c r="IA444" s="217"/>
      <c r="IB444" s="217"/>
      <c r="IC444" s="217"/>
      <c r="ID444" s="217"/>
      <c r="IE444" s="217"/>
      <c r="IF444" s="217"/>
      <c r="IG444" s="217"/>
      <c r="IH444" s="217"/>
      <c r="II444" s="217"/>
      <c r="IJ444" s="217"/>
      <c r="IK444" s="217"/>
      <c r="IL444" s="217"/>
      <c r="IM444" s="217"/>
      <c r="IN444" s="217"/>
      <c r="IO444" s="217"/>
      <c r="IP444" s="217"/>
      <c r="IQ444" s="217"/>
      <c r="IR444" s="217"/>
      <c r="IS444" s="217"/>
      <c r="IT444" s="217"/>
      <c r="IU444" s="217"/>
      <c r="IV444" s="217"/>
      <c r="IW444" s="217"/>
    </row>
    <row r="445" customFormat="false" ht="12.75" hidden="false" customHeight="false" outlineLevel="0" collapsed="false">
      <c r="A445" s="192"/>
      <c r="B445" s="226"/>
      <c r="C445" s="222"/>
      <c r="D445" s="222"/>
      <c r="E445" s="222"/>
      <c r="F445" s="217"/>
      <c r="G445" s="217"/>
      <c r="H445" s="217"/>
      <c r="I445" s="217"/>
      <c r="J445" s="217"/>
      <c r="K445" s="217"/>
      <c r="L445" s="217"/>
      <c r="M445" s="217"/>
      <c r="N445" s="217"/>
      <c r="O445" s="217"/>
      <c r="P445" s="217"/>
      <c r="Q445" s="217"/>
      <c r="R445" s="217"/>
      <c r="S445" s="217"/>
      <c r="T445" s="217"/>
      <c r="U445" s="217"/>
      <c r="V445" s="217"/>
      <c r="W445" s="217"/>
      <c r="X445" s="217"/>
      <c r="Y445" s="217"/>
      <c r="Z445" s="217"/>
      <c r="AA445" s="217"/>
      <c r="AB445" s="217"/>
      <c r="AC445" s="217"/>
      <c r="AD445" s="217"/>
      <c r="AE445" s="217"/>
      <c r="AF445" s="217"/>
      <c r="AG445" s="217"/>
      <c r="AH445" s="217"/>
      <c r="AI445" s="217"/>
      <c r="AJ445" s="217"/>
      <c r="AK445" s="217"/>
      <c r="AL445" s="217"/>
      <c r="AM445" s="217"/>
      <c r="AN445" s="217"/>
      <c r="AO445" s="217"/>
      <c r="AP445" s="217"/>
      <c r="AQ445" s="217"/>
      <c r="AR445" s="217"/>
      <c r="AS445" s="217"/>
      <c r="AT445" s="217"/>
      <c r="AU445" s="217"/>
      <c r="AV445" s="217"/>
      <c r="AW445" s="217"/>
      <c r="AX445" s="217"/>
      <c r="AY445" s="217"/>
      <c r="AZ445" s="217"/>
      <c r="BA445" s="217"/>
      <c r="BB445" s="217"/>
      <c r="BC445" s="217"/>
      <c r="BD445" s="217"/>
      <c r="BE445" s="217"/>
      <c r="BF445" s="217"/>
      <c r="BG445" s="217"/>
      <c r="BH445" s="217"/>
      <c r="BI445" s="217"/>
      <c r="BJ445" s="217"/>
      <c r="BK445" s="217"/>
      <c r="BL445" s="217"/>
      <c r="BM445" s="217"/>
      <c r="BN445" s="217"/>
      <c r="BO445" s="217"/>
      <c r="BP445" s="217"/>
      <c r="BQ445" s="217"/>
      <c r="BR445" s="217"/>
      <c r="BS445" s="217"/>
      <c r="BT445" s="217"/>
      <c r="BU445" s="217"/>
      <c r="BV445" s="217"/>
      <c r="BW445" s="217"/>
      <c r="BX445" s="217"/>
      <c r="BY445" s="217"/>
      <c r="BZ445" s="217"/>
      <c r="CA445" s="217"/>
      <c r="CB445" s="217"/>
      <c r="CC445" s="217"/>
      <c r="CD445" s="217"/>
      <c r="CE445" s="217"/>
      <c r="CF445" s="217"/>
      <c r="CG445" s="217"/>
      <c r="CH445" s="217"/>
      <c r="CI445" s="217"/>
      <c r="CJ445" s="217"/>
      <c r="CK445" s="217"/>
      <c r="CL445" s="217"/>
      <c r="CM445" s="217"/>
      <c r="CN445" s="217"/>
      <c r="CO445" s="217"/>
      <c r="CP445" s="217"/>
      <c r="CQ445" s="217"/>
      <c r="CR445" s="217"/>
      <c r="CS445" s="217"/>
      <c r="CT445" s="217"/>
      <c r="CU445" s="217"/>
      <c r="CV445" s="217"/>
      <c r="CW445" s="217"/>
      <c r="CX445" s="217"/>
      <c r="CY445" s="217"/>
      <c r="CZ445" s="217"/>
      <c r="DA445" s="217"/>
      <c r="DB445" s="217"/>
      <c r="DC445" s="217"/>
      <c r="DD445" s="217"/>
      <c r="DE445" s="217"/>
      <c r="DF445" s="217"/>
      <c r="DG445" s="217"/>
      <c r="DH445" s="217"/>
      <c r="DI445" s="217"/>
      <c r="DJ445" s="217"/>
      <c r="DK445" s="217"/>
      <c r="DL445" s="217"/>
      <c r="DM445" s="217"/>
      <c r="DN445" s="217"/>
      <c r="DO445" s="217"/>
      <c r="DP445" s="217"/>
      <c r="DQ445" s="217"/>
      <c r="DR445" s="217"/>
      <c r="DS445" s="217"/>
      <c r="DT445" s="217"/>
      <c r="DU445" s="217"/>
      <c r="DV445" s="217"/>
      <c r="DW445" s="217"/>
      <c r="DX445" s="217"/>
      <c r="DY445" s="217"/>
      <c r="DZ445" s="217"/>
      <c r="EA445" s="217"/>
      <c r="EB445" s="217"/>
      <c r="EC445" s="217"/>
      <c r="ED445" s="217"/>
      <c r="EE445" s="217"/>
      <c r="EF445" s="217"/>
      <c r="EG445" s="217"/>
      <c r="EH445" s="217"/>
      <c r="EI445" s="217"/>
      <c r="EJ445" s="217"/>
      <c r="EK445" s="217"/>
      <c r="EL445" s="217"/>
      <c r="EM445" s="217"/>
      <c r="EN445" s="217"/>
      <c r="EO445" s="217"/>
      <c r="EP445" s="217"/>
      <c r="EQ445" s="217"/>
      <c r="ER445" s="217"/>
      <c r="ES445" s="217"/>
      <c r="ET445" s="217"/>
      <c r="EU445" s="217"/>
      <c r="EV445" s="217"/>
      <c r="EW445" s="217"/>
      <c r="EX445" s="217"/>
      <c r="EY445" s="217"/>
      <c r="EZ445" s="217"/>
      <c r="FA445" s="217"/>
      <c r="FB445" s="217"/>
      <c r="FC445" s="217"/>
      <c r="FD445" s="217"/>
      <c r="FE445" s="217"/>
      <c r="FF445" s="217"/>
      <c r="FG445" s="217"/>
      <c r="FH445" s="217"/>
      <c r="FI445" s="217"/>
      <c r="FJ445" s="217"/>
      <c r="FK445" s="217"/>
      <c r="FL445" s="217"/>
      <c r="FM445" s="217"/>
      <c r="FN445" s="217"/>
      <c r="FO445" s="217"/>
      <c r="FP445" s="217"/>
      <c r="FQ445" s="217"/>
      <c r="FR445" s="217"/>
      <c r="FS445" s="217"/>
      <c r="FT445" s="217"/>
      <c r="FU445" s="217"/>
      <c r="FV445" s="217"/>
      <c r="FW445" s="217"/>
      <c r="FX445" s="217"/>
      <c r="FY445" s="217"/>
      <c r="FZ445" s="217"/>
      <c r="GA445" s="217"/>
      <c r="GB445" s="217"/>
      <c r="GC445" s="217"/>
      <c r="GD445" s="217"/>
      <c r="GE445" s="217"/>
      <c r="GF445" s="217"/>
      <c r="GG445" s="217"/>
      <c r="GH445" s="217"/>
      <c r="GI445" s="217"/>
      <c r="GJ445" s="217"/>
      <c r="GK445" s="217"/>
      <c r="GL445" s="217"/>
      <c r="GM445" s="217"/>
      <c r="GN445" s="217"/>
      <c r="GO445" s="217"/>
      <c r="GP445" s="217"/>
      <c r="GQ445" s="217"/>
      <c r="GR445" s="217"/>
      <c r="GS445" s="217"/>
      <c r="GT445" s="217"/>
      <c r="GU445" s="217"/>
      <c r="GV445" s="217"/>
      <c r="GW445" s="217"/>
      <c r="GX445" s="217"/>
      <c r="GY445" s="217"/>
      <c r="GZ445" s="217"/>
      <c r="HA445" s="217"/>
      <c r="HB445" s="217"/>
      <c r="HC445" s="217"/>
      <c r="HD445" s="217"/>
      <c r="HE445" s="217"/>
      <c r="HF445" s="217"/>
      <c r="HG445" s="217"/>
      <c r="HH445" s="217"/>
      <c r="HI445" s="217"/>
      <c r="HJ445" s="217"/>
      <c r="HK445" s="217"/>
      <c r="HL445" s="217"/>
      <c r="HM445" s="217"/>
      <c r="HN445" s="217"/>
      <c r="HO445" s="217"/>
      <c r="HP445" s="217"/>
      <c r="HQ445" s="217"/>
      <c r="HR445" s="217"/>
      <c r="HS445" s="217"/>
      <c r="HT445" s="217"/>
      <c r="HU445" s="217"/>
      <c r="HV445" s="217"/>
      <c r="HW445" s="217"/>
      <c r="HX445" s="217"/>
      <c r="HY445" s="217"/>
      <c r="HZ445" s="217"/>
      <c r="IA445" s="217"/>
      <c r="IB445" s="217"/>
      <c r="IC445" s="217"/>
      <c r="ID445" s="217"/>
      <c r="IE445" s="217"/>
      <c r="IF445" s="217"/>
      <c r="IG445" s="217"/>
      <c r="IH445" s="217"/>
      <c r="II445" s="217"/>
      <c r="IJ445" s="217"/>
      <c r="IK445" s="217"/>
      <c r="IL445" s="217"/>
      <c r="IM445" s="217"/>
      <c r="IN445" s="217"/>
      <c r="IO445" s="217"/>
      <c r="IP445" s="217"/>
      <c r="IQ445" s="217"/>
      <c r="IR445" s="217"/>
      <c r="IS445" s="217"/>
      <c r="IT445" s="217"/>
      <c r="IU445" s="217"/>
      <c r="IV445" s="217"/>
      <c r="IW445" s="217"/>
    </row>
    <row r="446" customFormat="false" ht="12.75" hidden="false" customHeight="false" outlineLevel="0" collapsed="false">
      <c r="A446" s="191"/>
      <c r="B446" s="226"/>
      <c r="C446" s="222"/>
      <c r="D446" s="222"/>
      <c r="E446" s="222"/>
      <c r="F446" s="217"/>
      <c r="G446" s="217"/>
      <c r="H446" s="217"/>
      <c r="I446" s="217"/>
      <c r="J446" s="217"/>
      <c r="K446" s="217"/>
      <c r="L446" s="217"/>
      <c r="M446" s="217"/>
      <c r="N446" s="217"/>
      <c r="O446" s="217"/>
      <c r="P446" s="217"/>
      <c r="Q446" s="217"/>
      <c r="R446" s="217"/>
      <c r="S446" s="217"/>
      <c r="T446" s="217"/>
      <c r="U446" s="217"/>
      <c r="V446" s="217"/>
      <c r="W446" s="217"/>
      <c r="X446" s="217"/>
      <c r="Y446" s="217"/>
      <c r="Z446" s="217"/>
      <c r="AA446" s="217"/>
      <c r="AB446" s="217"/>
      <c r="AC446" s="217"/>
      <c r="AD446" s="217"/>
      <c r="AE446" s="217"/>
      <c r="AF446" s="217"/>
      <c r="AG446" s="217"/>
      <c r="AH446" s="217"/>
      <c r="AI446" s="217"/>
      <c r="AJ446" s="217"/>
      <c r="AK446" s="217"/>
      <c r="AL446" s="217"/>
      <c r="AM446" s="217"/>
      <c r="AN446" s="217"/>
      <c r="AO446" s="217"/>
      <c r="AP446" s="217"/>
      <c r="AQ446" s="217"/>
      <c r="AR446" s="217"/>
      <c r="AS446" s="217"/>
      <c r="AT446" s="217"/>
      <c r="AU446" s="217"/>
      <c r="AV446" s="217"/>
      <c r="AW446" s="217"/>
      <c r="AX446" s="217"/>
      <c r="AY446" s="217"/>
      <c r="AZ446" s="217"/>
      <c r="BA446" s="217"/>
      <c r="BB446" s="217"/>
      <c r="BC446" s="217"/>
      <c r="BD446" s="217"/>
      <c r="BE446" s="217"/>
      <c r="BF446" s="217"/>
      <c r="BG446" s="217"/>
      <c r="BH446" s="217"/>
      <c r="BI446" s="217"/>
      <c r="BJ446" s="217"/>
      <c r="BK446" s="217"/>
      <c r="BL446" s="217"/>
      <c r="BM446" s="217"/>
      <c r="BN446" s="217"/>
      <c r="BO446" s="217"/>
      <c r="BP446" s="217"/>
      <c r="BQ446" s="217"/>
      <c r="BR446" s="217"/>
      <c r="BS446" s="217"/>
      <c r="BT446" s="217"/>
      <c r="BU446" s="217"/>
      <c r="BV446" s="217"/>
      <c r="BW446" s="217"/>
      <c r="BX446" s="217"/>
      <c r="BY446" s="217"/>
      <c r="BZ446" s="217"/>
      <c r="CA446" s="217"/>
      <c r="CB446" s="217"/>
      <c r="CC446" s="217"/>
      <c r="CD446" s="217"/>
      <c r="CE446" s="217"/>
      <c r="CF446" s="217"/>
      <c r="CG446" s="217"/>
      <c r="CH446" s="217"/>
      <c r="CI446" s="217"/>
      <c r="CJ446" s="217"/>
      <c r="CK446" s="217"/>
      <c r="CL446" s="217"/>
      <c r="CM446" s="217"/>
      <c r="CN446" s="217"/>
      <c r="CO446" s="217"/>
      <c r="CP446" s="217"/>
      <c r="CQ446" s="217"/>
      <c r="CR446" s="217"/>
      <c r="CS446" s="217"/>
      <c r="CT446" s="217"/>
      <c r="CU446" s="217"/>
      <c r="CV446" s="217"/>
      <c r="CW446" s="217"/>
      <c r="CX446" s="217"/>
      <c r="CY446" s="217"/>
      <c r="CZ446" s="217"/>
      <c r="DA446" s="217"/>
      <c r="DB446" s="217"/>
      <c r="DC446" s="217"/>
      <c r="DD446" s="217"/>
      <c r="DE446" s="217"/>
      <c r="DF446" s="217"/>
      <c r="DG446" s="217"/>
      <c r="DH446" s="217"/>
      <c r="DI446" s="217"/>
      <c r="DJ446" s="217"/>
      <c r="DK446" s="217"/>
      <c r="DL446" s="217"/>
      <c r="DM446" s="217"/>
      <c r="DN446" s="217"/>
      <c r="DO446" s="217"/>
      <c r="DP446" s="217"/>
      <c r="DQ446" s="217"/>
      <c r="DR446" s="217"/>
      <c r="DS446" s="217"/>
      <c r="DT446" s="217"/>
      <c r="DU446" s="217"/>
      <c r="DV446" s="217"/>
      <c r="DW446" s="217"/>
      <c r="DX446" s="217"/>
      <c r="DY446" s="217"/>
      <c r="DZ446" s="217"/>
      <c r="EA446" s="217"/>
      <c r="EB446" s="217"/>
      <c r="EC446" s="217"/>
      <c r="ED446" s="217"/>
      <c r="EE446" s="217"/>
      <c r="EF446" s="217"/>
      <c r="EG446" s="217"/>
      <c r="EH446" s="217"/>
      <c r="EI446" s="217"/>
      <c r="EJ446" s="217"/>
      <c r="EK446" s="217"/>
      <c r="EL446" s="217"/>
      <c r="EM446" s="217"/>
      <c r="EN446" s="217"/>
      <c r="EO446" s="217"/>
      <c r="EP446" s="217"/>
      <c r="EQ446" s="217"/>
      <c r="ER446" s="217"/>
      <c r="ES446" s="217"/>
      <c r="ET446" s="217"/>
      <c r="EU446" s="217"/>
      <c r="EV446" s="217"/>
      <c r="EW446" s="217"/>
      <c r="EX446" s="217"/>
      <c r="EY446" s="217"/>
      <c r="EZ446" s="217"/>
      <c r="FA446" s="217"/>
      <c r="FB446" s="217"/>
      <c r="FC446" s="217"/>
      <c r="FD446" s="217"/>
      <c r="FE446" s="217"/>
      <c r="FF446" s="217"/>
      <c r="FG446" s="217"/>
      <c r="FH446" s="217"/>
      <c r="FI446" s="217"/>
      <c r="FJ446" s="217"/>
      <c r="FK446" s="217"/>
      <c r="FL446" s="217"/>
      <c r="FM446" s="217"/>
      <c r="FN446" s="217"/>
      <c r="FO446" s="217"/>
      <c r="FP446" s="217"/>
      <c r="FQ446" s="217"/>
      <c r="FR446" s="217"/>
      <c r="FS446" s="217"/>
      <c r="FT446" s="217"/>
      <c r="FU446" s="217"/>
      <c r="FV446" s="217"/>
      <c r="FW446" s="217"/>
      <c r="FX446" s="217"/>
      <c r="FY446" s="217"/>
      <c r="FZ446" s="217"/>
      <c r="GA446" s="217"/>
      <c r="GB446" s="217"/>
      <c r="GC446" s="217"/>
      <c r="GD446" s="217"/>
      <c r="GE446" s="217"/>
      <c r="GF446" s="217"/>
      <c r="GG446" s="217"/>
      <c r="GH446" s="217"/>
      <c r="GI446" s="217"/>
      <c r="GJ446" s="217"/>
      <c r="GK446" s="217"/>
      <c r="GL446" s="217"/>
      <c r="GM446" s="217"/>
      <c r="GN446" s="217"/>
      <c r="GO446" s="217"/>
      <c r="GP446" s="217"/>
      <c r="GQ446" s="217"/>
      <c r="GR446" s="217"/>
      <c r="GS446" s="217"/>
      <c r="GT446" s="217"/>
      <c r="GU446" s="217"/>
      <c r="GV446" s="217"/>
      <c r="GW446" s="217"/>
      <c r="GX446" s="217"/>
      <c r="GY446" s="217"/>
      <c r="GZ446" s="217"/>
      <c r="HA446" s="217"/>
      <c r="HB446" s="217"/>
      <c r="HC446" s="217"/>
      <c r="HD446" s="217"/>
      <c r="HE446" s="217"/>
      <c r="HF446" s="217"/>
      <c r="HG446" s="217"/>
      <c r="HH446" s="217"/>
      <c r="HI446" s="217"/>
      <c r="HJ446" s="217"/>
      <c r="HK446" s="217"/>
      <c r="HL446" s="217"/>
      <c r="HM446" s="217"/>
      <c r="HN446" s="217"/>
      <c r="HO446" s="217"/>
      <c r="HP446" s="217"/>
      <c r="HQ446" s="217"/>
      <c r="HR446" s="217"/>
      <c r="HS446" s="217"/>
      <c r="HT446" s="217"/>
      <c r="HU446" s="217"/>
      <c r="HV446" s="217"/>
      <c r="HW446" s="217"/>
      <c r="HX446" s="217"/>
      <c r="HY446" s="217"/>
      <c r="HZ446" s="217"/>
      <c r="IA446" s="217"/>
      <c r="IB446" s="217"/>
      <c r="IC446" s="217"/>
      <c r="ID446" s="217"/>
      <c r="IE446" s="217"/>
      <c r="IF446" s="217"/>
      <c r="IG446" s="217"/>
      <c r="IH446" s="217"/>
      <c r="II446" s="217"/>
      <c r="IJ446" s="217"/>
      <c r="IK446" s="217"/>
      <c r="IL446" s="217"/>
      <c r="IM446" s="217"/>
      <c r="IN446" s="217"/>
      <c r="IO446" s="217"/>
      <c r="IP446" s="217"/>
      <c r="IQ446" s="217"/>
      <c r="IR446" s="217"/>
      <c r="IS446" s="217"/>
      <c r="IT446" s="217"/>
      <c r="IU446" s="217"/>
      <c r="IV446" s="217"/>
      <c r="IW446" s="217"/>
    </row>
    <row r="447" customFormat="false" ht="12.75" hidden="false" customHeight="false" outlineLevel="0" collapsed="false">
      <c r="A447" s="191"/>
      <c r="B447" s="226"/>
      <c r="C447" s="222"/>
      <c r="D447" s="222"/>
      <c r="E447" s="222"/>
      <c r="F447" s="217"/>
      <c r="G447" s="217"/>
      <c r="H447" s="217"/>
      <c r="I447" s="217"/>
      <c r="J447" s="217"/>
      <c r="K447" s="217"/>
      <c r="L447" s="217"/>
      <c r="M447" s="217"/>
      <c r="N447" s="217"/>
      <c r="O447" s="217"/>
      <c r="P447" s="217"/>
      <c r="Q447" s="217"/>
      <c r="R447" s="217"/>
      <c r="S447" s="217"/>
      <c r="T447" s="217"/>
      <c r="U447" s="217"/>
      <c r="V447" s="217"/>
      <c r="W447" s="217"/>
      <c r="X447" s="217"/>
      <c r="Y447" s="217"/>
      <c r="Z447" s="217"/>
      <c r="AA447" s="217"/>
      <c r="AB447" s="217"/>
      <c r="AC447" s="217"/>
      <c r="AD447" s="217"/>
      <c r="AE447" s="217"/>
      <c r="AF447" s="217"/>
      <c r="AG447" s="217"/>
      <c r="AH447" s="217"/>
      <c r="AI447" s="217"/>
      <c r="AJ447" s="217"/>
      <c r="AK447" s="217"/>
      <c r="AL447" s="217"/>
      <c r="AM447" s="217"/>
      <c r="AN447" s="217"/>
      <c r="AO447" s="217"/>
      <c r="AP447" s="217"/>
      <c r="AQ447" s="217"/>
      <c r="AR447" s="217"/>
      <c r="AS447" s="217"/>
      <c r="AT447" s="217"/>
      <c r="AU447" s="217"/>
      <c r="AV447" s="217"/>
      <c r="AW447" s="217"/>
      <c r="AX447" s="217"/>
      <c r="AY447" s="217"/>
      <c r="AZ447" s="217"/>
      <c r="BA447" s="217"/>
      <c r="BB447" s="217"/>
      <c r="BC447" s="217"/>
      <c r="BD447" s="217"/>
      <c r="BE447" s="217"/>
      <c r="BF447" s="217"/>
      <c r="BG447" s="217"/>
      <c r="BH447" s="217"/>
      <c r="BI447" s="217"/>
      <c r="BJ447" s="217"/>
      <c r="BK447" s="217"/>
      <c r="BL447" s="217"/>
      <c r="BM447" s="217"/>
      <c r="BN447" s="217"/>
      <c r="BO447" s="217"/>
      <c r="BP447" s="217"/>
      <c r="BQ447" s="217"/>
      <c r="BR447" s="217"/>
      <c r="BS447" s="217"/>
      <c r="BT447" s="217"/>
      <c r="BU447" s="217"/>
      <c r="BV447" s="217"/>
      <c r="BW447" s="217"/>
      <c r="BX447" s="217"/>
      <c r="BY447" s="217"/>
      <c r="BZ447" s="217"/>
      <c r="CA447" s="217"/>
      <c r="CB447" s="217"/>
      <c r="CC447" s="217"/>
      <c r="CD447" s="217"/>
      <c r="CE447" s="217"/>
      <c r="CF447" s="217"/>
      <c r="CG447" s="217"/>
      <c r="CH447" s="217"/>
      <c r="CI447" s="217"/>
      <c r="CJ447" s="217"/>
      <c r="CK447" s="217"/>
      <c r="CL447" s="217"/>
      <c r="CM447" s="217"/>
      <c r="CN447" s="217"/>
      <c r="CO447" s="217"/>
      <c r="CP447" s="217"/>
      <c r="CQ447" s="217"/>
      <c r="CR447" s="217"/>
      <c r="CS447" s="217"/>
      <c r="CT447" s="217"/>
      <c r="CU447" s="217"/>
      <c r="CV447" s="217"/>
      <c r="CW447" s="217"/>
      <c r="CX447" s="217"/>
      <c r="CY447" s="217"/>
      <c r="CZ447" s="217"/>
      <c r="DA447" s="217"/>
      <c r="DB447" s="217"/>
      <c r="DC447" s="217"/>
      <c r="DD447" s="217"/>
      <c r="DE447" s="217"/>
      <c r="DF447" s="217"/>
      <c r="DG447" s="217"/>
      <c r="DH447" s="217"/>
      <c r="DI447" s="217"/>
      <c r="DJ447" s="217"/>
      <c r="DK447" s="217"/>
      <c r="DL447" s="217"/>
      <c r="DM447" s="217"/>
      <c r="DN447" s="217"/>
      <c r="DO447" s="217"/>
      <c r="DP447" s="217"/>
      <c r="DQ447" s="217"/>
      <c r="DR447" s="217"/>
      <c r="DS447" s="217"/>
      <c r="DT447" s="217"/>
      <c r="DU447" s="217"/>
      <c r="DV447" s="217"/>
      <c r="DW447" s="217"/>
      <c r="DX447" s="217"/>
      <c r="DY447" s="217"/>
      <c r="DZ447" s="217"/>
      <c r="EA447" s="217"/>
      <c r="EB447" s="217"/>
      <c r="EC447" s="217"/>
      <c r="ED447" s="217"/>
      <c r="EE447" s="217"/>
      <c r="EF447" s="217"/>
      <c r="EG447" s="217"/>
      <c r="EH447" s="217"/>
      <c r="EI447" s="217"/>
      <c r="EJ447" s="217"/>
      <c r="EK447" s="217"/>
      <c r="EL447" s="217"/>
      <c r="EM447" s="217"/>
      <c r="EN447" s="217"/>
      <c r="EO447" s="217"/>
      <c r="EP447" s="217"/>
      <c r="EQ447" s="217"/>
      <c r="ER447" s="217"/>
      <c r="ES447" s="217"/>
      <c r="ET447" s="217"/>
      <c r="EU447" s="217"/>
      <c r="EV447" s="217"/>
      <c r="EW447" s="217"/>
      <c r="EX447" s="217"/>
      <c r="EY447" s="217"/>
      <c r="EZ447" s="217"/>
      <c r="FA447" s="217"/>
      <c r="FB447" s="217"/>
      <c r="FC447" s="217"/>
      <c r="FD447" s="217"/>
      <c r="FE447" s="217"/>
      <c r="FF447" s="217"/>
      <c r="FG447" s="217"/>
      <c r="FH447" s="217"/>
      <c r="FI447" s="217"/>
      <c r="FJ447" s="217"/>
      <c r="FK447" s="217"/>
      <c r="FL447" s="217"/>
      <c r="FM447" s="217"/>
      <c r="FN447" s="217"/>
      <c r="FO447" s="217"/>
      <c r="FP447" s="217"/>
      <c r="FQ447" s="217"/>
      <c r="FR447" s="217"/>
      <c r="FS447" s="217"/>
      <c r="FT447" s="217"/>
      <c r="FU447" s="217"/>
      <c r="FV447" s="217"/>
      <c r="FW447" s="217"/>
      <c r="FX447" s="217"/>
      <c r="FY447" s="217"/>
      <c r="FZ447" s="217"/>
      <c r="GA447" s="217"/>
      <c r="GB447" s="217"/>
      <c r="GC447" s="217"/>
      <c r="GD447" s="217"/>
      <c r="GE447" s="217"/>
      <c r="GF447" s="217"/>
      <c r="GG447" s="217"/>
      <c r="GH447" s="217"/>
      <c r="GI447" s="217"/>
      <c r="GJ447" s="217"/>
      <c r="GK447" s="217"/>
      <c r="GL447" s="217"/>
      <c r="GM447" s="217"/>
      <c r="GN447" s="217"/>
      <c r="GO447" s="217"/>
      <c r="GP447" s="217"/>
      <c r="GQ447" s="217"/>
      <c r="GR447" s="217"/>
      <c r="GS447" s="217"/>
      <c r="GT447" s="217"/>
      <c r="GU447" s="217"/>
      <c r="GV447" s="217"/>
      <c r="GW447" s="217"/>
      <c r="GX447" s="217"/>
      <c r="GY447" s="217"/>
      <c r="GZ447" s="217"/>
      <c r="HA447" s="217"/>
      <c r="HB447" s="217"/>
      <c r="HC447" s="217"/>
      <c r="HD447" s="217"/>
      <c r="HE447" s="217"/>
      <c r="HF447" s="217"/>
      <c r="HG447" s="217"/>
      <c r="HH447" s="217"/>
      <c r="HI447" s="217"/>
      <c r="HJ447" s="217"/>
      <c r="HK447" s="217"/>
      <c r="HL447" s="217"/>
      <c r="HM447" s="217"/>
      <c r="HN447" s="217"/>
      <c r="HO447" s="217"/>
      <c r="HP447" s="217"/>
      <c r="HQ447" s="217"/>
      <c r="HR447" s="217"/>
      <c r="HS447" s="217"/>
      <c r="HT447" s="217"/>
      <c r="HU447" s="217"/>
      <c r="HV447" s="217"/>
      <c r="HW447" s="217"/>
      <c r="HX447" s="217"/>
      <c r="HY447" s="217"/>
      <c r="HZ447" s="217"/>
      <c r="IA447" s="217"/>
      <c r="IB447" s="217"/>
      <c r="IC447" s="217"/>
      <c r="ID447" s="217"/>
      <c r="IE447" s="217"/>
      <c r="IF447" s="217"/>
      <c r="IG447" s="217"/>
      <c r="IH447" s="217"/>
      <c r="II447" s="217"/>
      <c r="IJ447" s="217"/>
      <c r="IK447" s="217"/>
      <c r="IL447" s="217"/>
      <c r="IM447" s="217"/>
      <c r="IN447" s="217"/>
      <c r="IO447" s="217"/>
      <c r="IP447" s="217"/>
      <c r="IQ447" s="217"/>
      <c r="IR447" s="217"/>
      <c r="IS447" s="217"/>
      <c r="IT447" s="217"/>
      <c r="IU447" s="217"/>
      <c r="IV447" s="217"/>
      <c r="IW447" s="217"/>
    </row>
    <row r="448" customFormat="false" ht="12.75" hidden="false" customHeight="false" outlineLevel="0" collapsed="false">
      <c r="A448" s="192"/>
      <c r="B448" s="226"/>
      <c r="C448" s="222"/>
      <c r="D448" s="222"/>
      <c r="E448" s="222"/>
      <c r="F448" s="217"/>
      <c r="G448" s="217"/>
      <c r="H448" s="217"/>
      <c r="I448" s="217"/>
      <c r="J448" s="217"/>
      <c r="K448" s="217"/>
      <c r="L448" s="217"/>
      <c r="M448" s="217"/>
      <c r="N448" s="217"/>
      <c r="O448" s="217"/>
      <c r="P448" s="217"/>
      <c r="Q448" s="217"/>
      <c r="R448" s="217"/>
      <c r="S448" s="217"/>
      <c r="T448" s="217"/>
      <c r="U448" s="217"/>
      <c r="V448" s="217"/>
      <c r="W448" s="217"/>
      <c r="X448" s="217"/>
      <c r="Y448" s="217"/>
      <c r="Z448" s="217"/>
      <c r="AA448" s="217"/>
      <c r="AB448" s="217"/>
      <c r="AC448" s="217"/>
      <c r="AD448" s="217"/>
      <c r="AE448" s="217"/>
      <c r="AF448" s="217"/>
      <c r="AG448" s="217"/>
      <c r="AH448" s="217"/>
      <c r="AI448" s="217"/>
      <c r="AJ448" s="217"/>
      <c r="AK448" s="217"/>
      <c r="AL448" s="217"/>
      <c r="AM448" s="217"/>
      <c r="AN448" s="217"/>
      <c r="AO448" s="217"/>
      <c r="AP448" s="217"/>
      <c r="AQ448" s="217"/>
      <c r="AR448" s="217"/>
      <c r="AS448" s="217"/>
      <c r="AT448" s="217"/>
      <c r="AU448" s="217"/>
      <c r="AV448" s="217"/>
      <c r="AW448" s="217"/>
      <c r="AX448" s="217"/>
      <c r="AY448" s="217"/>
      <c r="AZ448" s="217"/>
      <c r="BA448" s="217"/>
      <c r="BB448" s="217"/>
      <c r="BC448" s="217"/>
      <c r="BD448" s="217"/>
      <c r="BE448" s="217"/>
      <c r="BF448" s="217"/>
      <c r="BG448" s="217"/>
      <c r="BH448" s="217"/>
      <c r="BI448" s="217"/>
      <c r="BJ448" s="217"/>
      <c r="BK448" s="217"/>
      <c r="BL448" s="217"/>
      <c r="BM448" s="217"/>
      <c r="BN448" s="217"/>
      <c r="BO448" s="217"/>
      <c r="BP448" s="217"/>
      <c r="BQ448" s="217"/>
      <c r="BR448" s="217"/>
      <c r="BS448" s="217"/>
      <c r="BT448" s="217"/>
      <c r="BU448" s="217"/>
      <c r="BV448" s="217"/>
      <c r="BW448" s="217"/>
      <c r="BX448" s="217"/>
      <c r="BY448" s="217"/>
      <c r="BZ448" s="217"/>
      <c r="CA448" s="217"/>
      <c r="CB448" s="217"/>
      <c r="CC448" s="217"/>
      <c r="CD448" s="217"/>
      <c r="CE448" s="217"/>
      <c r="CF448" s="217"/>
      <c r="CG448" s="217"/>
      <c r="CH448" s="217"/>
      <c r="CI448" s="217"/>
      <c r="CJ448" s="217"/>
      <c r="CK448" s="217"/>
      <c r="CL448" s="217"/>
      <c r="CM448" s="217"/>
      <c r="CN448" s="217"/>
      <c r="CO448" s="217"/>
      <c r="CP448" s="217"/>
      <c r="CQ448" s="217"/>
      <c r="CR448" s="217"/>
      <c r="CS448" s="217"/>
      <c r="CT448" s="217"/>
      <c r="CU448" s="217"/>
      <c r="CV448" s="217"/>
      <c r="CW448" s="217"/>
      <c r="CX448" s="217"/>
      <c r="CY448" s="217"/>
      <c r="CZ448" s="217"/>
      <c r="DA448" s="217"/>
      <c r="DB448" s="217"/>
      <c r="DC448" s="217"/>
      <c r="DD448" s="217"/>
      <c r="DE448" s="217"/>
      <c r="DF448" s="217"/>
      <c r="DG448" s="217"/>
      <c r="DH448" s="217"/>
      <c r="DI448" s="217"/>
      <c r="DJ448" s="217"/>
      <c r="DK448" s="217"/>
      <c r="DL448" s="217"/>
      <c r="DM448" s="217"/>
      <c r="DN448" s="217"/>
      <c r="DO448" s="217"/>
      <c r="DP448" s="217"/>
      <c r="DQ448" s="217"/>
      <c r="DR448" s="217"/>
      <c r="DS448" s="217"/>
      <c r="DT448" s="217"/>
      <c r="DU448" s="217"/>
      <c r="DV448" s="217"/>
      <c r="DW448" s="217"/>
      <c r="DX448" s="217"/>
      <c r="DY448" s="217"/>
      <c r="DZ448" s="217"/>
      <c r="EA448" s="217"/>
      <c r="EB448" s="217"/>
      <c r="EC448" s="217"/>
      <c r="ED448" s="217"/>
      <c r="EE448" s="217"/>
      <c r="EF448" s="217"/>
      <c r="EG448" s="217"/>
      <c r="EH448" s="217"/>
      <c r="EI448" s="217"/>
      <c r="EJ448" s="217"/>
      <c r="EK448" s="217"/>
      <c r="EL448" s="217"/>
      <c r="EM448" s="217"/>
      <c r="EN448" s="217"/>
      <c r="EO448" s="217"/>
      <c r="EP448" s="217"/>
      <c r="EQ448" s="217"/>
      <c r="ER448" s="217"/>
      <c r="ES448" s="217"/>
      <c r="ET448" s="217"/>
      <c r="EU448" s="217"/>
      <c r="EV448" s="217"/>
      <c r="EW448" s="217"/>
      <c r="EX448" s="217"/>
      <c r="EY448" s="217"/>
      <c r="EZ448" s="217"/>
      <c r="FA448" s="217"/>
      <c r="FB448" s="217"/>
      <c r="FC448" s="217"/>
      <c r="FD448" s="217"/>
      <c r="FE448" s="217"/>
      <c r="FF448" s="217"/>
      <c r="FG448" s="217"/>
      <c r="FH448" s="217"/>
      <c r="FI448" s="217"/>
      <c r="FJ448" s="217"/>
      <c r="FK448" s="217"/>
      <c r="FL448" s="217"/>
      <c r="FM448" s="217"/>
      <c r="FN448" s="217"/>
      <c r="FO448" s="217"/>
      <c r="FP448" s="217"/>
      <c r="FQ448" s="217"/>
      <c r="FR448" s="217"/>
      <c r="FS448" s="217"/>
      <c r="FT448" s="217"/>
      <c r="FU448" s="217"/>
      <c r="FV448" s="217"/>
      <c r="FW448" s="217"/>
      <c r="FX448" s="217"/>
      <c r="FY448" s="217"/>
      <c r="FZ448" s="217"/>
      <c r="GA448" s="217"/>
      <c r="GB448" s="217"/>
      <c r="GC448" s="217"/>
      <c r="GD448" s="217"/>
      <c r="GE448" s="217"/>
      <c r="GF448" s="217"/>
      <c r="GG448" s="217"/>
      <c r="GH448" s="217"/>
      <c r="GI448" s="217"/>
      <c r="GJ448" s="217"/>
      <c r="GK448" s="217"/>
      <c r="GL448" s="217"/>
      <c r="GM448" s="217"/>
      <c r="GN448" s="217"/>
      <c r="GO448" s="217"/>
      <c r="GP448" s="217"/>
      <c r="GQ448" s="217"/>
      <c r="GR448" s="217"/>
      <c r="GS448" s="217"/>
      <c r="GT448" s="217"/>
      <c r="GU448" s="217"/>
      <c r="GV448" s="217"/>
      <c r="GW448" s="217"/>
      <c r="GX448" s="217"/>
      <c r="GY448" s="217"/>
      <c r="GZ448" s="217"/>
      <c r="HA448" s="217"/>
      <c r="HB448" s="217"/>
      <c r="HC448" s="217"/>
      <c r="HD448" s="217"/>
      <c r="HE448" s="217"/>
      <c r="HF448" s="217"/>
      <c r="HG448" s="217"/>
      <c r="HH448" s="217"/>
      <c r="HI448" s="217"/>
      <c r="HJ448" s="217"/>
      <c r="HK448" s="217"/>
      <c r="HL448" s="217"/>
      <c r="HM448" s="217"/>
      <c r="HN448" s="217"/>
      <c r="HO448" s="217"/>
      <c r="HP448" s="217"/>
      <c r="HQ448" s="217"/>
      <c r="HR448" s="217"/>
      <c r="HS448" s="217"/>
      <c r="HT448" s="217"/>
      <c r="HU448" s="217"/>
      <c r="HV448" s="217"/>
      <c r="HW448" s="217"/>
      <c r="HX448" s="217"/>
      <c r="HY448" s="217"/>
      <c r="HZ448" s="217"/>
      <c r="IA448" s="217"/>
      <c r="IB448" s="217"/>
      <c r="IC448" s="217"/>
      <c r="ID448" s="217"/>
      <c r="IE448" s="217"/>
      <c r="IF448" s="217"/>
      <c r="IG448" s="217"/>
      <c r="IH448" s="217"/>
      <c r="II448" s="217"/>
      <c r="IJ448" s="217"/>
      <c r="IK448" s="217"/>
      <c r="IL448" s="217"/>
      <c r="IM448" s="217"/>
      <c r="IN448" s="217"/>
      <c r="IO448" s="217"/>
      <c r="IP448" s="217"/>
      <c r="IQ448" s="217"/>
      <c r="IR448" s="217"/>
      <c r="IS448" s="217"/>
      <c r="IT448" s="217"/>
      <c r="IU448" s="217"/>
      <c r="IV448" s="217"/>
      <c r="IW448" s="217"/>
    </row>
    <row r="449" customFormat="false" ht="12.75" hidden="false" customHeight="false" outlineLevel="0" collapsed="false">
      <c r="A449" s="194"/>
      <c r="B449" s="226"/>
      <c r="C449" s="228"/>
      <c r="D449" s="228"/>
      <c r="E449" s="228"/>
      <c r="F449" s="217"/>
      <c r="G449" s="217"/>
      <c r="H449" s="217"/>
      <c r="I449" s="217"/>
      <c r="J449" s="217"/>
      <c r="K449" s="217"/>
      <c r="L449" s="217"/>
      <c r="M449" s="217"/>
      <c r="N449" s="217"/>
      <c r="O449" s="217"/>
      <c r="P449" s="217"/>
      <c r="Q449" s="217"/>
      <c r="R449" s="217"/>
      <c r="S449" s="217"/>
      <c r="T449" s="217"/>
      <c r="U449" s="217"/>
      <c r="V449" s="217"/>
      <c r="W449" s="217"/>
      <c r="X449" s="217"/>
      <c r="Y449" s="217"/>
      <c r="Z449" s="217"/>
      <c r="AA449" s="217"/>
      <c r="AB449" s="217"/>
      <c r="AC449" s="217"/>
      <c r="AD449" s="217"/>
      <c r="AE449" s="217"/>
      <c r="AF449" s="217"/>
      <c r="AG449" s="217"/>
      <c r="AH449" s="217"/>
      <c r="AI449" s="217"/>
      <c r="AJ449" s="217"/>
      <c r="AK449" s="217"/>
      <c r="AL449" s="217"/>
      <c r="AM449" s="217"/>
      <c r="AN449" s="217"/>
      <c r="AO449" s="217"/>
      <c r="AP449" s="217"/>
      <c r="AQ449" s="217"/>
      <c r="AR449" s="217"/>
      <c r="AS449" s="217"/>
      <c r="AT449" s="217"/>
      <c r="AU449" s="217"/>
      <c r="AV449" s="217"/>
      <c r="AW449" s="217"/>
      <c r="AX449" s="217"/>
      <c r="AY449" s="217"/>
      <c r="AZ449" s="217"/>
      <c r="BA449" s="217"/>
      <c r="BB449" s="217"/>
      <c r="BC449" s="217"/>
      <c r="BD449" s="217"/>
      <c r="BE449" s="217"/>
      <c r="BF449" s="217"/>
      <c r="BG449" s="217"/>
      <c r="BH449" s="217"/>
      <c r="BI449" s="217"/>
      <c r="BJ449" s="217"/>
      <c r="BK449" s="217"/>
      <c r="BL449" s="217"/>
      <c r="BM449" s="217"/>
      <c r="BN449" s="217"/>
      <c r="BO449" s="217"/>
      <c r="BP449" s="217"/>
      <c r="BQ449" s="217"/>
      <c r="BR449" s="217"/>
      <c r="BS449" s="217"/>
      <c r="BT449" s="217"/>
      <c r="BU449" s="217"/>
      <c r="BV449" s="217"/>
      <c r="BW449" s="217"/>
      <c r="BX449" s="217"/>
      <c r="BY449" s="217"/>
      <c r="BZ449" s="217"/>
      <c r="CA449" s="217"/>
      <c r="CB449" s="217"/>
      <c r="CC449" s="217"/>
      <c r="CD449" s="217"/>
      <c r="CE449" s="217"/>
      <c r="CF449" s="217"/>
      <c r="CG449" s="217"/>
      <c r="CH449" s="217"/>
      <c r="CI449" s="217"/>
      <c r="CJ449" s="217"/>
      <c r="CK449" s="217"/>
      <c r="CL449" s="217"/>
      <c r="CM449" s="217"/>
      <c r="CN449" s="217"/>
      <c r="CO449" s="217"/>
      <c r="CP449" s="217"/>
      <c r="CQ449" s="217"/>
      <c r="CR449" s="217"/>
      <c r="CS449" s="217"/>
      <c r="CT449" s="217"/>
      <c r="CU449" s="217"/>
      <c r="CV449" s="217"/>
      <c r="CW449" s="217"/>
      <c r="CX449" s="217"/>
      <c r="CY449" s="217"/>
      <c r="CZ449" s="217"/>
      <c r="DA449" s="217"/>
      <c r="DB449" s="217"/>
      <c r="DC449" s="217"/>
      <c r="DD449" s="217"/>
      <c r="DE449" s="217"/>
      <c r="DF449" s="217"/>
      <c r="DG449" s="217"/>
      <c r="DH449" s="217"/>
      <c r="DI449" s="217"/>
      <c r="DJ449" s="217"/>
      <c r="DK449" s="217"/>
      <c r="DL449" s="217"/>
      <c r="DM449" s="217"/>
      <c r="DN449" s="217"/>
      <c r="DO449" s="217"/>
      <c r="DP449" s="217"/>
      <c r="DQ449" s="217"/>
      <c r="DR449" s="217"/>
      <c r="DS449" s="217"/>
      <c r="DT449" s="217"/>
      <c r="DU449" s="217"/>
      <c r="DV449" s="217"/>
      <c r="DW449" s="217"/>
      <c r="DX449" s="217"/>
      <c r="DY449" s="217"/>
      <c r="DZ449" s="217"/>
      <c r="EA449" s="217"/>
      <c r="EB449" s="217"/>
      <c r="EC449" s="217"/>
      <c r="ED449" s="217"/>
      <c r="EE449" s="217"/>
      <c r="EF449" s="217"/>
      <c r="EG449" s="217"/>
      <c r="EH449" s="217"/>
      <c r="EI449" s="217"/>
      <c r="EJ449" s="217"/>
      <c r="EK449" s="217"/>
      <c r="EL449" s="217"/>
      <c r="EM449" s="217"/>
      <c r="EN449" s="217"/>
      <c r="EO449" s="217"/>
      <c r="EP449" s="217"/>
      <c r="EQ449" s="217"/>
      <c r="ER449" s="217"/>
      <c r="ES449" s="217"/>
      <c r="ET449" s="217"/>
      <c r="EU449" s="217"/>
      <c r="EV449" s="217"/>
      <c r="EW449" s="217"/>
      <c r="EX449" s="217"/>
      <c r="EY449" s="217"/>
      <c r="EZ449" s="217"/>
      <c r="FA449" s="217"/>
      <c r="FB449" s="217"/>
      <c r="FC449" s="217"/>
      <c r="FD449" s="217"/>
      <c r="FE449" s="217"/>
      <c r="FF449" s="217"/>
      <c r="FG449" s="217"/>
      <c r="FH449" s="217"/>
      <c r="FI449" s="217"/>
      <c r="FJ449" s="217"/>
      <c r="FK449" s="217"/>
      <c r="FL449" s="217"/>
      <c r="FM449" s="217"/>
      <c r="FN449" s="217"/>
      <c r="FO449" s="217"/>
      <c r="FP449" s="217"/>
      <c r="FQ449" s="217"/>
      <c r="FR449" s="217"/>
      <c r="FS449" s="217"/>
      <c r="FT449" s="217"/>
      <c r="FU449" s="217"/>
      <c r="FV449" s="217"/>
      <c r="FW449" s="217"/>
      <c r="FX449" s="217"/>
      <c r="FY449" s="217"/>
      <c r="FZ449" s="217"/>
      <c r="GA449" s="217"/>
      <c r="GB449" s="217"/>
      <c r="GC449" s="217"/>
      <c r="GD449" s="217"/>
      <c r="GE449" s="217"/>
      <c r="GF449" s="217"/>
      <c r="GG449" s="217"/>
      <c r="GH449" s="217"/>
      <c r="GI449" s="217"/>
      <c r="GJ449" s="217"/>
      <c r="GK449" s="217"/>
      <c r="GL449" s="217"/>
      <c r="GM449" s="217"/>
      <c r="GN449" s="217"/>
      <c r="GO449" s="217"/>
      <c r="GP449" s="217"/>
      <c r="GQ449" s="217"/>
      <c r="GR449" s="217"/>
      <c r="GS449" s="217"/>
      <c r="GT449" s="217"/>
      <c r="GU449" s="217"/>
      <c r="GV449" s="217"/>
      <c r="GW449" s="217"/>
      <c r="GX449" s="217"/>
      <c r="GY449" s="217"/>
      <c r="GZ449" s="217"/>
      <c r="HA449" s="217"/>
      <c r="HB449" s="217"/>
      <c r="HC449" s="217"/>
      <c r="HD449" s="217"/>
      <c r="HE449" s="217"/>
      <c r="HF449" s="217"/>
      <c r="HG449" s="217"/>
      <c r="HH449" s="217"/>
      <c r="HI449" s="217"/>
      <c r="HJ449" s="217"/>
      <c r="HK449" s="217"/>
      <c r="HL449" s="217"/>
      <c r="HM449" s="217"/>
      <c r="HN449" s="217"/>
      <c r="HO449" s="217"/>
      <c r="HP449" s="217"/>
      <c r="HQ449" s="217"/>
      <c r="HR449" s="217"/>
      <c r="HS449" s="217"/>
      <c r="HT449" s="217"/>
      <c r="HU449" s="217"/>
      <c r="HV449" s="217"/>
      <c r="HW449" s="217"/>
      <c r="HX449" s="217"/>
      <c r="HY449" s="217"/>
      <c r="HZ449" s="217"/>
      <c r="IA449" s="217"/>
      <c r="IB449" s="217"/>
      <c r="IC449" s="217"/>
      <c r="ID449" s="217"/>
      <c r="IE449" s="217"/>
      <c r="IF449" s="217"/>
      <c r="IG449" s="217"/>
      <c r="IH449" s="217"/>
      <c r="II449" s="217"/>
      <c r="IJ449" s="217"/>
      <c r="IK449" s="217"/>
      <c r="IL449" s="217"/>
      <c r="IM449" s="217"/>
      <c r="IN449" s="217"/>
      <c r="IO449" s="217"/>
      <c r="IP449" s="217"/>
      <c r="IQ449" s="217"/>
      <c r="IR449" s="217"/>
      <c r="IS449" s="217"/>
      <c r="IT449" s="217"/>
      <c r="IU449" s="217"/>
      <c r="IV449" s="217"/>
      <c r="IW449" s="217"/>
    </row>
    <row r="450" customFormat="false" ht="12.75" hidden="false" customHeight="false" outlineLevel="0" collapsed="false">
      <c r="A450" s="191"/>
      <c r="B450" s="229"/>
      <c r="C450" s="222"/>
      <c r="D450" s="222"/>
      <c r="E450" s="222"/>
      <c r="F450" s="217"/>
      <c r="G450" s="217"/>
      <c r="H450" s="217"/>
      <c r="I450" s="217"/>
      <c r="J450" s="217"/>
      <c r="K450" s="217"/>
      <c r="L450" s="217"/>
      <c r="M450" s="217"/>
      <c r="N450" s="217"/>
      <c r="O450" s="217"/>
      <c r="P450" s="217"/>
      <c r="Q450" s="217"/>
      <c r="R450" s="217"/>
      <c r="S450" s="217"/>
      <c r="T450" s="217"/>
      <c r="U450" s="217"/>
      <c r="V450" s="217"/>
      <c r="W450" s="217"/>
      <c r="X450" s="217"/>
      <c r="Y450" s="217"/>
      <c r="Z450" s="217"/>
      <c r="AA450" s="217"/>
      <c r="AB450" s="217"/>
      <c r="AC450" s="217"/>
      <c r="AD450" s="217"/>
      <c r="AE450" s="217"/>
      <c r="AF450" s="217"/>
      <c r="AG450" s="217"/>
      <c r="AH450" s="217"/>
      <c r="AI450" s="217"/>
      <c r="AJ450" s="217"/>
      <c r="AK450" s="217"/>
      <c r="AL450" s="217"/>
      <c r="AM450" s="217"/>
      <c r="AN450" s="217"/>
      <c r="AO450" s="217"/>
      <c r="AP450" s="217"/>
      <c r="AQ450" s="217"/>
      <c r="AR450" s="217"/>
      <c r="AS450" s="217"/>
      <c r="AT450" s="217"/>
      <c r="AU450" s="217"/>
      <c r="AV450" s="217"/>
      <c r="AW450" s="217"/>
      <c r="AX450" s="217"/>
      <c r="AY450" s="217"/>
      <c r="AZ450" s="217"/>
      <c r="BA450" s="217"/>
      <c r="BB450" s="217"/>
      <c r="BC450" s="217"/>
      <c r="BD450" s="217"/>
      <c r="BE450" s="217"/>
      <c r="BF450" s="217"/>
      <c r="BG450" s="217"/>
      <c r="BH450" s="217"/>
      <c r="BI450" s="217"/>
      <c r="BJ450" s="217"/>
      <c r="BK450" s="217"/>
      <c r="BL450" s="217"/>
      <c r="BM450" s="217"/>
      <c r="BN450" s="217"/>
      <c r="BO450" s="217"/>
      <c r="BP450" s="217"/>
      <c r="BQ450" s="217"/>
      <c r="BR450" s="217"/>
      <c r="BS450" s="217"/>
      <c r="BT450" s="217"/>
      <c r="BU450" s="217"/>
      <c r="BV450" s="217"/>
      <c r="BW450" s="217"/>
      <c r="BX450" s="217"/>
      <c r="BY450" s="217"/>
      <c r="BZ450" s="217"/>
      <c r="CA450" s="217"/>
      <c r="CB450" s="217"/>
      <c r="CC450" s="217"/>
      <c r="CD450" s="217"/>
      <c r="CE450" s="217"/>
      <c r="CF450" s="217"/>
      <c r="CG450" s="217"/>
      <c r="CH450" s="217"/>
      <c r="CI450" s="217"/>
      <c r="CJ450" s="217"/>
      <c r="CK450" s="217"/>
      <c r="CL450" s="217"/>
      <c r="CM450" s="217"/>
      <c r="CN450" s="217"/>
      <c r="CO450" s="217"/>
      <c r="CP450" s="217"/>
      <c r="CQ450" s="217"/>
      <c r="CR450" s="217"/>
      <c r="CS450" s="217"/>
      <c r="CT450" s="217"/>
      <c r="CU450" s="217"/>
      <c r="CV450" s="217"/>
      <c r="CW450" s="217"/>
      <c r="CX450" s="217"/>
      <c r="CY450" s="217"/>
      <c r="CZ450" s="217"/>
      <c r="DA450" s="217"/>
      <c r="DB450" s="217"/>
      <c r="DC450" s="217"/>
      <c r="DD450" s="217"/>
      <c r="DE450" s="217"/>
      <c r="DF450" s="217"/>
      <c r="DG450" s="217"/>
      <c r="DH450" s="217"/>
      <c r="DI450" s="217"/>
      <c r="DJ450" s="217"/>
      <c r="DK450" s="217"/>
      <c r="DL450" s="217"/>
      <c r="DM450" s="217"/>
      <c r="DN450" s="217"/>
      <c r="DO450" s="217"/>
      <c r="DP450" s="217"/>
      <c r="DQ450" s="217"/>
      <c r="DR450" s="217"/>
      <c r="DS450" s="217"/>
      <c r="DT450" s="217"/>
      <c r="DU450" s="217"/>
      <c r="DV450" s="217"/>
      <c r="DW450" s="217"/>
      <c r="DX450" s="217"/>
      <c r="DY450" s="217"/>
      <c r="DZ450" s="217"/>
      <c r="EA450" s="217"/>
      <c r="EB450" s="217"/>
      <c r="EC450" s="217"/>
      <c r="ED450" s="217"/>
      <c r="EE450" s="217"/>
      <c r="EF450" s="217"/>
      <c r="EG450" s="217"/>
      <c r="EH450" s="217"/>
      <c r="EI450" s="217"/>
      <c r="EJ450" s="217"/>
      <c r="EK450" s="217"/>
      <c r="EL450" s="217"/>
      <c r="EM450" s="217"/>
      <c r="EN450" s="217"/>
      <c r="EO450" s="217"/>
      <c r="EP450" s="217"/>
      <c r="EQ450" s="217"/>
      <c r="ER450" s="217"/>
      <c r="ES450" s="217"/>
      <c r="ET450" s="217"/>
      <c r="EU450" s="217"/>
      <c r="EV450" s="217"/>
      <c r="EW450" s="217"/>
      <c r="EX450" s="217"/>
      <c r="EY450" s="217"/>
      <c r="EZ450" s="217"/>
      <c r="FA450" s="217"/>
      <c r="FB450" s="217"/>
      <c r="FC450" s="217"/>
      <c r="FD450" s="217"/>
      <c r="FE450" s="217"/>
      <c r="FF450" s="217"/>
      <c r="FG450" s="217"/>
      <c r="FH450" s="217"/>
      <c r="FI450" s="217"/>
      <c r="FJ450" s="217"/>
      <c r="FK450" s="217"/>
      <c r="FL450" s="217"/>
      <c r="FM450" s="217"/>
      <c r="FN450" s="217"/>
      <c r="FO450" s="217"/>
      <c r="FP450" s="217"/>
      <c r="FQ450" s="217"/>
      <c r="FR450" s="217"/>
      <c r="FS450" s="217"/>
      <c r="FT450" s="217"/>
      <c r="FU450" s="217"/>
      <c r="FV450" s="217"/>
      <c r="FW450" s="217"/>
      <c r="FX450" s="217"/>
      <c r="FY450" s="217"/>
      <c r="FZ450" s="217"/>
      <c r="GA450" s="217"/>
      <c r="GB450" s="217"/>
      <c r="GC450" s="217"/>
      <c r="GD450" s="217"/>
      <c r="GE450" s="217"/>
      <c r="GF450" s="217"/>
      <c r="GG450" s="217"/>
      <c r="GH450" s="217"/>
      <c r="GI450" s="217"/>
      <c r="GJ450" s="217"/>
      <c r="GK450" s="217"/>
      <c r="GL450" s="217"/>
      <c r="GM450" s="217"/>
      <c r="GN450" s="217"/>
      <c r="GO450" s="217"/>
      <c r="GP450" s="217"/>
      <c r="GQ450" s="217"/>
      <c r="GR450" s="217"/>
      <c r="GS450" s="217"/>
      <c r="GT450" s="217"/>
      <c r="GU450" s="217"/>
      <c r="GV450" s="217"/>
      <c r="GW450" s="217"/>
      <c r="GX450" s="217"/>
      <c r="GY450" s="217"/>
      <c r="GZ450" s="217"/>
      <c r="HA450" s="217"/>
      <c r="HB450" s="217"/>
      <c r="HC450" s="217"/>
      <c r="HD450" s="217"/>
      <c r="HE450" s="217"/>
      <c r="HF450" s="217"/>
      <c r="HG450" s="217"/>
      <c r="HH450" s="217"/>
      <c r="HI450" s="217"/>
      <c r="HJ450" s="217"/>
      <c r="HK450" s="217"/>
      <c r="HL450" s="217"/>
      <c r="HM450" s="217"/>
      <c r="HN450" s="217"/>
      <c r="HO450" s="217"/>
      <c r="HP450" s="217"/>
      <c r="HQ450" s="217"/>
      <c r="HR450" s="217"/>
      <c r="HS450" s="217"/>
      <c r="HT450" s="217"/>
      <c r="HU450" s="217"/>
      <c r="HV450" s="217"/>
      <c r="HW450" s="217"/>
      <c r="HX450" s="217"/>
      <c r="HY450" s="217"/>
      <c r="HZ450" s="217"/>
      <c r="IA450" s="217"/>
      <c r="IB450" s="217"/>
      <c r="IC450" s="217"/>
      <c r="ID450" s="217"/>
      <c r="IE450" s="217"/>
      <c r="IF450" s="217"/>
      <c r="IG450" s="217"/>
      <c r="IH450" s="217"/>
      <c r="II450" s="217"/>
      <c r="IJ450" s="217"/>
      <c r="IK450" s="217"/>
      <c r="IL450" s="217"/>
      <c r="IM450" s="217"/>
      <c r="IN450" s="217"/>
      <c r="IO450" s="217"/>
      <c r="IP450" s="217"/>
      <c r="IQ450" s="217"/>
      <c r="IR450" s="217"/>
      <c r="IS450" s="217"/>
      <c r="IT450" s="217"/>
      <c r="IU450" s="217"/>
      <c r="IV450" s="217"/>
      <c r="IW450" s="217"/>
    </row>
    <row r="451" customFormat="false" ht="13.9" hidden="false" customHeight="true" outlineLevel="0" collapsed="false">
      <c r="A451" s="190"/>
      <c r="B451" s="229"/>
      <c r="C451" s="222"/>
      <c r="D451" s="222"/>
      <c r="E451" s="222"/>
      <c r="F451" s="217"/>
      <c r="G451" s="217"/>
      <c r="H451" s="217"/>
      <c r="I451" s="217"/>
      <c r="J451" s="217"/>
      <c r="K451" s="217"/>
      <c r="L451" s="217"/>
      <c r="M451" s="217"/>
      <c r="N451" s="217"/>
      <c r="O451" s="217"/>
      <c r="P451" s="217"/>
      <c r="Q451" s="217"/>
      <c r="R451" s="217"/>
      <c r="S451" s="217"/>
      <c r="T451" s="217"/>
      <c r="U451" s="217"/>
      <c r="V451" s="217"/>
      <c r="W451" s="217"/>
      <c r="X451" s="217"/>
      <c r="Y451" s="217"/>
      <c r="Z451" s="217"/>
      <c r="AA451" s="217"/>
      <c r="AB451" s="217"/>
      <c r="AC451" s="217"/>
      <c r="AD451" s="217"/>
      <c r="AE451" s="217"/>
      <c r="AF451" s="217"/>
      <c r="AG451" s="217"/>
      <c r="AH451" s="217"/>
      <c r="AI451" s="217"/>
      <c r="AJ451" s="217"/>
      <c r="AK451" s="217"/>
      <c r="AL451" s="217"/>
      <c r="AM451" s="217"/>
      <c r="AN451" s="217"/>
      <c r="AO451" s="217"/>
      <c r="AP451" s="217"/>
      <c r="AQ451" s="217"/>
      <c r="AR451" s="217"/>
      <c r="AS451" s="217"/>
      <c r="AT451" s="217"/>
      <c r="AU451" s="217"/>
      <c r="AV451" s="217"/>
      <c r="AW451" s="217"/>
      <c r="AX451" s="217"/>
      <c r="AY451" s="217"/>
      <c r="AZ451" s="217"/>
      <c r="BA451" s="217"/>
      <c r="BB451" s="217"/>
      <c r="BC451" s="217"/>
      <c r="BD451" s="217"/>
      <c r="BE451" s="217"/>
      <c r="BF451" s="217"/>
      <c r="BG451" s="217"/>
      <c r="BH451" s="217"/>
      <c r="BI451" s="217"/>
      <c r="BJ451" s="217"/>
      <c r="BK451" s="217"/>
      <c r="BL451" s="217"/>
      <c r="BM451" s="217"/>
      <c r="BN451" s="217"/>
      <c r="BO451" s="217"/>
      <c r="BP451" s="217"/>
      <c r="BQ451" s="217"/>
      <c r="BR451" s="217"/>
      <c r="BS451" s="217"/>
      <c r="BT451" s="217"/>
      <c r="BU451" s="217"/>
      <c r="BV451" s="217"/>
      <c r="BW451" s="217"/>
      <c r="BX451" s="217"/>
      <c r="BY451" s="217"/>
      <c r="BZ451" s="217"/>
      <c r="CA451" s="217"/>
      <c r="CB451" s="217"/>
      <c r="CC451" s="217"/>
      <c r="CD451" s="217"/>
      <c r="CE451" s="217"/>
      <c r="CF451" s="217"/>
      <c r="CG451" s="217"/>
      <c r="CH451" s="217"/>
      <c r="CI451" s="217"/>
      <c r="CJ451" s="217"/>
      <c r="CK451" s="217"/>
      <c r="CL451" s="217"/>
      <c r="CM451" s="217"/>
      <c r="CN451" s="217"/>
      <c r="CO451" s="217"/>
      <c r="CP451" s="217"/>
      <c r="CQ451" s="217"/>
      <c r="CR451" s="217"/>
      <c r="CS451" s="217"/>
      <c r="CT451" s="217"/>
      <c r="CU451" s="217"/>
      <c r="CV451" s="217"/>
      <c r="CW451" s="217"/>
      <c r="CX451" s="217"/>
      <c r="CY451" s="217"/>
      <c r="CZ451" s="217"/>
      <c r="DA451" s="217"/>
      <c r="DB451" s="217"/>
      <c r="DC451" s="217"/>
      <c r="DD451" s="217"/>
      <c r="DE451" s="217"/>
      <c r="DF451" s="217"/>
      <c r="DG451" s="217"/>
      <c r="DH451" s="217"/>
      <c r="DI451" s="217"/>
      <c r="DJ451" s="217"/>
      <c r="DK451" s="217"/>
      <c r="DL451" s="217"/>
      <c r="DM451" s="217"/>
      <c r="DN451" s="217"/>
      <c r="DO451" s="217"/>
      <c r="DP451" s="217"/>
      <c r="DQ451" s="217"/>
      <c r="DR451" s="217"/>
      <c r="DS451" s="217"/>
      <c r="DT451" s="217"/>
      <c r="DU451" s="217"/>
      <c r="DV451" s="217"/>
      <c r="DW451" s="217"/>
      <c r="DX451" s="217"/>
      <c r="DY451" s="217"/>
      <c r="DZ451" s="217"/>
      <c r="EA451" s="217"/>
      <c r="EB451" s="217"/>
      <c r="EC451" s="217"/>
      <c r="ED451" s="217"/>
      <c r="EE451" s="217"/>
      <c r="EF451" s="217"/>
      <c r="EG451" s="217"/>
      <c r="EH451" s="217"/>
      <c r="EI451" s="217"/>
      <c r="EJ451" s="217"/>
      <c r="EK451" s="217"/>
      <c r="EL451" s="217"/>
      <c r="EM451" s="217"/>
      <c r="EN451" s="217"/>
      <c r="EO451" s="217"/>
      <c r="EP451" s="217"/>
      <c r="EQ451" s="217"/>
      <c r="ER451" s="217"/>
      <c r="ES451" s="217"/>
      <c r="ET451" s="217"/>
      <c r="EU451" s="217"/>
      <c r="EV451" s="217"/>
      <c r="EW451" s="217"/>
      <c r="EX451" s="217"/>
      <c r="EY451" s="217"/>
      <c r="EZ451" s="217"/>
      <c r="FA451" s="217"/>
      <c r="FB451" s="217"/>
      <c r="FC451" s="217"/>
      <c r="FD451" s="217"/>
      <c r="FE451" s="217"/>
      <c r="FF451" s="217"/>
      <c r="FG451" s="217"/>
      <c r="FH451" s="217"/>
      <c r="FI451" s="217"/>
      <c r="FJ451" s="217"/>
      <c r="FK451" s="217"/>
      <c r="FL451" s="217"/>
      <c r="FM451" s="217"/>
      <c r="FN451" s="217"/>
      <c r="FO451" s="217"/>
      <c r="FP451" s="217"/>
      <c r="FQ451" s="217"/>
      <c r="FR451" s="217"/>
      <c r="FS451" s="217"/>
      <c r="FT451" s="217"/>
      <c r="FU451" s="217"/>
      <c r="FV451" s="217"/>
      <c r="FW451" s="217"/>
      <c r="FX451" s="217"/>
      <c r="FY451" s="217"/>
      <c r="FZ451" s="217"/>
      <c r="GA451" s="217"/>
      <c r="GB451" s="217"/>
      <c r="GC451" s="217"/>
      <c r="GD451" s="217"/>
      <c r="GE451" s="217"/>
      <c r="GF451" s="217"/>
      <c r="GG451" s="217"/>
      <c r="GH451" s="217"/>
      <c r="GI451" s="217"/>
      <c r="GJ451" s="217"/>
      <c r="GK451" s="217"/>
      <c r="GL451" s="217"/>
      <c r="GM451" s="217"/>
      <c r="GN451" s="217"/>
      <c r="GO451" s="217"/>
      <c r="GP451" s="217"/>
      <c r="GQ451" s="217"/>
      <c r="GR451" s="217"/>
      <c r="GS451" s="217"/>
      <c r="GT451" s="217"/>
      <c r="GU451" s="217"/>
      <c r="GV451" s="217"/>
      <c r="GW451" s="217"/>
      <c r="GX451" s="217"/>
      <c r="GY451" s="217"/>
      <c r="GZ451" s="217"/>
      <c r="HA451" s="217"/>
      <c r="HB451" s="217"/>
      <c r="HC451" s="217"/>
      <c r="HD451" s="217"/>
      <c r="HE451" s="217"/>
      <c r="HF451" s="217"/>
      <c r="HG451" s="217"/>
      <c r="HH451" s="217"/>
      <c r="HI451" s="217"/>
      <c r="HJ451" s="217"/>
      <c r="HK451" s="217"/>
      <c r="HL451" s="217"/>
      <c r="HM451" s="217"/>
      <c r="HN451" s="217"/>
      <c r="HO451" s="217"/>
      <c r="HP451" s="217"/>
      <c r="HQ451" s="217"/>
      <c r="HR451" s="217"/>
      <c r="HS451" s="217"/>
      <c r="HT451" s="217"/>
      <c r="HU451" s="217"/>
      <c r="HV451" s="217"/>
      <c r="HW451" s="217"/>
      <c r="HX451" s="217"/>
      <c r="HY451" s="217"/>
      <c r="HZ451" s="217"/>
      <c r="IA451" s="217"/>
      <c r="IB451" s="217"/>
      <c r="IC451" s="217"/>
      <c r="ID451" s="217"/>
      <c r="IE451" s="217"/>
      <c r="IF451" s="217"/>
      <c r="IG451" s="217"/>
      <c r="IH451" s="217"/>
      <c r="II451" s="217"/>
      <c r="IJ451" s="217"/>
      <c r="IK451" s="217"/>
      <c r="IL451" s="217"/>
      <c r="IM451" s="217"/>
      <c r="IN451" s="217"/>
      <c r="IO451" s="217"/>
      <c r="IP451" s="217"/>
      <c r="IQ451" s="217"/>
      <c r="IR451" s="217"/>
      <c r="IS451" s="217"/>
      <c r="IT451" s="217"/>
      <c r="IU451" s="217"/>
      <c r="IV451" s="217"/>
      <c r="IW451" s="217"/>
    </row>
    <row r="452" customFormat="false" ht="12.75" hidden="false" customHeight="false" outlineLevel="0" collapsed="false">
      <c r="A452" s="230"/>
      <c r="B452" s="231"/>
      <c r="C452" s="222"/>
      <c r="D452" s="222"/>
      <c r="E452" s="222"/>
      <c r="F452" s="232"/>
      <c r="G452" s="232"/>
      <c r="H452" s="232"/>
      <c r="I452" s="232"/>
      <c r="J452" s="232"/>
      <c r="K452" s="232"/>
      <c r="L452" s="232"/>
      <c r="M452" s="232"/>
      <c r="N452" s="232"/>
      <c r="O452" s="232"/>
      <c r="P452" s="232"/>
      <c r="Q452" s="232"/>
      <c r="R452" s="232"/>
      <c r="S452" s="232"/>
      <c r="T452" s="232"/>
      <c r="U452" s="232"/>
      <c r="V452" s="232"/>
      <c r="W452" s="232"/>
      <c r="X452" s="232"/>
      <c r="Y452" s="232"/>
      <c r="Z452" s="232"/>
      <c r="AA452" s="232"/>
      <c r="AB452" s="232"/>
      <c r="AC452" s="232"/>
      <c r="AD452" s="232"/>
      <c r="AE452" s="232"/>
      <c r="AF452" s="232"/>
      <c r="AG452" s="232"/>
      <c r="AH452" s="232"/>
      <c r="AI452" s="232"/>
      <c r="AJ452" s="232"/>
      <c r="AK452" s="232"/>
      <c r="AL452" s="232"/>
      <c r="AM452" s="232"/>
      <c r="AN452" s="232"/>
      <c r="AO452" s="232"/>
      <c r="AP452" s="232"/>
      <c r="AQ452" s="232"/>
      <c r="AR452" s="232"/>
      <c r="AS452" s="232"/>
      <c r="AT452" s="232"/>
      <c r="AU452" s="232"/>
      <c r="AV452" s="232"/>
      <c r="AW452" s="232"/>
      <c r="AX452" s="232"/>
      <c r="AY452" s="232"/>
      <c r="AZ452" s="232"/>
      <c r="BA452" s="232"/>
      <c r="BB452" s="232"/>
      <c r="BC452" s="232"/>
      <c r="BD452" s="232"/>
      <c r="BE452" s="232"/>
      <c r="BF452" s="232"/>
      <c r="BG452" s="232"/>
      <c r="BH452" s="232"/>
      <c r="BI452" s="232"/>
      <c r="BJ452" s="232"/>
      <c r="BK452" s="232"/>
      <c r="BL452" s="232"/>
      <c r="BM452" s="232"/>
      <c r="BN452" s="232"/>
      <c r="BO452" s="232"/>
      <c r="BP452" s="232"/>
      <c r="BQ452" s="232"/>
      <c r="BR452" s="232"/>
      <c r="BS452" s="232"/>
      <c r="BT452" s="232"/>
      <c r="BU452" s="232"/>
      <c r="BV452" s="232"/>
      <c r="BW452" s="232"/>
      <c r="BX452" s="232"/>
      <c r="BY452" s="232"/>
      <c r="BZ452" s="232"/>
      <c r="CA452" s="232"/>
      <c r="CB452" s="232"/>
      <c r="CC452" s="232"/>
      <c r="CD452" s="232"/>
      <c r="CE452" s="232"/>
      <c r="CF452" s="232"/>
      <c r="CG452" s="232"/>
      <c r="CH452" s="232"/>
      <c r="CI452" s="232"/>
      <c r="CJ452" s="232"/>
      <c r="CK452" s="232"/>
      <c r="CL452" s="232"/>
      <c r="CM452" s="232"/>
      <c r="CN452" s="232"/>
      <c r="CO452" s="232"/>
      <c r="CP452" s="232"/>
      <c r="CQ452" s="232"/>
      <c r="CR452" s="232"/>
      <c r="CS452" s="232"/>
      <c r="CT452" s="232"/>
      <c r="CU452" s="232"/>
      <c r="CV452" s="232"/>
      <c r="CW452" s="232"/>
      <c r="CX452" s="232"/>
      <c r="CY452" s="232"/>
      <c r="CZ452" s="232"/>
      <c r="DA452" s="232"/>
      <c r="DB452" s="232"/>
      <c r="DC452" s="232"/>
      <c r="DD452" s="232"/>
      <c r="DE452" s="232"/>
      <c r="DF452" s="232"/>
      <c r="DG452" s="232"/>
      <c r="DH452" s="232"/>
      <c r="DI452" s="232"/>
      <c r="DJ452" s="232"/>
      <c r="DK452" s="232"/>
      <c r="DL452" s="232"/>
      <c r="DM452" s="232"/>
      <c r="DN452" s="232"/>
      <c r="DO452" s="232"/>
      <c r="DP452" s="232"/>
      <c r="DQ452" s="232"/>
      <c r="DR452" s="232"/>
      <c r="DS452" s="232"/>
      <c r="DT452" s="232"/>
      <c r="DU452" s="232"/>
      <c r="DV452" s="232"/>
      <c r="DW452" s="232"/>
      <c r="DX452" s="232"/>
      <c r="DY452" s="232"/>
      <c r="DZ452" s="232"/>
      <c r="EA452" s="232"/>
      <c r="EB452" s="232"/>
      <c r="EC452" s="232"/>
      <c r="ED452" s="232"/>
      <c r="EE452" s="232"/>
      <c r="EF452" s="232"/>
      <c r="EG452" s="232"/>
      <c r="EH452" s="232"/>
      <c r="EI452" s="232"/>
      <c r="EJ452" s="232"/>
      <c r="EK452" s="232"/>
      <c r="EL452" s="232"/>
      <c r="EM452" s="232"/>
      <c r="EN452" s="232"/>
      <c r="EO452" s="232"/>
      <c r="EP452" s="232"/>
      <c r="EQ452" s="232"/>
      <c r="ER452" s="232"/>
      <c r="ES452" s="232"/>
      <c r="ET452" s="232"/>
      <c r="EU452" s="232"/>
      <c r="EV452" s="232"/>
      <c r="EW452" s="232"/>
      <c r="EX452" s="232"/>
      <c r="EY452" s="232"/>
      <c r="EZ452" s="232"/>
      <c r="FA452" s="232"/>
      <c r="FB452" s="232"/>
      <c r="FC452" s="232"/>
      <c r="FD452" s="232"/>
      <c r="FE452" s="232"/>
      <c r="FF452" s="232"/>
      <c r="FG452" s="232"/>
      <c r="FH452" s="232"/>
      <c r="FI452" s="232"/>
      <c r="FJ452" s="232"/>
      <c r="FK452" s="232"/>
      <c r="FL452" s="232"/>
      <c r="FM452" s="232"/>
      <c r="FN452" s="232"/>
      <c r="FO452" s="232"/>
      <c r="FP452" s="232"/>
      <c r="FQ452" s="232"/>
      <c r="FR452" s="232"/>
      <c r="FS452" s="232"/>
      <c r="FT452" s="232"/>
      <c r="FU452" s="232"/>
      <c r="FV452" s="232"/>
      <c r="FW452" s="232"/>
      <c r="FX452" s="232"/>
      <c r="FY452" s="232"/>
      <c r="FZ452" s="232"/>
      <c r="GA452" s="232"/>
      <c r="GB452" s="232"/>
      <c r="GC452" s="232"/>
      <c r="GD452" s="232"/>
      <c r="GE452" s="232"/>
      <c r="GF452" s="232"/>
      <c r="GG452" s="232"/>
      <c r="GH452" s="232"/>
      <c r="GI452" s="232"/>
      <c r="GJ452" s="232"/>
      <c r="GK452" s="232"/>
      <c r="GL452" s="232"/>
      <c r="GM452" s="232"/>
      <c r="GN452" s="232"/>
      <c r="GO452" s="232"/>
      <c r="GP452" s="232"/>
      <c r="GQ452" s="232"/>
      <c r="GR452" s="232"/>
      <c r="GS452" s="232"/>
      <c r="GT452" s="232"/>
      <c r="GU452" s="232"/>
      <c r="GV452" s="232"/>
      <c r="GW452" s="232"/>
      <c r="GX452" s="232"/>
      <c r="GY452" s="232"/>
      <c r="GZ452" s="232"/>
      <c r="HA452" s="232"/>
      <c r="HB452" s="232"/>
      <c r="HC452" s="232"/>
      <c r="HD452" s="232"/>
      <c r="HE452" s="232"/>
      <c r="HF452" s="232"/>
      <c r="HG452" s="232"/>
      <c r="HH452" s="232"/>
      <c r="HI452" s="232"/>
      <c r="HJ452" s="232"/>
      <c r="HK452" s="232"/>
      <c r="HL452" s="232"/>
      <c r="HM452" s="232"/>
      <c r="HN452" s="232"/>
      <c r="HO452" s="232"/>
      <c r="HP452" s="232"/>
      <c r="HQ452" s="232"/>
      <c r="HR452" s="232"/>
      <c r="HS452" s="232"/>
      <c r="HT452" s="232"/>
      <c r="HU452" s="232"/>
      <c r="HV452" s="232"/>
      <c r="HW452" s="232"/>
      <c r="HX452" s="232"/>
      <c r="HY452" s="232"/>
      <c r="HZ452" s="232"/>
      <c r="IA452" s="232"/>
      <c r="IB452" s="232"/>
      <c r="IC452" s="232"/>
      <c r="ID452" s="232"/>
      <c r="IE452" s="232"/>
      <c r="IF452" s="232"/>
      <c r="IG452" s="232"/>
      <c r="IH452" s="232"/>
      <c r="II452" s="232"/>
      <c r="IJ452" s="232"/>
      <c r="IK452" s="232"/>
      <c r="IL452" s="232"/>
      <c r="IM452" s="232"/>
      <c r="IN452" s="232"/>
      <c r="IO452" s="232"/>
      <c r="IP452" s="232"/>
      <c r="IQ452" s="232"/>
      <c r="IR452" s="232"/>
      <c r="IS452" s="232"/>
      <c r="IT452" s="232"/>
      <c r="IU452" s="232"/>
      <c r="IV452" s="232"/>
      <c r="IW452" s="232"/>
    </row>
    <row r="453" customFormat="false" ht="12.75" hidden="false" customHeight="false" outlineLevel="0" collapsed="false">
      <c r="A453" s="190"/>
      <c r="B453" s="223"/>
      <c r="C453" s="222"/>
      <c r="D453" s="222"/>
      <c r="E453" s="222"/>
      <c r="F453" s="217"/>
      <c r="G453" s="217"/>
      <c r="H453" s="217"/>
      <c r="I453" s="217"/>
      <c r="J453" s="217"/>
      <c r="K453" s="217"/>
      <c r="L453" s="217"/>
      <c r="M453" s="217"/>
      <c r="N453" s="217"/>
      <c r="O453" s="217"/>
      <c r="P453" s="217"/>
      <c r="Q453" s="217"/>
      <c r="R453" s="217"/>
      <c r="S453" s="217"/>
      <c r="T453" s="217"/>
      <c r="U453" s="217"/>
      <c r="V453" s="217"/>
      <c r="W453" s="217"/>
      <c r="X453" s="217"/>
      <c r="Y453" s="217"/>
      <c r="Z453" s="217"/>
      <c r="AA453" s="217"/>
      <c r="AB453" s="217"/>
      <c r="AC453" s="217"/>
      <c r="AD453" s="217"/>
      <c r="AE453" s="217"/>
      <c r="AF453" s="217"/>
      <c r="AG453" s="217"/>
      <c r="AH453" s="217"/>
      <c r="AI453" s="217"/>
      <c r="AJ453" s="217"/>
      <c r="AK453" s="217"/>
      <c r="AL453" s="217"/>
      <c r="AM453" s="217"/>
      <c r="AN453" s="217"/>
      <c r="AO453" s="217"/>
      <c r="AP453" s="217"/>
      <c r="AQ453" s="217"/>
      <c r="AR453" s="217"/>
      <c r="AS453" s="217"/>
      <c r="AT453" s="217"/>
      <c r="AU453" s="217"/>
      <c r="AV453" s="217"/>
      <c r="AW453" s="217"/>
      <c r="AX453" s="217"/>
      <c r="AY453" s="217"/>
      <c r="AZ453" s="217"/>
      <c r="BA453" s="217"/>
      <c r="BB453" s="217"/>
      <c r="BC453" s="217"/>
      <c r="BD453" s="217"/>
      <c r="BE453" s="217"/>
      <c r="BF453" s="217"/>
      <c r="BG453" s="217"/>
      <c r="BH453" s="217"/>
      <c r="BI453" s="217"/>
      <c r="BJ453" s="217"/>
      <c r="BK453" s="217"/>
      <c r="BL453" s="217"/>
      <c r="BM453" s="217"/>
      <c r="BN453" s="217"/>
      <c r="BO453" s="217"/>
      <c r="BP453" s="217"/>
      <c r="BQ453" s="217"/>
      <c r="BR453" s="217"/>
      <c r="BS453" s="217"/>
      <c r="BT453" s="217"/>
      <c r="BU453" s="217"/>
      <c r="BV453" s="217"/>
      <c r="BW453" s="217"/>
      <c r="BX453" s="217"/>
      <c r="BY453" s="217"/>
      <c r="BZ453" s="217"/>
      <c r="CA453" s="217"/>
      <c r="CB453" s="217"/>
      <c r="CC453" s="217"/>
      <c r="CD453" s="217"/>
      <c r="CE453" s="217"/>
      <c r="CF453" s="217"/>
      <c r="CG453" s="217"/>
      <c r="CH453" s="217"/>
      <c r="CI453" s="217"/>
      <c r="CJ453" s="217"/>
      <c r="CK453" s="217"/>
      <c r="CL453" s="217"/>
      <c r="CM453" s="217"/>
      <c r="CN453" s="217"/>
      <c r="CO453" s="217"/>
      <c r="CP453" s="217"/>
      <c r="CQ453" s="217"/>
      <c r="CR453" s="217"/>
      <c r="CS453" s="217"/>
      <c r="CT453" s="217"/>
      <c r="CU453" s="217"/>
      <c r="CV453" s="217"/>
      <c r="CW453" s="217"/>
      <c r="CX453" s="217"/>
      <c r="CY453" s="217"/>
      <c r="CZ453" s="217"/>
      <c r="DA453" s="217"/>
      <c r="DB453" s="217"/>
      <c r="DC453" s="217"/>
      <c r="DD453" s="217"/>
      <c r="DE453" s="217"/>
      <c r="DF453" s="217"/>
      <c r="DG453" s="217"/>
      <c r="DH453" s="217"/>
      <c r="DI453" s="217"/>
      <c r="DJ453" s="217"/>
      <c r="DK453" s="217"/>
      <c r="DL453" s="217"/>
      <c r="DM453" s="217"/>
      <c r="DN453" s="217"/>
      <c r="DO453" s="217"/>
      <c r="DP453" s="217"/>
      <c r="DQ453" s="217"/>
      <c r="DR453" s="217"/>
      <c r="DS453" s="217"/>
      <c r="DT453" s="217"/>
      <c r="DU453" s="217"/>
      <c r="DV453" s="217"/>
      <c r="DW453" s="217"/>
      <c r="DX453" s="217"/>
      <c r="DY453" s="217"/>
      <c r="DZ453" s="217"/>
      <c r="EA453" s="217"/>
      <c r="EB453" s="217"/>
      <c r="EC453" s="217"/>
      <c r="ED453" s="217"/>
      <c r="EE453" s="217"/>
      <c r="EF453" s="217"/>
      <c r="EG453" s="217"/>
      <c r="EH453" s="217"/>
      <c r="EI453" s="217"/>
      <c r="EJ453" s="217"/>
      <c r="EK453" s="217"/>
      <c r="EL453" s="217"/>
      <c r="EM453" s="217"/>
      <c r="EN453" s="217"/>
      <c r="EO453" s="217"/>
      <c r="EP453" s="217"/>
      <c r="EQ453" s="217"/>
      <c r="ER453" s="217"/>
      <c r="ES453" s="217"/>
      <c r="ET453" s="217"/>
      <c r="EU453" s="217"/>
      <c r="EV453" s="217"/>
      <c r="EW453" s="217"/>
      <c r="EX453" s="217"/>
      <c r="EY453" s="217"/>
      <c r="EZ453" s="217"/>
      <c r="FA453" s="217"/>
      <c r="FB453" s="217"/>
      <c r="FC453" s="217"/>
      <c r="FD453" s="217"/>
      <c r="FE453" s="217"/>
      <c r="FF453" s="217"/>
      <c r="FG453" s="217"/>
      <c r="FH453" s="217"/>
      <c r="FI453" s="217"/>
      <c r="FJ453" s="217"/>
      <c r="FK453" s="217"/>
      <c r="FL453" s="217"/>
      <c r="FM453" s="217"/>
      <c r="FN453" s="217"/>
      <c r="FO453" s="217"/>
      <c r="FP453" s="217"/>
      <c r="FQ453" s="217"/>
      <c r="FR453" s="217"/>
      <c r="FS453" s="217"/>
      <c r="FT453" s="217"/>
      <c r="FU453" s="217"/>
      <c r="FV453" s="217"/>
      <c r="FW453" s="217"/>
      <c r="FX453" s="217"/>
      <c r="FY453" s="217"/>
      <c r="FZ453" s="217"/>
      <c r="GA453" s="217"/>
      <c r="GB453" s="217"/>
      <c r="GC453" s="217"/>
      <c r="GD453" s="217"/>
      <c r="GE453" s="217"/>
      <c r="GF453" s="217"/>
      <c r="GG453" s="217"/>
      <c r="GH453" s="217"/>
      <c r="GI453" s="217"/>
      <c r="GJ453" s="217"/>
      <c r="GK453" s="217"/>
      <c r="GL453" s="217"/>
      <c r="GM453" s="217"/>
      <c r="GN453" s="217"/>
      <c r="GO453" s="217"/>
      <c r="GP453" s="217"/>
      <c r="GQ453" s="217"/>
      <c r="GR453" s="217"/>
      <c r="GS453" s="217"/>
      <c r="GT453" s="217"/>
      <c r="GU453" s="217"/>
      <c r="GV453" s="217"/>
      <c r="GW453" s="217"/>
      <c r="GX453" s="217"/>
      <c r="GY453" s="217"/>
      <c r="GZ453" s="217"/>
      <c r="HA453" s="217"/>
      <c r="HB453" s="217"/>
      <c r="HC453" s="217"/>
      <c r="HD453" s="217"/>
      <c r="HE453" s="217"/>
      <c r="HF453" s="217"/>
      <c r="HG453" s="217"/>
      <c r="HH453" s="217"/>
      <c r="HI453" s="217"/>
      <c r="HJ453" s="217"/>
      <c r="HK453" s="217"/>
      <c r="HL453" s="217"/>
      <c r="HM453" s="217"/>
      <c r="HN453" s="217"/>
      <c r="HO453" s="217"/>
      <c r="HP453" s="217"/>
      <c r="HQ453" s="217"/>
      <c r="HR453" s="217"/>
      <c r="HS453" s="217"/>
      <c r="HT453" s="217"/>
      <c r="HU453" s="217"/>
      <c r="HV453" s="217"/>
      <c r="HW453" s="217"/>
      <c r="HX453" s="217"/>
      <c r="HY453" s="217"/>
      <c r="HZ453" s="217"/>
      <c r="IA453" s="217"/>
      <c r="IB453" s="217"/>
      <c r="IC453" s="217"/>
      <c r="ID453" s="217"/>
      <c r="IE453" s="217"/>
      <c r="IF453" s="217"/>
      <c r="IG453" s="217"/>
      <c r="IH453" s="217"/>
      <c r="II453" s="217"/>
      <c r="IJ453" s="217"/>
      <c r="IK453" s="217"/>
      <c r="IL453" s="217"/>
      <c r="IM453" s="217"/>
      <c r="IN453" s="217"/>
      <c r="IO453" s="217"/>
      <c r="IP453" s="217"/>
      <c r="IQ453" s="217"/>
      <c r="IR453" s="217"/>
      <c r="IS453" s="217"/>
      <c r="IT453" s="217"/>
      <c r="IU453" s="217"/>
      <c r="IV453" s="217"/>
      <c r="IW453" s="217"/>
    </row>
    <row r="454" customFormat="false" ht="12.75" hidden="false" customHeight="false" outlineLevel="0" collapsed="false">
      <c r="A454" s="191"/>
      <c r="B454" s="223"/>
      <c r="C454" s="222"/>
      <c r="D454" s="222"/>
      <c r="E454" s="222"/>
      <c r="F454" s="217"/>
      <c r="G454" s="217"/>
      <c r="H454" s="217"/>
      <c r="I454" s="217"/>
      <c r="J454" s="217"/>
      <c r="K454" s="217"/>
      <c r="L454" s="217"/>
      <c r="M454" s="217"/>
      <c r="N454" s="217"/>
      <c r="O454" s="217"/>
      <c r="P454" s="217"/>
      <c r="Q454" s="217"/>
      <c r="R454" s="217"/>
      <c r="S454" s="217"/>
      <c r="T454" s="217"/>
      <c r="U454" s="217"/>
      <c r="V454" s="217"/>
      <c r="W454" s="217"/>
      <c r="X454" s="217"/>
      <c r="Y454" s="217"/>
      <c r="Z454" s="217"/>
      <c r="AA454" s="217"/>
      <c r="AB454" s="217"/>
      <c r="AC454" s="217"/>
      <c r="AD454" s="217"/>
      <c r="AE454" s="217"/>
      <c r="AF454" s="217"/>
      <c r="AG454" s="217"/>
      <c r="AH454" s="217"/>
      <c r="AI454" s="217"/>
      <c r="AJ454" s="217"/>
      <c r="AK454" s="217"/>
      <c r="AL454" s="217"/>
      <c r="AM454" s="217"/>
      <c r="AN454" s="217"/>
      <c r="AO454" s="217"/>
      <c r="AP454" s="217"/>
      <c r="AQ454" s="217"/>
      <c r="AR454" s="217"/>
      <c r="AS454" s="217"/>
      <c r="AT454" s="217"/>
      <c r="AU454" s="217"/>
      <c r="AV454" s="217"/>
      <c r="AW454" s="217"/>
      <c r="AX454" s="217"/>
      <c r="AY454" s="217"/>
      <c r="AZ454" s="217"/>
      <c r="BA454" s="217"/>
      <c r="BB454" s="217"/>
      <c r="BC454" s="217"/>
      <c r="BD454" s="217"/>
      <c r="BE454" s="217"/>
      <c r="BF454" s="217"/>
      <c r="BG454" s="217"/>
      <c r="BH454" s="217"/>
      <c r="BI454" s="217"/>
      <c r="BJ454" s="217"/>
      <c r="BK454" s="217"/>
      <c r="BL454" s="217"/>
      <c r="BM454" s="217"/>
      <c r="BN454" s="217"/>
      <c r="BO454" s="217"/>
      <c r="BP454" s="217"/>
      <c r="BQ454" s="217"/>
      <c r="BR454" s="217"/>
      <c r="BS454" s="217"/>
      <c r="BT454" s="217"/>
      <c r="BU454" s="217"/>
      <c r="BV454" s="217"/>
      <c r="BW454" s="217"/>
      <c r="BX454" s="217"/>
      <c r="BY454" s="217"/>
      <c r="BZ454" s="217"/>
      <c r="CA454" s="217"/>
      <c r="CB454" s="217"/>
      <c r="CC454" s="217"/>
      <c r="CD454" s="217"/>
      <c r="CE454" s="217"/>
      <c r="CF454" s="217"/>
      <c r="CG454" s="217"/>
      <c r="CH454" s="217"/>
      <c r="CI454" s="217"/>
      <c r="CJ454" s="217"/>
      <c r="CK454" s="217"/>
      <c r="CL454" s="217"/>
      <c r="CM454" s="217"/>
      <c r="CN454" s="217"/>
      <c r="CO454" s="217"/>
      <c r="CP454" s="217"/>
      <c r="CQ454" s="217"/>
      <c r="CR454" s="217"/>
      <c r="CS454" s="217"/>
      <c r="CT454" s="217"/>
      <c r="CU454" s="217"/>
      <c r="CV454" s="217"/>
      <c r="CW454" s="217"/>
      <c r="CX454" s="217"/>
      <c r="CY454" s="217"/>
      <c r="CZ454" s="217"/>
      <c r="DA454" s="217"/>
      <c r="DB454" s="217"/>
      <c r="DC454" s="217"/>
      <c r="DD454" s="217"/>
      <c r="DE454" s="217"/>
      <c r="DF454" s="217"/>
      <c r="DG454" s="217"/>
      <c r="DH454" s="217"/>
      <c r="DI454" s="217"/>
      <c r="DJ454" s="217"/>
      <c r="DK454" s="217"/>
      <c r="DL454" s="217"/>
      <c r="DM454" s="217"/>
      <c r="DN454" s="217"/>
      <c r="DO454" s="217"/>
      <c r="DP454" s="217"/>
      <c r="DQ454" s="217"/>
      <c r="DR454" s="217"/>
      <c r="DS454" s="217"/>
      <c r="DT454" s="217"/>
      <c r="DU454" s="217"/>
      <c r="DV454" s="217"/>
      <c r="DW454" s="217"/>
      <c r="DX454" s="217"/>
      <c r="DY454" s="217"/>
      <c r="DZ454" s="217"/>
      <c r="EA454" s="217"/>
      <c r="EB454" s="217"/>
      <c r="EC454" s="217"/>
      <c r="ED454" s="217"/>
      <c r="EE454" s="217"/>
      <c r="EF454" s="217"/>
      <c r="EG454" s="217"/>
      <c r="EH454" s="217"/>
      <c r="EI454" s="217"/>
      <c r="EJ454" s="217"/>
      <c r="EK454" s="217"/>
      <c r="EL454" s="217"/>
      <c r="EM454" s="217"/>
      <c r="EN454" s="217"/>
      <c r="EO454" s="217"/>
      <c r="EP454" s="217"/>
      <c r="EQ454" s="217"/>
      <c r="ER454" s="217"/>
      <c r="ES454" s="217"/>
      <c r="ET454" s="217"/>
      <c r="EU454" s="217"/>
      <c r="EV454" s="217"/>
      <c r="EW454" s="217"/>
      <c r="EX454" s="217"/>
      <c r="EY454" s="217"/>
      <c r="EZ454" s="217"/>
      <c r="FA454" s="217"/>
      <c r="FB454" s="217"/>
      <c r="FC454" s="217"/>
      <c r="FD454" s="217"/>
      <c r="FE454" s="217"/>
      <c r="FF454" s="217"/>
      <c r="FG454" s="217"/>
      <c r="FH454" s="217"/>
      <c r="FI454" s="217"/>
      <c r="FJ454" s="217"/>
      <c r="FK454" s="217"/>
      <c r="FL454" s="217"/>
      <c r="FM454" s="217"/>
      <c r="FN454" s="217"/>
      <c r="FO454" s="217"/>
      <c r="FP454" s="217"/>
      <c r="FQ454" s="217"/>
      <c r="FR454" s="217"/>
      <c r="FS454" s="217"/>
      <c r="FT454" s="217"/>
      <c r="FU454" s="217"/>
      <c r="FV454" s="217"/>
      <c r="FW454" s="217"/>
      <c r="FX454" s="217"/>
      <c r="FY454" s="217"/>
      <c r="FZ454" s="217"/>
      <c r="GA454" s="217"/>
      <c r="GB454" s="217"/>
      <c r="GC454" s="217"/>
      <c r="GD454" s="217"/>
      <c r="GE454" s="217"/>
      <c r="GF454" s="217"/>
      <c r="GG454" s="217"/>
      <c r="GH454" s="217"/>
      <c r="GI454" s="217"/>
      <c r="GJ454" s="217"/>
      <c r="GK454" s="217"/>
      <c r="GL454" s="217"/>
      <c r="GM454" s="217"/>
      <c r="GN454" s="217"/>
      <c r="GO454" s="217"/>
      <c r="GP454" s="217"/>
      <c r="GQ454" s="217"/>
      <c r="GR454" s="217"/>
      <c r="GS454" s="217"/>
      <c r="GT454" s="217"/>
      <c r="GU454" s="217"/>
      <c r="GV454" s="217"/>
      <c r="GW454" s="217"/>
      <c r="GX454" s="217"/>
      <c r="GY454" s="217"/>
      <c r="GZ454" s="217"/>
      <c r="HA454" s="217"/>
      <c r="HB454" s="217"/>
      <c r="HC454" s="217"/>
      <c r="HD454" s="217"/>
      <c r="HE454" s="217"/>
      <c r="HF454" s="217"/>
      <c r="HG454" s="217"/>
      <c r="HH454" s="217"/>
      <c r="HI454" s="217"/>
      <c r="HJ454" s="217"/>
      <c r="HK454" s="217"/>
      <c r="HL454" s="217"/>
      <c r="HM454" s="217"/>
      <c r="HN454" s="217"/>
      <c r="HO454" s="217"/>
      <c r="HP454" s="217"/>
      <c r="HQ454" s="217"/>
      <c r="HR454" s="217"/>
      <c r="HS454" s="217"/>
      <c r="HT454" s="217"/>
      <c r="HU454" s="217"/>
      <c r="HV454" s="217"/>
      <c r="HW454" s="217"/>
      <c r="HX454" s="217"/>
      <c r="HY454" s="217"/>
      <c r="HZ454" s="217"/>
      <c r="IA454" s="217"/>
      <c r="IB454" s="217"/>
      <c r="IC454" s="217"/>
      <c r="ID454" s="217"/>
      <c r="IE454" s="217"/>
      <c r="IF454" s="217"/>
      <c r="IG454" s="217"/>
      <c r="IH454" s="217"/>
      <c r="II454" s="217"/>
      <c r="IJ454" s="217"/>
      <c r="IK454" s="217"/>
      <c r="IL454" s="217"/>
      <c r="IM454" s="217"/>
      <c r="IN454" s="217"/>
      <c r="IO454" s="217"/>
      <c r="IP454" s="217"/>
      <c r="IQ454" s="217"/>
      <c r="IR454" s="217"/>
      <c r="IS454" s="217"/>
      <c r="IT454" s="217"/>
      <c r="IU454" s="217"/>
      <c r="IV454" s="217"/>
      <c r="IW454" s="217"/>
    </row>
    <row r="455" customFormat="false" ht="12.75" hidden="false" customHeight="false" outlineLevel="0" collapsed="false">
      <c r="A455" s="191"/>
      <c r="B455" s="233"/>
      <c r="C455" s="222"/>
      <c r="D455" s="222"/>
      <c r="E455" s="222"/>
      <c r="F455" s="217"/>
      <c r="G455" s="217"/>
      <c r="H455" s="217"/>
      <c r="I455" s="217"/>
      <c r="J455" s="217"/>
      <c r="K455" s="217"/>
      <c r="L455" s="217"/>
      <c r="M455" s="217"/>
      <c r="N455" s="217"/>
      <c r="O455" s="217"/>
      <c r="P455" s="217"/>
      <c r="Q455" s="217"/>
      <c r="R455" s="217"/>
      <c r="S455" s="217"/>
      <c r="T455" s="217"/>
      <c r="U455" s="217"/>
      <c r="V455" s="217"/>
      <c r="W455" s="217"/>
      <c r="X455" s="217"/>
      <c r="Y455" s="217"/>
      <c r="Z455" s="217"/>
      <c r="AA455" s="217"/>
      <c r="AB455" s="217"/>
      <c r="AC455" s="217"/>
      <c r="AD455" s="217"/>
      <c r="AE455" s="217"/>
      <c r="AF455" s="217"/>
      <c r="AG455" s="217"/>
      <c r="AH455" s="217"/>
      <c r="AI455" s="217"/>
      <c r="AJ455" s="217"/>
      <c r="AK455" s="217"/>
      <c r="AL455" s="217"/>
      <c r="AM455" s="217"/>
      <c r="AN455" s="217"/>
      <c r="AO455" s="217"/>
      <c r="AP455" s="217"/>
      <c r="AQ455" s="217"/>
      <c r="AR455" s="217"/>
      <c r="AS455" s="217"/>
      <c r="AT455" s="217"/>
      <c r="AU455" s="217"/>
      <c r="AV455" s="217"/>
      <c r="AW455" s="217"/>
      <c r="AX455" s="217"/>
      <c r="AY455" s="217"/>
      <c r="AZ455" s="217"/>
      <c r="BA455" s="217"/>
      <c r="BB455" s="217"/>
      <c r="BC455" s="217"/>
      <c r="BD455" s="217"/>
      <c r="BE455" s="217"/>
      <c r="BF455" s="217"/>
      <c r="BG455" s="217"/>
      <c r="BH455" s="217"/>
      <c r="BI455" s="217"/>
      <c r="BJ455" s="217"/>
      <c r="BK455" s="217"/>
      <c r="BL455" s="217"/>
      <c r="BM455" s="217"/>
      <c r="BN455" s="217"/>
      <c r="BO455" s="217"/>
      <c r="BP455" s="217"/>
      <c r="BQ455" s="217"/>
      <c r="BR455" s="217"/>
      <c r="BS455" s="217"/>
      <c r="BT455" s="217"/>
      <c r="BU455" s="217"/>
      <c r="BV455" s="217"/>
      <c r="BW455" s="217"/>
      <c r="BX455" s="217"/>
      <c r="BY455" s="217"/>
      <c r="BZ455" s="217"/>
      <c r="CA455" s="217"/>
      <c r="CB455" s="217"/>
      <c r="CC455" s="217"/>
      <c r="CD455" s="217"/>
      <c r="CE455" s="217"/>
      <c r="CF455" s="217"/>
      <c r="CG455" s="217"/>
      <c r="CH455" s="217"/>
      <c r="CI455" s="217"/>
      <c r="CJ455" s="217"/>
      <c r="CK455" s="217"/>
      <c r="CL455" s="217"/>
      <c r="CM455" s="217"/>
      <c r="CN455" s="217"/>
      <c r="CO455" s="217"/>
      <c r="CP455" s="217"/>
      <c r="CQ455" s="217"/>
      <c r="CR455" s="217"/>
      <c r="CS455" s="217"/>
      <c r="CT455" s="217"/>
      <c r="CU455" s="217"/>
      <c r="CV455" s="217"/>
      <c r="CW455" s="217"/>
      <c r="CX455" s="217"/>
      <c r="CY455" s="217"/>
      <c r="CZ455" s="217"/>
      <c r="DA455" s="217"/>
      <c r="DB455" s="217"/>
      <c r="DC455" s="217"/>
      <c r="DD455" s="217"/>
      <c r="DE455" s="217"/>
      <c r="DF455" s="217"/>
      <c r="DG455" s="217"/>
      <c r="DH455" s="217"/>
      <c r="DI455" s="217"/>
      <c r="DJ455" s="217"/>
      <c r="DK455" s="217"/>
      <c r="DL455" s="217"/>
      <c r="DM455" s="217"/>
      <c r="DN455" s="217"/>
      <c r="DO455" s="217"/>
      <c r="DP455" s="217"/>
      <c r="DQ455" s="217"/>
      <c r="DR455" s="217"/>
      <c r="DS455" s="217"/>
      <c r="DT455" s="217"/>
      <c r="DU455" s="217"/>
      <c r="DV455" s="217"/>
      <c r="DW455" s="217"/>
      <c r="DX455" s="217"/>
      <c r="DY455" s="217"/>
      <c r="DZ455" s="217"/>
      <c r="EA455" s="217"/>
      <c r="EB455" s="217"/>
      <c r="EC455" s="217"/>
      <c r="ED455" s="217"/>
      <c r="EE455" s="217"/>
      <c r="EF455" s="217"/>
      <c r="EG455" s="217"/>
      <c r="EH455" s="217"/>
      <c r="EI455" s="217"/>
      <c r="EJ455" s="217"/>
      <c r="EK455" s="217"/>
      <c r="EL455" s="217"/>
      <c r="EM455" s="217"/>
      <c r="EN455" s="217"/>
      <c r="EO455" s="217"/>
      <c r="EP455" s="217"/>
      <c r="EQ455" s="217"/>
      <c r="ER455" s="217"/>
      <c r="ES455" s="217"/>
      <c r="ET455" s="217"/>
      <c r="EU455" s="217"/>
      <c r="EV455" s="217"/>
      <c r="EW455" s="217"/>
      <c r="EX455" s="217"/>
      <c r="EY455" s="217"/>
      <c r="EZ455" s="217"/>
      <c r="FA455" s="217"/>
      <c r="FB455" s="217"/>
      <c r="FC455" s="217"/>
      <c r="FD455" s="217"/>
      <c r="FE455" s="217"/>
      <c r="FF455" s="217"/>
      <c r="FG455" s="217"/>
      <c r="FH455" s="217"/>
      <c r="FI455" s="217"/>
      <c r="FJ455" s="217"/>
      <c r="FK455" s="217"/>
      <c r="FL455" s="217"/>
      <c r="FM455" s="217"/>
      <c r="FN455" s="217"/>
      <c r="FO455" s="217"/>
      <c r="FP455" s="217"/>
      <c r="FQ455" s="217"/>
      <c r="FR455" s="217"/>
      <c r="FS455" s="217"/>
      <c r="FT455" s="217"/>
      <c r="FU455" s="217"/>
      <c r="FV455" s="217"/>
      <c r="FW455" s="217"/>
      <c r="FX455" s="217"/>
      <c r="FY455" s="217"/>
      <c r="FZ455" s="217"/>
      <c r="GA455" s="217"/>
      <c r="GB455" s="217"/>
      <c r="GC455" s="217"/>
      <c r="GD455" s="217"/>
      <c r="GE455" s="217"/>
      <c r="GF455" s="217"/>
      <c r="GG455" s="217"/>
      <c r="GH455" s="217"/>
      <c r="GI455" s="217"/>
      <c r="GJ455" s="217"/>
      <c r="GK455" s="217"/>
      <c r="GL455" s="217"/>
      <c r="GM455" s="217"/>
      <c r="GN455" s="217"/>
      <c r="GO455" s="217"/>
      <c r="GP455" s="217"/>
      <c r="GQ455" s="217"/>
      <c r="GR455" s="217"/>
      <c r="GS455" s="217"/>
      <c r="GT455" s="217"/>
      <c r="GU455" s="217"/>
      <c r="GV455" s="217"/>
      <c r="GW455" s="217"/>
      <c r="GX455" s="217"/>
      <c r="GY455" s="217"/>
      <c r="GZ455" s="217"/>
      <c r="HA455" s="217"/>
      <c r="HB455" s="217"/>
      <c r="HC455" s="217"/>
      <c r="HD455" s="217"/>
      <c r="HE455" s="217"/>
      <c r="HF455" s="217"/>
      <c r="HG455" s="217"/>
      <c r="HH455" s="217"/>
      <c r="HI455" s="217"/>
      <c r="HJ455" s="217"/>
      <c r="HK455" s="217"/>
      <c r="HL455" s="217"/>
      <c r="HM455" s="217"/>
      <c r="HN455" s="217"/>
      <c r="HO455" s="217"/>
      <c r="HP455" s="217"/>
      <c r="HQ455" s="217"/>
      <c r="HR455" s="217"/>
      <c r="HS455" s="217"/>
      <c r="HT455" s="217"/>
      <c r="HU455" s="217"/>
      <c r="HV455" s="217"/>
      <c r="HW455" s="217"/>
      <c r="HX455" s="217"/>
      <c r="HY455" s="217"/>
      <c r="HZ455" s="217"/>
      <c r="IA455" s="217"/>
      <c r="IB455" s="217"/>
      <c r="IC455" s="217"/>
      <c r="ID455" s="217"/>
      <c r="IE455" s="217"/>
      <c r="IF455" s="217"/>
      <c r="IG455" s="217"/>
      <c r="IH455" s="217"/>
      <c r="II455" s="217"/>
      <c r="IJ455" s="217"/>
      <c r="IK455" s="217"/>
      <c r="IL455" s="217"/>
      <c r="IM455" s="217"/>
      <c r="IN455" s="217"/>
      <c r="IO455" s="217"/>
      <c r="IP455" s="217"/>
      <c r="IQ455" s="217"/>
      <c r="IR455" s="217"/>
      <c r="IS455" s="217"/>
      <c r="IT455" s="217"/>
      <c r="IU455" s="217"/>
      <c r="IV455" s="217"/>
      <c r="IW455" s="217"/>
    </row>
    <row r="456" customFormat="false" ht="12.75" hidden="false" customHeight="false" outlineLevel="0" collapsed="false">
      <c r="A456" s="191"/>
      <c r="B456" s="233"/>
      <c r="C456" s="222"/>
      <c r="D456" s="222"/>
      <c r="E456" s="222"/>
      <c r="F456" s="217"/>
      <c r="G456" s="217"/>
      <c r="H456" s="217"/>
      <c r="I456" s="217"/>
      <c r="J456" s="217"/>
      <c r="K456" s="217"/>
      <c r="L456" s="217"/>
      <c r="M456" s="217"/>
      <c r="N456" s="217"/>
      <c r="O456" s="217"/>
      <c r="P456" s="217"/>
      <c r="Q456" s="217"/>
      <c r="R456" s="217"/>
      <c r="S456" s="217"/>
      <c r="T456" s="217"/>
      <c r="U456" s="217"/>
      <c r="V456" s="217"/>
      <c r="W456" s="217"/>
      <c r="X456" s="217"/>
      <c r="Y456" s="217"/>
      <c r="Z456" s="217"/>
      <c r="AA456" s="217"/>
      <c r="AB456" s="217"/>
      <c r="AC456" s="217"/>
      <c r="AD456" s="217"/>
      <c r="AE456" s="217"/>
      <c r="AF456" s="217"/>
      <c r="AG456" s="217"/>
      <c r="AH456" s="217"/>
      <c r="AI456" s="217"/>
      <c r="AJ456" s="217"/>
      <c r="AK456" s="217"/>
      <c r="AL456" s="217"/>
      <c r="AM456" s="217"/>
      <c r="AN456" s="217"/>
      <c r="AO456" s="217"/>
      <c r="AP456" s="217"/>
      <c r="AQ456" s="217"/>
      <c r="AR456" s="217"/>
      <c r="AS456" s="217"/>
      <c r="AT456" s="217"/>
      <c r="AU456" s="217"/>
      <c r="AV456" s="217"/>
      <c r="AW456" s="217"/>
      <c r="AX456" s="217"/>
      <c r="AY456" s="217"/>
      <c r="AZ456" s="217"/>
      <c r="BA456" s="217"/>
      <c r="BB456" s="217"/>
      <c r="BC456" s="217"/>
      <c r="BD456" s="217"/>
      <c r="BE456" s="217"/>
      <c r="BF456" s="217"/>
      <c r="BG456" s="217"/>
      <c r="BH456" s="217"/>
      <c r="BI456" s="217"/>
      <c r="BJ456" s="217"/>
      <c r="BK456" s="217"/>
      <c r="BL456" s="217"/>
      <c r="BM456" s="217"/>
      <c r="BN456" s="217"/>
      <c r="BO456" s="217"/>
      <c r="BP456" s="217"/>
      <c r="BQ456" s="217"/>
      <c r="BR456" s="217"/>
      <c r="BS456" s="217"/>
      <c r="BT456" s="217"/>
      <c r="BU456" s="217"/>
      <c r="BV456" s="217"/>
      <c r="BW456" s="217"/>
      <c r="BX456" s="217"/>
      <c r="BY456" s="217"/>
      <c r="BZ456" s="217"/>
      <c r="CA456" s="217"/>
      <c r="CB456" s="217"/>
      <c r="CC456" s="217"/>
      <c r="CD456" s="217"/>
      <c r="CE456" s="217"/>
      <c r="CF456" s="217"/>
      <c r="CG456" s="217"/>
      <c r="CH456" s="217"/>
      <c r="CI456" s="217"/>
      <c r="CJ456" s="217"/>
      <c r="CK456" s="217"/>
      <c r="CL456" s="217"/>
      <c r="CM456" s="217"/>
      <c r="CN456" s="217"/>
      <c r="CO456" s="217"/>
      <c r="CP456" s="217"/>
      <c r="CQ456" s="217"/>
      <c r="CR456" s="217"/>
      <c r="CS456" s="217"/>
      <c r="CT456" s="217"/>
      <c r="CU456" s="217"/>
      <c r="CV456" s="217"/>
      <c r="CW456" s="217"/>
      <c r="CX456" s="217"/>
      <c r="CY456" s="217"/>
      <c r="CZ456" s="217"/>
      <c r="DA456" s="217"/>
      <c r="DB456" s="217"/>
      <c r="DC456" s="217"/>
      <c r="DD456" s="217"/>
      <c r="DE456" s="217"/>
      <c r="DF456" s="217"/>
      <c r="DG456" s="217"/>
      <c r="DH456" s="217"/>
      <c r="DI456" s="217"/>
      <c r="DJ456" s="217"/>
      <c r="DK456" s="217"/>
      <c r="DL456" s="217"/>
      <c r="DM456" s="217"/>
      <c r="DN456" s="217"/>
      <c r="DO456" s="217"/>
      <c r="DP456" s="217"/>
      <c r="DQ456" s="217"/>
      <c r="DR456" s="217"/>
      <c r="DS456" s="217"/>
      <c r="DT456" s="217"/>
      <c r="DU456" s="217"/>
      <c r="DV456" s="217"/>
      <c r="DW456" s="217"/>
      <c r="DX456" s="217"/>
      <c r="DY456" s="217"/>
      <c r="DZ456" s="217"/>
      <c r="EA456" s="217"/>
      <c r="EB456" s="217"/>
      <c r="EC456" s="217"/>
      <c r="ED456" s="217"/>
      <c r="EE456" s="217"/>
      <c r="EF456" s="217"/>
      <c r="EG456" s="217"/>
      <c r="EH456" s="217"/>
      <c r="EI456" s="217"/>
      <c r="EJ456" s="217"/>
      <c r="EK456" s="217"/>
      <c r="EL456" s="217"/>
      <c r="EM456" s="217"/>
      <c r="EN456" s="217"/>
      <c r="EO456" s="217"/>
      <c r="EP456" s="217"/>
      <c r="EQ456" s="217"/>
      <c r="ER456" s="217"/>
      <c r="ES456" s="217"/>
      <c r="ET456" s="217"/>
      <c r="EU456" s="217"/>
      <c r="EV456" s="217"/>
      <c r="EW456" s="217"/>
      <c r="EX456" s="217"/>
      <c r="EY456" s="217"/>
      <c r="EZ456" s="217"/>
      <c r="FA456" s="217"/>
      <c r="FB456" s="217"/>
      <c r="FC456" s="217"/>
      <c r="FD456" s="217"/>
      <c r="FE456" s="217"/>
      <c r="FF456" s="217"/>
      <c r="FG456" s="217"/>
      <c r="FH456" s="217"/>
      <c r="FI456" s="217"/>
      <c r="FJ456" s="217"/>
      <c r="FK456" s="217"/>
      <c r="FL456" s="217"/>
      <c r="FM456" s="217"/>
      <c r="FN456" s="217"/>
      <c r="FO456" s="217"/>
      <c r="FP456" s="217"/>
      <c r="FQ456" s="217"/>
      <c r="FR456" s="217"/>
      <c r="FS456" s="217"/>
      <c r="FT456" s="217"/>
      <c r="FU456" s="217"/>
      <c r="FV456" s="217"/>
      <c r="FW456" s="217"/>
      <c r="FX456" s="217"/>
      <c r="FY456" s="217"/>
      <c r="FZ456" s="217"/>
      <c r="GA456" s="217"/>
      <c r="GB456" s="217"/>
      <c r="GC456" s="217"/>
      <c r="GD456" s="217"/>
      <c r="GE456" s="217"/>
      <c r="GF456" s="217"/>
      <c r="GG456" s="217"/>
      <c r="GH456" s="217"/>
      <c r="GI456" s="217"/>
      <c r="GJ456" s="217"/>
      <c r="GK456" s="217"/>
      <c r="GL456" s="217"/>
      <c r="GM456" s="217"/>
      <c r="GN456" s="217"/>
      <c r="GO456" s="217"/>
      <c r="GP456" s="217"/>
      <c r="GQ456" s="217"/>
      <c r="GR456" s="217"/>
      <c r="GS456" s="217"/>
      <c r="GT456" s="217"/>
      <c r="GU456" s="217"/>
      <c r="GV456" s="217"/>
      <c r="GW456" s="217"/>
      <c r="GX456" s="217"/>
      <c r="GY456" s="217"/>
      <c r="GZ456" s="217"/>
      <c r="HA456" s="217"/>
      <c r="HB456" s="217"/>
      <c r="HC456" s="217"/>
      <c r="HD456" s="217"/>
      <c r="HE456" s="217"/>
      <c r="HF456" s="217"/>
      <c r="HG456" s="217"/>
      <c r="HH456" s="217"/>
      <c r="HI456" s="217"/>
      <c r="HJ456" s="217"/>
      <c r="HK456" s="217"/>
      <c r="HL456" s="217"/>
      <c r="HM456" s="217"/>
      <c r="HN456" s="217"/>
      <c r="HO456" s="217"/>
      <c r="HP456" s="217"/>
      <c r="HQ456" s="217"/>
      <c r="HR456" s="217"/>
      <c r="HS456" s="217"/>
      <c r="HT456" s="217"/>
      <c r="HU456" s="217"/>
      <c r="HV456" s="217"/>
      <c r="HW456" s="217"/>
      <c r="HX456" s="217"/>
      <c r="HY456" s="217"/>
      <c r="HZ456" s="217"/>
      <c r="IA456" s="217"/>
      <c r="IB456" s="217"/>
      <c r="IC456" s="217"/>
      <c r="ID456" s="217"/>
      <c r="IE456" s="217"/>
      <c r="IF456" s="217"/>
      <c r="IG456" s="217"/>
      <c r="IH456" s="217"/>
      <c r="II456" s="217"/>
      <c r="IJ456" s="217"/>
      <c r="IK456" s="217"/>
      <c r="IL456" s="217"/>
      <c r="IM456" s="217"/>
      <c r="IN456" s="217"/>
      <c r="IO456" s="217"/>
      <c r="IP456" s="217"/>
      <c r="IQ456" s="217"/>
      <c r="IR456" s="217"/>
      <c r="IS456" s="217"/>
      <c r="IT456" s="217"/>
      <c r="IU456" s="217"/>
      <c r="IV456" s="217"/>
      <c r="IW456" s="217"/>
    </row>
    <row r="457" customFormat="false" ht="12.75" hidden="false" customHeight="false" outlineLevel="0" collapsed="false">
      <c r="A457" s="191"/>
      <c r="B457" s="233"/>
      <c r="C457" s="222"/>
      <c r="D457" s="222"/>
      <c r="E457" s="222"/>
      <c r="F457" s="217"/>
      <c r="G457" s="217"/>
      <c r="H457" s="217"/>
      <c r="I457" s="217"/>
      <c r="J457" s="217"/>
      <c r="K457" s="217"/>
      <c r="L457" s="217"/>
      <c r="M457" s="217"/>
      <c r="N457" s="217"/>
      <c r="O457" s="217"/>
      <c r="P457" s="217"/>
      <c r="Q457" s="217"/>
      <c r="R457" s="217"/>
      <c r="S457" s="217"/>
      <c r="T457" s="217"/>
      <c r="U457" s="217"/>
      <c r="V457" s="217"/>
      <c r="W457" s="217"/>
      <c r="X457" s="217"/>
      <c r="Y457" s="217"/>
      <c r="Z457" s="217"/>
      <c r="AA457" s="217"/>
      <c r="AB457" s="217"/>
      <c r="AC457" s="217"/>
      <c r="AD457" s="217"/>
      <c r="AE457" s="217"/>
      <c r="AF457" s="217"/>
      <c r="AG457" s="217"/>
      <c r="AH457" s="217"/>
      <c r="AI457" s="217"/>
      <c r="AJ457" s="217"/>
      <c r="AK457" s="217"/>
      <c r="AL457" s="217"/>
      <c r="AM457" s="217"/>
      <c r="AN457" s="217"/>
      <c r="AO457" s="217"/>
      <c r="AP457" s="217"/>
      <c r="AQ457" s="217"/>
      <c r="AR457" s="217"/>
      <c r="AS457" s="217"/>
      <c r="AT457" s="217"/>
      <c r="AU457" s="217"/>
      <c r="AV457" s="217"/>
      <c r="AW457" s="217"/>
      <c r="AX457" s="217"/>
      <c r="AY457" s="217"/>
      <c r="AZ457" s="217"/>
      <c r="BA457" s="217"/>
      <c r="BB457" s="217"/>
      <c r="BC457" s="217"/>
      <c r="BD457" s="217"/>
      <c r="BE457" s="217"/>
      <c r="BF457" s="217"/>
      <c r="BG457" s="217"/>
      <c r="BH457" s="217"/>
      <c r="BI457" s="217"/>
      <c r="BJ457" s="217"/>
      <c r="BK457" s="217"/>
      <c r="BL457" s="217"/>
      <c r="BM457" s="217"/>
      <c r="BN457" s="217"/>
      <c r="BO457" s="217"/>
      <c r="BP457" s="217"/>
      <c r="BQ457" s="217"/>
      <c r="BR457" s="217"/>
      <c r="BS457" s="217"/>
      <c r="BT457" s="217"/>
      <c r="BU457" s="217"/>
      <c r="BV457" s="217"/>
      <c r="BW457" s="217"/>
      <c r="BX457" s="217"/>
      <c r="BY457" s="217"/>
      <c r="BZ457" s="217"/>
      <c r="CA457" s="217"/>
      <c r="CB457" s="217"/>
      <c r="CC457" s="217"/>
      <c r="CD457" s="217"/>
      <c r="CE457" s="217"/>
      <c r="CF457" s="217"/>
      <c r="CG457" s="217"/>
      <c r="CH457" s="217"/>
      <c r="CI457" s="217"/>
      <c r="CJ457" s="217"/>
      <c r="CK457" s="217"/>
      <c r="CL457" s="217"/>
      <c r="CM457" s="217"/>
      <c r="CN457" s="217"/>
      <c r="CO457" s="217"/>
      <c r="CP457" s="217"/>
      <c r="CQ457" s="217"/>
      <c r="CR457" s="217"/>
      <c r="CS457" s="217"/>
      <c r="CT457" s="217"/>
      <c r="CU457" s="217"/>
      <c r="CV457" s="217"/>
      <c r="CW457" s="217"/>
      <c r="CX457" s="217"/>
      <c r="CY457" s="217"/>
      <c r="CZ457" s="217"/>
      <c r="DA457" s="217"/>
      <c r="DB457" s="217"/>
      <c r="DC457" s="217"/>
      <c r="DD457" s="217"/>
      <c r="DE457" s="217"/>
      <c r="DF457" s="217"/>
      <c r="DG457" s="217"/>
      <c r="DH457" s="217"/>
      <c r="DI457" s="217"/>
      <c r="DJ457" s="217"/>
      <c r="DK457" s="217"/>
      <c r="DL457" s="217"/>
      <c r="DM457" s="217"/>
      <c r="DN457" s="217"/>
      <c r="DO457" s="217"/>
      <c r="DP457" s="217"/>
      <c r="DQ457" s="217"/>
      <c r="DR457" s="217"/>
      <c r="DS457" s="217"/>
      <c r="DT457" s="217"/>
      <c r="DU457" s="217"/>
      <c r="DV457" s="217"/>
      <c r="DW457" s="217"/>
      <c r="DX457" s="217"/>
      <c r="DY457" s="217"/>
      <c r="DZ457" s="217"/>
      <c r="EA457" s="217"/>
      <c r="EB457" s="217"/>
      <c r="EC457" s="217"/>
      <c r="ED457" s="217"/>
      <c r="EE457" s="217"/>
      <c r="EF457" s="217"/>
      <c r="EG457" s="217"/>
      <c r="EH457" s="217"/>
      <c r="EI457" s="217"/>
      <c r="EJ457" s="217"/>
      <c r="EK457" s="217"/>
      <c r="EL457" s="217"/>
      <c r="EM457" s="217"/>
      <c r="EN457" s="217"/>
      <c r="EO457" s="217"/>
      <c r="EP457" s="217"/>
      <c r="EQ457" s="217"/>
      <c r="ER457" s="217"/>
      <c r="ES457" s="217"/>
      <c r="ET457" s="217"/>
      <c r="EU457" s="217"/>
      <c r="EV457" s="217"/>
      <c r="EW457" s="217"/>
      <c r="EX457" s="217"/>
      <c r="EY457" s="217"/>
      <c r="EZ457" s="217"/>
      <c r="FA457" s="217"/>
      <c r="FB457" s="217"/>
      <c r="FC457" s="217"/>
      <c r="FD457" s="217"/>
      <c r="FE457" s="217"/>
      <c r="FF457" s="217"/>
      <c r="FG457" s="217"/>
      <c r="FH457" s="217"/>
      <c r="FI457" s="217"/>
      <c r="FJ457" s="217"/>
      <c r="FK457" s="217"/>
      <c r="FL457" s="217"/>
      <c r="FM457" s="217"/>
      <c r="FN457" s="217"/>
      <c r="FO457" s="217"/>
      <c r="FP457" s="217"/>
      <c r="FQ457" s="217"/>
      <c r="FR457" s="217"/>
      <c r="FS457" s="217"/>
      <c r="FT457" s="217"/>
      <c r="FU457" s="217"/>
      <c r="FV457" s="217"/>
      <c r="FW457" s="217"/>
      <c r="FX457" s="217"/>
      <c r="FY457" s="217"/>
      <c r="FZ457" s="217"/>
      <c r="GA457" s="217"/>
      <c r="GB457" s="217"/>
      <c r="GC457" s="217"/>
      <c r="GD457" s="217"/>
      <c r="GE457" s="217"/>
      <c r="GF457" s="217"/>
      <c r="GG457" s="217"/>
      <c r="GH457" s="217"/>
      <c r="GI457" s="217"/>
      <c r="GJ457" s="217"/>
      <c r="GK457" s="217"/>
      <c r="GL457" s="217"/>
      <c r="GM457" s="217"/>
      <c r="GN457" s="217"/>
      <c r="GO457" s="217"/>
      <c r="GP457" s="217"/>
      <c r="GQ457" s="217"/>
      <c r="GR457" s="217"/>
      <c r="GS457" s="217"/>
      <c r="GT457" s="217"/>
      <c r="GU457" s="217"/>
      <c r="GV457" s="217"/>
      <c r="GW457" s="217"/>
      <c r="GX457" s="217"/>
      <c r="GY457" s="217"/>
      <c r="GZ457" s="217"/>
      <c r="HA457" s="217"/>
      <c r="HB457" s="217"/>
      <c r="HC457" s="217"/>
      <c r="HD457" s="217"/>
      <c r="HE457" s="217"/>
      <c r="HF457" s="217"/>
      <c r="HG457" s="217"/>
      <c r="HH457" s="217"/>
      <c r="HI457" s="217"/>
      <c r="HJ457" s="217"/>
      <c r="HK457" s="217"/>
      <c r="HL457" s="217"/>
      <c r="HM457" s="217"/>
      <c r="HN457" s="217"/>
      <c r="HO457" s="217"/>
      <c r="HP457" s="217"/>
      <c r="HQ457" s="217"/>
      <c r="HR457" s="217"/>
      <c r="HS457" s="217"/>
      <c r="HT457" s="217"/>
      <c r="HU457" s="217"/>
      <c r="HV457" s="217"/>
      <c r="HW457" s="217"/>
      <c r="HX457" s="217"/>
      <c r="HY457" s="217"/>
      <c r="HZ457" s="217"/>
      <c r="IA457" s="217"/>
      <c r="IB457" s="217"/>
      <c r="IC457" s="217"/>
      <c r="ID457" s="217"/>
      <c r="IE457" s="217"/>
      <c r="IF457" s="217"/>
      <c r="IG457" s="217"/>
      <c r="IH457" s="217"/>
      <c r="II457" s="217"/>
      <c r="IJ457" s="217"/>
      <c r="IK457" s="217"/>
      <c r="IL457" s="217"/>
      <c r="IM457" s="217"/>
      <c r="IN457" s="217"/>
      <c r="IO457" s="217"/>
      <c r="IP457" s="217"/>
      <c r="IQ457" s="217"/>
      <c r="IR457" s="217"/>
      <c r="IS457" s="217"/>
      <c r="IT457" s="217"/>
      <c r="IU457" s="217"/>
      <c r="IV457" s="217"/>
      <c r="IW457" s="217"/>
    </row>
    <row r="458" customFormat="false" ht="12.75" hidden="false" customHeight="false" outlineLevel="0" collapsed="false">
      <c r="A458" s="192"/>
      <c r="B458" s="217"/>
      <c r="C458" s="222"/>
      <c r="D458" s="222"/>
      <c r="E458" s="222"/>
      <c r="F458" s="217"/>
      <c r="G458" s="217"/>
      <c r="H458" s="217"/>
      <c r="I458" s="217"/>
      <c r="J458" s="217"/>
      <c r="K458" s="217"/>
      <c r="L458" s="217"/>
      <c r="M458" s="217"/>
      <c r="N458" s="217"/>
      <c r="O458" s="217"/>
      <c r="P458" s="217"/>
      <c r="Q458" s="217"/>
      <c r="R458" s="217"/>
      <c r="S458" s="217"/>
      <c r="T458" s="217"/>
      <c r="U458" s="217"/>
      <c r="V458" s="217"/>
      <c r="W458" s="217"/>
      <c r="X458" s="217"/>
      <c r="Y458" s="217"/>
      <c r="Z458" s="217"/>
      <c r="AA458" s="217"/>
      <c r="AB458" s="217"/>
      <c r="AC458" s="217"/>
      <c r="AD458" s="217"/>
      <c r="AE458" s="217"/>
      <c r="AF458" s="217"/>
      <c r="AG458" s="217"/>
      <c r="AH458" s="217"/>
      <c r="AI458" s="217"/>
      <c r="AJ458" s="217"/>
      <c r="AK458" s="217"/>
      <c r="AL458" s="217"/>
      <c r="AM458" s="217"/>
      <c r="AN458" s="217"/>
      <c r="AO458" s="217"/>
      <c r="AP458" s="217"/>
      <c r="AQ458" s="217"/>
      <c r="AR458" s="217"/>
      <c r="AS458" s="217"/>
      <c r="AT458" s="217"/>
      <c r="AU458" s="217"/>
      <c r="AV458" s="217"/>
      <c r="AW458" s="217"/>
      <c r="AX458" s="217"/>
      <c r="AY458" s="217"/>
      <c r="AZ458" s="217"/>
      <c r="BA458" s="217"/>
      <c r="BB458" s="217"/>
      <c r="BC458" s="217"/>
      <c r="BD458" s="217"/>
      <c r="BE458" s="217"/>
      <c r="BF458" s="217"/>
      <c r="BG458" s="217"/>
      <c r="BH458" s="217"/>
      <c r="BI458" s="217"/>
      <c r="BJ458" s="217"/>
      <c r="BK458" s="217"/>
      <c r="BL458" s="217"/>
      <c r="BM458" s="217"/>
      <c r="BN458" s="217"/>
      <c r="BO458" s="217"/>
      <c r="BP458" s="217"/>
      <c r="BQ458" s="217"/>
      <c r="BR458" s="217"/>
      <c r="BS458" s="217"/>
      <c r="BT458" s="217"/>
      <c r="BU458" s="217"/>
      <c r="BV458" s="217"/>
      <c r="BW458" s="217"/>
      <c r="BX458" s="217"/>
      <c r="BY458" s="217"/>
      <c r="BZ458" s="217"/>
      <c r="CA458" s="217"/>
      <c r="CB458" s="217"/>
      <c r="CC458" s="217"/>
      <c r="CD458" s="217"/>
      <c r="CE458" s="217"/>
      <c r="CF458" s="217"/>
      <c r="CG458" s="217"/>
      <c r="CH458" s="217"/>
      <c r="CI458" s="217"/>
      <c r="CJ458" s="217"/>
      <c r="CK458" s="217"/>
      <c r="CL458" s="217"/>
      <c r="CM458" s="217"/>
      <c r="CN458" s="217"/>
      <c r="CO458" s="217"/>
      <c r="CP458" s="217"/>
      <c r="CQ458" s="217"/>
      <c r="CR458" s="217"/>
      <c r="CS458" s="217"/>
      <c r="CT458" s="217"/>
      <c r="CU458" s="217"/>
      <c r="CV458" s="217"/>
      <c r="CW458" s="217"/>
      <c r="CX458" s="217"/>
      <c r="CY458" s="217"/>
      <c r="CZ458" s="217"/>
      <c r="DA458" s="217"/>
      <c r="DB458" s="217"/>
      <c r="DC458" s="217"/>
      <c r="DD458" s="217"/>
      <c r="DE458" s="217"/>
      <c r="DF458" s="217"/>
      <c r="DG458" s="217"/>
      <c r="DH458" s="217"/>
      <c r="DI458" s="217"/>
      <c r="DJ458" s="217"/>
      <c r="DK458" s="217"/>
      <c r="DL458" s="217"/>
      <c r="DM458" s="217"/>
      <c r="DN458" s="217"/>
      <c r="DO458" s="217"/>
      <c r="DP458" s="217"/>
      <c r="DQ458" s="217"/>
      <c r="DR458" s="217"/>
      <c r="DS458" s="217"/>
      <c r="DT458" s="217"/>
      <c r="DU458" s="217"/>
      <c r="DV458" s="217"/>
      <c r="DW458" s="217"/>
      <c r="DX458" s="217"/>
      <c r="DY458" s="217"/>
      <c r="DZ458" s="217"/>
      <c r="EA458" s="217"/>
      <c r="EB458" s="217"/>
      <c r="EC458" s="217"/>
      <c r="ED458" s="217"/>
      <c r="EE458" s="217"/>
      <c r="EF458" s="217"/>
      <c r="EG458" s="217"/>
      <c r="EH458" s="217"/>
      <c r="EI458" s="217"/>
      <c r="EJ458" s="217"/>
      <c r="EK458" s="217"/>
      <c r="EL458" s="217"/>
      <c r="EM458" s="217"/>
      <c r="EN458" s="217"/>
      <c r="EO458" s="217"/>
      <c r="EP458" s="217"/>
      <c r="EQ458" s="217"/>
      <c r="ER458" s="217"/>
      <c r="ES458" s="217"/>
      <c r="ET458" s="217"/>
      <c r="EU458" s="217"/>
      <c r="EV458" s="217"/>
      <c r="EW458" s="217"/>
      <c r="EX458" s="217"/>
      <c r="EY458" s="217"/>
      <c r="EZ458" s="217"/>
      <c r="FA458" s="217"/>
      <c r="FB458" s="217"/>
      <c r="FC458" s="217"/>
      <c r="FD458" s="217"/>
      <c r="FE458" s="217"/>
      <c r="FF458" s="217"/>
      <c r="FG458" s="217"/>
      <c r="FH458" s="217"/>
      <c r="FI458" s="217"/>
      <c r="FJ458" s="217"/>
      <c r="FK458" s="217"/>
      <c r="FL458" s="217"/>
      <c r="FM458" s="217"/>
      <c r="FN458" s="217"/>
      <c r="FO458" s="217"/>
      <c r="FP458" s="217"/>
      <c r="FQ458" s="217"/>
      <c r="FR458" s="217"/>
      <c r="FS458" s="217"/>
      <c r="FT458" s="217"/>
      <c r="FU458" s="217"/>
      <c r="FV458" s="217"/>
      <c r="FW458" s="217"/>
      <c r="FX458" s="217"/>
      <c r="FY458" s="217"/>
      <c r="FZ458" s="217"/>
      <c r="GA458" s="217"/>
      <c r="GB458" s="217"/>
      <c r="GC458" s="217"/>
      <c r="GD458" s="217"/>
      <c r="GE458" s="217"/>
      <c r="GF458" s="217"/>
      <c r="GG458" s="217"/>
      <c r="GH458" s="217"/>
      <c r="GI458" s="217"/>
      <c r="GJ458" s="217"/>
      <c r="GK458" s="217"/>
      <c r="GL458" s="217"/>
      <c r="GM458" s="217"/>
      <c r="GN458" s="217"/>
      <c r="GO458" s="217"/>
      <c r="GP458" s="217"/>
      <c r="GQ458" s="217"/>
      <c r="GR458" s="217"/>
      <c r="GS458" s="217"/>
      <c r="GT458" s="217"/>
      <c r="GU458" s="217"/>
      <c r="GV458" s="217"/>
      <c r="GW458" s="217"/>
      <c r="GX458" s="217"/>
      <c r="GY458" s="217"/>
      <c r="GZ458" s="217"/>
      <c r="HA458" s="217"/>
      <c r="HB458" s="217"/>
      <c r="HC458" s="217"/>
      <c r="HD458" s="217"/>
      <c r="HE458" s="217"/>
      <c r="HF458" s="217"/>
      <c r="HG458" s="217"/>
      <c r="HH458" s="217"/>
      <c r="HI458" s="217"/>
      <c r="HJ458" s="217"/>
      <c r="HK458" s="217"/>
      <c r="HL458" s="217"/>
      <c r="HM458" s="217"/>
      <c r="HN458" s="217"/>
      <c r="HO458" s="217"/>
      <c r="HP458" s="217"/>
      <c r="HQ458" s="217"/>
      <c r="HR458" s="217"/>
      <c r="HS458" s="217"/>
      <c r="HT458" s="217"/>
      <c r="HU458" s="217"/>
      <c r="HV458" s="217"/>
      <c r="HW458" s="217"/>
      <c r="HX458" s="217"/>
      <c r="HY458" s="217"/>
      <c r="HZ458" s="217"/>
      <c r="IA458" s="217"/>
      <c r="IB458" s="217"/>
      <c r="IC458" s="217"/>
      <c r="ID458" s="217"/>
      <c r="IE458" s="217"/>
      <c r="IF458" s="217"/>
      <c r="IG458" s="217"/>
      <c r="IH458" s="217"/>
      <c r="II458" s="217"/>
      <c r="IJ458" s="217"/>
      <c r="IK458" s="217"/>
      <c r="IL458" s="217"/>
      <c r="IM458" s="217"/>
      <c r="IN458" s="217"/>
      <c r="IO458" s="217"/>
      <c r="IP458" s="217"/>
      <c r="IQ458" s="217"/>
      <c r="IR458" s="217"/>
      <c r="IS458" s="217"/>
      <c r="IT458" s="217"/>
      <c r="IU458" s="217"/>
      <c r="IV458" s="217"/>
      <c r="IW458" s="217"/>
    </row>
    <row r="459" customFormat="false" ht="12.75" hidden="false" customHeight="false" outlineLevel="0" collapsed="false">
      <c r="A459" s="234"/>
      <c r="B459" s="235"/>
      <c r="C459" s="222"/>
      <c r="D459" s="222"/>
      <c r="E459" s="222"/>
      <c r="F459" s="232"/>
      <c r="G459" s="232"/>
      <c r="H459" s="232"/>
      <c r="I459" s="232"/>
      <c r="J459" s="232"/>
      <c r="K459" s="232"/>
      <c r="L459" s="232"/>
      <c r="M459" s="232"/>
      <c r="N459" s="232"/>
      <c r="O459" s="232"/>
      <c r="P459" s="232"/>
      <c r="Q459" s="232"/>
      <c r="R459" s="232"/>
      <c r="S459" s="232"/>
      <c r="T459" s="232"/>
      <c r="U459" s="232"/>
      <c r="V459" s="232"/>
      <c r="W459" s="232"/>
      <c r="X459" s="232"/>
      <c r="Y459" s="232"/>
      <c r="Z459" s="232"/>
      <c r="AA459" s="232"/>
      <c r="AB459" s="232"/>
      <c r="AC459" s="232"/>
      <c r="AD459" s="232"/>
      <c r="AE459" s="232"/>
      <c r="AF459" s="232"/>
      <c r="AG459" s="232"/>
      <c r="AH459" s="232"/>
      <c r="AI459" s="232"/>
      <c r="AJ459" s="232"/>
      <c r="AK459" s="232"/>
      <c r="AL459" s="232"/>
      <c r="AM459" s="232"/>
      <c r="AN459" s="232"/>
      <c r="AO459" s="232"/>
      <c r="AP459" s="232"/>
      <c r="AQ459" s="232"/>
      <c r="AR459" s="232"/>
      <c r="AS459" s="232"/>
      <c r="AT459" s="232"/>
      <c r="AU459" s="232"/>
      <c r="AV459" s="232"/>
      <c r="AW459" s="232"/>
      <c r="AX459" s="232"/>
      <c r="AY459" s="232"/>
      <c r="AZ459" s="232"/>
      <c r="BA459" s="232"/>
      <c r="BB459" s="232"/>
      <c r="BC459" s="232"/>
      <c r="BD459" s="232"/>
      <c r="BE459" s="232"/>
      <c r="BF459" s="232"/>
      <c r="BG459" s="232"/>
      <c r="BH459" s="232"/>
      <c r="BI459" s="232"/>
      <c r="BJ459" s="232"/>
      <c r="BK459" s="232"/>
      <c r="BL459" s="232"/>
      <c r="BM459" s="232"/>
      <c r="BN459" s="232"/>
      <c r="BO459" s="232"/>
      <c r="BP459" s="232"/>
      <c r="BQ459" s="232"/>
      <c r="BR459" s="232"/>
      <c r="BS459" s="232"/>
      <c r="BT459" s="232"/>
      <c r="BU459" s="232"/>
      <c r="BV459" s="232"/>
      <c r="BW459" s="232"/>
      <c r="BX459" s="232"/>
      <c r="BY459" s="232"/>
      <c r="BZ459" s="232"/>
      <c r="CA459" s="232"/>
      <c r="CB459" s="232"/>
      <c r="CC459" s="232"/>
      <c r="CD459" s="232"/>
      <c r="CE459" s="232"/>
      <c r="CF459" s="232"/>
      <c r="CG459" s="232"/>
      <c r="CH459" s="232"/>
      <c r="CI459" s="232"/>
      <c r="CJ459" s="232"/>
      <c r="CK459" s="232"/>
      <c r="CL459" s="232"/>
      <c r="CM459" s="232"/>
      <c r="CN459" s="232"/>
      <c r="CO459" s="232"/>
      <c r="CP459" s="232"/>
      <c r="CQ459" s="232"/>
      <c r="CR459" s="232"/>
      <c r="CS459" s="232"/>
      <c r="CT459" s="232"/>
      <c r="CU459" s="232"/>
      <c r="CV459" s="232"/>
      <c r="CW459" s="232"/>
      <c r="CX459" s="232"/>
      <c r="CY459" s="232"/>
      <c r="CZ459" s="232"/>
      <c r="DA459" s="232"/>
      <c r="DB459" s="232"/>
      <c r="DC459" s="232"/>
      <c r="DD459" s="232"/>
      <c r="DE459" s="232"/>
      <c r="DF459" s="232"/>
      <c r="DG459" s="232"/>
      <c r="DH459" s="232"/>
      <c r="DI459" s="232"/>
      <c r="DJ459" s="232"/>
      <c r="DK459" s="232"/>
      <c r="DL459" s="232"/>
      <c r="DM459" s="232"/>
      <c r="DN459" s="232"/>
      <c r="DO459" s="232"/>
      <c r="DP459" s="232"/>
      <c r="DQ459" s="232"/>
      <c r="DR459" s="232"/>
      <c r="DS459" s="232"/>
      <c r="DT459" s="232"/>
      <c r="DU459" s="232"/>
      <c r="DV459" s="232"/>
      <c r="DW459" s="232"/>
      <c r="DX459" s="232"/>
      <c r="DY459" s="232"/>
      <c r="DZ459" s="232"/>
      <c r="EA459" s="232"/>
      <c r="EB459" s="232"/>
      <c r="EC459" s="232"/>
      <c r="ED459" s="232"/>
      <c r="EE459" s="232"/>
      <c r="EF459" s="232"/>
      <c r="EG459" s="232"/>
      <c r="EH459" s="232"/>
      <c r="EI459" s="232"/>
      <c r="EJ459" s="232"/>
      <c r="EK459" s="232"/>
      <c r="EL459" s="232"/>
      <c r="EM459" s="232"/>
      <c r="EN459" s="232"/>
      <c r="EO459" s="232"/>
      <c r="EP459" s="232"/>
      <c r="EQ459" s="232"/>
      <c r="ER459" s="232"/>
      <c r="ES459" s="232"/>
      <c r="ET459" s="232"/>
      <c r="EU459" s="232"/>
      <c r="EV459" s="232"/>
      <c r="EW459" s="232"/>
      <c r="EX459" s="232"/>
      <c r="EY459" s="232"/>
      <c r="EZ459" s="232"/>
      <c r="FA459" s="232"/>
      <c r="FB459" s="232"/>
      <c r="FC459" s="232"/>
      <c r="FD459" s="232"/>
      <c r="FE459" s="232"/>
      <c r="FF459" s="232"/>
      <c r="FG459" s="232"/>
      <c r="FH459" s="232"/>
      <c r="FI459" s="232"/>
      <c r="FJ459" s="232"/>
      <c r="FK459" s="232"/>
      <c r="FL459" s="232"/>
      <c r="FM459" s="232"/>
      <c r="FN459" s="232"/>
      <c r="FO459" s="232"/>
      <c r="FP459" s="232"/>
      <c r="FQ459" s="232"/>
      <c r="FR459" s="232"/>
      <c r="FS459" s="232"/>
      <c r="FT459" s="232"/>
      <c r="FU459" s="232"/>
      <c r="FV459" s="232"/>
      <c r="FW459" s="232"/>
      <c r="FX459" s="232"/>
      <c r="FY459" s="232"/>
      <c r="FZ459" s="232"/>
      <c r="GA459" s="232"/>
      <c r="GB459" s="232"/>
      <c r="GC459" s="232"/>
      <c r="GD459" s="232"/>
      <c r="GE459" s="232"/>
      <c r="GF459" s="232"/>
      <c r="GG459" s="232"/>
      <c r="GH459" s="232"/>
      <c r="GI459" s="232"/>
      <c r="GJ459" s="232"/>
      <c r="GK459" s="232"/>
      <c r="GL459" s="232"/>
      <c r="GM459" s="232"/>
      <c r="GN459" s="232"/>
      <c r="GO459" s="232"/>
      <c r="GP459" s="232"/>
      <c r="GQ459" s="232"/>
      <c r="GR459" s="232"/>
      <c r="GS459" s="232"/>
      <c r="GT459" s="232"/>
      <c r="GU459" s="232"/>
      <c r="GV459" s="232"/>
      <c r="GW459" s="232"/>
      <c r="GX459" s="232"/>
      <c r="GY459" s="232"/>
      <c r="GZ459" s="232"/>
      <c r="HA459" s="232"/>
      <c r="HB459" s="232"/>
      <c r="HC459" s="232"/>
      <c r="HD459" s="232"/>
      <c r="HE459" s="232"/>
      <c r="HF459" s="232"/>
      <c r="HG459" s="232"/>
      <c r="HH459" s="232"/>
      <c r="HI459" s="232"/>
      <c r="HJ459" s="232"/>
      <c r="HK459" s="232"/>
      <c r="HL459" s="232"/>
      <c r="HM459" s="232"/>
      <c r="HN459" s="232"/>
      <c r="HO459" s="232"/>
      <c r="HP459" s="232"/>
      <c r="HQ459" s="232"/>
      <c r="HR459" s="232"/>
      <c r="HS459" s="232"/>
      <c r="HT459" s="232"/>
      <c r="HU459" s="232"/>
      <c r="HV459" s="232"/>
      <c r="HW459" s="232"/>
      <c r="HX459" s="232"/>
      <c r="HY459" s="232"/>
      <c r="HZ459" s="232"/>
      <c r="IA459" s="232"/>
      <c r="IB459" s="232"/>
      <c r="IC459" s="232"/>
      <c r="ID459" s="232"/>
      <c r="IE459" s="232"/>
      <c r="IF459" s="232"/>
      <c r="IG459" s="232"/>
      <c r="IH459" s="232"/>
      <c r="II459" s="232"/>
      <c r="IJ459" s="232"/>
      <c r="IK459" s="232"/>
      <c r="IL459" s="232"/>
      <c r="IM459" s="232"/>
      <c r="IN459" s="232"/>
      <c r="IO459" s="232"/>
      <c r="IP459" s="232"/>
      <c r="IQ459" s="232"/>
      <c r="IR459" s="232"/>
      <c r="IS459" s="232"/>
      <c r="IT459" s="232"/>
      <c r="IU459" s="232"/>
      <c r="IV459" s="232"/>
      <c r="IW459" s="232"/>
    </row>
    <row r="460" customFormat="false" ht="12.75" hidden="false" customHeight="false" outlineLevel="0" collapsed="false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217"/>
      <c r="L460" s="217"/>
      <c r="M460" s="217"/>
      <c r="N460" s="217"/>
      <c r="O460" s="217"/>
      <c r="P460" s="217"/>
      <c r="Q460" s="217"/>
      <c r="R460" s="217"/>
      <c r="S460" s="217"/>
      <c r="T460" s="217"/>
      <c r="U460" s="217"/>
      <c r="V460" s="217"/>
      <c r="W460" s="217"/>
      <c r="X460" s="217"/>
      <c r="Y460" s="217"/>
      <c r="Z460" s="217"/>
      <c r="AA460" s="217"/>
      <c r="AB460" s="217"/>
      <c r="AC460" s="217"/>
      <c r="AD460" s="217"/>
      <c r="AE460" s="217"/>
      <c r="AF460" s="217"/>
      <c r="AG460" s="217"/>
      <c r="AH460" s="217"/>
      <c r="AI460" s="217"/>
      <c r="AJ460" s="217"/>
      <c r="AK460" s="217"/>
      <c r="AL460" s="217"/>
      <c r="AM460" s="217"/>
      <c r="AN460" s="217"/>
      <c r="AO460" s="217"/>
      <c r="AP460" s="217"/>
      <c r="AQ460" s="217"/>
      <c r="AR460" s="217"/>
      <c r="AS460" s="217"/>
      <c r="AT460" s="217"/>
      <c r="AU460" s="217"/>
      <c r="AV460" s="217"/>
      <c r="AW460" s="217"/>
      <c r="AX460" s="217"/>
      <c r="AY460" s="217"/>
      <c r="AZ460" s="217"/>
      <c r="BA460" s="217"/>
      <c r="BB460" s="217"/>
      <c r="BC460" s="217"/>
      <c r="BD460" s="217"/>
      <c r="BE460" s="217"/>
      <c r="BF460" s="217"/>
      <c r="BG460" s="217"/>
      <c r="BH460" s="217"/>
      <c r="BI460" s="217"/>
      <c r="BJ460" s="217"/>
      <c r="BK460" s="217"/>
      <c r="BL460" s="217"/>
      <c r="BM460" s="217"/>
      <c r="BN460" s="217"/>
      <c r="BO460" s="217"/>
      <c r="BP460" s="217"/>
      <c r="BQ460" s="217"/>
      <c r="BR460" s="217"/>
      <c r="BS460" s="217"/>
      <c r="BT460" s="217"/>
      <c r="BU460" s="217"/>
      <c r="BV460" s="217"/>
      <c r="BW460" s="217"/>
      <c r="BX460" s="217"/>
      <c r="BY460" s="217"/>
      <c r="BZ460" s="217"/>
      <c r="CA460" s="217"/>
      <c r="CB460" s="217"/>
      <c r="CC460" s="217"/>
      <c r="CD460" s="217"/>
      <c r="CE460" s="217"/>
      <c r="CF460" s="217"/>
      <c r="CG460" s="217"/>
      <c r="CH460" s="217"/>
      <c r="CI460" s="217"/>
      <c r="CJ460" s="217"/>
      <c r="CK460" s="217"/>
      <c r="CL460" s="217"/>
      <c r="CM460" s="217"/>
      <c r="CN460" s="217"/>
      <c r="CO460" s="217"/>
      <c r="CP460" s="217"/>
      <c r="CQ460" s="217"/>
      <c r="CR460" s="217"/>
      <c r="CS460" s="217"/>
      <c r="CT460" s="217"/>
      <c r="CU460" s="217"/>
      <c r="CV460" s="217"/>
      <c r="CW460" s="217"/>
      <c r="CX460" s="217"/>
      <c r="CY460" s="217"/>
      <c r="CZ460" s="217"/>
      <c r="DA460" s="217"/>
      <c r="DB460" s="217"/>
      <c r="DC460" s="217"/>
      <c r="DD460" s="217"/>
      <c r="DE460" s="217"/>
      <c r="DF460" s="217"/>
      <c r="DG460" s="217"/>
      <c r="DH460" s="217"/>
      <c r="DI460" s="217"/>
      <c r="DJ460" s="217"/>
      <c r="DK460" s="217"/>
      <c r="DL460" s="217"/>
      <c r="DM460" s="217"/>
      <c r="DN460" s="217"/>
      <c r="DO460" s="217"/>
      <c r="DP460" s="217"/>
      <c r="DQ460" s="217"/>
      <c r="DR460" s="217"/>
      <c r="DS460" s="217"/>
      <c r="DT460" s="217"/>
      <c r="DU460" s="217"/>
      <c r="DV460" s="217"/>
      <c r="DW460" s="217"/>
      <c r="DX460" s="217"/>
      <c r="DY460" s="217"/>
      <c r="DZ460" s="217"/>
      <c r="EA460" s="217"/>
      <c r="EB460" s="217"/>
      <c r="EC460" s="217"/>
      <c r="ED460" s="217"/>
      <c r="EE460" s="217"/>
      <c r="EF460" s="217"/>
      <c r="EG460" s="217"/>
      <c r="EH460" s="217"/>
      <c r="EI460" s="217"/>
      <c r="EJ460" s="217"/>
      <c r="EK460" s="217"/>
      <c r="EL460" s="217"/>
      <c r="EM460" s="217"/>
      <c r="EN460" s="217"/>
      <c r="EO460" s="217"/>
      <c r="EP460" s="217"/>
      <c r="EQ460" s="217"/>
      <c r="ER460" s="217"/>
      <c r="ES460" s="217"/>
      <c r="ET460" s="217"/>
      <c r="EU460" s="217"/>
      <c r="EV460" s="217"/>
      <c r="EW460" s="217"/>
      <c r="EX460" s="217"/>
      <c r="EY460" s="217"/>
      <c r="EZ460" s="217"/>
      <c r="FA460" s="217"/>
      <c r="FB460" s="217"/>
      <c r="FC460" s="217"/>
      <c r="FD460" s="217"/>
      <c r="FE460" s="217"/>
      <c r="FF460" s="217"/>
      <c r="FG460" s="217"/>
      <c r="FH460" s="217"/>
      <c r="FI460" s="217"/>
      <c r="FJ460" s="217"/>
      <c r="FK460" s="217"/>
      <c r="FL460" s="217"/>
      <c r="FM460" s="217"/>
      <c r="FN460" s="217"/>
      <c r="FO460" s="217"/>
      <c r="FP460" s="217"/>
      <c r="FQ460" s="217"/>
      <c r="FR460" s="217"/>
      <c r="FS460" s="217"/>
      <c r="FT460" s="217"/>
      <c r="FU460" s="217"/>
      <c r="FV460" s="217"/>
      <c r="FW460" s="217"/>
      <c r="FX460" s="217"/>
      <c r="FY460" s="217"/>
      <c r="FZ460" s="217"/>
      <c r="GA460" s="217"/>
      <c r="GB460" s="217"/>
      <c r="GC460" s="217"/>
      <c r="GD460" s="217"/>
      <c r="GE460" s="217"/>
      <c r="GF460" s="217"/>
      <c r="GG460" s="217"/>
      <c r="GH460" s="217"/>
      <c r="GI460" s="217"/>
      <c r="GJ460" s="217"/>
      <c r="GK460" s="217"/>
      <c r="GL460" s="217"/>
      <c r="GM460" s="217"/>
      <c r="GN460" s="217"/>
      <c r="GO460" s="217"/>
      <c r="GP460" s="217"/>
      <c r="GQ460" s="217"/>
      <c r="GR460" s="217"/>
      <c r="GS460" s="217"/>
      <c r="GT460" s="217"/>
      <c r="GU460" s="217"/>
      <c r="GV460" s="217"/>
      <c r="GW460" s="217"/>
      <c r="GX460" s="217"/>
      <c r="GY460" s="217"/>
      <c r="GZ460" s="217"/>
      <c r="HA460" s="217"/>
      <c r="HB460" s="217"/>
      <c r="HC460" s="217"/>
      <c r="HD460" s="217"/>
      <c r="HE460" s="217"/>
      <c r="HF460" s="217"/>
      <c r="HG460" s="217"/>
      <c r="HH460" s="217"/>
      <c r="HI460" s="217"/>
      <c r="HJ460" s="217"/>
      <c r="HK460" s="217"/>
      <c r="HL460" s="217"/>
      <c r="HM460" s="217"/>
      <c r="HN460" s="217"/>
      <c r="HO460" s="217"/>
      <c r="HP460" s="217"/>
      <c r="HQ460" s="217"/>
      <c r="HR460" s="217"/>
      <c r="HS460" s="217"/>
      <c r="HT460" s="217"/>
      <c r="HU460" s="217"/>
      <c r="HV460" s="217"/>
      <c r="HW460" s="217"/>
      <c r="HX460" s="217"/>
      <c r="HY460" s="217"/>
      <c r="HZ460" s="217"/>
      <c r="IA460" s="217"/>
      <c r="IB460" s="217"/>
      <c r="IC460" s="217"/>
      <c r="ID460" s="217"/>
      <c r="IE460" s="217"/>
      <c r="IF460" s="217"/>
      <c r="IG460" s="217"/>
      <c r="IH460" s="217"/>
      <c r="II460" s="217"/>
      <c r="IJ460" s="217"/>
      <c r="IK460" s="217"/>
      <c r="IL460" s="217"/>
      <c r="IM460" s="217"/>
      <c r="IN460" s="217"/>
      <c r="IO460" s="217"/>
      <c r="IP460" s="217"/>
      <c r="IQ460" s="217"/>
      <c r="IR460" s="217"/>
      <c r="IS460" s="217"/>
      <c r="IT460" s="217"/>
      <c r="IU460" s="217"/>
      <c r="IV460" s="217"/>
      <c r="IW460" s="217"/>
    </row>
    <row r="461" customFormat="false" ht="12.75" hidden="false" customHeight="false" outlineLevel="0" collapsed="false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217"/>
      <c r="L461" s="217"/>
      <c r="M461" s="217"/>
      <c r="N461" s="217"/>
      <c r="O461" s="217"/>
      <c r="P461" s="217"/>
      <c r="Q461" s="217"/>
      <c r="R461" s="217"/>
      <c r="S461" s="217"/>
      <c r="T461" s="217"/>
      <c r="U461" s="217"/>
      <c r="V461" s="217"/>
      <c r="W461" s="217"/>
      <c r="X461" s="217"/>
      <c r="Y461" s="217"/>
      <c r="Z461" s="217"/>
      <c r="AA461" s="217"/>
      <c r="AB461" s="217"/>
      <c r="AC461" s="217"/>
      <c r="AD461" s="217"/>
      <c r="AE461" s="217"/>
      <c r="AF461" s="217"/>
      <c r="AG461" s="217"/>
      <c r="AH461" s="217"/>
      <c r="AI461" s="217"/>
      <c r="AJ461" s="217"/>
      <c r="AK461" s="217"/>
      <c r="AL461" s="217"/>
      <c r="AM461" s="217"/>
      <c r="AN461" s="217"/>
      <c r="AO461" s="217"/>
      <c r="AP461" s="217"/>
      <c r="AQ461" s="217"/>
      <c r="AR461" s="217"/>
      <c r="AS461" s="217"/>
      <c r="AT461" s="217"/>
      <c r="AU461" s="217"/>
      <c r="AV461" s="217"/>
      <c r="AW461" s="217"/>
      <c r="AX461" s="217"/>
      <c r="AY461" s="217"/>
      <c r="AZ461" s="217"/>
      <c r="BA461" s="217"/>
      <c r="BB461" s="217"/>
      <c r="BC461" s="217"/>
      <c r="BD461" s="217"/>
      <c r="BE461" s="217"/>
      <c r="BF461" s="217"/>
      <c r="BG461" s="217"/>
      <c r="BH461" s="217"/>
      <c r="BI461" s="217"/>
      <c r="BJ461" s="217"/>
      <c r="BK461" s="217"/>
      <c r="BL461" s="217"/>
      <c r="BM461" s="217"/>
      <c r="BN461" s="217"/>
      <c r="BO461" s="217"/>
      <c r="BP461" s="217"/>
      <c r="BQ461" s="217"/>
      <c r="BR461" s="217"/>
      <c r="BS461" s="217"/>
      <c r="BT461" s="217"/>
      <c r="BU461" s="217"/>
      <c r="BV461" s="217"/>
      <c r="BW461" s="217"/>
      <c r="BX461" s="217"/>
      <c r="BY461" s="217"/>
      <c r="BZ461" s="217"/>
      <c r="CA461" s="217"/>
      <c r="CB461" s="217"/>
      <c r="CC461" s="217"/>
      <c r="CD461" s="217"/>
      <c r="CE461" s="217"/>
      <c r="CF461" s="217"/>
      <c r="CG461" s="217"/>
      <c r="CH461" s="217"/>
      <c r="CI461" s="217"/>
      <c r="CJ461" s="217"/>
      <c r="CK461" s="217"/>
      <c r="CL461" s="217"/>
      <c r="CM461" s="217"/>
      <c r="CN461" s="217"/>
      <c r="CO461" s="217"/>
      <c r="CP461" s="217"/>
      <c r="CQ461" s="217"/>
      <c r="CR461" s="217"/>
      <c r="CS461" s="217"/>
      <c r="CT461" s="217"/>
      <c r="CU461" s="217"/>
      <c r="CV461" s="217"/>
      <c r="CW461" s="217"/>
      <c r="CX461" s="217"/>
      <c r="CY461" s="217"/>
      <c r="CZ461" s="217"/>
      <c r="DA461" s="217"/>
      <c r="DB461" s="217"/>
      <c r="DC461" s="217"/>
      <c r="DD461" s="217"/>
      <c r="DE461" s="217"/>
      <c r="DF461" s="217"/>
      <c r="DG461" s="217"/>
      <c r="DH461" s="217"/>
      <c r="DI461" s="217"/>
      <c r="DJ461" s="217"/>
      <c r="DK461" s="217"/>
      <c r="DL461" s="217"/>
      <c r="DM461" s="217"/>
      <c r="DN461" s="217"/>
      <c r="DO461" s="217"/>
      <c r="DP461" s="217"/>
      <c r="DQ461" s="217"/>
      <c r="DR461" s="217"/>
      <c r="DS461" s="217"/>
      <c r="DT461" s="217"/>
      <c r="DU461" s="217"/>
      <c r="DV461" s="217"/>
      <c r="DW461" s="217"/>
      <c r="DX461" s="217"/>
      <c r="DY461" s="217"/>
      <c r="DZ461" s="217"/>
      <c r="EA461" s="217"/>
      <c r="EB461" s="217"/>
      <c r="EC461" s="217"/>
      <c r="ED461" s="217"/>
      <c r="EE461" s="217"/>
      <c r="EF461" s="217"/>
      <c r="EG461" s="217"/>
      <c r="EH461" s="217"/>
      <c r="EI461" s="217"/>
      <c r="EJ461" s="217"/>
      <c r="EK461" s="217"/>
      <c r="EL461" s="217"/>
      <c r="EM461" s="217"/>
      <c r="EN461" s="217"/>
      <c r="EO461" s="217"/>
      <c r="EP461" s="217"/>
      <c r="EQ461" s="217"/>
      <c r="ER461" s="217"/>
      <c r="ES461" s="217"/>
      <c r="ET461" s="217"/>
      <c r="EU461" s="217"/>
      <c r="EV461" s="217"/>
      <c r="EW461" s="217"/>
      <c r="EX461" s="217"/>
      <c r="EY461" s="217"/>
      <c r="EZ461" s="217"/>
      <c r="FA461" s="217"/>
      <c r="FB461" s="217"/>
      <c r="FC461" s="217"/>
      <c r="FD461" s="217"/>
      <c r="FE461" s="217"/>
      <c r="FF461" s="217"/>
      <c r="FG461" s="217"/>
      <c r="FH461" s="217"/>
      <c r="FI461" s="217"/>
      <c r="FJ461" s="217"/>
      <c r="FK461" s="217"/>
      <c r="FL461" s="217"/>
      <c r="FM461" s="217"/>
      <c r="FN461" s="217"/>
      <c r="FO461" s="217"/>
      <c r="FP461" s="217"/>
      <c r="FQ461" s="217"/>
      <c r="FR461" s="217"/>
      <c r="FS461" s="217"/>
      <c r="FT461" s="217"/>
      <c r="FU461" s="217"/>
      <c r="FV461" s="217"/>
      <c r="FW461" s="217"/>
      <c r="FX461" s="217"/>
      <c r="FY461" s="217"/>
      <c r="FZ461" s="217"/>
      <c r="GA461" s="217"/>
      <c r="GB461" s="217"/>
      <c r="GC461" s="217"/>
      <c r="GD461" s="217"/>
      <c r="GE461" s="217"/>
      <c r="GF461" s="217"/>
      <c r="GG461" s="217"/>
      <c r="GH461" s="217"/>
      <c r="GI461" s="217"/>
      <c r="GJ461" s="217"/>
      <c r="GK461" s="217"/>
      <c r="GL461" s="217"/>
      <c r="GM461" s="217"/>
      <c r="GN461" s="217"/>
      <c r="GO461" s="217"/>
      <c r="GP461" s="217"/>
      <c r="GQ461" s="217"/>
      <c r="GR461" s="217"/>
      <c r="GS461" s="217"/>
      <c r="GT461" s="217"/>
      <c r="GU461" s="217"/>
      <c r="GV461" s="217"/>
      <c r="GW461" s="217"/>
      <c r="GX461" s="217"/>
      <c r="GY461" s="217"/>
      <c r="GZ461" s="217"/>
      <c r="HA461" s="217"/>
      <c r="HB461" s="217"/>
      <c r="HC461" s="217"/>
      <c r="HD461" s="217"/>
      <c r="HE461" s="217"/>
      <c r="HF461" s="217"/>
      <c r="HG461" s="217"/>
      <c r="HH461" s="217"/>
      <c r="HI461" s="217"/>
      <c r="HJ461" s="217"/>
      <c r="HK461" s="217"/>
      <c r="HL461" s="217"/>
      <c r="HM461" s="217"/>
      <c r="HN461" s="217"/>
      <c r="HO461" s="217"/>
      <c r="HP461" s="217"/>
      <c r="HQ461" s="217"/>
      <c r="HR461" s="217"/>
      <c r="HS461" s="217"/>
      <c r="HT461" s="217"/>
      <c r="HU461" s="217"/>
      <c r="HV461" s="217"/>
      <c r="HW461" s="217"/>
      <c r="HX461" s="217"/>
      <c r="HY461" s="217"/>
      <c r="HZ461" s="217"/>
      <c r="IA461" s="217"/>
      <c r="IB461" s="217"/>
      <c r="IC461" s="217"/>
      <c r="ID461" s="217"/>
      <c r="IE461" s="217"/>
      <c r="IF461" s="217"/>
      <c r="IG461" s="217"/>
      <c r="IH461" s="217"/>
      <c r="II461" s="217"/>
      <c r="IJ461" s="217"/>
      <c r="IK461" s="217"/>
      <c r="IL461" s="217"/>
      <c r="IM461" s="217"/>
      <c r="IN461" s="217"/>
      <c r="IO461" s="217"/>
      <c r="IP461" s="217"/>
      <c r="IQ461" s="217"/>
      <c r="IR461" s="217"/>
      <c r="IS461" s="217"/>
      <c r="IT461" s="217"/>
      <c r="IU461" s="217"/>
      <c r="IV461" s="217"/>
      <c r="IW461" s="217"/>
    </row>
    <row r="462" customFormat="false" ht="12.75" hidden="false" customHeight="false" outlineLevel="0" collapsed="false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217"/>
      <c r="L462" s="217"/>
      <c r="M462" s="217"/>
      <c r="N462" s="217"/>
      <c r="O462" s="217"/>
      <c r="P462" s="217"/>
      <c r="Q462" s="217"/>
      <c r="R462" s="217"/>
      <c r="S462" s="217"/>
      <c r="T462" s="217"/>
      <c r="U462" s="217"/>
      <c r="V462" s="217"/>
      <c r="W462" s="217"/>
      <c r="X462" s="217"/>
      <c r="Y462" s="217"/>
      <c r="Z462" s="217"/>
      <c r="AA462" s="217"/>
      <c r="AB462" s="217"/>
      <c r="AC462" s="217"/>
      <c r="AD462" s="217"/>
      <c r="AE462" s="217"/>
      <c r="AF462" s="217"/>
      <c r="AG462" s="217"/>
      <c r="AH462" s="217"/>
      <c r="AI462" s="217"/>
      <c r="AJ462" s="217"/>
      <c r="AK462" s="217"/>
      <c r="AL462" s="217"/>
      <c r="AM462" s="217"/>
      <c r="AN462" s="217"/>
      <c r="AO462" s="217"/>
      <c r="AP462" s="217"/>
      <c r="AQ462" s="217"/>
      <c r="AR462" s="217"/>
      <c r="AS462" s="217"/>
      <c r="AT462" s="217"/>
      <c r="AU462" s="217"/>
      <c r="AV462" s="217"/>
      <c r="AW462" s="217"/>
      <c r="AX462" s="217"/>
      <c r="AY462" s="217"/>
      <c r="AZ462" s="217"/>
      <c r="BA462" s="217"/>
      <c r="BB462" s="217"/>
      <c r="BC462" s="217"/>
      <c r="BD462" s="217"/>
      <c r="BE462" s="217"/>
      <c r="BF462" s="217"/>
      <c r="BG462" s="217"/>
      <c r="BH462" s="217"/>
      <c r="BI462" s="217"/>
      <c r="BJ462" s="217"/>
      <c r="BK462" s="217"/>
      <c r="BL462" s="217"/>
      <c r="BM462" s="217"/>
      <c r="BN462" s="217"/>
      <c r="BO462" s="217"/>
      <c r="BP462" s="217"/>
      <c r="BQ462" s="217"/>
      <c r="BR462" s="217"/>
      <c r="BS462" s="217"/>
      <c r="BT462" s="217"/>
      <c r="BU462" s="217"/>
      <c r="BV462" s="217"/>
      <c r="BW462" s="217"/>
      <c r="BX462" s="217"/>
      <c r="BY462" s="217"/>
      <c r="BZ462" s="217"/>
      <c r="CA462" s="217"/>
      <c r="CB462" s="217"/>
      <c r="CC462" s="217"/>
      <c r="CD462" s="217"/>
      <c r="CE462" s="217"/>
      <c r="CF462" s="217"/>
      <c r="CG462" s="217"/>
      <c r="CH462" s="217"/>
      <c r="CI462" s="217"/>
      <c r="CJ462" s="217"/>
      <c r="CK462" s="217"/>
      <c r="CL462" s="217"/>
      <c r="CM462" s="217"/>
      <c r="CN462" s="217"/>
      <c r="CO462" s="217"/>
      <c r="CP462" s="217"/>
      <c r="CQ462" s="217"/>
      <c r="CR462" s="217"/>
      <c r="CS462" s="217"/>
      <c r="CT462" s="217"/>
      <c r="CU462" s="217"/>
      <c r="CV462" s="217"/>
      <c r="CW462" s="217"/>
      <c r="CX462" s="217"/>
      <c r="CY462" s="217"/>
      <c r="CZ462" s="217"/>
      <c r="DA462" s="217"/>
      <c r="DB462" s="217"/>
      <c r="DC462" s="217"/>
      <c r="DD462" s="217"/>
      <c r="DE462" s="217"/>
      <c r="DF462" s="217"/>
      <c r="DG462" s="217"/>
      <c r="DH462" s="217"/>
      <c r="DI462" s="217"/>
      <c r="DJ462" s="217"/>
      <c r="DK462" s="217"/>
      <c r="DL462" s="217"/>
      <c r="DM462" s="217"/>
      <c r="DN462" s="217"/>
      <c r="DO462" s="217"/>
      <c r="DP462" s="217"/>
      <c r="DQ462" s="217"/>
      <c r="DR462" s="217"/>
      <c r="DS462" s="217"/>
      <c r="DT462" s="217"/>
      <c r="DU462" s="217"/>
      <c r="DV462" s="217"/>
      <c r="DW462" s="217"/>
      <c r="DX462" s="217"/>
      <c r="DY462" s="217"/>
      <c r="DZ462" s="217"/>
      <c r="EA462" s="217"/>
      <c r="EB462" s="217"/>
      <c r="EC462" s="217"/>
      <c r="ED462" s="217"/>
      <c r="EE462" s="217"/>
      <c r="EF462" s="217"/>
      <c r="EG462" s="217"/>
      <c r="EH462" s="217"/>
      <c r="EI462" s="217"/>
      <c r="EJ462" s="217"/>
      <c r="EK462" s="217"/>
      <c r="EL462" s="217"/>
      <c r="EM462" s="217"/>
      <c r="EN462" s="217"/>
      <c r="EO462" s="217"/>
      <c r="EP462" s="217"/>
      <c r="EQ462" s="217"/>
      <c r="ER462" s="217"/>
      <c r="ES462" s="217"/>
      <c r="ET462" s="217"/>
      <c r="EU462" s="217"/>
      <c r="EV462" s="217"/>
      <c r="EW462" s="217"/>
      <c r="EX462" s="217"/>
      <c r="EY462" s="217"/>
      <c r="EZ462" s="217"/>
      <c r="FA462" s="217"/>
      <c r="FB462" s="217"/>
      <c r="FC462" s="217"/>
      <c r="FD462" s="217"/>
      <c r="FE462" s="217"/>
      <c r="FF462" s="217"/>
      <c r="FG462" s="217"/>
      <c r="FH462" s="217"/>
      <c r="FI462" s="217"/>
      <c r="FJ462" s="217"/>
      <c r="FK462" s="217"/>
      <c r="FL462" s="217"/>
      <c r="FM462" s="217"/>
      <c r="FN462" s="217"/>
      <c r="FO462" s="217"/>
      <c r="FP462" s="217"/>
      <c r="FQ462" s="217"/>
      <c r="FR462" s="217"/>
      <c r="FS462" s="217"/>
      <c r="FT462" s="217"/>
      <c r="FU462" s="217"/>
      <c r="FV462" s="217"/>
      <c r="FW462" s="217"/>
      <c r="FX462" s="217"/>
      <c r="FY462" s="217"/>
      <c r="FZ462" s="217"/>
      <c r="GA462" s="217"/>
      <c r="GB462" s="217"/>
      <c r="GC462" s="217"/>
      <c r="GD462" s="217"/>
      <c r="GE462" s="217"/>
      <c r="GF462" s="217"/>
      <c r="GG462" s="217"/>
      <c r="GH462" s="217"/>
      <c r="GI462" s="217"/>
      <c r="GJ462" s="217"/>
      <c r="GK462" s="217"/>
      <c r="GL462" s="217"/>
      <c r="GM462" s="217"/>
      <c r="GN462" s="217"/>
      <c r="GO462" s="217"/>
      <c r="GP462" s="217"/>
      <c r="GQ462" s="217"/>
      <c r="GR462" s="217"/>
      <c r="GS462" s="217"/>
      <c r="GT462" s="217"/>
      <c r="GU462" s="217"/>
      <c r="GV462" s="217"/>
      <c r="GW462" s="217"/>
      <c r="GX462" s="217"/>
      <c r="GY462" s="217"/>
      <c r="GZ462" s="217"/>
      <c r="HA462" s="217"/>
      <c r="HB462" s="217"/>
      <c r="HC462" s="217"/>
      <c r="HD462" s="217"/>
      <c r="HE462" s="217"/>
      <c r="HF462" s="217"/>
      <c r="HG462" s="217"/>
      <c r="HH462" s="217"/>
      <c r="HI462" s="217"/>
      <c r="HJ462" s="217"/>
      <c r="HK462" s="217"/>
      <c r="HL462" s="217"/>
      <c r="HM462" s="217"/>
      <c r="HN462" s="217"/>
      <c r="HO462" s="217"/>
      <c r="HP462" s="217"/>
      <c r="HQ462" s="217"/>
      <c r="HR462" s="217"/>
      <c r="HS462" s="217"/>
      <c r="HT462" s="217"/>
      <c r="HU462" s="217"/>
      <c r="HV462" s="217"/>
      <c r="HW462" s="217"/>
      <c r="HX462" s="217"/>
      <c r="HY462" s="217"/>
      <c r="HZ462" s="217"/>
      <c r="IA462" s="217"/>
      <c r="IB462" s="217"/>
      <c r="IC462" s="217"/>
      <c r="ID462" s="217"/>
      <c r="IE462" s="217"/>
      <c r="IF462" s="217"/>
      <c r="IG462" s="217"/>
      <c r="IH462" s="217"/>
      <c r="II462" s="217"/>
      <c r="IJ462" s="217"/>
      <c r="IK462" s="217"/>
      <c r="IL462" s="217"/>
      <c r="IM462" s="217"/>
      <c r="IN462" s="217"/>
      <c r="IO462" s="217"/>
      <c r="IP462" s="217"/>
      <c r="IQ462" s="217"/>
      <c r="IR462" s="217"/>
      <c r="IS462" s="217"/>
      <c r="IT462" s="217"/>
      <c r="IU462" s="217"/>
      <c r="IV462" s="217"/>
      <c r="IW462" s="217"/>
    </row>
    <row r="463" customFormat="false" ht="12.75" hidden="false" customHeight="false" outlineLevel="0" collapsed="false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217"/>
      <c r="L463" s="217"/>
      <c r="M463" s="217"/>
      <c r="N463" s="217"/>
      <c r="O463" s="217"/>
      <c r="P463" s="217"/>
      <c r="Q463" s="217"/>
      <c r="R463" s="217"/>
      <c r="S463" s="217"/>
      <c r="T463" s="217"/>
      <c r="U463" s="217"/>
      <c r="V463" s="217"/>
      <c r="W463" s="217"/>
      <c r="X463" s="217"/>
      <c r="Y463" s="217"/>
      <c r="Z463" s="217"/>
      <c r="AA463" s="217"/>
      <c r="AB463" s="217"/>
      <c r="AC463" s="217"/>
      <c r="AD463" s="217"/>
      <c r="AE463" s="217"/>
      <c r="AF463" s="217"/>
      <c r="AG463" s="217"/>
      <c r="AH463" s="217"/>
      <c r="AI463" s="217"/>
      <c r="AJ463" s="217"/>
      <c r="AK463" s="217"/>
      <c r="AL463" s="217"/>
      <c r="AM463" s="217"/>
      <c r="AN463" s="217"/>
      <c r="AO463" s="217"/>
      <c r="AP463" s="217"/>
      <c r="AQ463" s="217"/>
      <c r="AR463" s="217"/>
      <c r="AS463" s="217"/>
      <c r="AT463" s="217"/>
      <c r="AU463" s="217"/>
      <c r="AV463" s="217"/>
      <c r="AW463" s="217"/>
      <c r="AX463" s="217"/>
      <c r="AY463" s="217"/>
      <c r="AZ463" s="217"/>
      <c r="BA463" s="217"/>
      <c r="BB463" s="217"/>
      <c r="BC463" s="217"/>
      <c r="BD463" s="217"/>
      <c r="BE463" s="217"/>
      <c r="BF463" s="217"/>
      <c r="BG463" s="217"/>
      <c r="BH463" s="217"/>
      <c r="BI463" s="217"/>
      <c r="BJ463" s="217"/>
      <c r="BK463" s="217"/>
      <c r="BL463" s="217"/>
      <c r="BM463" s="217"/>
      <c r="BN463" s="217"/>
      <c r="BO463" s="217"/>
      <c r="BP463" s="217"/>
      <c r="BQ463" s="217"/>
      <c r="BR463" s="217"/>
      <c r="BS463" s="217"/>
      <c r="BT463" s="217"/>
      <c r="BU463" s="217"/>
      <c r="BV463" s="217"/>
      <c r="BW463" s="217"/>
      <c r="BX463" s="217"/>
      <c r="BY463" s="217"/>
      <c r="BZ463" s="217"/>
      <c r="CA463" s="217"/>
      <c r="CB463" s="217"/>
      <c r="CC463" s="217"/>
      <c r="CD463" s="217"/>
      <c r="CE463" s="217"/>
      <c r="CF463" s="217"/>
      <c r="CG463" s="217"/>
      <c r="CH463" s="217"/>
      <c r="CI463" s="217"/>
      <c r="CJ463" s="217"/>
      <c r="CK463" s="217"/>
      <c r="CL463" s="217"/>
      <c r="CM463" s="217"/>
      <c r="CN463" s="217"/>
      <c r="CO463" s="217"/>
      <c r="CP463" s="217"/>
      <c r="CQ463" s="217"/>
      <c r="CR463" s="217"/>
      <c r="CS463" s="217"/>
      <c r="CT463" s="217"/>
      <c r="CU463" s="217"/>
      <c r="CV463" s="217"/>
      <c r="CW463" s="217"/>
      <c r="CX463" s="217"/>
      <c r="CY463" s="217"/>
      <c r="CZ463" s="217"/>
      <c r="DA463" s="217"/>
      <c r="DB463" s="217"/>
      <c r="DC463" s="217"/>
      <c r="DD463" s="217"/>
      <c r="DE463" s="217"/>
      <c r="DF463" s="217"/>
      <c r="DG463" s="217"/>
      <c r="DH463" s="217"/>
      <c r="DI463" s="217"/>
      <c r="DJ463" s="217"/>
      <c r="DK463" s="217"/>
      <c r="DL463" s="217"/>
      <c r="DM463" s="217"/>
      <c r="DN463" s="217"/>
      <c r="DO463" s="217"/>
      <c r="DP463" s="217"/>
      <c r="DQ463" s="217"/>
      <c r="DR463" s="217"/>
      <c r="DS463" s="217"/>
      <c r="DT463" s="217"/>
      <c r="DU463" s="217"/>
      <c r="DV463" s="217"/>
      <c r="DW463" s="217"/>
      <c r="DX463" s="217"/>
      <c r="DY463" s="217"/>
      <c r="DZ463" s="217"/>
      <c r="EA463" s="217"/>
      <c r="EB463" s="217"/>
      <c r="EC463" s="217"/>
      <c r="ED463" s="217"/>
      <c r="EE463" s="217"/>
      <c r="EF463" s="217"/>
      <c r="EG463" s="217"/>
      <c r="EH463" s="217"/>
      <c r="EI463" s="217"/>
      <c r="EJ463" s="217"/>
      <c r="EK463" s="217"/>
      <c r="EL463" s="217"/>
      <c r="EM463" s="217"/>
      <c r="EN463" s="217"/>
      <c r="EO463" s="217"/>
      <c r="EP463" s="217"/>
      <c r="EQ463" s="217"/>
      <c r="ER463" s="217"/>
      <c r="ES463" s="217"/>
      <c r="ET463" s="217"/>
      <c r="EU463" s="217"/>
      <c r="EV463" s="217"/>
      <c r="EW463" s="217"/>
      <c r="EX463" s="217"/>
      <c r="EY463" s="217"/>
      <c r="EZ463" s="217"/>
      <c r="FA463" s="217"/>
      <c r="FB463" s="217"/>
      <c r="FC463" s="217"/>
      <c r="FD463" s="217"/>
      <c r="FE463" s="217"/>
      <c r="FF463" s="217"/>
      <c r="FG463" s="217"/>
      <c r="FH463" s="217"/>
      <c r="FI463" s="217"/>
      <c r="FJ463" s="217"/>
      <c r="FK463" s="217"/>
      <c r="FL463" s="217"/>
      <c r="FM463" s="217"/>
      <c r="FN463" s="217"/>
      <c r="FO463" s="217"/>
      <c r="FP463" s="217"/>
      <c r="FQ463" s="217"/>
      <c r="FR463" s="217"/>
      <c r="FS463" s="217"/>
      <c r="FT463" s="217"/>
      <c r="FU463" s="217"/>
      <c r="FV463" s="217"/>
      <c r="FW463" s="217"/>
      <c r="FX463" s="217"/>
      <c r="FY463" s="217"/>
      <c r="FZ463" s="217"/>
      <c r="GA463" s="217"/>
      <c r="GB463" s="217"/>
      <c r="GC463" s="217"/>
      <c r="GD463" s="217"/>
      <c r="GE463" s="217"/>
      <c r="GF463" s="217"/>
      <c r="GG463" s="217"/>
      <c r="GH463" s="217"/>
      <c r="GI463" s="217"/>
      <c r="GJ463" s="217"/>
      <c r="GK463" s="217"/>
      <c r="GL463" s="217"/>
      <c r="GM463" s="217"/>
      <c r="GN463" s="217"/>
      <c r="GO463" s="217"/>
      <c r="GP463" s="217"/>
      <c r="GQ463" s="217"/>
      <c r="GR463" s="217"/>
      <c r="GS463" s="217"/>
      <c r="GT463" s="217"/>
      <c r="GU463" s="217"/>
      <c r="GV463" s="217"/>
      <c r="GW463" s="217"/>
      <c r="GX463" s="217"/>
      <c r="GY463" s="217"/>
      <c r="GZ463" s="217"/>
      <c r="HA463" s="217"/>
      <c r="HB463" s="217"/>
      <c r="HC463" s="217"/>
      <c r="HD463" s="217"/>
      <c r="HE463" s="217"/>
      <c r="HF463" s="217"/>
      <c r="HG463" s="217"/>
      <c r="HH463" s="217"/>
      <c r="HI463" s="217"/>
      <c r="HJ463" s="217"/>
      <c r="HK463" s="217"/>
      <c r="HL463" s="217"/>
      <c r="HM463" s="217"/>
      <c r="HN463" s="217"/>
      <c r="HO463" s="217"/>
      <c r="HP463" s="217"/>
      <c r="HQ463" s="217"/>
      <c r="HR463" s="217"/>
      <c r="HS463" s="217"/>
      <c r="HT463" s="217"/>
      <c r="HU463" s="217"/>
      <c r="HV463" s="217"/>
      <c r="HW463" s="217"/>
      <c r="HX463" s="217"/>
      <c r="HY463" s="217"/>
      <c r="HZ463" s="217"/>
      <c r="IA463" s="217"/>
      <c r="IB463" s="217"/>
      <c r="IC463" s="217"/>
      <c r="ID463" s="217"/>
      <c r="IE463" s="217"/>
      <c r="IF463" s="217"/>
      <c r="IG463" s="217"/>
      <c r="IH463" s="217"/>
      <c r="II463" s="217"/>
      <c r="IJ463" s="217"/>
      <c r="IK463" s="217"/>
      <c r="IL463" s="217"/>
      <c r="IM463" s="217"/>
      <c r="IN463" s="217"/>
      <c r="IO463" s="217"/>
      <c r="IP463" s="217"/>
      <c r="IQ463" s="217"/>
      <c r="IR463" s="217"/>
      <c r="IS463" s="217"/>
      <c r="IT463" s="217"/>
      <c r="IU463" s="217"/>
      <c r="IV463" s="217"/>
      <c r="IW463" s="217"/>
    </row>
    <row r="464" customFormat="false" ht="12.75" hidden="false" customHeight="false" outlineLevel="0" collapsed="false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217"/>
      <c r="L464" s="217"/>
      <c r="M464" s="217"/>
      <c r="N464" s="217"/>
      <c r="O464" s="217"/>
      <c r="P464" s="217"/>
      <c r="Q464" s="217"/>
      <c r="R464" s="217"/>
      <c r="S464" s="217"/>
      <c r="T464" s="217"/>
      <c r="U464" s="217"/>
      <c r="V464" s="217"/>
      <c r="W464" s="217"/>
      <c r="X464" s="217"/>
      <c r="Y464" s="217"/>
      <c r="Z464" s="217"/>
      <c r="AA464" s="217"/>
      <c r="AB464" s="217"/>
      <c r="AC464" s="217"/>
      <c r="AD464" s="217"/>
      <c r="AE464" s="217"/>
      <c r="AF464" s="217"/>
      <c r="AG464" s="217"/>
      <c r="AH464" s="217"/>
      <c r="AI464" s="217"/>
      <c r="AJ464" s="217"/>
      <c r="AK464" s="217"/>
      <c r="AL464" s="217"/>
      <c r="AM464" s="217"/>
      <c r="AN464" s="217"/>
      <c r="AO464" s="217"/>
      <c r="AP464" s="217"/>
      <c r="AQ464" s="217"/>
      <c r="AR464" s="217"/>
      <c r="AS464" s="217"/>
      <c r="AT464" s="217"/>
      <c r="AU464" s="217"/>
      <c r="AV464" s="217"/>
      <c r="AW464" s="217"/>
      <c r="AX464" s="217"/>
      <c r="AY464" s="217"/>
      <c r="AZ464" s="217"/>
      <c r="BA464" s="217"/>
      <c r="BB464" s="217"/>
      <c r="BC464" s="217"/>
      <c r="BD464" s="217"/>
      <c r="BE464" s="217"/>
      <c r="BF464" s="217"/>
      <c r="BG464" s="217"/>
      <c r="BH464" s="217"/>
      <c r="BI464" s="217"/>
      <c r="BJ464" s="217"/>
      <c r="BK464" s="217"/>
      <c r="BL464" s="217"/>
      <c r="BM464" s="217"/>
      <c r="BN464" s="217"/>
      <c r="BO464" s="217"/>
      <c r="BP464" s="217"/>
      <c r="BQ464" s="217"/>
      <c r="BR464" s="217"/>
      <c r="BS464" s="217"/>
      <c r="BT464" s="217"/>
      <c r="BU464" s="217"/>
      <c r="BV464" s="217"/>
      <c r="BW464" s="217"/>
      <c r="BX464" s="217"/>
      <c r="BY464" s="217"/>
      <c r="BZ464" s="217"/>
      <c r="CA464" s="217"/>
      <c r="CB464" s="217"/>
      <c r="CC464" s="217"/>
      <c r="CD464" s="217"/>
      <c r="CE464" s="217"/>
      <c r="CF464" s="217"/>
      <c r="CG464" s="217"/>
      <c r="CH464" s="217"/>
      <c r="CI464" s="217"/>
      <c r="CJ464" s="217"/>
      <c r="CK464" s="217"/>
      <c r="CL464" s="217"/>
      <c r="CM464" s="217"/>
      <c r="CN464" s="217"/>
      <c r="CO464" s="217"/>
      <c r="CP464" s="217"/>
      <c r="CQ464" s="217"/>
      <c r="CR464" s="217"/>
      <c r="CS464" s="217"/>
      <c r="CT464" s="217"/>
      <c r="CU464" s="217"/>
      <c r="CV464" s="217"/>
      <c r="CW464" s="217"/>
      <c r="CX464" s="217"/>
      <c r="CY464" s="217"/>
      <c r="CZ464" s="217"/>
      <c r="DA464" s="217"/>
      <c r="DB464" s="217"/>
      <c r="DC464" s="217"/>
      <c r="DD464" s="217"/>
      <c r="DE464" s="217"/>
      <c r="DF464" s="217"/>
      <c r="DG464" s="217"/>
      <c r="DH464" s="217"/>
      <c r="DI464" s="217"/>
      <c r="DJ464" s="217"/>
      <c r="DK464" s="217"/>
      <c r="DL464" s="217"/>
      <c r="DM464" s="217"/>
      <c r="DN464" s="217"/>
      <c r="DO464" s="217"/>
      <c r="DP464" s="217"/>
      <c r="DQ464" s="217"/>
      <c r="DR464" s="217"/>
      <c r="DS464" s="217"/>
      <c r="DT464" s="217"/>
      <c r="DU464" s="217"/>
      <c r="DV464" s="217"/>
      <c r="DW464" s="217"/>
      <c r="DX464" s="217"/>
      <c r="DY464" s="217"/>
      <c r="DZ464" s="217"/>
      <c r="EA464" s="217"/>
      <c r="EB464" s="217"/>
      <c r="EC464" s="217"/>
      <c r="ED464" s="217"/>
      <c r="EE464" s="217"/>
      <c r="EF464" s="217"/>
      <c r="EG464" s="217"/>
      <c r="EH464" s="217"/>
      <c r="EI464" s="217"/>
      <c r="EJ464" s="217"/>
      <c r="EK464" s="217"/>
      <c r="EL464" s="217"/>
      <c r="EM464" s="217"/>
      <c r="EN464" s="217"/>
      <c r="EO464" s="217"/>
      <c r="EP464" s="217"/>
      <c r="EQ464" s="217"/>
      <c r="ER464" s="217"/>
      <c r="ES464" s="217"/>
      <c r="ET464" s="217"/>
      <c r="EU464" s="217"/>
      <c r="EV464" s="217"/>
      <c r="EW464" s="217"/>
      <c r="EX464" s="217"/>
      <c r="EY464" s="217"/>
      <c r="EZ464" s="217"/>
      <c r="FA464" s="217"/>
      <c r="FB464" s="217"/>
      <c r="FC464" s="217"/>
      <c r="FD464" s="217"/>
      <c r="FE464" s="217"/>
      <c r="FF464" s="217"/>
      <c r="FG464" s="217"/>
      <c r="FH464" s="217"/>
      <c r="FI464" s="217"/>
      <c r="FJ464" s="217"/>
      <c r="FK464" s="217"/>
      <c r="FL464" s="217"/>
      <c r="FM464" s="217"/>
      <c r="FN464" s="217"/>
      <c r="FO464" s="217"/>
      <c r="FP464" s="217"/>
      <c r="FQ464" s="217"/>
      <c r="FR464" s="217"/>
      <c r="FS464" s="217"/>
      <c r="FT464" s="217"/>
      <c r="FU464" s="217"/>
      <c r="FV464" s="217"/>
      <c r="FW464" s="217"/>
      <c r="FX464" s="217"/>
      <c r="FY464" s="217"/>
      <c r="FZ464" s="217"/>
      <c r="GA464" s="217"/>
      <c r="GB464" s="217"/>
      <c r="GC464" s="217"/>
      <c r="GD464" s="217"/>
      <c r="GE464" s="217"/>
      <c r="GF464" s="217"/>
      <c r="GG464" s="217"/>
      <c r="GH464" s="217"/>
      <c r="GI464" s="217"/>
      <c r="GJ464" s="217"/>
      <c r="GK464" s="217"/>
      <c r="GL464" s="217"/>
      <c r="GM464" s="217"/>
      <c r="GN464" s="217"/>
      <c r="GO464" s="217"/>
      <c r="GP464" s="217"/>
      <c r="GQ464" s="217"/>
      <c r="GR464" s="217"/>
      <c r="GS464" s="217"/>
      <c r="GT464" s="217"/>
      <c r="GU464" s="217"/>
      <c r="GV464" s="217"/>
      <c r="GW464" s="217"/>
      <c r="GX464" s="217"/>
      <c r="GY464" s="217"/>
      <c r="GZ464" s="217"/>
      <c r="HA464" s="217"/>
      <c r="HB464" s="217"/>
      <c r="HC464" s="217"/>
      <c r="HD464" s="217"/>
      <c r="HE464" s="217"/>
      <c r="HF464" s="217"/>
      <c r="HG464" s="217"/>
      <c r="HH464" s="217"/>
      <c r="HI464" s="217"/>
      <c r="HJ464" s="217"/>
      <c r="HK464" s="217"/>
      <c r="HL464" s="217"/>
      <c r="HM464" s="217"/>
      <c r="HN464" s="217"/>
      <c r="HO464" s="217"/>
      <c r="HP464" s="217"/>
      <c r="HQ464" s="217"/>
      <c r="HR464" s="217"/>
      <c r="HS464" s="217"/>
      <c r="HT464" s="217"/>
      <c r="HU464" s="217"/>
      <c r="HV464" s="217"/>
      <c r="HW464" s="217"/>
      <c r="HX464" s="217"/>
      <c r="HY464" s="217"/>
      <c r="HZ464" s="217"/>
      <c r="IA464" s="217"/>
      <c r="IB464" s="217"/>
      <c r="IC464" s="217"/>
      <c r="ID464" s="217"/>
      <c r="IE464" s="217"/>
      <c r="IF464" s="217"/>
      <c r="IG464" s="217"/>
      <c r="IH464" s="217"/>
      <c r="II464" s="217"/>
      <c r="IJ464" s="217"/>
      <c r="IK464" s="217"/>
      <c r="IL464" s="217"/>
      <c r="IM464" s="217"/>
      <c r="IN464" s="217"/>
      <c r="IO464" s="217"/>
      <c r="IP464" s="217"/>
      <c r="IQ464" s="217"/>
      <c r="IR464" s="217"/>
      <c r="IS464" s="217"/>
      <c r="IT464" s="217"/>
      <c r="IU464" s="217"/>
      <c r="IV464" s="217"/>
      <c r="IW464" s="217"/>
    </row>
    <row r="465" customFormat="false" ht="12.75" hidden="false" customHeight="false" outlineLevel="0" collapsed="false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232"/>
      <c r="L465" s="232"/>
      <c r="M465" s="232"/>
      <c r="N465" s="232"/>
      <c r="O465" s="232"/>
      <c r="P465" s="232"/>
      <c r="Q465" s="232"/>
      <c r="R465" s="232"/>
      <c r="S465" s="232"/>
      <c r="T465" s="232"/>
      <c r="U465" s="232"/>
      <c r="V465" s="232"/>
      <c r="W465" s="232"/>
      <c r="X465" s="232"/>
      <c r="Y465" s="232"/>
      <c r="Z465" s="232"/>
      <c r="AA465" s="232"/>
      <c r="AB465" s="232"/>
      <c r="AC465" s="232"/>
      <c r="AD465" s="232"/>
      <c r="AE465" s="232"/>
      <c r="AF465" s="232"/>
      <c r="AG465" s="232"/>
      <c r="AH465" s="232"/>
      <c r="AI465" s="232"/>
      <c r="AJ465" s="232"/>
      <c r="AK465" s="232"/>
      <c r="AL465" s="232"/>
      <c r="AM465" s="232"/>
      <c r="AN465" s="232"/>
      <c r="AO465" s="232"/>
      <c r="AP465" s="232"/>
      <c r="AQ465" s="232"/>
      <c r="AR465" s="232"/>
      <c r="AS465" s="232"/>
      <c r="AT465" s="232"/>
      <c r="AU465" s="232"/>
      <c r="AV465" s="232"/>
      <c r="AW465" s="232"/>
      <c r="AX465" s="232"/>
      <c r="AY465" s="232"/>
      <c r="AZ465" s="232"/>
      <c r="BA465" s="232"/>
      <c r="BB465" s="232"/>
      <c r="BC465" s="232"/>
      <c r="BD465" s="232"/>
      <c r="BE465" s="232"/>
      <c r="BF465" s="232"/>
      <c r="BG465" s="232"/>
      <c r="BH465" s="232"/>
      <c r="BI465" s="232"/>
      <c r="BJ465" s="232"/>
      <c r="BK465" s="232"/>
      <c r="BL465" s="232"/>
      <c r="BM465" s="232"/>
      <c r="BN465" s="232"/>
      <c r="BO465" s="232"/>
      <c r="BP465" s="232"/>
      <c r="BQ465" s="232"/>
      <c r="BR465" s="232"/>
      <c r="BS465" s="232"/>
      <c r="BT465" s="232"/>
      <c r="BU465" s="232"/>
      <c r="BV465" s="232"/>
      <c r="BW465" s="232"/>
      <c r="BX465" s="232"/>
      <c r="BY465" s="232"/>
      <c r="BZ465" s="232"/>
      <c r="CA465" s="232"/>
      <c r="CB465" s="232"/>
      <c r="CC465" s="232"/>
      <c r="CD465" s="232"/>
      <c r="CE465" s="232"/>
      <c r="CF465" s="232"/>
      <c r="CG465" s="232"/>
      <c r="CH465" s="232"/>
      <c r="CI465" s="232"/>
      <c r="CJ465" s="232"/>
      <c r="CK465" s="232"/>
      <c r="CL465" s="232"/>
      <c r="CM465" s="232"/>
      <c r="CN465" s="232"/>
      <c r="CO465" s="232"/>
      <c r="CP465" s="232"/>
      <c r="CQ465" s="232"/>
      <c r="CR465" s="232"/>
      <c r="CS465" s="232"/>
      <c r="CT465" s="232"/>
      <c r="CU465" s="232"/>
      <c r="CV465" s="232"/>
      <c r="CW465" s="232"/>
      <c r="CX465" s="232"/>
      <c r="CY465" s="232"/>
      <c r="CZ465" s="232"/>
      <c r="DA465" s="232"/>
      <c r="DB465" s="232"/>
      <c r="DC465" s="232"/>
      <c r="DD465" s="232"/>
      <c r="DE465" s="232"/>
      <c r="DF465" s="232"/>
      <c r="DG465" s="232"/>
      <c r="DH465" s="232"/>
      <c r="DI465" s="232"/>
      <c r="DJ465" s="232"/>
      <c r="DK465" s="232"/>
      <c r="DL465" s="232"/>
      <c r="DM465" s="232"/>
      <c r="DN465" s="232"/>
      <c r="DO465" s="232"/>
      <c r="DP465" s="232"/>
      <c r="DQ465" s="232"/>
      <c r="DR465" s="232"/>
      <c r="DS465" s="232"/>
      <c r="DT465" s="232"/>
      <c r="DU465" s="232"/>
      <c r="DV465" s="232"/>
      <c r="DW465" s="232"/>
      <c r="DX465" s="232"/>
      <c r="DY465" s="232"/>
      <c r="DZ465" s="232"/>
      <c r="EA465" s="232"/>
      <c r="EB465" s="232"/>
      <c r="EC465" s="232"/>
      <c r="ED465" s="232"/>
      <c r="EE465" s="232"/>
      <c r="EF465" s="232"/>
      <c r="EG465" s="232"/>
      <c r="EH465" s="232"/>
      <c r="EI465" s="232"/>
      <c r="EJ465" s="232"/>
      <c r="EK465" s="232"/>
      <c r="EL465" s="232"/>
      <c r="EM465" s="232"/>
      <c r="EN465" s="232"/>
      <c r="EO465" s="232"/>
      <c r="EP465" s="232"/>
      <c r="EQ465" s="232"/>
      <c r="ER465" s="232"/>
      <c r="ES465" s="232"/>
      <c r="ET465" s="232"/>
      <c r="EU465" s="232"/>
      <c r="EV465" s="232"/>
      <c r="EW465" s="232"/>
      <c r="EX465" s="232"/>
      <c r="EY465" s="232"/>
      <c r="EZ465" s="232"/>
      <c r="FA465" s="232"/>
      <c r="FB465" s="232"/>
      <c r="FC465" s="232"/>
      <c r="FD465" s="232"/>
      <c r="FE465" s="232"/>
      <c r="FF465" s="232"/>
      <c r="FG465" s="232"/>
      <c r="FH465" s="232"/>
      <c r="FI465" s="232"/>
      <c r="FJ465" s="232"/>
      <c r="FK465" s="232"/>
      <c r="FL465" s="232"/>
      <c r="FM465" s="232"/>
      <c r="FN465" s="232"/>
      <c r="FO465" s="232"/>
      <c r="FP465" s="232"/>
      <c r="FQ465" s="232"/>
      <c r="FR465" s="232"/>
      <c r="FS465" s="232"/>
      <c r="FT465" s="232"/>
      <c r="FU465" s="232"/>
      <c r="FV465" s="232"/>
      <c r="FW465" s="232"/>
      <c r="FX465" s="232"/>
      <c r="FY465" s="232"/>
      <c r="FZ465" s="232"/>
      <c r="GA465" s="232"/>
      <c r="GB465" s="232"/>
      <c r="GC465" s="232"/>
      <c r="GD465" s="232"/>
      <c r="GE465" s="232"/>
      <c r="GF465" s="232"/>
      <c r="GG465" s="232"/>
      <c r="GH465" s="232"/>
      <c r="GI465" s="232"/>
      <c r="GJ465" s="232"/>
      <c r="GK465" s="232"/>
      <c r="GL465" s="232"/>
      <c r="GM465" s="232"/>
      <c r="GN465" s="232"/>
      <c r="GO465" s="232"/>
      <c r="GP465" s="232"/>
      <c r="GQ465" s="232"/>
      <c r="GR465" s="232"/>
      <c r="GS465" s="232"/>
      <c r="GT465" s="232"/>
      <c r="GU465" s="232"/>
      <c r="GV465" s="232"/>
      <c r="GW465" s="232"/>
      <c r="GX465" s="232"/>
      <c r="GY465" s="232"/>
      <c r="GZ465" s="232"/>
      <c r="HA465" s="232"/>
      <c r="HB465" s="232"/>
      <c r="HC465" s="232"/>
      <c r="HD465" s="232"/>
      <c r="HE465" s="232"/>
      <c r="HF465" s="232"/>
      <c r="HG465" s="232"/>
      <c r="HH465" s="232"/>
      <c r="HI465" s="232"/>
      <c r="HJ465" s="232"/>
      <c r="HK465" s="232"/>
      <c r="HL465" s="232"/>
      <c r="HM465" s="232"/>
      <c r="HN465" s="232"/>
      <c r="HO465" s="232"/>
      <c r="HP465" s="232"/>
      <c r="HQ465" s="232"/>
      <c r="HR465" s="232"/>
      <c r="HS465" s="232"/>
      <c r="HT465" s="232"/>
      <c r="HU465" s="232"/>
      <c r="HV465" s="232"/>
      <c r="HW465" s="232"/>
      <c r="HX465" s="232"/>
      <c r="HY465" s="232"/>
      <c r="HZ465" s="232"/>
      <c r="IA465" s="232"/>
      <c r="IB465" s="232"/>
      <c r="IC465" s="232"/>
      <c r="ID465" s="232"/>
      <c r="IE465" s="232"/>
      <c r="IF465" s="232"/>
      <c r="IG465" s="232"/>
      <c r="IH465" s="232"/>
      <c r="II465" s="232"/>
      <c r="IJ465" s="232"/>
      <c r="IK465" s="232"/>
      <c r="IL465" s="232"/>
      <c r="IM465" s="232"/>
      <c r="IN465" s="232"/>
      <c r="IO465" s="232"/>
      <c r="IP465" s="232"/>
      <c r="IQ465" s="232"/>
      <c r="IR465" s="232"/>
      <c r="IS465" s="232"/>
      <c r="IT465" s="232"/>
      <c r="IU465" s="232"/>
      <c r="IV465" s="232"/>
      <c r="IW465" s="232"/>
    </row>
    <row r="466" customFormat="false" ht="12.75" hidden="false" customHeight="false" outlineLevel="0" collapsed="false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217"/>
      <c r="L466" s="217"/>
      <c r="M466" s="217"/>
      <c r="N466" s="217"/>
      <c r="O466" s="217"/>
      <c r="P466" s="217"/>
      <c r="Q466" s="217"/>
      <c r="R466" s="217"/>
      <c r="S466" s="217"/>
      <c r="T466" s="217"/>
      <c r="U466" s="217"/>
      <c r="V466" s="217"/>
      <c r="W466" s="217"/>
      <c r="X466" s="217"/>
      <c r="Y466" s="217"/>
      <c r="Z466" s="217"/>
      <c r="AA466" s="217"/>
      <c r="AB466" s="217"/>
      <c r="AC466" s="217"/>
      <c r="AD466" s="217"/>
      <c r="AE466" s="217"/>
      <c r="AF466" s="217"/>
      <c r="AG466" s="217"/>
      <c r="AH466" s="217"/>
      <c r="AI466" s="217"/>
      <c r="AJ466" s="217"/>
      <c r="AK466" s="217"/>
      <c r="AL466" s="217"/>
      <c r="AM466" s="217"/>
      <c r="AN466" s="217"/>
      <c r="AO466" s="217"/>
      <c r="AP466" s="217"/>
      <c r="AQ466" s="217"/>
      <c r="AR466" s="217"/>
      <c r="AS466" s="217"/>
      <c r="AT466" s="217"/>
      <c r="AU466" s="217"/>
      <c r="AV466" s="217"/>
      <c r="AW466" s="217"/>
      <c r="AX466" s="217"/>
      <c r="AY466" s="217"/>
      <c r="AZ466" s="217"/>
      <c r="BA466" s="217"/>
      <c r="BB466" s="217"/>
      <c r="BC466" s="217"/>
      <c r="BD466" s="217"/>
      <c r="BE466" s="217"/>
      <c r="BF466" s="217"/>
      <c r="BG466" s="217"/>
      <c r="BH466" s="217"/>
      <c r="BI466" s="217"/>
      <c r="BJ466" s="217"/>
      <c r="BK466" s="217"/>
      <c r="BL466" s="217"/>
      <c r="BM466" s="217"/>
      <c r="BN466" s="217"/>
      <c r="BO466" s="217"/>
      <c r="BP466" s="217"/>
      <c r="BQ466" s="217"/>
      <c r="BR466" s="217"/>
      <c r="BS466" s="217"/>
      <c r="BT466" s="217"/>
      <c r="BU466" s="217"/>
      <c r="BV466" s="217"/>
      <c r="BW466" s="217"/>
      <c r="BX466" s="217"/>
      <c r="BY466" s="217"/>
      <c r="BZ466" s="217"/>
      <c r="CA466" s="217"/>
      <c r="CB466" s="217"/>
      <c r="CC466" s="217"/>
      <c r="CD466" s="217"/>
      <c r="CE466" s="217"/>
      <c r="CF466" s="217"/>
      <c r="CG466" s="217"/>
      <c r="CH466" s="217"/>
      <c r="CI466" s="217"/>
      <c r="CJ466" s="217"/>
      <c r="CK466" s="217"/>
      <c r="CL466" s="217"/>
      <c r="CM466" s="217"/>
      <c r="CN466" s="217"/>
      <c r="CO466" s="217"/>
      <c r="CP466" s="217"/>
      <c r="CQ466" s="217"/>
      <c r="CR466" s="217"/>
      <c r="CS466" s="217"/>
      <c r="CT466" s="217"/>
      <c r="CU466" s="217"/>
      <c r="CV466" s="217"/>
      <c r="CW466" s="217"/>
      <c r="CX466" s="217"/>
      <c r="CY466" s="217"/>
      <c r="CZ466" s="217"/>
      <c r="DA466" s="217"/>
      <c r="DB466" s="217"/>
      <c r="DC466" s="217"/>
      <c r="DD466" s="217"/>
      <c r="DE466" s="217"/>
      <c r="DF466" s="217"/>
      <c r="DG466" s="217"/>
      <c r="DH466" s="217"/>
      <c r="DI466" s="217"/>
      <c r="DJ466" s="217"/>
      <c r="DK466" s="217"/>
      <c r="DL466" s="217"/>
      <c r="DM466" s="217"/>
      <c r="DN466" s="217"/>
      <c r="DO466" s="217"/>
      <c r="DP466" s="217"/>
      <c r="DQ466" s="217"/>
      <c r="DR466" s="217"/>
      <c r="DS466" s="217"/>
      <c r="DT466" s="217"/>
      <c r="DU466" s="217"/>
      <c r="DV466" s="217"/>
      <c r="DW466" s="217"/>
      <c r="DX466" s="217"/>
      <c r="DY466" s="217"/>
      <c r="DZ466" s="217"/>
      <c r="EA466" s="217"/>
      <c r="EB466" s="217"/>
      <c r="EC466" s="217"/>
      <c r="ED466" s="217"/>
      <c r="EE466" s="217"/>
      <c r="EF466" s="217"/>
      <c r="EG466" s="217"/>
      <c r="EH466" s="217"/>
      <c r="EI466" s="217"/>
      <c r="EJ466" s="217"/>
      <c r="EK466" s="217"/>
      <c r="EL466" s="217"/>
      <c r="EM466" s="217"/>
      <c r="EN466" s="217"/>
      <c r="EO466" s="217"/>
      <c r="EP466" s="217"/>
      <c r="EQ466" s="217"/>
      <c r="ER466" s="217"/>
      <c r="ES466" s="217"/>
      <c r="ET466" s="217"/>
      <c r="EU466" s="217"/>
      <c r="EV466" s="217"/>
      <c r="EW466" s="217"/>
      <c r="EX466" s="217"/>
      <c r="EY466" s="217"/>
      <c r="EZ466" s="217"/>
      <c r="FA466" s="217"/>
      <c r="FB466" s="217"/>
      <c r="FC466" s="217"/>
      <c r="FD466" s="217"/>
      <c r="FE466" s="217"/>
      <c r="FF466" s="217"/>
      <c r="FG466" s="217"/>
      <c r="FH466" s="217"/>
      <c r="FI466" s="217"/>
      <c r="FJ466" s="217"/>
      <c r="FK466" s="217"/>
      <c r="FL466" s="217"/>
      <c r="FM466" s="217"/>
      <c r="FN466" s="217"/>
      <c r="FO466" s="217"/>
      <c r="FP466" s="217"/>
      <c r="FQ466" s="217"/>
      <c r="FR466" s="217"/>
      <c r="FS466" s="217"/>
      <c r="FT466" s="217"/>
      <c r="FU466" s="217"/>
      <c r="FV466" s="217"/>
      <c r="FW466" s="217"/>
      <c r="FX466" s="217"/>
      <c r="FY466" s="217"/>
      <c r="FZ466" s="217"/>
      <c r="GA466" s="217"/>
      <c r="GB466" s="217"/>
      <c r="GC466" s="217"/>
      <c r="GD466" s="217"/>
      <c r="GE466" s="217"/>
      <c r="GF466" s="217"/>
      <c r="GG466" s="217"/>
      <c r="GH466" s="217"/>
      <c r="GI466" s="217"/>
      <c r="GJ466" s="217"/>
      <c r="GK466" s="217"/>
      <c r="GL466" s="217"/>
      <c r="GM466" s="217"/>
      <c r="GN466" s="217"/>
      <c r="GO466" s="217"/>
      <c r="GP466" s="217"/>
      <c r="GQ466" s="217"/>
      <c r="GR466" s="217"/>
      <c r="GS466" s="217"/>
      <c r="GT466" s="217"/>
      <c r="GU466" s="217"/>
      <c r="GV466" s="217"/>
      <c r="GW466" s="217"/>
      <c r="GX466" s="217"/>
      <c r="GY466" s="217"/>
      <c r="GZ466" s="217"/>
      <c r="HA466" s="217"/>
      <c r="HB466" s="217"/>
      <c r="HC466" s="217"/>
      <c r="HD466" s="217"/>
      <c r="HE466" s="217"/>
      <c r="HF466" s="217"/>
      <c r="HG466" s="217"/>
      <c r="HH466" s="217"/>
      <c r="HI466" s="217"/>
      <c r="HJ466" s="217"/>
      <c r="HK466" s="217"/>
      <c r="HL466" s="217"/>
      <c r="HM466" s="217"/>
      <c r="HN466" s="217"/>
      <c r="HO466" s="217"/>
      <c r="HP466" s="217"/>
      <c r="HQ466" s="217"/>
      <c r="HR466" s="217"/>
      <c r="HS466" s="217"/>
      <c r="HT466" s="217"/>
      <c r="HU466" s="217"/>
      <c r="HV466" s="217"/>
      <c r="HW466" s="217"/>
      <c r="HX466" s="217"/>
      <c r="HY466" s="217"/>
      <c r="HZ466" s="217"/>
      <c r="IA466" s="217"/>
      <c r="IB466" s="217"/>
      <c r="IC466" s="217"/>
      <c r="ID466" s="217"/>
      <c r="IE466" s="217"/>
      <c r="IF466" s="217"/>
      <c r="IG466" s="217"/>
      <c r="IH466" s="217"/>
      <c r="II466" s="217"/>
      <c r="IJ466" s="217"/>
      <c r="IK466" s="217"/>
      <c r="IL466" s="217"/>
      <c r="IM466" s="217"/>
      <c r="IN466" s="217"/>
      <c r="IO466" s="217"/>
      <c r="IP466" s="217"/>
      <c r="IQ466" s="217"/>
      <c r="IR466" s="217"/>
      <c r="IS466" s="217"/>
      <c r="IT466" s="217"/>
      <c r="IU466" s="217"/>
      <c r="IV466" s="217"/>
      <c r="IW466" s="217"/>
    </row>
    <row r="467" customFormat="false" ht="12.75" hidden="false" customHeight="false" outlineLevel="0" collapsed="false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217"/>
      <c r="L467" s="217"/>
      <c r="M467" s="217"/>
      <c r="N467" s="217"/>
      <c r="O467" s="217"/>
      <c r="P467" s="217"/>
      <c r="Q467" s="217"/>
      <c r="R467" s="217"/>
      <c r="S467" s="217"/>
      <c r="T467" s="217"/>
      <c r="U467" s="217"/>
      <c r="V467" s="217"/>
      <c r="W467" s="217"/>
      <c r="X467" s="217"/>
      <c r="Y467" s="217"/>
      <c r="Z467" s="217"/>
      <c r="AA467" s="217"/>
      <c r="AB467" s="217"/>
      <c r="AC467" s="217"/>
      <c r="AD467" s="217"/>
      <c r="AE467" s="217"/>
      <c r="AF467" s="217"/>
      <c r="AG467" s="217"/>
      <c r="AH467" s="217"/>
      <c r="AI467" s="217"/>
      <c r="AJ467" s="217"/>
      <c r="AK467" s="217"/>
      <c r="AL467" s="217"/>
      <c r="AM467" s="217"/>
      <c r="AN467" s="217"/>
      <c r="AO467" s="217"/>
      <c r="AP467" s="217"/>
      <c r="AQ467" s="217"/>
      <c r="AR467" s="217"/>
      <c r="AS467" s="217"/>
      <c r="AT467" s="217"/>
      <c r="AU467" s="217"/>
      <c r="AV467" s="217"/>
      <c r="AW467" s="217"/>
      <c r="AX467" s="217"/>
      <c r="AY467" s="217"/>
      <c r="AZ467" s="217"/>
      <c r="BA467" s="217"/>
      <c r="BB467" s="217"/>
      <c r="BC467" s="217"/>
      <c r="BD467" s="217"/>
      <c r="BE467" s="217"/>
      <c r="BF467" s="217"/>
      <c r="BG467" s="217"/>
      <c r="BH467" s="217"/>
      <c r="BI467" s="217"/>
      <c r="BJ467" s="217"/>
      <c r="BK467" s="217"/>
      <c r="BL467" s="217"/>
      <c r="BM467" s="217"/>
      <c r="BN467" s="217"/>
      <c r="BO467" s="217"/>
      <c r="BP467" s="217"/>
      <c r="BQ467" s="217"/>
      <c r="BR467" s="217"/>
      <c r="BS467" s="217"/>
      <c r="BT467" s="217"/>
      <c r="BU467" s="217"/>
      <c r="BV467" s="217"/>
      <c r="BW467" s="217"/>
      <c r="BX467" s="217"/>
      <c r="BY467" s="217"/>
      <c r="BZ467" s="217"/>
      <c r="CA467" s="217"/>
      <c r="CB467" s="217"/>
      <c r="CC467" s="217"/>
      <c r="CD467" s="217"/>
      <c r="CE467" s="217"/>
      <c r="CF467" s="217"/>
      <c r="CG467" s="217"/>
      <c r="CH467" s="217"/>
      <c r="CI467" s="217"/>
      <c r="CJ467" s="217"/>
      <c r="CK467" s="217"/>
      <c r="CL467" s="217"/>
      <c r="CM467" s="217"/>
      <c r="CN467" s="217"/>
      <c r="CO467" s="217"/>
      <c r="CP467" s="217"/>
      <c r="CQ467" s="217"/>
      <c r="CR467" s="217"/>
      <c r="CS467" s="217"/>
      <c r="CT467" s="217"/>
      <c r="CU467" s="217"/>
      <c r="CV467" s="217"/>
      <c r="CW467" s="217"/>
      <c r="CX467" s="217"/>
      <c r="CY467" s="217"/>
      <c r="CZ467" s="217"/>
      <c r="DA467" s="217"/>
      <c r="DB467" s="217"/>
      <c r="DC467" s="217"/>
      <c r="DD467" s="217"/>
      <c r="DE467" s="217"/>
      <c r="DF467" s="217"/>
      <c r="DG467" s="217"/>
      <c r="DH467" s="217"/>
      <c r="DI467" s="217"/>
      <c r="DJ467" s="217"/>
      <c r="DK467" s="217"/>
      <c r="DL467" s="217"/>
      <c r="DM467" s="217"/>
      <c r="DN467" s="217"/>
      <c r="DO467" s="217"/>
      <c r="DP467" s="217"/>
      <c r="DQ467" s="217"/>
      <c r="DR467" s="217"/>
      <c r="DS467" s="217"/>
      <c r="DT467" s="217"/>
      <c r="DU467" s="217"/>
      <c r="DV467" s="217"/>
      <c r="DW467" s="217"/>
      <c r="DX467" s="217"/>
      <c r="DY467" s="217"/>
      <c r="DZ467" s="217"/>
      <c r="EA467" s="217"/>
      <c r="EB467" s="217"/>
      <c r="EC467" s="217"/>
      <c r="ED467" s="217"/>
      <c r="EE467" s="217"/>
      <c r="EF467" s="217"/>
      <c r="EG467" s="217"/>
      <c r="EH467" s="217"/>
      <c r="EI467" s="217"/>
      <c r="EJ467" s="217"/>
      <c r="EK467" s="217"/>
      <c r="EL467" s="217"/>
      <c r="EM467" s="217"/>
      <c r="EN467" s="217"/>
      <c r="EO467" s="217"/>
      <c r="EP467" s="217"/>
      <c r="EQ467" s="217"/>
      <c r="ER467" s="217"/>
      <c r="ES467" s="217"/>
      <c r="ET467" s="217"/>
      <c r="EU467" s="217"/>
      <c r="EV467" s="217"/>
      <c r="EW467" s="217"/>
      <c r="EX467" s="217"/>
      <c r="EY467" s="217"/>
      <c r="EZ467" s="217"/>
      <c r="FA467" s="217"/>
      <c r="FB467" s="217"/>
      <c r="FC467" s="217"/>
      <c r="FD467" s="217"/>
      <c r="FE467" s="217"/>
      <c r="FF467" s="217"/>
      <c r="FG467" s="217"/>
      <c r="FH467" s="217"/>
      <c r="FI467" s="217"/>
      <c r="FJ467" s="217"/>
      <c r="FK467" s="217"/>
      <c r="FL467" s="217"/>
      <c r="FM467" s="217"/>
      <c r="FN467" s="217"/>
      <c r="FO467" s="217"/>
      <c r="FP467" s="217"/>
      <c r="FQ467" s="217"/>
      <c r="FR467" s="217"/>
      <c r="FS467" s="217"/>
      <c r="FT467" s="217"/>
      <c r="FU467" s="217"/>
      <c r="FV467" s="217"/>
      <c r="FW467" s="217"/>
      <c r="FX467" s="217"/>
      <c r="FY467" s="217"/>
      <c r="FZ467" s="217"/>
      <c r="GA467" s="217"/>
      <c r="GB467" s="217"/>
      <c r="GC467" s="217"/>
      <c r="GD467" s="217"/>
      <c r="GE467" s="217"/>
      <c r="GF467" s="217"/>
      <c r="GG467" s="217"/>
      <c r="GH467" s="217"/>
      <c r="GI467" s="217"/>
      <c r="GJ467" s="217"/>
      <c r="GK467" s="217"/>
      <c r="GL467" s="217"/>
      <c r="GM467" s="217"/>
      <c r="GN467" s="217"/>
      <c r="GO467" s="217"/>
      <c r="GP467" s="217"/>
      <c r="GQ467" s="217"/>
      <c r="GR467" s="217"/>
      <c r="GS467" s="217"/>
      <c r="GT467" s="217"/>
      <c r="GU467" s="217"/>
      <c r="GV467" s="217"/>
      <c r="GW467" s="217"/>
      <c r="GX467" s="217"/>
      <c r="GY467" s="217"/>
      <c r="GZ467" s="217"/>
      <c r="HA467" s="217"/>
      <c r="HB467" s="217"/>
      <c r="HC467" s="217"/>
      <c r="HD467" s="217"/>
      <c r="HE467" s="217"/>
      <c r="HF467" s="217"/>
      <c r="HG467" s="217"/>
      <c r="HH467" s="217"/>
      <c r="HI467" s="217"/>
      <c r="HJ467" s="217"/>
      <c r="HK467" s="217"/>
      <c r="HL467" s="217"/>
      <c r="HM467" s="217"/>
      <c r="HN467" s="217"/>
      <c r="HO467" s="217"/>
      <c r="HP467" s="217"/>
      <c r="HQ467" s="217"/>
      <c r="HR467" s="217"/>
      <c r="HS467" s="217"/>
      <c r="HT467" s="217"/>
      <c r="HU467" s="217"/>
      <c r="HV467" s="217"/>
      <c r="HW467" s="217"/>
      <c r="HX467" s="217"/>
      <c r="HY467" s="217"/>
      <c r="HZ467" s="217"/>
      <c r="IA467" s="217"/>
      <c r="IB467" s="217"/>
      <c r="IC467" s="217"/>
      <c r="ID467" s="217"/>
      <c r="IE467" s="217"/>
      <c r="IF467" s="217"/>
      <c r="IG467" s="217"/>
      <c r="IH467" s="217"/>
      <c r="II467" s="217"/>
      <c r="IJ467" s="217"/>
      <c r="IK467" s="217"/>
      <c r="IL467" s="217"/>
      <c r="IM467" s="217"/>
      <c r="IN467" s="217"/>
      <c r="IO467" s="217"/>
      <c r="IP467" s="217"/>
      <c r="IQ467" s="217"/>
      <c r="IR467" s="217"/>
      <c r="IS467" s="217"/>
      <c r="IT467" s="217"/>
      <c r="IU467" s="217"/>
      <c r="IV467" s="217"/>
      <c r="IW467" s="217"/>
    </row>
    <row r="468" customFormat="false" ht="12.75" hidden="false" customHeight="false" outlineLevel="0" collapsed="false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217"/>
      <c r="L468" s="217"/>
      <c r="M468" s="217"/>
      <c r="N468" s="217"/>
      <c r="O468" s="217"/>
      <c r="P468" s="217"/>
      <c r="Q468" s="217"/>
      <c r="R468" s="217"/>
      <c r="S468" s="217"/>
      <c r="T468" s="217"/>
      <c r="U468" s="217"/>
      <c r="V468" s="217"/>
      <c r="W468" s="217"/>
      <c r="X468" s="217"/>
      <c r="Y468" s="217"/>
      <c r="Z468" s="217"/>
      <c r="AA468" s="217"/>
      <c r="AB468" s="217"/>
      <c r="AC468" s="217"/>
      <c r="AD468" s="217"/>
      <c r="AE468" s="217"/>
      <c r="AF468" s="217"/>
      <c r="AG468" s="217"/>
      <c r="AH468" s="217"/>
      <c r="AI468" s="217"/>
      <c r="AJ468" s="217"/>
      <c r="AK468" s="217"/>
      <c r="AL468" s="217"/>
      <c r="AM468" s="217"/>
      <c r="AN468" s="217"/>
      <c r="AO468" s="217"/>
      <c r="AP468" s="217"/>
      <c r="AQ468" s="217"/>
      <c r="AR468" s="217"/>
      <c r="AS468" s="217"/>
      <c r="AT468" s="217"/>
      <c r="AU468" s="217"/>
      <c r="AV468" s="217"/>
      <c r="AW468" s="217"/>
      <c r="AX468" s="217"/>
      <c r="AY468" s="217"/>
      <c r="AZ468" s="217"/>
      <c r="BA468" s="217"/>
      <c r="BB468" s="217"/>
      <c r="BC468" s="217"/>
      <c r="BD468" s="217"/>
      <c r="BE468" s="217"/>
      <c r="BF468" s="217"/>
      <c r="BG468" s="217"/>
      <c r="BH468" s="217"/>
      <c r="BI468" s="217"/>
      <c r="BJ468" s="217"/>
      <c r="BK468" s="217"/>
      <c r="BL468" s="217"/>
      <c r="BM468" s="217"/>
      <c r="BN468" s="217"/>
      <c r="BO468" s="217"/>
      <c r="BP468" s="217"/>
      <c r="BQ468" s="217"/>
      <c r="BR468" s="217"/>
      <c r="BS468" s="217"/>
      <c r="BT468" s="217"/>
      <c r="BU468" s="217"/>
      <c r="BV468" s="217"/>
      <c r="BW468" s="217"/>
      <c r="BX468" s="217"/>
      <c r="BY468" s="217"/>
      <c r="BZ468" s="217"/>
      <c r="CA468" s="217"/>
      <c r="CB468" s="217"/>
      <c r="CC468" s="217"/>
      <c r="CD468" s="217"/>
      <c r="CE468" s="217"/>
      <c r="CF468" s="217"/>
      <c r="CG468" s="217"/>
      <c r="CH468" s="217"/>
      <c r="CI468" s="217"/>
      <c r="CJ468" s="217"/>
      <c r="CK468" s="217"/>
      <c r="CL468" s="217"/>
      <c r="CM468" s="217"/>
      <c r="CN468" s="217"/>
      <c r="CO468" s="217"/>
      <c r="CP468" s="217"/>
      <c r="CQ468" s="217"/>
      <c r="CR468" s="217"/>
      <c r="CS468" s="217"/>
      <c r="CT468" s="217"/>
      <c r="CU468" s="217"/>
      <c r="CV468" s="217"/>
      <c r="CW468" s="217"/>
      <c r="CX468" s="217"/>
      <c r="CY468" s="217"/>
      <c r="CZ468" s="217"/>
      <c r="DA468" s="217"/>
      <c r="DB468" s="217"/>
      <c r="DC468" s="217"/>
      <c r="DD468" s="217"/>
      <c r="DE468" s="217"/>
      <c r="DF468" s="217"/>
      <c r="DG468" s="217"/>
      <c r="DH468" s="217"/>
      <c r="DI468" s="217"/>
      <c r="DJ468" s="217"/>
      <c r="DK468" s="217"/>
      <c r="DL468" s="217"/>
      <c r="DM468" s="217"/>
      <c r="DN468" s="217"/>
      <c r="DO468" s="217"/>
      <c r="DP468" s="217"/>
      <c r="DQ468" s="217"/>
      <c r="DR468" s="217"/>
      <c r="DS468" s="217"/>
      <c r="DT468" s="217"/>
      <c r="DU468" s="217"/>
      <c r="DV468" s="217"/>
      <c r="DW468" s="217"/>
      <c r="DX468" s="217"/>
      <c r="DY468" s="217"/>
      <c r="DZ468" s="217"/>
      <c r="EA468" s="217"/>
      <c r="EB468" s="217"/>
      <c r="EC468" s="217"/>
      <c r="ED468" s="217"/>
      <c r="EE468" s="217"/>
      <c r="EF468" s="217"/>
      <c r="EG468" s="217"/>
      <c r="EH468" s="217"/>
      <c r="EI468" s="217"/>
      <c r="EJ468" s="217"/>
      <c r="EK468" s="217"/>
      <c r="EL468" s="217"/>
      <c r="EM468" s="217"/>
      <c r="EN468" s="217"/>
      <c r="EO468" s="217"/>
      <c r="EP468" s="217"/>
      <c r="EQ468" s="217"/>
      <c r="ER468" s="217"/>
      <c r="ES468" s="217"/>
      <c r="ET468" s="217"/>
      <c r="EU468" s="217"/>
      <c r="EV468" s="217"/>
      <c r="EW468" s="217"/>
      <c r="EX468" s="217"/>
      <c r="EY468" s="217"/>
      <c r="EZ468" s="217"/>
      <c r="FA468" s="217"/>
      <c r="FB468" s="217"/>
      <c r="FC468" s="217"/>
      <c r="FD468" s="217"/>
      <c r="FE468" s="217"/>
      <c r="FF468" s="217"/>
      <c r="FG468" s="217"/>
      <c r="FH468" s="217"/>
      <c r="FI468" s="217"/>
      <c r="FJ468" s="217"/>
      <c r="FK468" s="217"/>
      <c r="FL468" s="217"/>
      <c r="FM468" s="217"/>
      <c r="FN468" s="217"/>
      <c r="FO468" s="217"/>
      <c r="FP468" s="217"/>
      <c r="FQ468" s="217"/>
      <c r="FR468" s="217"/>
      <c r="FS468" s="217"/>
      <c r="FT468" s="217"/>
      <c r="FU468" s="217"/>
      <c r="FV468" s="217"/>
      <c r="FW468" s="217"/>
      <c r="FX468" s="217"/>
      <c r="FY468" s="217"/>
      <c r="FZ468" s="217"/>
      <c r="GA468" s="217"/>
      <c r="GB468" s="217"/>
      <c r="GC468" s="217"/>
      <c r="GD468" s="217"/>
      <c r="GE468" s="217"/>
      <c r="GF468" s="217"/>
      <c r="GG468" s="217"/>
      <c r="GH468" s="217"/>
      <c r="GI468" s="217"/>
      <c r="GJ468" s="217"/>
      <c r="GK468" s="217"/>
      <c r="GL468" s="217"/>
      <c r="GM468" s="217"/>
      <c r="GN468" s="217"/>
      <c r="GO468" s="217"/>
      <c r="GP468" s="217"/>
      <c r="GQ468" s="217"/>
      <c r="GR468" s="217"/>
      <c r="GS468" s="217"/>
      <c r="GT468" s="217"/>
      <c r="GU468" s="217"/>
      <c r="GV468" s="217"/>
      <c r="GW468" s="217"/>
      <c r="GX468" s="217"/>
      <c r="GY468" s="217"/>
      <c r="GZ468" s="217"/>
      <c r="HA468" s="217"/>
      <c r="HB468" s="217"/>
      <c r="HC468" s="217"/>
      <c r="HD468" s="217"/>
      <c r="HE468" s="217"/>
      <c r="HF468" s="217"/>
      <c r="HG468" s="217"/>
      <c r="HH468" s="217"/>
      <c r="HI468" s="217"/>
      <c r="HJ468" s="217"/>
      <c r="HK468" s="217"/>
      <c r="HL468" s="217"/>
      <c r="HM468" s="217"/>
      <c r="HN468" s="217"/>
      <c r="HO468" s="217"/>
      <c r="HP468" s="217"/>
      <c r="HQ468" s="217"/>
      <c r="HR468" s="217"/>
      <c r="HS468" s="217"/>
      <c r="HT468" s="217"/>
      <c r="HU468" s="217"/>
      <c r="HV468" s="217"/>
      <c r="HW468" s="217"/>
      <c r="HX468" s="217"/>
      <c r="HY468" s="217"/>
      <c r="HZ468" s="217"/>
      <c r="IA468" s="217"/>
      <c r="IB468" s="217"/>
      <c r="IC468" s="217"/>
      <c r="ID468" s="217"/>
      <c r="IE468" s="217"/>
      <c r="IF468" s="217"/>
      <c r="IG468" s="217"/>
      <c r="IH468" s="217"/>
      <c r="II468" s="217"/>
      <c r="IJ468" s="217"/>
      <c r="IK468" s="217"/>
      <c r="IL468" s="217"/>
      <c r="IM468" s="217"/>
      <c r="IN468" s="217"/>
      <c r="IO468" s="217"/>
      <c r="IP468" s="217"/>
      <c r="IQ468" s="217"/>
      <c r="IR468" s="217"/>
      <c r="IS468" s="217"/>
      <c r="IT468" s="217"/>
      <c r="IU468" s="217"/>
      <c r="IV468" s="217"/>
      <c r="IW468" s="217"/>
    </row>
    <row r="469" customFormat="false" ht="12.75" hidden="false" customHeight="false" outlineLevel="0" collapsed="false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232"/>
      <c r="L469" s="232"/>
      <c r="M469" s="232"/>
      <c r="N469" s="232"/>
      <c r="O469" s="232"/>
      <c r="P469" s="232"/>
      <c r="Q469" s="232"/>
      <c r="R469" s="232"/>
      <c r="S469" s="232"/>
      <c r="T469" s="232"/>
      <c r="U469" s="232"/>
      <c r="V469" s="232"/>
      <c r="W469" s="232"/>
      <c r="X469" s="232"/>
      <c r="Y469" s="232"/>
      <c r="Z469" s="232"/>
      <c r="AA469" s="232"/>
      <c r="AB469" s="232"/>
      <c r="AC469" s="232"/>
      <c r="AD469" s="232"/>
      <c r="AE469" s="232"/>
      <c r="AF469" s="232"/>
      <c r="AG469" s="232"/>
      <c r="AH469" s="232"/>
      <c r="AI469" s="232"/>
      <c r="AJ469" s="232"/>
      <c r="AK469" s="232"/>
      <c r="AL469" s="232"/>
      <c r="AM469" s="232"/>
      <c r="AN469" s="232"/>
      <c r="AO469" s="232"/>
      <c r="AP469" s="232"/>
      <c r="AQ469" s="232"/>
      <c r="AR469" s="232"/>
      <c r="AS469" s="232"/>
      <c r="AT469" s="232"/>
      <c r="AU469" s="232"/>
      <c r="AV469" s="232"/>
      <c r="AW469" s="232"/>
      <c r="AX469" s="232"/>
      <c r="AY469" s="232"/>
      <c r="AZ469" s="232"/>
      <c r="BA469" s="232"/>
      <c r="BB469" s="232"/>
      <c r="BC469" s="232"/>
      <c r="BD469" s="232"/>
      <c r="BE469" s="232"/>
      <c r="BF469" s="232"/>
      <c r="BG469" s="232"/>
      <c r="BH469" s="232"/>
      <c r="BI469" s="232"/>
      <c r="BJ469" s="232"/>
      <c r="BK469" s="232"/>
      <c r="BL469" s="232"/>
      <c r="BM469" s="232"/>
      <c r="BN469" s="232"/>
      <c r="BO469" s="232"/>
      <c r="BP469" s="232"/>
      <c r="BQ469" s="232"/>
      <c r="BR469" s="232"/>
      <c r="BS469" s="232"/>
      <c r="BT469" s="232"/>
      <c r="BU469" s="232"/>
      <c r="BV469" s="232"/>
      <c r="BW469" s="232"/>
      <c r="BX469" s="232"/>
      <c r="BY469" s="232"/>
      <c r="BZ469" s="232"/>
      <c r="CA469" s="232"/>
      <c r="CB469" s="232"/>
      <c r="CC469" s="232"/>
      <c r="CD469" s="232"/>
      <c r="CE469" s="232"/>
      <c r="CF469" s="232"/>
      <c r="CG469" s="232"/>
      <c r="CH469" s="232"/>
      <c r="CI469" s="232"/>
      <c r="CJ469" s="232"/>
      <c r="CK469" s="232"/>
      <c r="CL469" s="232"/>
      <c r="CM469" s="232"/>
      <c r="CN469" s="232"/>
      <c r="CO469" s="232"/>
      <c r="CP469" s="232"/>
      <c r="CQ469" s="232"/>
      <c r="CR469" s="232"/>
      <c r="CS469" s="232"/>
      <c r="CT469" s="232"/>
      <c r="CU469" s="232"/>
      <c r="CV469" s="232"/>
      <c r="CW469" s="232"/>
      <c r="CX469" s="232"/>
      <c r="CY469" s="232"/>
      <c r="CZ469" s="232"/>
      <c r="DA469" s="232"/>
      <c r="DB469" s="232"/>
      <c r="DC469" s="232"/>
      <c r="DD469" s="232"/>
      <c r="DE469" s="232"/>
      <c r="DF469" s="232"/>
      <c r="DG469" s="232"/>
      <c r="DH469" s="232"/>
      <c r="DI469" s="232"/>
      <c r="DJ469" s="232"/>
      <c r="DK469" s="232"/>
      <c r="DL469" s="232"/>
      <c r="DM469" s="232"/>
      <c r="DN469" s="232"/>
      <c r="DO469" s="232"/>
      <c r="DP469" s="232"/>
      <c r="DQ469" s="232"/>
      <c r="DR469" s="232"/>
      <c r="DS469" s="232"/>
      <c r="DT469" s="232"/>
      <c r="DU469" s="232"/>
      <c r="DV469" s="232"/>
      <c r="DW469" s="232"/>
      <c r="DX469" s="232"/>
      <c r="DY469" s="232"/>
      <c r="DZ469" s="232"/>
      <c r="EA469" s="232"/>
      <c r="EB469" s="232"/>
      <c r="EC469" s="232"/>
      <c r="ED469" s="232"/>
      <c r="EE469" s="232"/>
      <c r="EF469" s="232"/>
      <c r="EG469" s="232"/>
      <c r="EH469" s="232"/>
      <c r="EI469" s="232"/>
      <c r="EJ469" s="232"/>
      <c r="EK469" s="232"/>
      <c r="EL469" s="232"/>
      <c r="EM469" s="232"/>
      <c r="EN469" s="232"/>
      <c r="EO469" s="232"/>
      <c r="EP469" s="232"/>
      <c r="EQ469" s="232"/>
      <c r="ER469" s="232"/>
      <c r="ES469" s="232"/>
      <c r="ET469" s="232"/>
      <c r="EU469" s="232"/>
      <c r="EV469" s="232"/>
      <c r="EW469" s="232"/>
      <c r="EX469" s="232"/>
      <c r="EY469" s="232"/>
      <c r="EZ469" s="232"/>
      <c r="FA469" s="232"/>
      <c r="FB469" s="232"/>
      <c r="FC469" s="232"/>
      <c r="FD469" s="232"/>
      <c r="FE469" s="232"/>
      <c r="FF469" s="232"/>
      <c r="FG469" s="232"/>
      <c r="FH469" s="232"/>
      <c r="FI469" s="232"/>
      <c r="FJ469" s="232"/>
      <c r="FK469" s="232"/>
      <c r="FL469" s="232"/>
      <c r="FM469" s="232"/>
      <c r="FN469" s="232"/>
      <c r="FO469" s="232"/>
      <c r="FP469" s="232"/>
      <c r="FQ469" s="232"/>
      <c r="FR469" s="232"/>
      <c r="FS469" s="232"/>
      <c r="FT469" s="232"/>
      <c r="FU469" s="232"/>
      <c r="FV469" s="232"/>
      <c r="FW469" s="232"/>
      <c r="FX469" s="232"/>
      <c r="FY469" s="232"/>
      <c r="FZ469" s="232"/>
      <c r="GA469" s="232"/>
      <c r="GB469" s="232"/>
      <c r="GC469" s="232"/>
      <c r="GD469" s="232"/>
      <c r="GE469" s="232"/>
      <c r="GF469" s="232"/>
      <c r="GG469" s="232"/>
      <c r="GH469" s="232"/>
      <c r="GI469" s="232"/>
      <c r="GJ469" s="232"/>
      <c r="GK469" s="232"/>
      <c r="GL469" s="232"/>
      <c r="GM469" s="232"/>
      <c r="GN469" s="232"/>
      <c r="GO469" s="232"/>
      <c r="GP469" s="232"/>
      <c r="GQ469" s="232"/>
      <c r="GR469" s="232"/>
      <c r="GS469" s="232"/>
      <c r="GT469" s="232"/>
      <c r="GU469" s="232"/>
      <c r="GV469" s="232"/>
      <c r="GW469" s="232"/>
      <c r="GX469" s="232"/>
      <c r="GY469" s="232"/>
      <c r="GZ469" s="232"/>
      <c r="HA469" s="232"/>
      <c r="HB469" s="232"/>
      <c r="HC469" s="232"/>
      <c r="HD469" s="232"/>
      <c r="HE469" s="232"/>
      <c r="HF469" s="232"/>
      <c r="HG469" s="232"/>
      <c r="HH469" s="232"/>
      <c r="HI469" s="232"/>
      <c r="HJ469" s="232"/>
      <c r="HK469" s="232"/>
      <c r="HL469" s="232"/>
      <c r="HM469" s="232"/>
      <c r="HN469" s="232"/>
      <c r="HO469" s="232"/>
      <c r="HP469" s="232"/>
      <c r="HQ469" s="232"/>
      <c r="HR469" s="232"/>
      <c r="HS469" s="232"/>
      <c r="HT469" s="232"/>
      <c r="HU469" s="232"/>
      <c r="HV469" s="232"/>
      <c r="HW469" s="232"/>
      <c r="HX469" s="232"/>
      <c r="HY469" s="232"/>
      <c r="HZ469" s="232"/>
      <c r="IA469" s="232"/>
      <c r="IB469" s="232"/>
      <c r="IC469" s="232"/>
      <c r="ID469" s="232"/>
      <c r="IE469" s="232"/>
      <c r="IF469" s="232"/>
      <c r="IG469" s="232"/>
      <c r="IH469" s="232"/>
      <c r="II469" s="232"/>
      <c r="IJ469" s="232"/>
      <c r="IK469" s="232"/>
      <c r="IL469" s="232"/>
      <c r="IM469" s="232"/>
      <c r="IN469" s="232"/>
      <c r="IO469" s="232"/>
      <c r="IP469" s="232"/>
      <c r="IQ469" s="232"/>
      <c r="IR469" s="232"/>
      <c r="IS469" s="232"/>
      <c r="IT469" s="232"/>
      <c r="IU469" s="232"/>
      <c r="IV469" s="232"/>
      <c r="IW469" s="232"/>
    </row>
    <row r="470" customFormat="false" ht="12.75" hidden="false" customHeight="false" outlineLevel="0" collapsed="false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217"/>
      <c r="L470" s="217"/>
      <c r="M470" s="217"/>
      <c r="N470" s="217"/>
      <c r="O470" s="217"/>
      <c r="P470" s="217"/>
      <c r="Q470" s="217"/>
      <c r="R470" s="217"/>
      <c r="S470" s="217"/>
      <c r="T470" s="217"/>
      <c r="U470" s="217"/>
      <c r="V470" s="217"/>
      <c r="W470" s="217"/>
      <c r="X470" s="217"/>
      <c r="Y470" s="217"/>
      <c r="Z470" s="217"/>
      <c r="AA470" s="217"/>
      <c r="AB470" s="217"/>
      <c r="AC470" s="217"/>
      <c r="AD470" s="217"/>
      <c r="AE470" s="217"/>
      <c r="AF470" s="217"/>
      <c r="AG470" s="217"/>
      <c r="AH470" s="217"/>
      <c r="AI470" s="217"/>
      <c r="AJ470" s="217"/>
      <c r="AK470" s="217"/>
      <c r="AL470" s="217"/>
      <c r="AM470" s="217"/>
      <c r="AN470" s="217"/>
      <c r="AO470" s="217"/>
      <c r="AP470" s="217"/>
      <c r="AQ470" s="217"/>
      <c r="AR470" s="217"/>
      <c r="AS470" s="217"/>
      <c r="AT470" s="217"/>
      <c r="AU470" s="217"/>
      <c r="AV470" s="217"/>
      <c r="AW470" s="217"/>
      <c r="AX470" s="217"/>
      <c r="AY470" s="217"/>
      <c r="AZ470" s="217"/>
      <c r="BA470" s="217"/>
      <c r="BB470" s="217"/>
      <c r="BC470" s="217"/>
      <c r="BD470" s="217"/>
      <c r="BE470" s="217"/>
      <c r="BF470" s="217"/>
      <c r="BG470" s="217"/>
      <c r="BH470" s="217"/>
      <c r="BI470" s="217"/>
      <c r="BJ470" s="217"/>
      <c r="BK470" s="217"/>
      <c r="BL470" s="217"/>
      <c r="BM470" s="217"/>
      <c r="BN470" s="217"/>
      <c r="BO470" s="217"/>
      <c r="BP470" s="217"/>
      <c r="BQ470" s="217"/>
      <c r="BR470" s="217"/>
      <c r="BS470" s="217"/>
      <c r="BT470" s="217"/>
      <c r="BU470" s="217"/>
      <c r="BV470" s="217"/>
      <c r="BW470" s="217"/>
      <c r="BX470" s="217"/>
      <c r="BY470" s="217"/>
      <c r="BZ470" s="217"/>
      <c r="CA470" s="217"/>
      <c r="CB470" s="217"/>
      <c r="CC470" s="217"/>
      <c r="CD470" s="217"/>
      <c r="CE470" s="217"/>
      <c r="CF470" s="217"/>
      <c r="CG470" s="217"/>
      <c r="CH470" s="217"/>
      <c r="CI470" s="217"/>
      <c r="CJ470" s="217"/>
      <c r="CK470" s="217"/>
      <c r="CL470" s="217"/>
      <c r="CM470" s="217"/>
      <c r="CN470" s="217"/>
      <c r="CO470" s="217"/>
      <c r="CP470" s="217"/>
      <c r="CQ470" s="217"/>
      <c r="CR470" s="217"/>
      <c r="CS470" s="217"/>
      <c r="CT470" s="217"/>
      <c r="CU470" s="217"/>
      <c r="CV470" s="217"/>
      <c r="CW470" s="217"/>
      <c r="CX470" s="217"/>
      <c r="CY470" s="217"/>
      <c r="CZ470" s="217"/>
      <c r="DA470" s="217"/>
      <c r="DB470" s="217"/>
      <c r="DC470" s="217"/>
      <c r="DD470" s="217"/>
      <c r="DE470" s="217"/>
      <c r="DF470" s="217"/>
      <c r="DG470" s="217"/>
      <c r="DH470" s="217"/>
      <c r="DI470" s="217"/>
      <c r="DJ470" s="217"/>
      <c r="DK470" s="217"/>
      <c r="DL470" s="217"/>
      <c r="DM470" s="217"/>
      <c r="DN470" s="217"/>
      <c r="DO470" s="217"/>
      <c r="DP470" s="217"/>
      <c r="DQ470" s="217"/>
      <c r="DR470" s="217"/>
      <c r="DS470" s="217"/>
      <c r="DT470" s="217"/>
      <c r="DU470" s="217"/>
      <c r="DV470" s="217"/>
      <c r="DW470" s="217"/>
      <c r="DX470" s="217"/>
      <c r="DY470" s="217"/>
      <c r="DZ470" s="217"/>
      <c r="EA470" s="217"/>
      <c r="EB470" s="217"/>
      <c r="EC470" s="217"/>
      <c r="ED470" s="217"/>
      <c r="EE470" s="217"/>
      <c r="EF470" s="217"/>
      <c r="EG470" s="217"/>
      <c r="EH470" s="217"/>
      <c r="EI470" s="217"/>
      <c r="EJ470" s="217"/>
      <c r="EK470" s="217"/>
      <c r="EL470" s="217"/>
      <c r="EM470" s="217"/>
      <c r="EN470" s="217"/>
      <c r="EO470" s="217"/>
      <c r="EP470" s="217"/>
      <c r="EQ470" s="217"/>
      <c r="ER470" s="217"/>
      <c r="ES470" s="217"/>
      <c r="ET470" s="217"/>
      <c r="EU470" s="217"/>
      <c r="EV470" s="217"/>
      <c r="EW470" s="217"/>
      <c r="EX470" s="217"/>
      <c r="EY470" s="217"/>
      <c r="EZ470" s="217"/>
      <c r="FA470" s="217"/>
      <c r="FB470" s="217"/>
      <c r="FC470" s="217"/>
      <c r="FD470" s="217"/>
      <c r="FE470" s="217"/>
      <c r="FF470" s="217"/>
      <c r="FG470" s="217"/>
      <c r="FH470" s="217"/>
      <c r="FI470" s="217"/>
      <c r="FJ470" s="217"/>
      <c r="FK470" s="217"/>
      <c r="FL470" s="217"/>
      <c r="FM470" s="217"/>
      <c r="FN470" s="217"/>
      <c r="FO470" s="217"/>
      <c r="FP470" s="217"/>
      <c r="FQ470" s="217"/>
      <c r="FR470" s="217"/>
      <c r="FS470" s="217"/>
      <c r="FT470" s="217"/>
      <c r="FU470" s="217"/>
      <c r="FV470" s="217"/>
      <c r="FW470" s="217"/>
      <c r="FX470" s="217"/>
      <c r="FY470" s="217"/>
      <c r="FZ470" s="217"/>
      <c r="GA470" s="217"/>
      <c r="GB470" s="217"/>
      <c r="GC470" s="217"/>
      <c r="GD470" s="217"/>
      <c r="GE470" s="217"/>
      <c r="GF470" s="217"/>
      <c r="GG470" s="217"/>
      <c r="GH470" s="217"/>
      <c r="GI470" s="217"/>
      <c r="GJ470" s="217"/>
      <c r="GK470" s="217"/>
      <c r="GL470" s="217"/>
      <c r="GM470" s="217"/>
      <c r="GN470" s="217"/>
      <c r="GO470" s="217"/>
      <c r="GP470" s="217"/>
      <c r="GQ470" s="217"/>
      <c r="GR470" s="217"/>
      <c r="GS470" s="217"/>
      <c r="GT470" s="217"/>
      <c r="GU470" s="217"/>
      <c r="GV470" s="217"/>
      <c r="GW470" s="217"/>
      <c r="GX470" s="217"/>
      <c r="GY470" s="217"/>
      <c r="GZ470" s="217"/>
      <c r="HA470" s="217"/>
      <c r="HB470" s="217"/>
      <c r="HC470" s="217"/>
      <c r="HD470" s="217"/>
      <c r="HE470" s="217"/>
      <c r="HF470" s="217"/>
      <c r="HG470" s="217"/>
      <c r="HH470" s="217"/>
      <c r="HI470" s="217"/>
      <c r="HJ470" s="217"/>
      <c r="HK470" s="217"/>
      <c r="HL470" s="217"/>
      <c r="HM470" s="217"/>
      <c r="HN470" s="217"/>
      <c r="HO470" s="217"/>
      <c r="HP470" s="217"/>
      <c r="HQ470" s="217"/>
      <c r="HR470" s="217"/>
      <c r="HS470" s="217"/>
      <c r="HT470" s="217"/>
      <c r="HU470" s="217"/>
      <c r="HV470" s="217"/>
      <c r="HW470" s="217"/>
      <c r="HX470" s="217"/>
      <c r="HY470" s="217"/>
      <c r="HZ470" s="217"/>
      <c r="IA470" s="217"/>
      <c r="IB470" s="217"/>
      <c r="IC470" s="217"/>
      <c r="ID470" s="217"/>
      <c r="IE470" s="217"/>
      <c r="IF470" s="217"/>
      <c r="IG470" s="217"/>
      <c r="IH470" s="217"/>
      <c r="II470" s="217"/>
      <c r="IJ470" s="217"/>
      <c r="IK470" s="217"/>
      <c r="IL470" s="217"/>
      <c r="IM470" s="217"/>
      <c r="IN470" s="217"/>
      <c r="IO470" s="217"/>
      <c r="IP470" s="217"/>
      <c r="IQ470" s="217"/>
      <c r="IR470" s="217"/>
      <c r="IS470" s="217"/>
      <c r="IT470" s="217"/>
      <c r="IU470" s="217"/>
      <c r="IV470" s="217"/>
      <c r="IW470" s="217"/>
    </row>
    <row r="471" customFormat="false" ht="12.75" hidden="false" customHeight="false" outlineLevel="0" collapsed="false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232"/>
      <c r="L471" s="232"/>
      <c r="M471" s="232"/>
      <c r="N471" s="232"/>
      <c r="O471" s="232"/>
      <c r="P471" s="232"/>
      <c r="Q471" s="232"/>
      <c r="R471" s="232"/>
      <c r="S471" s="232"/>
      <c r="T471" s="232"/>
      <c r="U471" s="232"/>
      <c r="V471" s="232"/>
      <c r="W471" s="232"/>
      <c r="X471" s="232"/>
      <c r="Y471" s="232"/>
      <c r="Z471" s="232"/>
      <c r="AA471" s="232"/>
      <c r="AB471" s="232"/>
      <c r="AC471" s="232"/>
      <c r="AD471" s="232"/>
      <c r="AE471" s="232"/>
      <c r="AF471" s="232"/>
      <c r="AG471" s="232"/>
      <c r="AH471" s="232"/>
      <c r="AI471" s="232"/>
      <c r="AJ471" s="232"/>
      <c r="AK471" s="232"/>
      <c r="AL471" s="232"/>
      <c r="AM471" s="232"/>
      <c r="AN471" s="232"/>
      <c r="AO471" s="232"/>
      <c r="AP471" s="232"/>
      <c r="AQ471" s="232"/>
      <c r="AR471" s="232"/>
      <c r="AS471" s="232"/>
      <c r="AT471" s="232"/>
      <c r="AU471" s="232"/>
      <c r="AV471" s="232"/>
      <c r="AW471" s="232"/>
      <c r="AX471" s="232"/>
      <c r="AY471" s="232"/>
      <c r="AZ471" s="232"/>
      <c r="BA471" s="232"/>
      <c r="BB471" s="232"/>
      <c r="BC471" s="232"/>
      <c r="BD471" s="232"/>
      <c r="BE471" s="232"/>
      <c r="BF471" s="232"/>
      <c r="BG471" s="232"/>
      <c r="BH471" s="232"/>
      <c r="BI471" s="232"/>
      <c r="BJ471" s="232"/>
      <c r="BK471" s="232"/>
      <c r="BL471" s="232"/>
      <c r="BM471" s="232"/>
      <c r="BN471" s="232"/>
      <c r="BO471" s="232"/>
      <c r="BP471" s="232"/>
      <c r="BQ471" s="232"/>
      <c r="BR471" s="232"/>
      <c r="BS471" s="232"/>
      <c r="BT471" s="232"/>
      <c r="BU471" s="232"/>
      <c r="BV471" s="232"/>
      <c r="BW471" s="232"/>
      <c r="BX471" s="232"/>
      <c r="BY471" s="232"/>
      <c r="BZ471" s="232"/>
      <c r="CA471" s="232"/>
      <c r="CB471" s="232"/>
      <c r="CC471" s="232"/>
      <c r="CD471" s="232"/>
      <c r="CE471" s="232"/>
      <c r="CF471" s="232"/>
      <c r="CG471" s="232"/>
      <c r="CH471" s="232"/>
      <c r="CI471" s="232"/>
      <c r="CJ471" s="232"/>
      <c r="CK471" s="232"/>
      <c r="CL471" s="232"/>
      <c r="CM471" s="232"/>
      <c r="CN471" s="232"/>
      <c r="CO471" s="232"/>
      <c r="CP471" s="232"/>
      <c r="CQ471" s="232"/>
      <c r="CR471" s="232"/>
      <c r="CS471" s="232"/>
      <c r="CT471" s="232"/>
      <c r="CU471" s="232"/>
      <c r="CV471" s="232"/>
      <c r="CW471" s="232"/>
      <c r="CX471" s="232"/>
      <c r="CY471" s="232"/>
      <c r="CZ471" s="232"/>
      <c r="DA471" s="232"/>
      <c r="DB471" s="232"/>
      <c r="DC471" s="232"/>
      <c r="DD471" s="232"/>
      <c r="DE471" s="232"/>
      <c r="DF471" s="232"/>
      <c r="DG471" s="232"/>
      <c r="DH471" s="232"/>
      <c r="DI471" s="232"/>
      <c r="DJ471" s="232"/>
      <c r="DK471" s="232"/>
      <c r="DL471" s="232"/>
      <c r="DM471" s="232"/>
      <c r="DN471" s="232"/>
      <c r="DO471" s="232"/>
      <c r="DP471" s="232"/>
      <c r="DQ471" s="232"/>
      <c r="DR471" s="232"/>
      <c r="DS471" s="232"/>
      <c r="DT471" s="232"/>
      <c r="DU471" s="232"/>
      <c r="DV471" s="232"/>
      <c r="DW471" s="232"/>
      <c r="DX471" s="232"/>
      <c r="DY471" s="232"/>
      <c r="DZ471" s="232"/>
      <c r="EA471" s="232"/>
      <c r="EB471" s="232"/>
      <c r="EC471" s="232"/>
      <c r="ED471" s="232"/>
      <c r="EE471" s="232"/>
      <c r="EF471" s="232"/>
      <c r="EG471" s="232"/>
      <c r="EH471" s="232"/>
      <c r="EI471" s="232"/>
      <c r="EJ471" s="232"/>
      <c r="EK471" s="232"/>
      <c r="EL471" s="232"/>
      <c r="EM471" s="232"/>
      <c r="EN471" s="232"/>
      <c r="EO471" s="232"/>
      <c r="EP471" s="232"/>
      <c r="EQ471" s="232"/>
      <c r="ER471" s="232"/>
      <c r="ES471" s="232"/>
      <c r="ET471" s="232"/>
      <c r="EU471" s="232"/>
      <c r="EV471" s="232"/>
      <c r="EW471" s="232"/>
      <c r="EX471" s="232"/>
      <c r="EY471" s="232"/>
      <c r="EZ471" s="232"/>
      <c r="FA471" s="232"/>
      <c r="FB471" s="232"/>
      <c r="FC471" s="232"/>
      <c r="FD471" s="232"/>
      <c r="FE471" s="232"/>
      <c r="FF471" s="232"/>
      <c r="FG471" s="232"/>
      <c r="FH471" s="232"/>
      <c r="FI471" s="232"/>
      <c r="FJ471" s="232"/>
      <c r="FK471" s="232"/>
      <c r="FL471" s="232"/>
      <c r="FM471" s="232"/>
      <c r="FN471" s="232"/>
      <c r="FO471" s="232"/>
      <c r="FP471" s="232"/>
      <c r="FQ471" s="232"/>
      <c r="FR471" s="232"/>
      <c r="FS471" s="232"/>
      <c r="FT471" s="232"/>
      <c r="FU471" s="232"/>
      <c r="FV471" s="232"/>
      <c r="FW471" s="232"/>
      <c r="FX471" s="232"/>
      <c r="FY471" s="232"/>
      <c r="FZ471" s="232"/>
      <c r="GA471" s="232"/>
      <c r="GB471" s="232"/>
      <c r="GC471" s="232"/>
      <c r="GD471" s="232"/>
      <c r="GE471" s="232"/>
      <c r="GF471" s="232"/>
      <c r="GG471" s="232"/>
      <c r="GH471" s="232"/>
      <c r="GI471" s="232"/>
      <c r="GJ471" s="232"/>
      <c r="GK471" s="232"/>
      <c r="GL471" s="232"/>
      <c r="GM471" s="232"/>
      <c r="GN471" s="232"/>
      <c r="GO471" s="232"/>
      <c r="GP471" s="232"/>
      <c r="GQ471" s="232"/>
      <c r="GR471" s="232"/>
      <c r="GS471" s="232"/>
      <c r="GT471" s="232"/>
      <c r="GU471" s="232"/>
      <c r="GV471" s="232"/>
      <c r="GW471" s="232"/>
      <c r="GX471" s="232"/>
      <c r="GY471" s="232"/>
      <c r="GZ471" s="232"/>
      <c r="HA471" s="232"/>
      <c r="HB471" s="232"/>
      <c r="HC471" s="232"/>
      <c r="HD471" s="232"/>
      <c r="HE471" s="232"/>
      <c r="HF471" s="232"/>
      <c r="HG471" s="232"/>
      <c r="HH471" s="232"/>
      <c r="HI471" s="232"/>
      <c r="HJ471" s="232"/>
      <c r="HK471" s="232"/>
      <c r="HL471" s="232"/>
      <c r="HM471" s="232"/>
      <c r="HN471" s="232"/>
      <c r="HO471" s="232"/>
      <c r="HP471" s="232"/>
      <c r="HQ471" s="232"/>
      <c r="HR471" s="232"/>
      <c r="HS471" s="232"/>
      <c r="HT471" s="232"/>
      <c r="HU471" s="232"/>
      <c r="HV471" s="232"/>
      <c r="HW471" s="232"/>
      <c r="HX471" s="232"/>
      <c r="HY471" s="232"/>
      <c r="HZ471" s="232"/>
      <c r="IA471" s="232"/>
      <c r="IB471" s="232"/>
      <c r="IC471" s="232"/>
      <c r="ID471" s="232"/>
      <c r="IE471" s="232"/>
      <c r="IF471" s="232"/>
      <c r="IG471" s="232"/>
      <c r="IH471" s="232"/>
      <c r="II471" s="232"/>
      <c r="IJ471" s="232"/>
      <c r="IK471" s="232"/>
      <c r="IL471" s="232"/>
      <c r="IM471" s="232"/>
      <c r="IN471" s="232"/>
      <c r="IO471" s="232"/>
      <c r="IP471" s="232"/>
      <c r="IQ471" s="232"/>
      <c r="IR471" s="232"/>
      <c r="IS471" s="232"/>
      <c r="IT471" s="232"/>
      <c r="IU471" s="232"/>
      <c r="IV471" s="232"/>
      <c r="IW471" s="232"/>
    </row>
    <row r="472" customFormat="false" ht="12.75" hidden="false" customHeight="false" outlineLevel="0" collapsed="false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217"/>
      <c r="L472" s="217"/>
      <c r="M472" s="217"/>
      <c r="N472" s="217"/>
      <c r="O472" s="217"/>
      <c r="P472" s="217"/>
      <c r="Q472" s="217"/>
      <c r="R472" s="217"/>
      <c r="S472" s="217"/>
      <c r="T472" s="217"/>
      <c r="U472" s="217"/>
      <c r="V472" s="217"/>
      <c r="W472" s="217"/>
      <c r="X472" s="217"/>
      <c r="Y472" s="217"/>
      <c r="Z472" s="217"/>
      <c r="AA472" s="217"/>
      <c r="AB472" s="217"/>
      <c r="AC472" s="217"/>
      <c r="AD472" s="217"/>
      <c r="AE472" s="217"/>
      <c r="AF472" s="217"/>
      <c r="AG472" s="217"/>
      <c r="AH472" s="217"/>
      <c r="AI472" s="217"/>
      <c r="AJ472" s="217"/>
      <c r="AK472" s="217"/>
      <c r="AL472" s="217"/>
      <c r="AM472" s="217"/>
      <c r="AN472" s="217"/>
      <c r="AO472" s="217"/>
      <c r="AP472" s="217"/>
      <c r="AQ472" s="217"/>
      <c r="AR472" s="217"/>
      <c r="AS472" s="217"/>
      <c r="AT472" s="217"/>
      <c r="AU472" s="217"/>
      <c r="AV472" s="217"/>
      <c r="AW472" s="217"/>
      <c r="AX472" s="217"/>
      <c r="AY472" s="217"/>
      <c r="AZ472" s="217"/>
      <c r="BA472" s="217"/>
      <c r="BB472" s="217"/>
      <c r="BC472" s="217"/>
      <c r="BD472" s="217"/>
      <c r="BE472" s="217"/>
      <c r="BF472" s="217"/>
      <c r="BG472" s="217"/>
      <c r="BH472" s="217"/>
      <c r="BI472" s="217"/>
      <c r="BJ472" s="217"/>
      <c r="BK472" s="217"/>
      <c r="BL472" s="217"/>
      <c r="BM472" s="217"/>
      <c r="BN472" s="217"/>
      <c r="BO472" s="217"/>
      <c r="BP472" s="217"/>
      <c r="BQ472" s="217"/>
      <c r="BR472" s="217"/>
      <c r="BS472" s="217"/>
      <c r="BT472" s="217"/>
      <c r="BU472" s="217"/>
      <c r="BV472" s="217"/>
      <c r="BW472" s="217"/>
      <c r="BX472" s="217"/>
      <c r="BY472" s="217"/>
      <c r="BZ472" s="217"/>
      <c r="CA472" s="217"/>
      <c r="CB472" s="217"/>
      <c r="CC472" s="217"/>
      <c r="CD472" s="217"/>
      <c r="CE472" s="217"/>
      <c r="CF472" s="217"/>
      <c r="CG472" s="217"/>
      <c r="CH472" s="217"/>
      <c r="CI472" s="217"/>
      <c r="CJ472" s="217"/>
      <c r="CK472" s="217"/>
      <c r="CL472" s="217"/>
      <c r="CM472" s="217"/>
      <c r="CN472" s="217"/>
      <c r="CO472" s="217"/>
      <c r="CP472" s="217"/>
      <c r="CQ472" s="217"/>
      <c r="CR472" s="217"/>
      <c r="CS472" s="217"/>
      <c r="CT472" s="217"/>
      <c r="CU472" s="217"/>
      <c r="CV472" s="217"/>
      <c r="CW472" s="217"/>
      <c r="CX472" s="217"/>
      <c r="CY472" s="217"/>
      <c r="CZ472" s="217"/>
      <c r="DA472" s="217"/>
      <c r="DB472" s="217"/>
      <c r="DC472" s="217"/>
      <c r="DD472" s="217"/>
      <c r="DE472" s="217"/>
      <c r="DF472" s="217"/>
      <c r="DG472" s="217"/>
      <c r="DH472" s="217"/>
      <c r="DI472" s="217"/>
      <c r="DJ472" s="217"/>
      <c r="DK472" s="217"/>
      <c r="DL472" s="217"/>
      <c r="DM472" s="217"/>
      <c r="DN472" s="217"/>
      <c r="DO472" s="217"/>
      <c r="DP472" s="217"/>
      <c r="DQ472" s="217"/>
      <c r="DR472" s="217"/>
      <c r="DS472" s="217"/>
      <c r="DT472" s="217"/>
      <c r="DU472" s="217"/>
      <c r="DV472" s="217"/>
      <c r="DW472" s="217"/>
      <c r="DX472" s="217"/>
      <c r="DY472" s="217"/>
      <c r="DZ472" s="217"/>
      <c r="EA472" s="217"/>
      <c r="EB472" s="217"/>
      <c r="EC472" s="217"/>
      <c r="ED472" s="217"/>
      <c r="EE472" s="217"/>
      <c r="EF472" s="217"/>
      <c r="EG472" s="217"/>
      <c r="EH472" s="217"/>
      <c r="EI472" s="217"/>
      <c r="EJ472" s="217"/>
      <c r="EK472" s="217"/>
      <c r="EL472" s="217"/>
      <c r="EM472" s="217"/>
      <c r="EN472" s="217"/>
      <c r="EO472" s="217"/>
      <c r="EP472" s="217"/>
      <c r="EQ472" s="217"/>
      <c r="ER472" s="217"/>
      <c r="ES472" s="217"/>
      <c r="ET472" s="217"/>
      <c r="EU472" s="217"/>
      <c r="EV472" s="217"/>
      <c r="EW472" s="217"/>
      <c r="EX472" s="217"/>
      <c r="EY472" s="217"/>
      <c r="EZ472" s="217"/>
      <c r="FA472" s="217"/>
      <c r="FB472" s="217"/>
      <c r="FC472" s="217"/>
      <c r="FD472" s="217"/>
      <c r="FE472" s="217"/>
      <c r="FF472" s="217"/>
      <c r="FG472" s="217"/>
      <c r="FH472" s="217"/>
      <c r="FI472" s="217"/>
      <c r="FJ472" s="217"/>
      <c r="FK472" s="217"/>
      <c r="FL472" s="217"/>
      <c r="FM472" s="217"/>
      <c r="FN472" s="217"/>
      <c r="FO472" s="217"/>
      <c r="FP472" s="217"/>
      <c r="FQ472" s="217"/>
      <c r="FR472" s="217"/>
      <c r="FS472" s="217"/>
      <c r="FT472" s="217"/>
      <c r="FU472" s="217"/>
      <c r="FV472" s="217"/>
      <c r="FW472" s="217"/>
      <c r="FX472" s="217"/>
      <c r="FY472" s="217"/>
      <c r="FZ472" s="217"/>
      <c r="GA472" s="217"/>
      <c r="GB472" s="217"/>
      <c r="GC472" s="217"/>
      <c r="GD472" s="217"/>
      <c r="GE472" s="217"/>
      <c r="GF472" s="217"/>
      <c r="GG472" s="217"/>
      <c r="GH472" s="217"/>
      <c r="GI472" s="217"/>
      <c r="GJ472" s="217"/>
      <c r="GK472" s="217"/>
      <c r="GL472" s="217"/>
      <c r="GM472" s="217"/>
      <c r="GN472" s="217"/>
      <c r="GO472" s="217"/>
      <c r="GP472" s="217"/>
      <c r="GQ472" s="217"/>
      <c r="GR472" s="217"/>
      <c r="GS472" s="217"/>
      <c r="GT472" s="217"/>
      <c r="GU472" s="217"/>
      <c r="GV472" s="217"/>
      <c r="GW472" s="217"/>
      <c r="GX472" s="217"/>
      <c r="GY472" s="217"/>
      <c r="GZ472" s="217"/>
      <c r="HA472" s="217"/>
      <c r="HB472" s="217"/>
      <c r="HC472" s="217"/>
      <c r="HD472" s="217"/>
      <c r="HE472" s="217"/>
      <c r="HF472" s="217"/>
      <c r="HG472" s="217"/>
      <c r="HH472" s="217"/>
      <c r="HI472" s="217"/>
      <c r="HJ472" s="217"/>
      <c r="HK472" s="217"/>
      <c r="HL472" s="217"/>
      <c r="HM472" s="217"/>
      <c r="HN472" s="217"/>
      <c r="HO472" s="217"/>
      <c r="HP472" s="217"/>
      <c r="HQ472" s="217"/>
      <c r="HR472" s="217"/>
      <c r="HS472" s="217"/>
      <c r="HT472" s="217"/>
      <c r="HU472" s="217"/>
      <c r="HV472" s="217"/>
      <c r="HW472" s="217"/>
      <c r="HX472" s="217"/>
      <c r="HY472" s="217"/>
      <c r="HZ472" s="217"/>
      <c r="IA472" s="217"/>
      <c r="IB472" s="217"/>
      <c r="IC472" s="217"/>
      <c r="ID472" s="217"/>
      <c r="IE472" s="217"/>
      <c r="IF472" s="217"/>
      <c r="IG472" s="217"/>
      <c r="IH472" s="217"/>
      <c r="II472" s="217"/>
      <c r="IJ472" s="217"/>
      <c r="IK472" s="217"/>
      <c r="IL472" s="217"/>
      <c r="IM472" s="217"/>
      <c r="IN472" s="217"/>
      <c r="IO472" s="217"/>
      <c r="IP472" s="217"/>
      <c r="IQ472" s="217"/>
      <c r="IR472" s="217"/>
      <c r="IS472" s="217"/>
      <c r="IT472" s="217"/>
      <c r="IU472" s="217"/>
      <c r="IV472" s="217"/>
      <c r="IW472" s="217"/>
    </row>
    <row r="473" customFormat="false" ht="12.75" hidden="false" customHeight="false" outlineLevel="0" collapsed="false">
      <c r="A473" s="192"/>
      <c r="B473" s="229"/>
      <c r="C473" s="222"/>
      <c r="D473" s="222"/>
      <c r="E473" s="222"/>
      <c r="F473" s="217"/>
      <c r="G473" s="217"/>
      <c r="H473" s="217"/>
      <c r="I473" s="217"/>
      <c r="J473" s="217"/>
      <c r="K473" s="217"/>
      <c r="L473" s="217"/>
      <c r="M473" s="217"/>
      <c r="N473" s="217"/>
      <c r="O473" s="217"/>
      <c r="P473" s="217"/>
      <c r="Q473" s="217"/>
      <c r="R473" s="217"/>
      <c r="S473" s="217"/>
      <c r="T473" s="217"/>
      <c r="U473" s="217"/>
      <c r="V473" s="217"/>
      <c r="W473" s="217"/>
      <c r="X473" s="217"/>
      <c r="Y473" s="217"/>
      <c r="Z473" s="217"/>
      <c r="AA473" s="217"/>
      <c r="AB473" s="217"/>
      <c r="AC473" s="217"/>
      <c r="AD473" s="217"/>
      <c r="AE473" s="217"/>
      <c r="AF473" s="217"/>
      <c r="AG473" s="217"/>
      <c r="AH473" s="217"/>
      <c r="AI473" s="217"/>
      <c r="AJ473" s="217"/>
      <c r="AK473" s="217"/>
      <c r="AL473" s="217"/>
      <c r="AM473" s="217"/>
      <c r="AN473" s="217"/>
      <c r="AO473" s="217"/>
      <c r="AP473" s="217"/>
      <c r="AQ473" s="217"/>
      <c r="AR473" s="217"/>
      <c r="AS473" s="217"/>
      <c r="AT473" s="217"/>
      <c r="AU473" s="217"/>
      <c r="AV473" s="217"/>
      <c r="AW473" s="217"/>
      <c r="AX473" s="217"/>
      <c r="AY473" s="217"/>
      <c r="AZ473" s="217"/>
      <c r="BA473" s="217"/>
      <c r="BB473" s="217"/>
      <c r="BC473" s="217"/>
      <c r="BD473" s="217"/>
      <c r="BE473" s="217"/>
      <c r="BF473" s="217"/>
      <c r="BG473" s="217"/>
      <c r="BH473" s="217"/>
      <c r="BI473" s="217"/>
      <c r="BJ473" s="217"/>
      <c r="BK473" s="217"/>
      <c r="BL473" s="217"/>
      <c r="BM473" s="217"/>
      <c r="BN473" s="217"/>
      <c r="BO473" s="217"/>
      <c r="BP473" s="217"/>
      <c r="BQ473" s="217"/>
      <c r="BR473" s="217"/>
      <c r="BS473" s="217"/>
      <c r="BT473" s="217"/>
      <c r="BU473" s="217"/>
      <c r="BV473" s="217"/>
      <c r="BW473" s="217"/>
      <c r="BX473" s="217"/>
      <c r="BY473" s="217"/>
      <c r="BZ473" s="217"/>
      <c r="CA473" s="217"/>
      <c r="CB473" s="217"/>
      <c r="CC473" s="217"/>
      <c r="CD473" s="217"/>
      <c r="CE473" s="217"/>
      <c r="CF473" s="217"/>
      <c r="CG473" s="217"/>
      <c r="CH473" s="217"/>
      <c r="CI473" s="217"/>
      <c r="CJ473" s="217"/>
      <c r="CK473" s="217"/>
      <c r="CL473" s="217"/>
      <c r="CM473" s="217"/>
      <c r="CN473" s="217"/>
      <c r="CO473" s="217"/>
      <c r="CP473" s="217"/>
      <c r="CQ473" s="217"/>
      <c r="CR473" s="217"/>
      <c r="CS473" s="217"/>
      <c r="CT473" s="217"/>
      <c r="CU473" s="217"/>
      <c r="CV473" s="217"/>
      <c r="CW473" s="217"/>
      <c r="CX473" s="217"/>
      <c r="CY473" s="217"/>
      <c r="CZ473" s="217"/>
      <c r="DA473" s="217"/>
      <c r="DB473" s="217"/>
      <c r="DC473" s="217"/>
      <c r="DD473" s="217"/>
      <c r="DE473" s="217"/>
      <c r="DF473" s="217"/>
      <c r="DG473" s="217"/>
      <c r="DH473" s="217"/>
      <c r="DI473" s="217"/>
      <c r="DJ473" s="217"/>
      <c r="DK473" s="217"/>
      <c r="DL473" s="217"/>
      <c r="DM473" s="217"/>
      <c r="DN473" s="217"/>
      <c r="DO473" s="217"/>
      <c r="DP473" s="217"/>
      <c r="DQ473" s="217"/>
      <c r="DR473" s="217"/>
      <c r="DS473" s="217"/>
      <c r="DT473" s="217"/>
      <c r="DU473" s="217"/>
      <c r="DV473" s="217"/>
      <c r="DW473" s="217"/>
      <c r="DX473" s="217"/>
      <c r="DY473" s="217"/>
      <c r="DZ473" s="217"/>
      <c r="EA473" s="217"/>
      <c r="EB473" s="217"/>
      <c r="EC473" s="217"/>
      <c r="ED473" s="217"/>
      <c r="EE473" s="217"/>
      <c r="EF473" s="217"/>
      <c r="EG473" s="217"/>
      <c r="EH473" s="217"/>
      <c r="EI473" s="217"/>
      <c r="EJ473" s="217"/>
      <c r="EK473" s="217"/>
      <c r="EL473" s="217"/>
      <c r="EM473" s="217"/>
      <c r="EN473" s="217"/>
      <c r="EO473" s="217"/>
      <c r="EP473" s="217"/>
      <c r="EQ473" s="217"/>
      <c r="ER473" s="217"/>
      <c r="ES473" s="217"/>
      <c r="ET473" s="217"/>
      <c r="EU473" s="217"/>
      <c r="EV473" s="217"/>
      <c r="EW473" s="217"/>
      <c r="EX473" s="217"/>
      <c r="EY473" s="217"/>
      <c r="EZ473" s="217"/>
      <c r="FA473" s="217"/>
      <c r="FB473" s="217"/>
      <c r="FC473" s="217"/>
      <c r="FD473" s="217"/>
      <c r="FE473" s="217"/>
      <c r="FF473" s="217"/>
      <c r="FG473" s="217"/>
      <c r="FH473" s="217"/>
      <c r="FI473" s="217"/>
      <c r="FJ473" s="217"/>
      <c r="FK473" s="217"/>
      <c r="FL473" s="217"/>
      <c r="FM473" s="217"/>
      <c r="FN473" s="217"/>
      <c r="FO473" s="217"/>
      <c r="FP473" s="217"/>
      <c r="FQ473" s="217"/>
      <c r="FR473" s="217"/>
      <c r="FS473" s="217"/>
      <c r="FT473" s="217"/>
      <c r="FU473" s="217"/>
      <c r="FV473" s="217"/>
      <c r="FW473" s="217"/>
      <c r="FX473" s="217"/>
      <c r="FY473" s="217"/>
      <c r="FZ473" s="217"/>
      <c r="GA473" s="217"/>
      <c r="GB473" s="217"/>
      <c r="GC473" s="217"/>
      <c r="GD473" s="217"/>
      <c r="GE473" s="217"/>
      <c r="GF473" s="217"/>
      <c r="GG473" s="217"/>
      <c r="GH473" s="217"/>
      <c r="GI473" s="217"/>
      <c r="GJ473" s="217"/>
      <c r="GK473" s="217"/>
      <c r="GL473" s="217"/>
      <c r="GM473" s="217"/>
      <c r="GN473" s="217"/>
      <c r="GO473" s="217"/>
      <c r="GP473" s="217"/>
      <c r="GQ473" s="217"/>
      <c r="GR473" s="217"/>
      <c r="GS473" s="217"/>
      <c r="GT473" s="217"/>
      <c r="GU473" s="217"/>
      <c r="GV473" s="217"/>
      <c r="GW473" s="217"/>
      <c r="GX473" s="217"/>
      <c r="GY473" s="217"/>
      <c r="GZ473" s="217"/>
      <c r="HA473" s="217"/>
      <c r="HB473" s="217"/>
      <c r="HC473" s="217"/>
      <c r="HD473" s="217"/>
      <c r="HE473" s="217"/>
      <c r="HF473" s="217"/>
      <c r="HG473" s="217"/>
      <c r="HH473" s="217"/>
      <c r="HI473" s="217"/>
      <c r="HJ473" s="217"/>
      <c r="HK473" s="217"/>
      <c r="HL473" s="217"/>
      <c r="HM473" s="217"/>
      <c r="HN473" s="217"/>
      <c r="HO473" s="217"/>
      <c r="HP473" s="217"/>
      <c r="HQ473" s="217"/>
      <c r="HR473" s="217"/>
      <c r="HS473" s="217"/>
      <c r="HT473" s="217"/>
      <c r="HU473" s="217"/>
      <c r="HV473" s="217"/>
      <c r="HW473" s="217"/>
      <c r="HX473" s="217"/>
      <c r="HY473" s="217"/>
      <c r="HZ473" s="217"/>
      <c r="IA473" s="217"/>
      <c r="IB473" s="217"/>
      <c r="IC473" s="217"/>
      <c r="ID473" s="217"/>
      <c r="IE473" s="217"/>
      <c r="IF473" s="217"/>
      <c r="IG473" s="217"/>
      <c r="IH473" s="217"/>
      <c r="II473" s="217"/>
      <c r="IJ473" s="217"/>
      <c r="IK473" s="217"/>
      <c r="IL473" s="217"/>
      <c r="IM473" s="217"/>
      <c r="IN473" s="217"/>
      <c r="IO473" s="217"/>
      <c r="IP473" s="217"/>
      <c r="IQ473" s="217"/>
      <c r="IR473" s="217"/>
      <c r="IS473" s="217"/>
      <c r="IT473" s="217"/>
      <c r="IU473" s="217"/>
      <c r="IV473" s="217"/>
      <c r="IW473" s="217"/>
    </row>
    <row r="474" customFormat="false" ht="12.75" hidden="false" customHeight="false" outlineLevel="0" collapsed="false">
      <c r="A474" s="192"/>
      <c r="B474" s="229"/>
      <c r="C474" s="222"/>
      <c r="D474" s="222"/>
      <c r="E474" s="222"/>
      <c r="F474" s="217"/>
      <c r="G474" s="217"/>
      <c r="H474" s="217"/>
      <c r="I474" s="217"/>
      <c r="J474" s="217"/>
      <c r="K474" s="217"/>
      <c r="L474" s="217"/>
      <c r="M474" s="217"/>
      <c r="N474" s="217"/>
      <c r="O474" s="217"/>
      <c r="P474" s="217"/>
      <c r="Q474" s="217"/>
      <c r="R474" s="217"/>
      <c r="S474" s="217"/>
      <c r="T474" s="217"/>
      <c r="U474" s="217"/>
      <c r="V474" s="217"/>
      <c r="W474" s="217"/>
      <c r="X474" s="217"/>
      <c r="Y474" s="217"/>
      <c r="Z474" s="217"/>
      <c r="AA474" s="217"/>
      <c r="AB474" s="217"/>
      <c r="AC474" s="217"/>
      <c r="AD474" s="217"/>
      <c r="AE474" s="217"/>
      <c r="AF474" s="217"/>
      <c r="AG474" s="217"/>
      <c r="AH474" s="217"/>
      <c r="AI474" s="217"/>
      <c r="AJ474" s="217"/>
      <c r="AK474" s="217"/>
      <c r="AL474" s="217"/>
      <c r="AM474" s="217"/>
      <c r="AN474" s="217"/>
      <c r="AO474" s="217"/>
      <c r="AP474" s="217"/>
      <c r="AQ474" s="217"/>
      <c r="AR474" s="217"/>
      <c r="AS474" s="217"/>
      <c r="AT474" s="217"/>
      <c r="AU474" s="217"/>
      <c r="AV474" s="217"/>
      <c r="AW474" s="217"/>
      <c r="AX474" s="217"/>
      <c r="AY474" s="217"/>
      <c r="AZ474" s="217"/>
      <c r="BA474" s="217"/>
      <c r="BB474" s="217"/>
      <c r="BC474" s="217"/>
      <c r="BD474" s="217"/>
      <c r="BE474" s="217"/>
      <c r="BF474" s="217"/>
      <c r="BG474" s="217"/>
      <c r="BH474" s="217"/>
      <c r="BI474" s="217"/>
      <c r="BJ474" s="217"/>
      <c r="BK474" s="217"/>
      <c r="BL474" s="217"/>
      <c r="BM474" s="217"/>
      <c r="BN474" s="217"/>
      <c r="BO474" s="217"/>
      <c r="BP474" s="217"/>
      <c r="BQ474" s="217"/>
      <c r="BR474" s="217"/>
      <c r="BS474" s="217"/>
      <c r="BT474" s="217"/>
      <c r="BU474" s="217"/>
      <c r="BV474" s="217"/>
      <c r="BW474" s="217"/>
      <c r="BX474" s="217"/>
      <c r="BY474" s="217"/>
      <c r="BZ474" s="217"/>
      <c r="CA474" s="217"/>
      <c r="CB474" s="217"/>
      <c r="CC474" s="217"/>
      <c r="CD474" s="217"/>
      <c r="CE474" s="217"/>
      <c r="CF474" s="217"/>
      <c r="CG474" s="217"/>
      <c r="CH474" s="217"/>
      <c r="CI474" s="217"/>
      <c r="CJ474" s="217"/>
      <c r="CK474" s="217"/>
      <c r="CL474" s="217"/>
      <c r="CM474" s="217"/>
      <c r="CN474" s="217"/>
      <c r="CO474" s="217"/>
      <c r="CP474" s="217"/>
      <c r="CQ474" s="217"/>
      <c r="CR474" s="217"/>
      <c r="CS474" s="217"/>
      <c r="CT474" s="217"/>
      <c r="CU474" s="217"/>
      <c r="CV474" s="217"/>
      <c r="CW474" s="217"/>
      <c r="CX474" s="217"/>
      <c r="CY474" s="217"/>
      <c r="CZ474" s="217"/>
      <c r="DA474" s="217"/>
      <c r="DB474" s="217"/>
      <c r="DC474" s="217"/>
      <c r="DD474" s="217"/>
      <c r="DE474" s="217"/>
      <c r="DF474" s="217"/>
      <c r="DG474" s="217"/>
      <c r="DH474" s="217"/>
      <c r="DI474" s="217"/>
      <c r="DJ474" s="217"/>
      <c r="DK474" s="217"/>
      <c r="DL474" s="217"/>
      <c r="DM474" s="217"/>
      <c r="DN474" s="217"/>
      <c r="DO474" s="217"/>
      <c r="DP474" s="217"/>
      <c r="DQ474" s="217"/>
      <c r="DR474" s="217"/>
      <c r="DS474" s="217"/>
      <c r="DT474" s="217"/>
      <c r="DU474" s="217"/>
      <c r="DV474" s="217"/>
      <c r="DW474" s="217"/>
      <c r="DX474" s="217"/>
      <c r="DY474" s="217"/>
      <c r="DZ474" s="217"/>
      <c r="EA474" s="217"/>
      <c r="EB474" s="217"/>
      <c r="EC474" s="217"/>
      <c r="ED474" s="217"/>
      <c r="EE474" s="217"/>
      <c r="EF474" s="217"/>
      <c r="EG474" s="217"/>
      <c r="EH474" s="217"/>
      <c r="EI474" s="217"/>
      <c r="EJ474" s="217"/>
      <c r="EK474" s="217"/>
      <c r="EL474" s="217"/>
      <c r="EM474" s="217"/>
      <c r="EN474" s="217"/>
      <c r="EO474" s="217"/>
      <c r="EP474" s="217"/>
      <c r="EQ474" s="217"/>
      <c r="ER474" s="217"/>
      <c r="ES474" s="217"/>
      <c r="ET474" s="217"/>
      <c r="EU474" s="217"/>
      <c r="EV474" s="217"/>
      <c r="EW474" s="217"/>
      <c r="EX474" s="217"/>
      <c r="EY474" s="217"/>
      <c r="EZ474" s="217"/>
      <c r="FA474" s="217"/>
      <c r="FB474" s="217"/>
      <c r="FC474" s="217"/>
      <c r="FD474" s="217"/>
      <c r="FE474" s="217"/>
      <c r="FF474" s="217"/>
      <c r="FG474" s="217"/>
      <c r="FH474" s="217"/>
      <c r="FI474" s="217"/>
      <c r="FJ474" s="217"/>
      <c r="FK474" s="217"/>
      <c r="FL474" s="217"/>
      <c r="FM474" s="217"/>
      <c r="FN474" s="217"/>
      <c r="FO474" s="217"/>
      <c r="FP474" s="217"/>
      <c r="FQ474" s="217"/>
      <c r="FR474" s="217"/>
      <c r="FS474" s="217"/>
      <c r="FT474" s="217"/>
      <c r="FU474" s="217"/>
      <c r="FV474" s="217"/>
      <c r="FW474" s="217"/>
      <c r="FX474" s="217"/>
      <c r="FY474" s="217"/>
      <c r="FZ474" s="217"/>
      <c r="GA474" s="217"/>
      <c r="GB474" s="217"/>
      <c r="GC474" s="217"/>
      <c r="GD474" s="217"/>
      <c r="GE474" s="217"/>
      <c r="GF474" s="217"/>
      <c r="GG474" s="217"/>
      <c r="GH474" s="217"/>
      <c r="GI474" s="217"/>
      <c r="GJ474" s="217"/>
      <c r="GK474" s="217"/>
      <c r="GL474" s="217"/>
      <c r="GM474" s="217"/>
      <c r="GN474" s="217"/>
      <c r="GO474" s="217"/>
      <c r="GP474" s="217"/>
      <c r="GQ474" s="217"/>
      <c r="GR474" s="217"/>
      <c r="GS474" s="217"/>
      <c r="GT474" s="217"/>
      <c r="GU474" s="217"/>
      <c r="GV474" s="217"/>
      <c r="GW474" s="217"/>
      <c r="GX474" s="217"/>
      <c r="GY474" s="217"/>
      <c r="GZ474" s="217"/>
      <c r="HA474" s="217"/>
      <c r="HB474" s="217"/>
      <c r="HC474" s="217"/>
      <c r="HD474" s="217"/>
      <c r="HE474" s="217"/>
      <c r="HF474" s="217"/>
      <c r="HG474" s="217"/>
      <c r="HH474" s="217"/>
      <c r="HI474" s="217"/>
      <c r="HJ474" s="217"/>
      <c r="HK474" s="217"/>
      <c r="HL474" s="217"/>
      <c r="HM474" s="217"/>
      <c r="HN474" s="217"/>
      <c r="HO474" s="217"/>
      <c r="HP474" s="217"/>
      <c r="HQ474" s="217"/>
      <c r="HR474" s="217"/>
      <c r="HS474" s="217"/>
      <c r="HT474" s="217"/>
      <c r="HU474" s="217"/>
      <c r="HV474" s="217"/>
      <c r="HW474" s="217"/>
      <c r="HX474" s="217"/>
      <c r="HY474" s="217"/>
      <c r="HZ474" s="217"/>
      <c r="IA474" s="217"/>
      <c r="IB474" s="217"/>
      <c r="IC474" s="217"/>
      <c r="ID474" s="217"/>
      <c r="IE474" s="217"/>
      <c r="IF474" s="217"/>
      <c r="IG474" s="217"/>
      <c r="IH474" s="217"/>
      <c r="II474" s="217"/>
      <c r="IJ474" s="217"/>
      <c r="IK474" s="217"/>
      <c r="IL474" s="217"/>
      <c r="IM474" s="217"/>
      <c r="IN474" s="217"/>
      <c r="IO474" s="217"/>
      <c r="IP474" s="217"/>
      <c r="IQ474" s="217"/>
      <c r="IR474" s="217"/>
      <c r="IS474" s="217"/>
      <c r="IT474" s="217"/>
      <c r="IU474" s="217"/>
      <c r="IV474" s="217"/>
      <c r="IW474" s="217"/>
    </row>
    <row r="475" customFormat="false" ht="12.75" hidden="false" customHeight="false" outlineLevel="0" collapsed="false">
      <c r="A475" s="148"/>
      <c r="B475" s="148"/>
      <c r="C475" s="148"/>
      <c r="D475" s="148"/>
      <c r="E475" s="148"/>
    </row>
    <row r="476" customFormat="false" ht="12.75" hidden="false" customHeight="false" outlineLevel="0" collapsed="false">
      <c r="A476" s="148"/>
      <c r="B476" s="148"/>
      <c r="C476" s="148"/>
      <c r="D476" s="148"/>
      <c r="E476" s="148"/>
    </row>
    <row r="477" customFormat="false" ht="12.75" hidden="false" customHeight="false" outlineLevel="0" collapsed="false">
      <c r="A477" s="148"/>
      <c r="B477" s="148"/>
      <c r="C477" s="148"/>
      <c r="D477" s="148"/>
      <c r="E477" s="148"/>
    </row>
    <row r="478" customFormat="false" ht="18.75" hidden="false" customHeight="false" outlineLevel="0" collapsed="false">
      <c r="A478" s="197"/>
      <c r="B478" s="148"/>
      <c r="C478" s="148"/>
      <c r="D478" s="148"/>
      <c r="E478" s="148"/>
    </row>
    <row r="479" customFormat="false" ht="12.75" hidden="false" customHeight="false" outlineLevel="0" collapsed="false">
      <c r="A479" s="160"/>
      <c r="B479" s="148"/>
      <c r="C479" s="148"/>
      <c r="D479" s="148"/>
      <c r="E479" s="148"/>
    </row>
    <row r="480" customFormat="false" ht="12.75" hidden="false" customHeight="false" outlineLevel="0" collapsed="false">
      <c r="A480" s="187"/>
      <c r="B480" s="148"/>
      <c r="C480" s="148"/>
      <c r="D480" s="206"/>
      <c r="E480" s="206"/>
    </row>
    <row r="481" customFormat="false" ht="12.75" hidden="false" customHeight="false" outlineLevel="0" collapsed="false">
      <c r="A481" s="148"/>
      <c r="B481" s="148"/>
      <c r="C481" s="148"/>
      <c r="D481" s="148"/>
      <c r="E481" s="148"/>
    </row>
    <row r="482" customFormat="false" ht="12.75" hidden="false" customHeight="false" outlineLevel="0" collapsed="false">
      <c r="A482" s="149"/>
      <c r="B482" s="149"/>
      <c r="C482" s="170"/>
      <c r="D482" s="170"/>
      <c r="E482" s="170"/>
    </row>
    <row r="483" customFormat="false" ht="12.75" hidden="false" customHeight="false" outlineLevel="0" collapsed="false">
      <c r="A483" s="160"/>
      <c r="B483" s="148"/>
      <c r="C483" s="148"/>
      <c r="D483" s="148"/>
      <c r="E483" s="148"/>
    </row>
    <row r="484" customFormat="false" ht="12.75" hidden="false" customHeight="false" outlineLevel="0" collapsed="false">
      <c r="A484" s="199"/>
      <c r="B484" s="148"/>
      <c r="C484" s="148"/>
      <c r="D484" s="200"/>
      <c r="E484" s="200"/>
    </row>
    <row r="485" customFormat="false" ht="12.75" hidden="false" customHeight="false" outlineLevel="0" collapsed="false">
      <c r="A485" s="199"/>
      <c r="B485" s="148"/>
      <c r="C485" s="148"/>
      <c r="D485" s="200"/>
      <c r="E485" s="200"/>
    </row>
    <row r="486" customFormat="false" ht="12.75" hidden="false" customHeight="false" outlineLevel="0" collapsed="false">
      <c r="A486" s="237"/>
      <c r="B486" s="148"/>
      <c r="C486" s="148"/>
      <c r="D486" s="200"/>
      <c r="E486" s="200"/>
    </row>
    <row r="487" customFormat="false" ht="12.75" hidden="false" customHeight="false" outlineLevel="0" collapsed="false">
      <c r="A487" s="199"/>
      <c r="B487" s="148"/>
      <c r="C487" s="148"/>
      <c r="D487" s="200"/>
      <c r="E487" s="200"/>
    </row>
    <row r="488" customFormat="false" ht="12.75" hidden="false" customHeight="false" outlineLevel="0" collapsed="false">
      <c r="A488" s="148"/>
      <c r="B488" s="148"/>
      <c r="C488" s="148"/>
      <c r="D488" s="200"/>
      <c r="E488" s="200"/>
    </row>
    <row r="489" customFormat="false" ht="12.75" hidden="false" customHeight="false" outlineLevel="0" collapsed="false">
      <c r="A489" s="160"/>
      <c r="B489" s="148"/>
      <c r="C489" s="148"/>
      <c r="D489" s="200"/>
      <c r="E489" s="200"/>
    </row>
    <row r="490" customFormat="false" ht="12.75" hidden="false" customHeight="false" outlineLevel="0" collapsed="false">
      <c r="A490" s="199"/>
      <c r="B490" s="148"/>
      <c r="C490" s="148"/>
      <c r="D490" s="200"/>
      <c r="E490" s="200"/>
    </row>
    <row r="491" customFormat="false" ht="12.75" hidden="false" customHeight="false" outlineLevel="0" collapsed="false">
      <c r="A491" s="199"/>
      <c r="B491" s="148"/>
      <c r="C491" s="148"/>
      <c r="D491" s="200"/>
      <c r="E491" s="200"/>
    </row>
    <row r="492" customFormat="false" ht="12.75" hidden="false" customHeight="false" outlineLevel="0" collapsed="false">
      <c r="A492" s="199"/>
      <c r="B492" s="148"/>
      <c r="C492" s="148"/>
      <c r="D492" s="200"/>
      <c r="E492" s="200"/>
    </row>
    <row r="493" customFormat="false" ht="12.75" hidden="false" customHeight="false" outlineLevel="0" collapsed="false">
      <c r="A493" s="199"/>
      <c r="B493" s="148"/>
      <c r="C493" s="148"/>
      <c r="D493" s="200"/>
      <c r="E493" s="200"/>
    </row>
    <row r="494" customFormat="false" ht="12.75" hidden="false" customHeight="false" outlineLevel="0" collapsed="false">
      <c r="A494" s="199"/>
      <c r="B494" s="148"/>
      <c r="C494" s="148"/>
      <c r="D494" s="200"/>
      <c r="E494" s="200"/>
    </row>
    <row r="495" customFormat="false" ht="12.75" hidden="false" customHeight="false" outlineLevel="0" collapsed="false">
      <c r="A495" s="199"/>
      <c r="B495" s="148"/>
      <c r="C495" s="148"/>
      <c r="D495" s="200"/>
      <c r="E495" s="200"/>
    </row>
    <row r="496" customFormat="false" ht="12.75" hidden="false" customHeight="false" outlineLevel="0" collapsed="false">
      <c r="A496" s="199"/>
      <c r="B496" s="148"/>
      <c r="C496" s="148"/>
      <c r="D496" s="200"/>
      <c r="E496" s="200"/>
    </row>
    <row r="497" customFormat="false" ht="12.75" hidden="false" customHeight="false" outlineLevel="0" collapsed="false">
      <c r="A497" s="199"/>
      <c r="B497" s="148"/>
      <c r="C497" s="148"/>
      <c r="D497" s="200"/>
      <c r="E497" s="200"/>
    </row>
    <row r="498" customFormat="false" ht="12.75" hidden="false" customHeight="false" outlineLevel="0" collapsed="false">
      <c r="A498" s="199"/>
      <c r="B498" s="148"/>
      <c r="C498" s="148"/>
      <c r="D498" s="200"/>
      <c r="E498" s="200"/>
    </row>
    <row r="499" customFormat="false" ht="12.75" hidden="false" customHeight="false" outlineLevel="0" collapsed="false">
      <c r="A499" s="199"/>
      <c r="B499" s="148"/>
      <c r="C499" s="148"/>
      <c r="D499" s="200"/>
      <c r="E499" s="200"/>
    </row>
    <row r="500" customFormat="false" ht="12.75" hidden="false" customHeight="false" outlineLevel="0" collapsed="false">
      <c r="A500" s="148"/>
      <c r="B500" s="148"/>
      <c r="C500" s="148"/>
      <c r="D500" s="200"/>
      <c r="E500" s="200"/>
    </row>
    <row r="501" customFormat="false" ht="12.75" hidden="false" customHeight="false" outlineLevel="0" collapsed="false">
      <c r="A501" s="148"/>
      <c r="B501" s="148"/>
      <c r="C501" s="148"/>
      <c r="D501" s="200"/>
      <c r="E501" s="200"/>
    </row>
    <row r="502" customFormat="false" ht="12.75" hidden="false" customHeight="false" outlineLevel="0" collapsed="false">
      <c r="A502" s="148"/>
      <c r="B502" s="148"/>
      <c r="C502" s="148"/>
      <c r="D502" s="200"/>
      <c r="E502" s="200"/>
    </row>
    <row r="503" customFormat="false" ht="12.75" hidden="false" customHeight="false" outlineLevel="0" collapsed="false">
      <c r="A503" s="199"/>
      <c r="B503" s="148"/>
      <c r="C503" s="148"/>
      <c r="D503" s="200"/>
      <c r="E503" s="200"/>
    </row>
    <row r="504" customFormat="false" ht="12.75" hidden="false" customHeight="false" outlineLevel="0" collapsed="false">
      <c r="A504" s="148"/>
      <c r="B504" s="148"/>
      <c r="C504" s="148"/>
      <c r="D504" s="200"/>
      <c r="E504" s="200"/>
    </row>
    <row r="505" customFormat="false" ht="12.75" hidden="false" customHeight="false" outlineLevel="0" collapsed="false">
      <c r="A505" s="148"/>
      <c r="B505" s="148"/>
      <c r="C505" s="148"/>
      <c r="D505" s="200"/>
      <c r="E505" s="200"/>
    </row>
    <row r="506" customFormat="false" ht="12.75" hidden="false" customHeight="false" outlineLevel="0" collapsed="false">
      <c r="A506" s="160"/>
      <c r="B506" s="148"/>
      <c r="C506" s="148"/>
      <c r="D506" s="200"/>
      <c r="E506" s="200"/>
    </row>
    <row r="507" customFormat="false" ht="12.75" hidden="false" customHeight="false" outlineLevel="0" collapsed="false">
      <c r="A507" s="199"/>
      <c r="B507" s="148"/>
      <c r="C507" s="148"/>
      <c r="D507" s="200"/>
      <c r="E507" s="200"/>
    </row>
    <row r="508" customFormat="false" ht="12.75" hidden="false" customHeight="false" outlineLevel="0" collapsed="false">
      <c r="A508" s="160"/>
      <c r="B508" s="148"/>
      <c r="C508" s="148"/>
      <c r="D508" s="200"/>
      <c r="E508" s="200"/>
    </row>
    <row r="509" customFormat="false" ht="12.75" hidden="false" customHeight="false" outlineLevel="0" collapsed="false">
      <c r="A509" s="160"/>
      <c r="B509" s="148"/>
      <c r="C509" s="148"/>
      <c r="D509" s="200"/>
      <c r="E509" s="200"/>
    </row>
    <row r="510" customFormat="false" ht="12.75" hidden="false" customHeight="false" outlineLevel="0" collapsed="false">
      <c r="A510" s="160"/>
      <c r="B510" s="148"/>
      <c r="C510" s="148"/>
      <c r="D510" s="200"/>
      <c r="E510" s="200"/>
    </row>
    <row r="511" customFormat="false" ht="12.75" hidden="false" customHeight="false" outlineLevel="0" collapsed="false">
      <c r="A511" s="148"/>
      <c r="B511" s="148"/>
      <c r="C511" s="148"/>
      <c r="D511" s="200"/>
      <c r="E511" s="200"/>
    </row>
    <row r="512" customFormat="false" ht="12.75" hidden="false" customHeight="false" outlineLevel="0" collapsed="false">
      <c r="A512" s="148"/>
      <c r="B512" s="148"/>
      <c r="C512" s="148"/>
      <c r="D512" s="200"/>
      <c r="E512" s="200"/>
    </row>
    <row r="513" customFormat="false" ht="12.75" hidden="false" customHeight="false" outlineLevel="0" collapsed="false">
      <c r="A513" s="160"/>
      <c r="B513" s="148"/>
      <c r="C513" s="148"/>
      <c r="D513" s="200"/>
      <c r="E513" s="200"/>
    </row>
    <row r="514" customFormat="false" ht="12.75" hidden="false" customHeight="false" outlineLevel="0" collapsed="false">
      <c r="A514" s="160"/>
      <c r="B514" s="148"/>
      <c r="C514" s="148"/>
      <c r="D514" s="200"/>
      <c r="E514" s="200"/>
    </row>
    <row r="515" customFormat="false" ht="12.75" hidden="false" customHeight="false" outlineLevel="0" collapsed="false">
      <c r="A515" s="160"/>
      <c r="B515" s="148"/>
      <c r="C515" s="148"/>
      <c r="D515" s="200"/>
      <c r="E515" s="200"/>
    </row>
    <row r="516" customFormat="false" ht="12.75" hidden="false" customHeight="false" outlineLevel="0" collapsed="false">
      <c r="A516" s="160"/>
      <c r="B516" s="148"/>
      <c r="C516" s="148"/>
      <c r="D516" s="200"/>
      <c r="E516" s="200"/>
    </row>
    <row r="517" customFormat="false" ht="12.75" hidden="false" customHeight="false" outlineLevel="0" collapsed="false">
      <c r="A517" s="148"/>
      <c r="B517" s="148"/>
      <c r="C517" s="148"/>
      <c r="D517" s="148"/>
      <c r="E517" s="148"/>
    </row>
    <row r="518" customFormat="false" ht="12.75" hidden="false" customHeight="false" outlineLevel="0" collapsed="false">
      <c r="A518" s="148"/>
      <c r="B518" s="148"/>
      <c r="C518" s="148"/>
      <c r="D518" s="148"/>
      <c r="E518" s="148"/>
    </row>
    <row r="519" customFormat="false" ht="12.75" hidden="false" customHeight="false" outlineLevel="0" collapsed="false">
      <c r="A519" s="148"/>
      <c r="B519" s="148"/>
      <c r="C519" s="148"/>
      <c r="D519" s="148"/>
      <c r="E519" s="148"/>
    </row>
    <row r="520" customFormat="false" ht="12.75" hidden="false" customHeight="false" outlineLevel="0" collapsed="false">
      <c r="A520" s="148"/>
      <c r="B520" s="148"/>
      <c r="C520" s="148"/>
      <c r="D520" s="148"/>
      <c r="E520" s="148"/>
    </row>
    <row r="521" customFormat="false" ht="12.75" hidden="false" customHeight="false" outlineLevel="0" collapsed="false">
      <c r="A521" s="148"/>
      <c r="B521" s="148"/>
      <c r="C521" s="148"/>
      <c r="D521" s="148"/>
      <c r="E521" s="148"/>
    </row>
    <row r="522" customFormat="false" ht="12.75" hidden="false" customHeight="false" outlineLevel="0" collapsed="false">
      <c r="A522" s="148"/>
      <c r="B522" s="148"/>
      <c r="C522" s="148"/>
      <c r="D522" s="148"/>
      <c r="E522" s="148"/>
    </row>
    <row r="523" customFormat="false" ht="12.75" hidden="false" customHeight="false" outlineLevel="0" collapsed="false">
      <c r="A523" s="148"/>
      <c r="B523" s="148"/>
      <c r="C523" s="148"/>
      <c r="D523" s="148"/>
      <c r="E523" s="148"/>
    </row>
    <row r="524" customFormat="false" ht="12.75" hidden="false" customHeight="false" outlineLevel="0" collapsed="false">
      <c r="A524" s="148"/>
      <c r="B524" s="148"/>
      <c r="C524" s="148"/>
      <c r="D524" s="148"/>
      <c r="E524" s="148"/>
    </row>
    <row r="525" customFormat="false" ht="12.75" hidden="false" customHeight="false" outlineLevel="0" collapsed="false">
      <c r="A525" s="148"/>
      <c r="B525" s="148"/>
      <c r="C525" s="148"/>
      <c r="D525" s="148"/>
      <c r="E525" s="148"/>
    </row>
    <row r="526" customFormat="false" ht="12.75" hidden="false" customHeight="false" outlineLevel="0" collapsed="false">
      <c r="A526" s="148"/>
      <c r="B526" s="148"/>
      <c r="C526" s="148"/>
      <c r="D526" s="148"/>
      <c r="E526" s="148"/>
    </row>
    <row r="527" customFormat="false" ht="12.75" hidden="false" customHeight="false" outlineLevel="0" collapsed="false">
      <c r="A527" s="148"/>
      <c r="B527" s="148"/>
      <c r="C527" s="148"/>
      <c r="D527" s="148"/>
      <c r="E527" s="148"/>
    </row>
    <row r="528" customFormat="false" ht="12.75" hidden="false" customHeight="false" outlineLevel="0" collapsed="false">
      <c r="A528" s="148"/>
      <c r="B528" s="148"/>
      <c r="C528" s="148"/>
      <c r="D528" s="148"/>
      <c r="E528" s="148"/>
    </row>
    <row r="529" customFormat="false" ht="12.75" hidden="false" customHeight="false" outlineLevel="0" collapsed="false">
      <c r="A529" s="148"/>
      <c r="B529" s="148"/>
      <c r="C529" s="148"/>
      <c r="D529" s="148"/>
      <c r="E529" s="148"/>
    </row>
    <row r="530" customFormat="false" ht="12.75" hidden="false" customHeight="false" outlineLevel="0" collapsed="false">
      <c r="A530" s="148"/>
      <c r="B530" s="148"/>
      <c r="C530" s="148"/>
      <c r="D530" s="148"/>
      <c r="E530" s="148"/>
    </row>
    <row r="531" customFormat="false" ht="12.75" hidden="false" customHeight="false" outlineLevel="0" collapsed="false">
      <c r="A531" s="148"/>
      <c r="B531" s="148"/>
      <c r="C531" s="148"/>
      <c r="D531" s="148"/>
      <c r="E531" s="148"/>
    </row>
    <row r="532" customFormat="false" ht="12.75" hidden="false" customHeight="false" outlineLevel="0" collapsed="false">
      <c r="A532" s="148"/>
      <c r="B532" s="148"/>
      <c r="C532" s="148"/>
      <c r="D532" s="148"/>
      <c r="E532" s="148"/>
    </row>
    <row r="533" customFormat="false" ht="12.75" hidden="false" customHeight="false" outlineLevel="0" collapsed="false">
      <c r="A533" s="148"/>
      <c r="B533" s="148"/>
      <c r="C533" s="148"/>
      <c r="D533" s="148"/>
      <c r="E533" s="148"/>
    </row>
    <row r="534" customFormat="false" ht="12.75" hidden="false" customHeight="false" outlineLevel="0" collapsed="false">
      <c r="A534" s="148"/>
      <c r="B534" s="148"/>
      <c r="C534" s="148"/>
      <c r="D534" s="148"/>
      <c r="E534" s="148"/>
    </row>
    <row r="535" customFormat="false" ht="12.75" hidden="false" customHeight="false" outlineLevel="0" collapsed="false">
      <c r="A535" s="148"/>
      <c r="B535" s="148"/>
      <c r="C535" s="148"/>
      <c r="D535" s="148"/>
      <c r="E535" s="148"/>
    </row>
    <row r="536" customFormat="false" ht="12.75" hidden="false" customHeight="false" outlineLevel="0" collapsed="false">
      <c r="A536" s="148"/>
      <c r="B536" s="148"/>
      <c r="C536" s="148"/>
      <c r="D536" s="148"/>
      <c r="E536" s="148"/>
    </row>
    <row r="537" customFormat="false" ht="12.75" hidden="false" customHeight="false" outlineLevel="0" collapsed="false">
      <c r="A537" s="148"/>
      <c r="B537" s="148"/>
      <c r="C537" s="148"/>
      <c r="D537" s="148"/>
      <c r="E537" s="148"/>
    </row>
    <row r="538" customFormat="false" ht="12.75" hidden="false" customHeight="false" outlineLevel="0" collapsed="false">
      <c r="A538" s="148"/>
      <c r="B538" s="148"/>
      <c r="C538" s="148"/>
      <c r="D538" s="148"/>
      <c r="E538" s="148"/>
    </row>
    <row r="539" customFormat="false" ht="12.75" hidden="false" customHeight="false" outlineLevel="0" collapsed="false">
      <c r="A539" s="148"/>
      <c r="B539" s="148"/>
      <c r="C539" s="148"/>
      <c r="D539" s="148"/>
      <c r="E539" s="148"/>
    </row>
    <row r="540" customFormat="false" ht="12.75" hidden="false" customHeight="false" outlineLevel="0" collapsed="false">
      <c r="A540" s="148"/>
      <c r="B540" s="148"/>
      <c r="C540" s="148"/>
      <c r="D540" s="148"/>
      <c r="E540" s="148"/>
    </row>
    <row r="541" customFormat="false" ht="12.75" hidden="false" customHeight="false" outlineLevel="0" collapsed="false">
      <c r="A541" s="148"/>
      <c r="B541" s="148"/>
      <c r="C541" s="148"/>
      <c r="D541" s="148"/>
      <c r="E541" s="148"/>
    </row>
    <row r="542" customFormat="false" ht="12.75" hidden="false" customHeight="false" outlineLevel="0" collapsed="false">
      <c r="A542" s="148"/>
      <c r="B542" s="148"/>
      <c r="C542" s="148"/>
      <c r="D542" s="148"/>
      <c r="E542" s="148"/>
    </row>
    <row r="543" customFormat="false" ht="12.75" hidden="false" customHeight="false" outlineLevel="0" collapsed="false">
      <c r="A543" s="148"/>
      <c r="B543" s="148"/>
      <c r="C543" s="148"/>
      <c r="D543" s="148"/>
      <c r="E543" s="148"/>
    </row>
    <row r="544" customFormat="false" ht="12.75" hidden="false" customHeight="false" outlineLevel="0" collapsed="false">
      <c r="A544" s="148"/>
      <c r="B544" s="148"/>
      <c r="C544" s="148"/>
      <c r="D544" s="148"/>
      <c r="E544" s="148"/>
    </row>
    <row r="545" customFormat="false" ht="12.75" hidden="false" customHeight="false" outlineLevel="0" collapsed="false">
      <c r="A545" s="148"/>
      <c r="B545" s="148"/>
      <c r="C545" s="148"/>
      <c r="D545" s="148"/>
      <c r="E545" s="148"/>
    </row>
    <row r="546" customFormat="false" ht="12.75" hidden="false" customHeight="false" outlineLevel="0" collapsed="false">
      <c r="A546" s="148"/>
      <c r="B546" s="148"/>
      <c r="C546" s="148"/>
      <c r="D546" s="148"/>
      <c r="E546" s="148"/>
    </row>
    <row r="547" customFormat="false" ht="12.75" hidden="false" customHeight="false" outlineLevel="0" collapsed="false">
      <c r="A547" s="148"/>
      <c r="B547" s="148"/>
      <c r="C547" s="148"/>
      <c r="D547" s="148"/>
      <c r="E547" s="148"/>
    </row>
    <row r="548" customFormat="false" ht="12.75" hidden="false" customHeight="false" outlineLevel="0" collapsed="false">
      <c r="A548" s="148"/>
      <c r="B548" s="148"/>
      <c r="C548" s="148"/>
      <c r="D548" s="148"/>
      <c r="E548" s="148"/>
    </row>
    <row r="549" customFormat="false" ht="12.75" hidden="false" customHeight="false" outlineLevel="0" collapsed="false">
      <c r="A549" s="148"/>
      <c r="B549" s="148"/>
      <c r="C549" s="148"/>
      <c r="D549" s="148"/>
      <c r="E549" s="148"/>
    </row>
    <row r="550" customFormat="false" ht="12.75" hidden="false" customHeight="false" outlineLevel="0" collapsed="false">
      <c r="A550" s="148"/>
      <c r="B550" s="148"/>
      <c r="C550" s="148"/>
      <c r="D550" s="148"/>
      <c r="E550" s="148"/>
    </row>
    <row r="551" customFormat="false" ht="12.75" hidden="false" customHeight="false" outlineLevel="0" collapsed="false">
      <c r="A551" s="148"/>
      <c r="B551" s="148"/>
      <c r="C551" s="148"/>
      <c r="D551" s="148"/>
      <c r="E551" s="148"/>
    </row>
    <row r="552" customFormat="false" ht="12.75" hidden="false" customHeight="false" outlineLevel="0" collapsed="false">
      <c r="A552" s="148"/>
      <c r="B552" s="148"/>
      <c r="C552" s="148"/>
      <c r="D552" s="148"/>
      <c r="E552" s="148"/>
    </row>
    <row r="553" customFormat="false" ht="12.75" hidden="false" customHeight="false" outlineLevel="0" collapsed="false">
      <c r="A553" s="148"/>
      <c r="B553" s="148"/>
      <c r="C553" s="148"/>
      <c r="D553" s="148"/>
      <c r="E553" s="148"/>
    </row>
    <row r="554" customFormat="false" ht="12.75" hidden="false" customHeight="false" outlineLevel="0" collapsed="false">
      <c r="A554" s="148"/>
      <c r="B554" s="148"/>
      <c r="C554" s="148"/>
      <c r="D554" s="148"/>
      <c r="E554" s="148"/>
    </row>
    <row r="555" customFormat="false" ht="12.75" hidden="false" customHeight="false" outlineLevel="0" collapsed="false">
      <c r="A555" s="148"/>
      <c r="B555" s="148"/>
      <c r="C555" s="148"/>
      <c r="D555" s="148"/>
      <c r="E555" s="148"/>
    </row>
    <row r="556" customFormat="false" ht="12.75" hidden="false" customHeight="false" outlineLevel="0" collapsed="false">
      <c r="A556" s="148"/>
      <c r="B556" s="148"/>
      <c r="C556" s="148"/>
      <c r="D556" s="148"/>
      <c r="E556" s="148"/>
    </row>
    <row r="557" customFormat="false" ht="12.75" hidden="false" customHeight="false" outlineLevel="0" collapsed="false">
      <c r="A557" s="148"/>
      <c r="B557" s="148"/>
      <c r="C557" s="148"/>
      <c r="D557" s="148"/>
      <c r="E557" s="148"/>
    </row>
    <row r="558" customFormat="false" ht="12.75" hidden="false" customHeight="false" outlineLevel="0" collapsed="false">
      <c r="A558" s="148"/>
      <c r="B558" s="148"/>
      <c r="C558" s="148"/>
      <c r="D558" s="148"/>
      <c r="E558" s="148"/>
    </row>
    <row r="559" customFormat="false" ht="12.75" hidden="false" customHeight="false" outlineLevel="0" collapsed="false">
      <c r="A559" s="148"/>
      <c r="B559" s="148"/>
      <c r="C559" s="148"/>
      <c r="D559" s="148"/>
      <c r="E559" s="148"/>
    </row>
    <row r="560" customFormat="false" ht="12.75" hidden="false" customHeight="false" outlineLevel="0" collapsed="false">
      <c r="A560" s="148"/>
      <c r="B560" s="148"/>
      <c r="C560" s="148"/>
      <c r="D560" s="148"/>
      <c r="E560" s="148"/>
    </row>
    <row r="561" customFormat="false" ht="12.75" hidden="false" customHeight="false" outlineLevel="0" collapsed="false">
      <c r="A561" s="148"/>
      <c r="B561" s="148"/>
      <c r="C561" s="148"/>
      <c r="D561" s="148"/>
      <c r="E561" s="148"/>
    </row>
    <row r="562" customFormat="false" ht="12.75" hidden="false" customHeight="false" outlineLevel="0" collapsed="false">
      <c r="A562" s="148"/>
      <c r="B562" s="148"/>
      <c r="C562" s="148"/>
      <c r="D562" s="148"/>
      <c r="E562" s="148"/>
    </row>
    <row r="563" customFormat="false" ht="12.75" hidden="false" customHeight="false" outlineLevel="0" collapsed="false">
      <c r="A563" s="148"/>
      <c r="B563" s="148"/>
      <c r="C563" s="148"/>
      <c r="D563" s="148"/>
      <c r="E563" s="148"/>
    </row>
    <row r="564" customFormat="false" ht="12.75" hidden="false" customHeight="false" outlineLevel="0" collapsed="false">
      <c r="A564" s="148"/>
      <c r="B564" s="148"/>
      <c r="C564" s="148"/>
      <c r="D564" s="148"/>
      <c r="E564" s="148"/>
    </row>
    <row r="565" customFormat="false" ht="12.75" hidden="false" customHeight="false" outlineLevel="0" collapsed="false">
      <c r="A565" s="148"/>
      <c r="B565" s="148"/>
      <c r="C565" s="148"/>
      <c r="D565" s="148"/>
      <c r="E565" s="148"/>
    </row>
    <row r="566" customFormat="false" ht="12.75" hidden="false" customHeight="false" outlineLevel="0" collapsed="false">
      <c r="A566" s="148"/>
      <c r="B566" s="148"/>
      <c r="C566" s="148"/>
      <c r="D566" s="148"/>
      <c r="E566" s="148"/>
    </row>
    <row r="567" customFormat="false" ht="12.75" hidden="false" customHeight="false" outlineLevel="0" collapsed="false">
      <c r="A567" s="148"/>
      <c r="B567" s="148"/>
      <c r="C567" s="148"/>
      <c r="D567" s="148"/>
      <c r="E567" s="148"/>
    </row>
    <row r="568" customFormat="false" ht="12.75" hidden="false" customHeight="false" outlineLevel="0" collapsed="false">
      <c r="A568" s="148"/>
      <c r="B568" s="148"/>
      <c r="C568" s="148"/>
      <c r="D568" s="148"/>
      <c r="E568" s="148"/>
    </row>
    <row r="569" customFormat="false" ht="12.75" hidden="false" customHeight="false" outlineLevel="0" collapsed="false">
      <c r="A569" s="148"/>
      <c r="B569" s="148"/>
      <c r="C569" s="148"/>
      <c r="D569" s="148"/>
      <c r="E569" s="148"/>
    </row>
    <row r="570" customFormat="false" ht="12.75" hidden="false" customHeight="false" outlineLevel="0" collapsed="false">
      <c r="A570" s="148"/>
      <c r="B570" s="148"/>
      <c r="C570" s="148"/>
      <c r="D570" s="148"/>
      <c r="E570" s="148"/>
    </row>
    <row r="571" customFormat="false" ht="12.75" hidden="false" customHeight="false" outlineLevel="0" collapsed="false">
      <c r="A571" s="148"/>
      <c r="B571" s="148"/>
      <c r="C571" s="148"/>
      <c r="D571" s="148"/>
      <c r="E571" s="148"/>
    </row>
    <row r="572" customFormat="false" ht="12.75" hidden="false" customHeight="false" outlineLevel="0" collapsed="false">
      <c r="A572" s="148"/>
      <c r="B572" s="148"/>
      <c r="C572" s="148"/>
      <c r="D572" s="148"/>
      <c r="E572" s="148"/>
    </row>
    <row r="573" customFormat="false" ht="12.75" hidden="false" customHeight="false" outlineLevel="0" collapsed="false">
      <c r="A573" s="148"/>
      <c r="B573" s="148"/>
      <c r="C573" s="148"/>
      <c r="D573" s="148"/>
      <c r="E573" s="148"/>
    </row>
    <row r="574" customFormat="false" ht="12.75" hidden="false" customHeight="false" outlineLevel="0" collapsed="false">
      <c r="A574" s="148"/>
      <c r="B574" s="148"/>
      <c r="C574" s="148"/>
      <c r="D574" s="148"/>
      <c r="E574" s="148"/>
    </row>
    <row r="575" customFormat="false" ht="12.75" hidden="false" customHeight="false" outlineLevel="0" collapsed="false">
      <c r="A575" s="148"/>
      <c r="B575" s="148"/>
      <c r="C575" s="148"/>
      <c r="D575" s="148"/>
      <c r="E575" s="148"/>
    </row>
    <row r="576" customFormat="false" ht="12.75" hidden="false" customHeight="false" outlineLevel="0" collapsed="false">
      <c r="A576" s="148"/>
      <c r="B576" s="148"/>
      <c r="C576" s="148"/>
      <c r="D576" s="148"/>
      <c r="E576" s="148"/>
    </row>
    <row r="577" customFormat="false" ht="12.75" hidden="false" customHeight="false" outlineLevel="0" collapsed="false">
      <c r="A577" s="148"/>
      <c r="B577" s="148"/>
      <c r="C577" s="148"/>
      <c r="D577" s="148"/>
      <c r="E577" s="148"/>
    </row>
    <row r="578" customFormat="false" ht="12.75" hidden="false" customHeight="false" outlineLevel="0" collapsed="false">
      <c r="A578" s="148"/>
      <c r="B578" s="148"/>
      <c r="C578" s="148"/>
      <c r="D578" s="148"/>
      <c r="E578" s="148"/>
    </row>
    <row r="579" customFormat="false" ht="12.75" hidden="false" customHeight="false" outlineLevel="0" collapsed="false">
      <c r="A579" s="148"/>
      <c r="B579" s="148"/>
      <c r="C579" s="148"/>
      <c r="D579" s="148"/>
      <c r="E579" s="148"/>
    </row>
    <row r="580" customFormat="false" ht="12.75" hidden="false" customHeight="false" outlineLevel="0" collapsed="false">
      <c r="A580" s="148"/>
      <c r="B580" s="148"/>
      <c r="C580" s="148"/>
      <c r="D580" s="148"/>
      <c r="E580" s="148"/>
    </row>
    <row r="581" customFormat="false" ht="12.75" hidden="false" customHeight="false" outlineLevel="0" collapsed="false">
      <c r="A581" s="148"/>
      <c r="B581" s="148"/>
      <c r="C581" s="148"/>
      <c r="D581" s="148"/>
      <c r="E581" s="148"/>
    </row>
    <row r="582" customFormat="false" ht="12.75" hidden="false" customHeight="false" outlineLevel="0" collapsed="false">
      <c r="A582" s="148"/>
      <c r="B582" s="148"/>
      <c r="C582" s="148"/>
      <c r="D582" s="148"/>
      <c r="E582" s="148"/>
    </row>
    <row r="583" customFormat="false" ht="12.75" hidden="false" customHeight="false" outlineLevel="0" collapsed="false">
      <c r="A583" s="148"/>
      <c r="B583" s="148"/>
      <c r="C583" s="148"/>
      <c r="D583" s="148"/>
      <c r="E583" s="148"/>
    </row>
    <row r="584" customFormat="false" ht="12.75" hidden="false" customHeight="false" outlineLevel="0" collapsed="false">
      <c r="A584" s="148"/>
      <c r="B584" s="148"/>
      <c r="C584" s="148"/>
      <c r="D584" s="148"/>
      <c r="E584" s="148"/>
    </row>
    <row r="585" customFormat="false" ht="12.75" hidden="false" customHeight="false" outlineLevel="0" collapsed="false">
      <c r="A585" s="148"/>
      <c r="B585" s="148"/>
      <c r="C585" s="148"/>
      <c r="D585" s="148"/>
      <c r="E585" s="148"/>
    </row>
    <row r="586" customFormat="false" ht="12.75" hidden="false" customHeight="false" outlineLevel="0" collapsed="false">
      <c r="A586" s="148"/>
      <c r="B586" s="148"/>
      <c r="C586" s="148"/>
      <c r="D586" s="148"/>
      <c r="E586" s="148"/>
    </row>
    <row r="587" customFormat="false" ht="12.75" hidden="false" customHeight="false" outlineLevel="0" collapsed="false">
      <c r="A587" s="148"/>
      <c r="B587" s="148"/>
      <c r="C587" s="148"/>
      <c r="D587" s="148"/>
      <c r="E587" s="148"/>
    </row>
    <row r="588" customFormat="false" ht="12.75" hidden="false" customHeight="false" outlineLevel="0" collapsed="false">
      <c r="A588" s="148"/>
      <c r="B588" s="148"/>
      <c r="C588" s="148"/>
      <c r="D588" s="148"/>
      <c r="E588" s="148"/>
    </row>
    <row r="589" customFormat="false" ht="12.75" hidden="false" customHeight="false" outlineLevel="0" collapsed="false">
      <c r="A589" s="148"/>
      <c r="B589" s="148"/>
      <c r="C589" s="148"/>
      <c r="D589" s="148"/>
      <c r="E589" s="148"/>
    </row>
    <row r="590" customFormat="false" ht="12.75" hidden="false" customHeight="false" outlineLevel="0" collapsed="false">
      <c r="A590" s="148"/>
      <c r="B590" s="148"/>
      <c r="C590" s="148"/>
      <c r="D590" s="148"/>
      <c r="E590" s="148"/>
    </row>
    <row r="591" customFormat="false" ht="12.75" hidden="false" customHeight="false" outlineLevel="0" collapsed="false">
      <c r="A591" s="148"/>
      <c r="B591" s="148"/>
      <c r="C591" s="148"/>
      <c r="D591" s="148"/>
      <c r="E591" s="148"/>
    </row>
    <row r="592" customFormat="false" ht="12.75" hidden="false" customHeight="false" outlineLevel="0" collapsed="false">
      <c r="A592" s="148"/>
      <c r="B592" s="148"/>
      <c r="C592" s="148"/>
      <c r="D592" s="148"/>
      <c r="E592" s="148"/>
    </row>
    <row r="593" customFormat="false" ht="12.75" hidden="false" customHeight="false" outlineLevel="0" collapsed="false">
      <c r="A593" s="148"/>
      <c r="B593" s="148"/>
      <c r="C593" s="148"/>
      <c r="D593" s="148"/>
      <c r="E593" s="148"/>
    </row>
    <row r="594" customFormat="false" ht="12.75" hidden="false" customHeight="false" outlineLevel="0" collapsed="false">
      <c r="A594" s="148"/>
      <c r="B594" s="148"/>
      <c r="C594" s="148"/>
      <c r="D594" s="148"/>
      <c r="E594" s="148"/>
    </row>
    <row r="595" customFormat="false" ht="12.75" hidden="false" customHeight="false" outlineLevel="0" collapsed="false">
      <c r="A595" s="148"/>
      <c r="B595" s="148"/>
      <c r="C595" s="148"/>
      <c r="D595" s="148"/>
      <c r="E595" s="148"/>
    </row>
    <row r="596" customFormat="false" ht="12.75" hidden="false" customHeight="false" outlineLevel="0" collapsed="false">
      <c r="A596" s="148"/>
      <c r="B596" s="148"/>
      <c r="C596" s="148"/>
      <c r="D596" s="148"/>
      <c r="E596" s="148"/>
    </row>
    <row r="597" customFormat="false" ht="12.75" hidden="false" customHeight="false" outlineLevel="0" collapsed="false">
      <c r="A597" s="148"/>
      <c r="B597" s="148"/>
      <c r="C597" s="148"/>
      <c r="D597" s="148"/>
      <c r="E597" s="148"/>
    </row>
    <row r="598" customFormat="false" ht="12.75" hidden="false" customHeight="false" outlineLevel="0" collapsed="false">
      <c r="A598" s="148"/>
      <c r="B598" s="148"/>
      <c r="C598" s="148"/>
      <c r="D598" s="148"/>
      <c r="E598" s="148"/>
    </row>
    <row r="599" customFormat="false" ht="12.75" hidden="false" customHeight="false" outlineLevel="0" collapsed="false">
      <c r="A599" s="148"/>
      <c r="B599" s="148"/>
      <c r="C599" s="148"/>
      <c r="D599" s="148"/>
      <c r="E599" s="148"/>
    </row>
    <row r="600" customFormat="false" ht="12.75" hidden="false" customHeight="false" outlineLevel="0" collapsed="false">
      <c r="A600" s="148"/>
      <c r="B600" s="148"/>
      <c r="C600" s="148"/>
      <c r="D600" s="148"/>
      <c r="E600" s="148"/>
    </row>
    <row r="601" customFormat="false" ht="12.75" hidden="false" customHeight="false" outlineLevel="0" collapsed="false">
      <c r="A601" s="148"/>
      <c r="B601" s="148"/>
      <c r="C601" s="148"/>
      <c r="D601" s="148"/>
      <c r="E601" s="148"/>
    </row>
    <row r="602" customFormat="false" ht="12.75" hidden="false" customHeight="false" outlineLevel="0" collapsed="false">
      <c r="A602" s="148"/>
      <c r="B602" s="148"/>
      <c r="C602" s="148"/>
      <c r="D602" s="148"/>
      <c r="E602" s="148"/>
    </row>
    <row r="603" customFormat="false" ht="12.75" hidden="false" customHeight="false" outlineLevel="0" collapsed="false">
      <c r="A603" s="148"/>
      <c r="B603" s="148"/>
      <c r="C603" s="148"/>
      <c r="D603" s="148"/>
      <c r="E603" s="148"/>
    </row>
    <row r="604" customFormat="false" ht="12.75" hidden="false" customHeight="false" outlineLevel="0" collapsed="false">
      <c r="A604" s="148"/>
      <c r="B604" s="148"/>
      <c r="C604" s="148"/>
      <c r="D604" s="148"/>
      <c r="E604" s="148"/>
    </row>
    <row r="605" customFormat="false" ht="12.75" hidden="false" customHeight="false" outlineLevel="0" collapsed="false">
      <c r="A605" s="148"/>
      <c r="B605" s="148"/>
      <c r="C605" s="148"/>
      <c r="D605" s="148"/>
      <c r="E605" s="148"/>
    </row>
    <row r="606" customFormat="false" ht="12.75" hidden="false" customHeight="false" outlineLevel="0" collapsed="false">
      <c r="A606" s="148"/>
      <c r="B606" s="148"/>
      <c r="C606" s="148"/>
      <c r="D606" s="148"/>
      <c r="E606" s="148"/>
    </row>
    <row r="607" customFormat="false" ht="12.75" hidden="false" customHeight="false" outlineLevel="0" collapsed="false">
      <c r="A607" s="148"/>
      <c r="B607" s="148"/>
      <c r="C607" s="148"/>
      <c r="D607" s="148"/>
      <c r="E607" s="148"/>
    </row>
    <row r="608" customFormat="false" ht="12.75" hidden="false" customHeight="false" outlineLevel="0" collapsed="false">
      <c r="A608" s="148"/>
      <c r="B608" s="148"/>
      <c r="C608" s="148"/>
      <c r="D608" s="148"/>
      <c r="E608" s="148"/>
    </row>
    <row r="609" customFormat="false" ht="12.75" hidden="false" customHeight="false" outlineLevel="0" collapsed="false">
      <c r="A609" s="148"/>
      <c r="B609" s="148"/>
      <c r="C609" s="148"/>
      <c r="D609" s="148"/>
      <c r="E609" s="148"/>
    </row>
    <row r="610" customFormat="false" ht="12.75" hidden="false" customHeight="false" outlineLevel="0" collapsed="false">
      <c r="A610" s="148"/>
      <c r="B610" s="148"/>
      <c r="C610" s="148"/>
      <c r="D610" s="148"/>
      <c r="E610" s="148"/>
    </row>
    <row r="611" customFormat="false" ht="12.75" hidden="false" customHeight="false" outlineLevel="0" collapsed="false">
      <c r="A611" s="148"/>
      <c r="B611" s="148"/>
      <c r="C611" s="148"/>
      <c r="D611" s="148"/>
      <c r="E611" s="148"/>
    </row>
    <row r="612" customFormat="false" ht="12.75" hidden="false" customHeight="false" outlineLevel="0" collapsed="false">
      <c r="A612" s="148"/>
      <c r="B612" s="148"/>
      <c r="C612" s="148"/>
      <c r="D612" s="148"/>
      <c r="E612" s="148"/>
    </row>
    <row r="613" customFormat="false" ht="12.75" hidden="false" customHeight="false" outlineLevel="0" collapsed="false">
      <c r="A613" s="148"/>
      <c r="B613" s="148"/>
      <c r="C613" s="148"/>
      <c r="D613" s="148"/>
      <c r="E613" s="148"/>
    </row>
    <row r="614" customFormat="false" ht="12.75" hidden="false" customHeight="false" outlineLevel="0" collapsed="false">
      <c r="A614" s="148"/>
      <c r="B614" s="148"/>
      <c r="C614" s="148"/>
      <c r="D614" s="148"/>
      <c r="E614" s="148"/>
    </row>
    <row r="615" customFormat="false" ht="12.75" hidden="false" customHeight="false" outlineLevel="0" collapsed="false">
      <c r="A615" s="148"/>
      <c r="B615" s="148"/>
      <c r="C615" s="148"/>
      <c r="D615" s="148"/>
      <c r="E615" s="148"/>
    </row>
    <row r="616" customFormat="false" ht="12.75" hidden="false" customHeight="false" outlineLevel="0" collapsed="false">
      <c r="A616" s="148"/>
      <c r="B616" s="148"/>
      <c r="C616" s="148"/>
      <c r="D616" s="148"/>
      <c r="E616" s="148"/>
    </row>
    <row r="617" customFormat="false" ht="12.75" hidden="false" customHeight="false" outlineLevel="0" collapsed="false">
      <c r="A617" s="148"/>
      <c r="B617" s="148"/>
      <c r="C617" s="148"/>
      <c r="D617" s="148"/>
      <c r="E617" s="148"/>
    </row>
    <row r="618" customFormat="false" ht="12.75" hidden="false" customHeight="false" outlineLevel="0" collapsed="false">
      <c r="A618" s="148"/>
      <c r="B618" s="148"/>
      <c r="C618" s="148"/>
      <c r="D618" s="148"/>
      <c r="E618" s="148"/>
    </row>
    <row r="619" customFormat="false" ht="12.75" hidden="false" customHeight="false" outlineLevel="0" collapsed="false">
      <c r="A619" s="148"/>
      <c r="B619" s="148"/>
      <c r="C619" s="148"/>
      <c r="D619" s="148"/>
      <c r="E619" s="148"/>
    </row>
    <row r="620" customFormat="false" ht="12.75" hidden="false" customHeight="false" outlineLevel="0" collapsed="false">
      <c r="A620" s="148"/>
      <c r="B620" s="148"/>
      <c r="C620" s="148"/>
      <c r="D620" s="148"/>
      <c r="E620" s="148"/>
    </row>
    <row r="621" customFormat="false" ht="12.75" hidden="false" customHeight="false" outlineLevel="0" collapsed="false">
      <c r="A621" s="148"/>
      <c r="B621" s="148"/>
      <c r="C621" s="148"/>
      <c r="D621" s="148"/>
      <c r="E621" s="148"/>
    </row>
    <row r="622" customFormat="false" ht="12.75" hidden="false" customHeight="false" outlineLevel="0" collapsed="false">
      <c r="A622" s="148"/>
      <c r="B622" s="148"/>
      <c r="C622" s="148"/>
      <c r="D622" s="148"/>
      <c r="E622" s="148"/>
    </row>
    <row r="623" customFormat="false" ht="12.75" hidden="false" customHeight="false" outlineLevel="0" collapsed="false">
      <c r="A623" s="148"/>
      <c r="B623" s="148"/>
      <c r="C623" s="148"/>
      <c r="D623" s="148"/>
      <c r="E623" s="148"/>
    </row>
    <row r="624" customFormat="false" ht="12.75" hidden="false" customHeight="false" outlineLevel="0" collapsed="false">
      <c r="A624" s="148"/>
      <c r="B624" s="148"/>
      <c r="C624" s="148"/>
      <c r="D624" s="148"/>
      <c r="E624" s="148"/>
    </row>
    <row r="625" customFormat="false" ht="12.75" hidden="false" customHeight="false" outlineLevel="0" collapsed="false">
      <c r="A625" s="148"/>
      <c r="B625" s="148"/>
      <c r="C625" s="148"/>
      <c r="D625" s="148"/>
      <c r="E625" s="148"/>
    </row>
    <row r="626" customFormat="false" ht="12.75" hidden="false" customHeight="false" outlineLevel="0" collapsed="false">
      <c r="A626" s="148"/>
      <c r="B626" s="148"/>
      <c r="C626" s="148"/>
      <c r="D626" s="148"/>
      <c r="E626" s="148"/>
    </row>
    <row r="627" customFormat="false" ht="12.75" hidden="false" customHeight="false" outlineLevel="0" collapsed="false">
      <c r="A627" s="148"/>
      <c r="B627" s="148"/>
      <c r="C627" s="148"/>
      <c r="D627" s="148"/>
      <c r="E627" s="148"/>
    </row>
    <row r="628" customFormat="false" ht="12.75" hidden="false" customHeight="false" outlineLevel="0" collapsed="false">
      <c r="A628" s="148"/>
      <c r="B628" s="148"/>
      <c r="C628" s="148"/>
      <c r="D628" s="148"/>
      <c r="E628" s="148"/>
    </row>
    <row r="629" customFormat="false" ht="12.75" hidden="false" customHeight="false" outlineLevel="0" collapsed="false">
      <c r="A629" s="148"/>
      <c r="B629" s="148"/>
      <c r="C629" s="148"/>
      <c r="D629" s="148"/>
      <c r="E629" s="148"/>
    </row>
    <row r="630" customFormat="false" ht="12.75" hidden="false" customHeight="false" outlineLevel="0" collapsed="false">
      <c r="A630" s="148"/>
      <c r="B630" s="148"/>
      <c r="C630" s="148"/>
      <c r="D630" s="148"/>
      <c r="E630" s="148"/>
    </row>
    <row r="631" customFormat="false" ht="12.75" hidden="false" customHeight="false" outlineLevel="0" collapsed="false">
      <c r="A631" s="148"/>
      <c r="B631" s="148"/>
      <c r="C631" s="148"/>
      <c r="D631" s="148"/>
      <c r="E631" s="148"/>
    </row>
    <row r="632" customFormat="false" ht="12.75" hidden="false" customHeight="false" outlineLevel="0" collapsed="false">
      <c r="A632" s="148"/>
      <c r="B632" s="148"/>
      <c r="C632" s="148"/>
      <c r="D632" s="148"/>
      <c r="E632" s="148"/>
    </row>
    <row r="633" customFormat="false" ht="12.75" hidden="false" customHeight="false" outlineLevel="0" collapsed="false">
      <c r="A633" s="148"/>
      <c r="B633" s="148"/>
      <c r="C633" s="148"/>
      <c r="D633" s="148"/>
      <c r="E633" s="148"/>
    </row>
    <row r="634" customFormat="false" ht="12.75" hidden="false" customHeight="false" outlineLevel="0" collapsed="false">
      <c r="A634" s="148"/>
      <c r="B634" s="148"/>
      <c r="C634" s="148"/>
      <c r="D634" s="148"/>
      <c r="E634" s="148"/>
    </row>
    <row r="635" customFormat="false" ht="12.75" hidden="false" customHeight="false" outlineLevel="0" collapsed="false">
      <c r="A635" s="148"/>
      <c r="B635" s="148"/>
      <c r="C635" s="148"/>
      <c r="D635" s="148"/>
      <c r="E635" s="148"/>
    </row>
    <row r="636" customFormat="false" ht="12.75" hidden="false" customHeight="false" outlineLevel="0" collapsed="false">
      <c r="A636" s="148"/>
      <c r="B636" s="148"/>
      <c r="C636" s="148"/>
      <c r="D636" s="148"/>
      <c r="E636" s="148"/>
    </row>
    <row r="637" customFormat="false" ht="12.75" hidden="false" customHeight="false" outlineLevel="0" collapsed="false">
      <c r="A637" s="148"/>
      <c r="B637" s="148"/>
      <c r="C637" s="148"/>
      <c r="D637" s="148"/>
      <c r="E637" s="148"/>
    </row>
    <row r="638" customFormat="false" ht="12.75" hidden="false" customHeight="false" outlineLevel="0" collapsed="false">
      <c r="A638" s="148"/>
      <c r="B638" s="148"/>
      <c r="C638" s="148"/>
      <c r="D638" s="148"/>
      <c r="E638" s="148"/>
    </row>
    <row r="639" customFormat="false" ht="12.75" hidden="false" customHeight="false" outlineLevel="0" collapsed="false">
      <c r="A639" s="148"/>
      <c r="B639" s="148"/>
      <c r="C639" s="148"/>
      <c r="D639" s="148"/>
      <c r="E639" s="148"/>
    </row>
    <row r="640" customFormat="false" ht="12.75" hidden="false" customHeight="false" outlineLevel="0" collapsed="false">
      <c r="A640" s="148"/>
      <c r="B640" s="148"/>
      <c r="C640" s="148"/>
      <c r="D640" s="148"/>
      <c r="E640" s="148"/>
    </row>
    <row r="641" customFormat="false" ht="12.75" hidden="false" customHeight="false" outlineLevel="0" collapsed="false">
      <c r="A641" s="148"/>
      <c r="B641" s="148"/>
      <c r="C641" s="148"/>
      <c r="D641" s="148"/>
      <c r="E641" s="148"/>
    </row>
    <row r="642" customFormat="false" ht="12.75" hidden="false" customHeight="false" outlineLevel="0" collapsed="false">
      <c r="A642" s="148"/>
      <c r="B642" s="148"/>
      <c r="C642" s="148"/>
      <c r="D642" s="148"/>
      <c r="E642" s="148"/>
    </row>
    <row r="643" customFormat="false" ht="12.75" hidden="false" customHeight="false" outlineLevel="0" collapsed="false">
      <c r="A643" s="148"/>
      <c r="B643" s="148"/>
      <c r="C643" s="148"/>
      <c r="D643" s="148"/>
      <c r="E643" s="148"/>
    </row>
    <row r="644" customFormat="false" ht="12.75" hidden="false" customHeight="false" outlineLevel="0" collapsed="false">
      <c r="A644" s="148"/>
      <c r="B644" s="148"/>
      <c r="C644" s="148"/>
      <c r="D644" s="148"/>
      <c r="E644" s="148"/>
    </row>
    <row r="645" customFormat="false" ht="12.75" hidden="false" customHeight="false" outlineLevel="0" collapsed="false">
      <c r="A645" s="148"/>
      <c r="B645" s="148"/>
      <c r="C645" s="148"/>
      <c r="D645" s="148"/>
      <c r="E645" s="148"/>
    </row>
    <row r="646" customFormat="false" ht="12.75" hidden="false" customHeight="false" outlineLevel="0" collapsed="false">
      <c r="A646" s="148"/>
      <c r="B646" s="148"/>
      <c r="C646" s="148"/>
      <c r="D646" s="148"/>
      <c r="E646" s="148"/>
    </row>
    <row r="647" customFormat="false" ht="12.75" hidden="false" customHeight="false" outlineLevel="0" collapsed="false">
      <c r="A647" s="148"/>
      <c r="B647" s="148"/>
      <c r="C647" s="148"/>
      <c r="D647" s="148"/>
      <c r="E647" s="148"/>
    </row>
    <row r="648" customFormat="false" ht="12.75" hidden="false" customHeight="false" outlineLevel="0" collapsed="false">
      <c r="A648" s="148"/>
      <c r="B648" s="148"/>
      <c r="C648" s="148"/>
      <c r="D648" s="148"/>
      <c r="E648" s="148"/>
    </row>
    <row r="649" customFormat="false" ht="12.75" hidden="false" customHeight="false" outlineLevel="0" collapsed="false">
      <c r="A649" s="148"/>
      <c r="B649" s="148"/>
      <c r="C649" s="148"/>
      <c r="D649" s="148"/>
      <c r="E649" s="148"/>
    </row>
    <row r="650" customFormat="false" ht="12.75" hidden="false" customHeight="false" outlineLevel="0" collapsed="false">
      <c r="A650" s="148"/>
      <c r="B650" s="148"/>
      <c r="C650" s="148"/>
      <c r="D650" s="148"/>
      <c r="E650" s="148"/>
    </row>
    <row r="651" customFormat="false" ht="12.75" hidden="false" customHeight="false" outlineLevel="0" collapsed="false">
      <c r="A651" s="148"/>
      <c r="B651" s="148"/>
      <c r="C651" s="148"/>
      <c r="D651" s="148"/>
      <c r="E651" s="148"/>
    </row>
    <row r="652" customFormat="false" ht="12.75" hidden="false" customHeight="false" outlineLevel="0" collapsed="false">
      <c r="A652" s="148"/>
      <c r="B652" s="148"/>
      <c r="C652" s="148"/>
      <c r="D652" s="148"/>
      <c r="E652" s="148"/>
    </row>
    <row r="653" customFormat="false" ht="12.75" hidden="false" customHeight="false" outlineLevel="0" collapsed="false">
      <c r="A653" s="148"/>
      <c r="B653" s="148"/>
      <c r="C653" s="148"/>
      <c r="D653" s="148"/>
      <c r="E653" s="148"/>
    </row>
    <row r="654" customFormat="false" ht="12.75" hidden="false" customHeight="false" outlineLevel="0" collapsed="false">
      <c r="A654" s="148"/>
      <c r="B654" s="148"/>
      <c r="C654" s="148"/>
      <c r="D654" s="148"/>
      <c r="E654" s="148"/>
    </row>
    <row r="655" customFormat="false" ht="12.75" hidden="false" customHeight="false" outlineLevel="0" collapsed="false">
      <c r="A655" s="148"/>
      <c r="B655" s="148"/>
      <c r="C655" s="148"/>
      <c r="D655" s="148"/>
      <c r="E655" s="148"/>
    </row>
    <row r="656" customFormat="false" ht="12.75" hidden="false" customHeight="false" outlineLevel="0" collapsed="false">
      <c r="A656" s="148"/>
      <c r="B656" s="148"/>
      <c r="C656" s="148"/>
      <c r="D656" s="148"/>
      <c r="E656" s="148"/>
    </row>
    <row r="657" customFormat="false" ht="12.75" hidden="false" customHeight="false" outlineLevel="0" collapsed="false">
      <c r="A657" s="148"/>
      <c r="B657" s="148"/>
      <c r="C657" s="148"/>
      <c r="D657" s="148"/>
      <c r="E657" s="148"/>
    </row>
    <row r="658" customFormat="false" ht="12.75" hidden="false" customHeight="false" outlineLevel="0" collapsed="false">
      <c r="A658" s="148"/>
      <c r="B658" s="148"/>
      <c r="C658" s="148"/>
      <c r="D658" s="148"/>
      <c r="E658" s="148"/>
    </row>
    <row r="659" customFormat="false" ht="12.75" hidden="false" customHeight="false" outlineLevel="0" collapsed="false">
      <c r="A659" s="148"/>
      <c r="B659" s="148"/>
      <c r="C659" s="148"/>
      <c r="D659" s="148"/>
      <c r="E659" s="148"/>
    </row>
    <row r="660" customFormat="false" ht="12.75" hidden="false" customHeight="false" outlineLevel="0" collapsed="false">
      <c r="A660" s="148"/>
      <c r="B660" s="148"/>
      <c r="C660" s="148"/>
      <c r="D660" s="148"/>
      <c r="E660" s="148"/>
    </row>
    <row r="661" customFormat="false" ht="12.75" hidden="false" customHeight="false" outlineLevel="0" collapsed="false">
      <c r="A661" s="148"/>
      <c r="B661" s="148"/>
      <c r="C661" s="148"/>
      <c r="D661" s="148"/>
      <c r="E661" s="148"/>
    </row>
    <row r="662" customFormat="false" ht="12.75" hidden="false" customHeight="false" outlineLevel="0" collapsed="false">
      <c r="A662" s="148"/>
      <c r="B662" s="148"/>
      <c r="C662" s="148"/>
      <c r="D662" s="148"/>
      <c r="E662" s="148"/>
    </row>
    <row r="663" customFormat="false" ht="12.75" hidden="false" customHeight="false" outlineLevel="0" collapsed="false">
      <c r="A663" s="148"/>
      <c r="B663" s="148"/>
      <c r="C663" s="148"/>
      <c r="D663" s="148"/>
      <c r="E663" s="148"/>
    </row>
    <row r="664" customFormat="false" ht="12.75" hidden="false" customHeight="false" outlineLevel="0" collapsed="false">
      <c r="A664" s="148"/>
      <c r="B664" s="148"/>
      <c r="C664" s="148"/>
      <c r="D664" s="148"/>
      <c r="E664" s="148"/>
    </row>
    <row r="665" customFormat="false" ht="12.75" hidden="false" customHeight="false" outlineLevel="0" collapsed="false">
      <c r="A665" s="148"/>
      <c r="B665" s="148"/>
      <c r="C665" s="148"/>
      <c r="D665" s="148"/>
      <c r="E665" s="148"/>
    </row>
    <row r="666" customFormat="false" ht="12.75" hidden="false" customHeight="false" outlineLevel="0" collapsed="false">
      <c r="A666" s="148"/>
      <c r="B666" s="148"/>
      <c r="C666" s="148"/>
      <c r="D666" s="148"/>
      <c r="E666" s="148"/>
    </row>
    <row r="667" customFormat="false" ht="12.75" hidden="false" customHeight="false" outlineLevel="0" collapsed="false">
      <c r="A667" s="148"/>
      <c r="B667" s="148"/>
      <c r="C667" s="148"/>
      <c r="D667" s="148"/>
      <c r="E667" s="148"/>
    </row>
    <row r="668" customFormat="false" ht="12.75" hidden="false" customHeight="false" outlineLevel="0" collapsed="false">
      <c r="A668" s="148"/>
      <c r="B668" s="148"/>
      <c r="C668" s="148"/>
      <c r="D668" s="148"/>
      <c r="E668" s="148"/>
    </row>
    <row r="669" customFormat="false" ht="12.75" hidden="false" customHeight="false" outlineLevel="0" collapsed="false">
      <c r="A669" s="148"/>
      <c r="B669" s="148"/>
      <c r="C669" s="148"/>
      <c r="D669" s="148"/>
      <c r="E669" s="148"/>
    </row>
    <row r="670" customFormat="false" ht="12.75" hidden="false" customHeight="false" outlineLevel="0" collapsed="false">
      <c r="A670" s="148"/>
      <c r="B670" s="148"/>
      <c r="C670" s="148"/>
      <c r="D670" s="148"/>
      <c r="E670" s="148"/>
    </row>
    <row r="671" customFormat="false" ht="12.75" hidden="false" customHeight="false" outlineLevel="0" collapsed="false">
      <c r="A671" s="148"/>
      <c r="B671" s="148"/>
      <c r="C671" s="148"/>
      <c r="D671" s="148"/>
      <c r="E671" s="148"/>
    </row>
    <row r="672" customFormat="false" ht="12.75" hidden="false" customHeight="false" outlineLevel="0" collapsed="false">
      <c r="A672" s="148"/>
      <c r="B672" s="148"/>
      <c r="C672" s="148"/>
      <c r="D672" s="148"/>
      <c r="E672" s="148"/>
    </row>
    <row r="673" customFormat="false" ht="12.75" hidden="false" customHeight="false" outlineLevel="0" collapsed="false">
      <c r="A673" s="148"/>
      <c r="B673" s="148"/>
      <c r="C673" s="148"/>
      <c r="D673" s="148"/>
      <c r="E673" s="148"/>
    </row>
    <row r="674" customFormat="false" ht="12.75" hidden="false" customHeight="false" outlineLevel="0" collapsed="false">
      <c r="A674" s="148"/>
      <c r="B674" s="148"/>
      <c r="C674" s="148"/>
      <c r="D674" s="148"/>
      <c r="E674" s="148"/>
    </row>
    <row r="675" customFormat="false" ht="12.75" hidden="false" customHeight="false" outlineLevel="0" collapsed="false">
      <c r="A675" s="148"/>
      <c r="B675" s="148"/>
      <c r="C675" s="148"/>
      <c r="D675" s="148"/>
      <c r="E675" s="148"/>
    </row>
    <row r="676" customFormat="false" ht="12.75" hidden="false" customHeight="false" outlineLevel="0" collapsed="false">
      <c r="A676" s="148"/>
      <c r="B676" s="148"/>
      <c r="C676" s="148"/>
      <c r="D676" s="148"/>
      <c r="E676" s="148"/>
    </row>
    <row r="677" customFormat="false" ht="12.75" hidden="false" customHeight="false" outlineLevel="0" collapsed="false">
      <c r="A677" s="148"/>
      <c r="B677" s="148"/>
      <c r="C677" s="148"/>
      <c r="D677" s="148"/>
      <c r="E677" s="148"/>
    </row>
    <row r="678" customFormat="false" ht="12.75" hidden="false" customHeight="false" outlineLevel="0" collapsed="false">
      <c r="A678" s="148"/>
      <c r="B678" s="148"/>
      <c r="C678" s="148"/>
      <c r="D678" s="148"/>
      <c r="E678" s="148"/>
    </row>
    <row r="679" customFormat="false" ht="12.75" hidden="false" customHeight="false" outlineLevel="0" collapsed="false">
      <c r="A679" s="148"/>
      <c r="B679" s="148"/>
      <c r="C679" s="148"/>
      <c r="D679" s="148"/>
      <c r="E679" s="148"/>
    </row>
    <row r="680" customFormat="false" ht="12.75" hidden="false" customHeight="false" outlineLevel="0" collapsed="false">
      <c r="A680" s="148"/>
      <c r="B680" s="148"/>
      <c r="C680" s="148"/>
      <c r="D680" s="148"/>
      <c r="E680" s="148"/>
    </row>
    <row r="681" customFormat="false" ht="12.75" hidden="false" customHeight="false" outlineLevel="0" collapsed="false">
      <c r="A681" s="148"/>
      <c r="B681" s="148"/>
      <c r="C681" s="148"/>
      <c r="D681" s="148"/>
      <c r="E681" s="148"/>
    </row>
    <row r="682" customFormat="false" ht="12.75" hidden="false" customHeight="false" outlineLevel="0" collapsed="false">
      <c r="A682" s="148"/>
      <c r="B682" s="148"/>
      <c r="C682" s="148"/>
      <c r="D682" s="148"/>
      <c r="E682" s="148"/>
    </row>
    <row r="683" customFormat="false" ht="12.75" hidden="false" customHeight="false" outlineLevel="0" collapsed="false">
      <c r="A683" s="148"/>
      <c r="B683" s="148"/>
      <c r="C683" s="148"/>
      <c r="D683" s="148"/>
      <c r="E683" s="148"/>
    </row>
    <row r="684" customFormat="false" ht="12.75" hidden="false" customHeight="false" outlineLevel="0" collapsed="false">
      <c r="A684" s="148"/>
      <c r="B684" s="148"/>
      <c r="C684" s="148"/>
      <c r="D684" s="148"/>
      <c r="E684" s="148"/>
    </row>
    <row r="685" customFormat="false" ht="12.75" hidden="false" customHeight="false" outlineLevel="0" collapsed="false">
      <c r="A685" s="148"/>
      <c r="B685" s="148"/>
      <c r="C685" s="148"/>
      <c r="D685" s="148"/>
      <c r="E685" s="148"/>
    </row>
    <row r="686" customFormat="false" ht="12.75" hidden="false" customHeight="false" outlineLevel="0" collapsed="false">
      <c r="A686" s="148"/>
      <c r="B686" s="148"/>
      <c r="C686" s="148"/>
      <c r="D686" s="148"/>
      <c r="E686" s="148"/>
    </row>
    <row r="687" customFormat="false" ht="12.75" hidden="false" customHeight="false" outlineLevel="0" collapsed="false">
      <c r="A687" s="148"/>
      <c r="B687" s="148"/>
      <c r="C687" s="148"/>
      <c r="D687" s="148"/>
      <c r="E687" s="148"/>
    </row>
    <row r="688" customFormat="false" ht="12.75" hidden="false" customHeight="false" outlineLevel="0" collapsed="false">
      <c r="A688" s="148"/>
      <c r="B688" s="148"/>
      <c r="C688" s="148"/>
      <c r="D688" s="148"/>
      <c r="E688" s="148"/>
    </row>
    <row r="689" customFormat="false" ht="12.75" hidden="false" customHeight="false" outlineLevel="0" collapsed="false">
      <c r="A689" s="148"/>
      <c r="B689" s="148"/>
      <c r="C689" s="148"/>
      <c r="D689" s="148"/>
      <c r="E689" s="148"/>
    </row>
    <row r="690" customFormat="false" ht="12.75" hidden="false" customHeight="false" outlineLevel="0" collapsed="false">
      <c r="A690" s="148"/>
      <c r="B690" s="148"/>
      <c r="C690" s="148"/>
      <c r="D690" s="148"/>
      <c r="E690" s="148"/>
    </row>
    <row r="691" customFormat="false" ht="12.75" hidden="false" customHeight="false" outlineLevel="0" collapsed="false">
      <c r="A691" s="148"/>
      <c r="B691" s="148"/>
      <c r="C691" s="148"/>
      <c r="D691" s="148"/>
      <c r="E691" s="148"/>
    </row>
    <row r="692" customFormat="false" ht="12.75" hidden="false" customHeight="false" outlineLevel="0" collapsed="false">
      <c r="A692" s="148"/>
      <c r="B692" s="148"/>
      <c r="C692" s="148"/>
      <c r="D692" s="148"/>
      <c r="E692" s="148"/>
    </row>
    <row r="693" customFormat="false" ht="12.75" hidden="false" customHeight="false" outlineLevel="0" collapsed="false">
      <c r="A693" s="148"/>
      <c r="B693" s="148"/>
      <c r="C693" s="148"/>
      <c r="D693" s="148"/>
      <c r="E693" s="148"/>
    </row>
    <row r="694" customFormat="false" ht="12.75" hidden="false" customHeight="false" outlineLevel="0" collapsed="false">
      <c r="A694" s="148"/>
      <c r="B694" s="148"/>
      <c r="C694" s="148"/>
      <c r="D694" s="148"/>
      <c r="E694" s="148"/>
    </row>
    <row r="695" customFormat="false" ht="12.75" hidden="false" customHeight="false" outlineLevel="0" collapsed="false">
      <c r="A695" s="148"/>
      <c r="B695" s="148"/>
      <c r="C695" s="148"/>
      <c r="D695" s="148"/>
      <c r="E695" s="148"/>
    </row>
    <row r="696" customFormat="false" ht="12.75" hidden="false" customHeight="false" outlineLevel="0" collapsed="false">
      <c r="A696" s="148"/>
      <c r="B696" s="148"/>
      <c r="C696" s="148"/>
      <c r="D696" s="148"/>
      <c r="E696" s="148"/>
    </row>
    <row r="697" customFormat="false" ht="12.75" hidden="false" customHeight="false" outlineLevel="0" collapsed="false">
      <c r="A697" s="148"/>
      <c r="B697" s="148"/>
      <c r="C697" s="148"/>
      <c r="D697" s="148"/>
      <c r="E697" s="148"/>
    </row>
    <row r="698" customFormat="false" ht="12.75" hidden="false" customHeight="false" outlineLevel="0" collapsed="false">
      <c r="A698" s="148"/>
      <c r="B698" s="148"/>
      <c r="C698" s="148"/>
      <c r="D698" s="148"/>
      <c r="E698" s="148"/>
    </row>
    <row r="699" customFormat="false" ht="12.75" hidden="false" customHeight="false" outlineLevel="0" collapsed="false">
      <c r="A699" s="148"/>
      <c r="B699" s="148"/>
      <c r="C699" s="148"/>
      <c r="D699" s="148"/>
      <c r="E699" s="148"/>
    </row>
    <row r="700" customFormat="false" ht="12.75" hidden="false" customHeight="false" outlineLevel="0" collapsed="false">
      <c r="A700" s="148"/>
      <c r="B700" s="148"/>
      <c r="C700" s="148"/>
      <c r="D700" s="148"/>
      <c r="E700" s="148"/>
    </row>
    <row r="701" customFormat="false" ht="12.75" hidden="false" customHeight="false" outlineLevel="0" collapsed="false">
      <c r="A701" s="148"/>
      <c r="B701" s="148"/>
      <c r="C701" s="148"/>
      <c r="D701" s="148"/>
      <c r="E701" s="148"/>
    </row>
    <row r="702" customFormat="false" ht="12.75" hidden="false" customHeight="false" outlineLevel="0" collapsed="false">
      <c r="A702" s="148"/>
      <c r="B702" s="148"/>
      <c r="C702" s="148"/>
      <c r="D702" s="148"/>
      <c r="E702" s="148"/>
    </row>
    <row r="703" customFormat="false" ht="12.75" hidden="false" customHeight="false" outlineLevel="0" collapsed="false">
      <c r="A703" s="148"/>
      <c r="B703" s="148"/>
      <c r="C703" s="148"/>
      <c r="D703" s="148"/>
      <c r="E703" s="148"/>
    </row>
    <row r="704" customFormat="false" ht="12.75" hidden="false" customHeight="false" outlineLevel="0" collapsed="false">
      <c r="A704" s="148"/>
      <c r="B704" s="148"/>
      <c r="C704" s="148"/>
      <c r="D704" s="148"/>
      <c r="E704" s="148"/>
    </row>
    <row r="705" customFormat="false" ht="12.75" hidden="false" customHeight="false" outlineLevel="0" collapsed="false">
      <c r="A705" s="148"/>
      <c r="B705" s="148"/>
      <c r="C705" s="148"/>
      <c r="D705" s="148"/>
      <c r="E705" s="148"/>
    </row>
    <row r="706" customFormat="false" ht="12.75" hidden="false" customHeight="false" outlineLevel="0" collapsed="false">
      <c r="A706" s="148"/>
      <c r="B706" s="148"/>
      <c r="C706" s="148"/>
      <c r="D706" s="148"/>
      <c r="E706" s="148"/>
    </row>
    <row r="707" customFormat="false" ht="12.75" hidden="false" customHeight="false" outlineLevel="0" collapsed="false">
      <c r="A707" s="148"/>
      <c r="B707" s="148"/>
      <c r="C707" s="148"/>
      <c r="D707" s="148"/>
      <c r="E707" s="148"/>
    </row>
    <row r="708" customFormat="false" ht="12.75" hidden="false" customHeight="false" outlineLevel="0" collapsed="false">
      <c r="A708" s="148"/>
      <c r="B708" s="148"/>
      <c r="C708" s="148"/>
      <c r="D708" s="148"/>
      <c r="E708" s="148"/>
    </row>
    <row r="709" customFormat="false" ht="12.75" hidden="false" customHeight="false" outlineLevel="0" collapsed="false">
      <c r="A709" s="148"/>
      <c r="B709" s="148"/>
      <c r="C709" s="148"/>
      <c r="D709" s="148"/>
      <c r="E709" s="148"/>
    </row>
    <row r="710" customFormat="false" ht="12.75" hidden="false" customHeight="false" outlineLevel="0" collapsed="false">
      <c r="A710" s="148"/>
      <c r="B710" s="148"/>
      <c r="C710" s="148"/>
      <c r="D710" s="148"/>
      <c r="E710" s="148"/>
    </row>
    <row r="711" customFormat="false" ht="12.75" hidden="false" customHeight="false" outlineLevel="0" collapsed="false">
      <c r="A711" s="148"/>
      <c r="B711" s="148"/>
      <c r="C711" s="148"/>
      <c r="D711" s="148"/>
      <c r="E711" s="148"/>
    </row>
    <row r="712" customFormat="false" ht="12.75" hidden="false" customHeight="false" outlineLevel="0" collapsed="false">
      <c r="A712" s="148"/>
      <c r="B712" s="148"/>
      <c r="C712" s="148"/>
      <c r="D712" s="148"/>
      <c r="E712" s="148"/>
    </row>
    <row r="713" customFormat="false" ht="12.75" hidden="false" customHeight="false" outlineLevel="0" collapsed="false">
      <c r="A713" s="148"/>
      <c r="B713" s="148"/>
      <c r="C713" s="148"/>
      <c r="D713" s="148"/>
      <c r="E713" s="148"/>
    </row>
    <row r="714" customFormat="false" ht="12.75" hidden="false" customHeight="false" outlineLevel="0" collapsed="false">
      <c r="A714" s="148"/>
      <c r="B714" s="148"/>
      <c r="C714" s="148"/>
      <c r="D714" s="148"/>
      <c r="E714" s="148"/>
    </row>
    <row r="715" customFormat="false" ht="12.75" hidden="false" customHeight="false" outlineLevel="0" collapsed="false">
      <c r="A715" s="148"/>
      <c r="B715" s="148"/>
      <c r="C715" s="148"/>
      <c r="D715" s="148"/>
      <c r="E715" s="148"/>
    </row>
    <row r="716" customFormat="false" ht="12.75" hidden="false" customHeight="false" outlineLevel="0" collapsed="false">
      <c r="A716" s="148"/>
      <c r="B716" s="148"/>
      <c r="C716" s="148"/>
      <c r="D716" s="148"/>
      <c r="E716" s="148"/>
    </row>
    <row r="717" customFormat="false" ht="12.75" hidden="false" customHeight="false" outlineLevel="0" collapsed="false">
      <c r="A717" s="148"/>
      <c r="B717" s="148"/>
      <c r="C717" s="148"/>
      <c r="D717" s="148"/>
      <c r="E717" s="148"/>
    </row>
    <row r="718" customFormat="false" ht="12.75" hidden="false" customHeight="false" outlineLevel="0" collapsed="false">
      <c r="A718" s="148"/>
      <c r="B718" s="148"/>
      <c r="C718" s="148"/>
      <c r="D718" s="148"/>
      <c r="E718" s="148"/>
    </row>
    <row r="719" customFormat="false" ht="12.75" hidden="false" customHeight="false" outlineLevel="0" collapsed="false">
      <c r="A719" s="148"/>
      <c r="B719" s="148"/>
      <c r="C719" s="148"/>
      <c r="D719" s="148"/>
      <c r="E719" s="148"/>
    </row>
    <row r="720" customFormat="false" ht="12.75" hidden="false" customHeight="false" outlineLevel="0" collapsed="false">
      <c r="A720" s="148"/>
      <c r="B720" s="148"/>
      <c r="C720" s="148"/>
      <c r="D720" s="148"/>
      <c r="E720" s="148"/>
    </row>
    <row r="721" customFormat="false" ht="12.75" hidden="false" customHeight="false" outlineLevel="0" collapsed="false">
      <c r="A721" s="148"/>
      <c r="B721" s="148"/>
      <c r="C721" s="148"/>
      <c r="D721" s="148"/>
      <c r="E721" s="148"/>
    </row>
    <row r="722" customFormat="false" ht="12.75" hidden="false" customHeight="false" outlineLevel="0" collapsed="false">
      <c r="A722" s="148"/>
      <c r="B722" s="148"/>
      <c r="C722" s="148"/>
      <c r="D722" s="148"/>
      <c r="E722" s="148"/>
    </row>
    <row r="723" customFormat="false" ht="12.75" hidden="false" customHeight="false" outlineLevel="0" collapsed="false">
      <c r="A723" s="148"/>
      <c r="B723" s="148"/>
      <c r="C723" s="148"/>
      <c r="D723" s="148"/>
      <c r="E723" s="148"/>
    </row>
    <row r="724" customFormat="false" ht="12.75" hidden="false" customHeight="false" outlineLevel="0" collapsed="false">
      <c r="A724" s="148"/>
      <c r="B724" s="148"/>
      <c r="C724" s="148"/>
      <c r="D724" s="148"/>
      <c r="E724" s="148"/>
    </row>
    <row r="725" customFormat="false" ht="12.75" hidden="false" customHeight="false" outlineLevel="0" collapsed="false">
      <c r="A725" s="148"/>
      <c r="B725" s="148"/>
      <c r="C725" s="148"/>
      <c r="D725" s="148"/>
      <c r="E725" s="148"/>
    </row>
    <row r="726" customFormat="false" ht="12.75" hidden="false" customHeight="false" outlineLevel="0" collapsed="false">
      <c r="A726" s="148"/>
      <c r="B726" s="148"/>
      <c r="C726" s="148"/>
      <c r="D726" s="148"/>
      <c r="E726" s="148"/>
    </row>
    <row r="727" customFormat="false" ht="12.75" hidden="false" customHeight="false" outlineLevel="0" collapsed="false">
      <c r="A727" s="148"/>
      <c r="B727" s="148"/>
      <c r="C727" s="148"/>
      <c r="D727" s="148"/>
      <c r="E727" s="148"/>
    </row>
    <row r="728" customFormat="false" ht="12.75" hidden="false" customHeight="false" outlineLevel="0" collapsed="false">
      <c r="A728" s="148"/>
      <c r="B728" s="148"/>
      <c r="C728" s="148"/>
      <c r="D728" s="148"/>
      <c r="E728" s="148"/>
    </row>
    <row r="729" customFormat="false" ht="12.75" hidden="false" customHeight="false" outlineLevel="0" collapsed="false">
      <c r="A729" s="148"/>
      <c r="B729" s="148"/>
      <c r="C729" s="148"/>
      <c r="D729" s="148"/>
      <c r="E729" s="148"/>
    </row>
    <row r="730" customFormat="false" ht="12.75" hidden="false" customHeight="false" outlineLevel="0" collapsed="false">
      <c r="A730" s="148"/>
      <c r="B730" s="148"/>
      <c r="C730" s="148"/>
      <c r="D730" s="148"/>
      <c r="E730" s="148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AF8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5.13671875" defaultRowHeight="12.75" customHeight="true" zeroHeight="false" outlineLevelRow="0" outlineLevelCol="0"/>
  <cols>
    <col collapsed="false" customWidth="true" hidden="false" outlineLevel="0" max="1" min="1" style="0" width="16.84"/>
    <col collapsed="false" customWidth="true" hidden="false" outlineLevel="0" max="6" min="6" style="0" width="7.7"/>
    <col collapsed="false" customWidth="true" hidden="false" outlineLevel="0" max="13" min="13" style="0" width="7.28"/>
  </cols>
  <sheetData>
    <row r="2" customFormat="false" ht="20.25" hidden="false" customHeight="false" outlineLevel="0" collapsed="false">
      <c r="A2" s="4" t="s">
        <v>108</v>
      </c>
      <c r="B2" s="119"/>
      <c r="C2" s="119"/>
      <c r="D2" s="5"/>
      <c r="E2" s="5"/>
      <c r="F2" s="5"/>
      <c r="G2" s="5"/>
      <c r="H2" s="5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1"/>
      <c r="V2" s="1"/>
      <c r="AD2" s="1"/>
      <c r="AE2" s="1"/>
      <c r="AF2" s="1"/>
    </row>
    <row r="3" customFormat="false" ht="15.75" hidden="false" customHeight="false" outlineLevel="0" collapsed="false">
      <c r="A3" s="65"/>
      <c r="B3" s="65"/>
      <c r="C3" s="65"/>
      <c r="D3" s="65"/>
      <c r="E3" s="65"/>
      <c r="F3" s="65"/>
      <c r="G3" s="65"/>
      <c r="H3" s="65"/>
      <c r="I3" s="65"/>
      <c r="J3" s="65"/>
      <c r="K3" s="65"/>
      <c r="L3" s="65"/>
      <c r="M3" s="65"/>
      <c r="N3" s="65"/>
      <c r="O3" s="65"/>
      <c r="P3" s="65"/>
      <c r="Q3" s="65"/>
      <c r="R3" s="65"/>
      <c r="S3" s="65"/>
      <c r="T3" s="65"/>
      <c r="U3" s="1"/>
      <c r="V3" s="1"/>
      <c r="AD3" s="1"/>
      <c r="AE3" s="1"/>
      <c r="AF3" s="1"/>
    </row>
    <row r="4" customFormat="false" ht="15.75" hidden="false" customHeight="false" outlineLevel="0" collapsed="false">
      <c r="A4" s="65"/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1"/>
      <c r="V4" s="1"/>
      <c r="AD4" s="1"/>
      <c r="AE4" s="1"/>
      <c r="AF4" s="1"/>
    </row>
    <row r="5" customFormat="false" ht="16.5" hidden="false" customHeight="false" outlineLevel="0" collapsed="false">
      <c r="A5" s="249"/>
      <c r="B5" s="250"/>
      <c r="C5" s="250"/>
      <c r="D5" s="250"/>
      <c r="E5" s="250"/>
      <c r="F5" s="250"/>
      <c r="G5" s="251"/>
      <c r="H5" s="251"/>
      <c r="I5" s="251"/>
      <c r="J5" s="251"/>
      <c r="K5" s="251"/>
      <c r="L5" s="251"/>
      <c r="M5" s="251"/>
      <c r="N5" s="251"/>
      <c r="O5" s="251"/>
      <c r="P5" s="251"/>
      <c r="Q5" s="251"/>
      <c r="R5" s="251"/>
      <c r="S5" s="65"/>
      <c r="T5" s="65"/>
      <c r="U5" s="65"/>
      <c r="V5" s="65"/>
      <c r="W5" s="252"/>
      <c r="X5" s="252"/>
      <c r="AD5" s="1"/>
      <c r="AE5" s="1"/>
      <c r="AF5" s="1"/>
    </row>
    <row r="6" customFormat="false" ht="16.5" hidden="false" customHeight="false" outlineLevel="0" collapsed="false">
      <c r="A6" s="253" t="s">
        <v>109</v>
      </c>
      <c r="B6" s="254" t="s">
        <v>110</v>
      </c>
      <c r="C6" s="254"/>
      <c r="D6" s="254"/>
      <c r="E6" s="254"/>
      <c r="G6" s="255" t="s">
        <v>111</v>
      </c>
      <c r="H6" s="255"/>
      <c r="I6" s="255"/>
      <c r="J6" s="255"/>
      <c r="K6" s="255"/>
      <c r="L6" s="255"/>
      <c r="N6" s="256" t="s">
        <v>112</v>
      </c>
      <c r="O6" s="256"/>
      <c r="P6" s="256"/>
      <c r="Q6" s="256"/>
      <c r="R6" s="256"/>
      <c r="S6" s="256"/>
      <c r="U6" s="65"/>
      <c r="V6" s="65"/>
      <c r="W6" s="252"/>
      <c r="X6" s="252"/>
      <c r="AD6" s="1"/>
      <c r="AE6" s="1"/>
      <c r="AF6" s="1"/>
    </row>
    <row r="7" customFormat="false" ht="16.5" hidden="false" customHeight="false" outlineLevel="0" collapsed="false">
      <c r="A7" s="257"/>
      <c r="B7" s="258" t="s">
        <v>113</v>
      </c>
      <c r="C7" s="259" t="s">
        <v>114</v>
      </c>
      <c r="D7" s="259" t="s">
        <v>115</v>
      </c>
      <c r="E7" s="260" t="s">
        <v>116</v>
      </c>
      <c r="G7" s="261" t="s">
        <v>30</v>
      </c>
      <c r="H7" s="262" t="s">
        <v>31</v>
      </c>
      <c r="I7" s="262" t="s">
        <v>32</v>
      </c>
      <c r="J7" s="262" t="s">
        <v>33</v>
      </c>
      <c r="K7" s="262" t="s">
        <v>34</v>
      </c>
      <c r="L7" s="263" t="s">
        <v>35</v>
      </c>
      <c r="N7" s="258" t="s">
        <v>30</v>
      </c>
      <c r="O7" s="259" t="s">
        <v>31</v>
      </c>
      <c r="P7" s="259" t="s">
        <v>32</v>
      </c>
      <c r="Q7" s="259" t="s">
        <v>33</v>
      </c>
      <c r="R7" s="259" t="s">
        <v>34</v>
      </c>
      <c r="S7" s="260" t="s">
        <v>35</v>
      </c>
      <c r="U7" s="65"/>
      <c r="V7" s="65"/>
      <c r="W7" s="252"/>
      <c r="X7" s="252"/>
      <c r="AD7" s="1"/>
      <c r="AE7" s="1"/>
      <c r="AF7" s="1"/>
    </row>
    <row r="8" customFormat="false" ht="15.75" hidden="false" customHeight="false" outlineLevel="0" collapsed="false">
      <c r="A8" s="264"/>
      <c r="B8" s="50"/>
      <c r="C8" s="18"/>
      <c r="D8" s="18"/>
      <c r="E8" s="126"/>
      <c r="G8" s="265" t="s">
        <v>51</v>
      </c>
      <c r="H8" s="265"/>
      <c r="I8" s="265"/>
      <c r="J8" s="265"/>
      <c r="K8" s="265"/>
      <c r="L8" s="265"/>
      <c r="N8" s="50"/>
      <c r="O8" s="18"/>
      <c r="P8" s="18"/>
      <c r="Q8" s="18"/>
      <c r="R8" s="18"/>
      <c r="S8" s="126"/>
      <c r="U8" s="65"/>
      <c r="V8" s="65"/>
      <c r="W8" s="252"/>
      <c r="X8" s="252"/>
      <c r="AD8" s="1"/>
      <c r="AE8" s="1"/>
      <c r="AF8" s="1"/>
    </row>
    <row r="9" customFormat="false" ht="16.5" hidden="false" customHeight="false" outlineLevel="0" collapsed="false">
      <c r="A9" s="50"/>
      <c r="B9" s="50"/>
      <c r="C9" s="18"/>
      <c r="D9" s="18"/>
      <c r="E9" s="126"/>
      <c r="G9" s="266" t="n">
        <v>4</v>
      </c>
      <c r="H9" s="267" t="n">
        <v>6</v>
      </c>
      <c r="I9" s="267" t="n">
        <v>6</v>
      </c>
      <c r="J9" s="267" t="n">
        <v>3</v>
      </c>
      <c r="K9" s="267" t="n">
        <v>4</v>
      </c>
      <c r="L9" s="268" t="n">
        <v>8</v>
      </c>
      <c r="N9" s="50"/>
      <c r="O9" s="18"/>
      <c r="P9" s="18"/>
      <c r="Q9" s="18"/>
      <c r="R9" s="18"/>
      <c r="S9" s="126"/>
      <c r="U9" s="65"/>
      <c r="V9" s="65"/>
      <c r="W9" s="252"/>
      <c r="X9" s="252"/>
      <c r="AD9" s="1"/>
      <c r="AE9" s="1"/>
      <c r="AF9" s="1"/>
    </row>
    <row r="10" customFormat="false" ht="15.75" hidden="false" customHeight="false" outlineLevel="0" collapsed="false">
      <c r="A10" s="269" t="n">
        <v>0</v>
      </c>
      <c r="B10" s="270" t="n">
        <v>0</v>
      </c>
      <c r="C10" s="271" t="n">
        <v>0</v>
      </c>
      <c r="D10" s="271" t="n">
        <v>0</v>
      </c>
      <c r="E10" s="272" t="n">
        <v>0</v>
      </c>
      <c r="G10" s="270" t="n">
        <f aca="false">(2*B10+2*D10)/4</f>
        <v>0</v>
      </c>
      <c r="H10" s="271" t="n">
        <f aca="false">C10</f>
        <v>0</v>
      </c>
      <c r="I10" s="271" t="n">
        <f aca="false">C10</f>
        <v>0</v>
      </c>
      <c r="J10" s="271" t="n">
        <f aca="false">E10</f>
        <v>0</v>
      </c>
      <c r="K10" s="271" t="n">
        <f aca="false">D10</f>
        <v>0</v>
      </c>
      <c r="L10" s="272" t="n">
        <f aca="false">C10</f>
        <v>0</v>
      </c>
      <c r="N10" s="50" t="n">
        <f aca="false">G10*$A10*G$9/1000</f>
        <v>0</v>
      </c>
      <c r="O10" s="18" t="n">
        <f aca="false">H10*$A10*H$9/1000</f>
        <v>0</v>
      </c>
      <c r="P10" s="18" t="n">
        <f aca="false">I10*$A10*I$9/1000</f>
        <v>0</v>
      </c>
      <c r="Q10" s="18" t="n">
        <f aca="false">J10*$A10*J$9/1000</f>
        <v>0</v>
      </c>
      <c r="R10" s="18" t="n">
        <f aca="false">K10*$A10*K$9/1000</f>
        <v>0</v>
      </c>
      <c r="S10" s="126" t="n">
        <f aca="false">L10*$A10*L$9/1000</f>
        <v>0</v>
      </c>
      <c r="U10" s="65"/>
      <c r="V10" s="65"/>
      <c r="W10" s="252"/>
      <c r="X10" s="252"/>
      <c r="AD10" s="1"/>
      <c r="AE10" s="1"/>
      <c r="AF10" s="1"/>
    </row>
    <row r="11" customFormat="false" ht="15.75" hidden="false" customHeight="false" outlineLevel="0" collapsed="false">
      <c r="A11" s="269" t="n">
        <v>10</v>
      </c>
      <c r="B11" s="270" t="n">
        <v>0</v>
      </c>
      <c r="C11" s="271" t="n">
        <v>0</v>
      </c>
      <c r="D11" s="271" t="n">
        <v>0</v>
      </c>
      <c r="E11" s="272" t="n">
        <v>0</v>
      </c>
      <c r="G11" s="270" t="n">
        <f aca="false">(2*B11+2*D11)/4</f>
        <v>0</v>
      </c>
      <c r="H11" s="271" t="n">
        <f aca="false">C11</f>
        <v>0</v>
      </c>
      <c r="I11" s="271" t="n">
        <f aca="false">C11</f>
        <v>0</v>
      </c>
      <c r="J11" s="271" t="n">
        <f aca="false">E11</f>
        <v>0</v>
      </c>
      <c r="K11" s="271" t="n">
        <f aca="false">D11</f>
        <v>0</v>
      </c>
      <c r="L11" s="272" t="n">
        <f aca="false">C11</f>
        <v>0</v>
      </c>
      <c r="N11" s="270" t="n">
        <f aca="false">G11*$A11*G$9/1000</f>
        <v>0</v>
      </c>
      <c r="O11" s="271" t="n">
        <f aca="false">H11*$A11*H$9/1000</f>
        <v>0</v>
      </c>
      <c r="P11" s="271" t="n">
        <f aca="false">I11*$A11*I$9/1000</f>
        <v>0</v>
      </c>
      <c r="Q11" s="271" t="n">
        <f aca="false">J11*$A11*J$9/1000</f>
        <v>0</v>
      </c>
      <c r="R11" s="271" t="n">
        <f aca="false">K11*$A11*K$9/1000</f>
        <v>0</v>
      </c>
      <c r="S11" s="272" t="n">
        <f aca="false">L11*$A11*L$9/1000</f>
        <v>0</v>
      </c>
      <c r="U11" s="65"/>
      <c r="V11" s="65"/>
      <c r="W11" s="252"/>
      <c r="X11" s="252"/>
      <c r="AD11" s="1"/>
      <c r="AE11" s="1"/>
      <c r="AF11" s="1"/>
    </row>
    <row r="12" customFormat="false" ht="15.75" hidden="false" customHeight="false" outlineLevel="0" collapsed="false">
      <c r="A12" s="269" t="n">
        <f aca="false">A11+10</f>
        <v>20</v>
      </c>
      <c r="B12" s="270" t="n">
        <v>704</v>
      </c>
      <c r="C12" s="271" t="n">
        <v>457</v>
      </c>
      <c r="D12" s="271" t="n">
        <v>1164</v>
      </c>
      <c r="E12" s="272" t="n">
        <v>1374</v>
      </c>
      <c r="G12" s="270" t="n">
        <f aca="false">(2*B12+2*D12)/4</f>
        <v>934</v>
      </c>
      <c r="H12" s="271" t="n">
        <f aca="false">C12</f>
        <v>457</v>
      </c>
      <c r="I12" s="271" t="n">
        <f aca="false">C12</f>
        <v>457</v>
      </c>
      <c r="J12" s="271" t="n">
        <f aca="false">E12</f>
        <v>1374</v>
      </c>
      <c r="K12" s="271" t="n">
        <f aca="false">D12</f>
        <v>1164</v>
      </c>
      <c r="L12" s="272" t="n">
        <f aca="false">C12</f>
        <v>457</v>
      </c>
      <c r="N12" s="270" t="n">
        <f aca="false">G12*$A12*G$9/1000</f>
        <v>74.72</v>
      </c>
      <c r="O12" s="271" t="n">
        <f aca="false">H12*$A12*H$9/1000</f>
        <v>54.84</v>
      </c>
      <c r="P12" s="271" t="n">
        <f aca="false">I12*$A12*I$9/1000</f>
        <v>54.84</v>
      </c>
      <c r="Q12" s="271" t="n">
        <f aca="false">J12*$A12*J$9/1000</f>
        <v>82.44</v>
      </c>
      <c r="R12" s="271" t="n">
        <f aca="false">K12*$A12*K$9/1000</f>
        <v>93.12</v>
      </c>
      <c r="S12" s="272" t="n">
        <f aca="false">L12*$A12*L$9/1000</f>
        <v>73.12</v>
      </c>
      <c r="U12" s="65"/>
      <c r="V12" s="65"/>
      <c r="W12" s="252"/>
      <c r="X12" s="252"/>
      <c r="AD12" s="1"/>
      <c r="AE12" s="1"/>
      <c r="AF12" s="1"/>
    </row>
    <row r="13" customFormat="false" ht="15.75" hidden="false" customHeight="false" outlineLevel="0" collapsed="false">
      <c r="A13" s="269" t="n">
        <f aca="false">A12+10</f>
        <v>30</v>
      </c>
      <c r="B13" s="270" t="n">
        <v>704</v>
      </c>
      <c r="C13" s="271" t="n">
        <v>457</v>
      </c>
      <c r="D13" s="271" t="n">
        <v>1164</v>
      </c>
      <c r="E13" s="272" t="n">
        <v>1374</v>
      </c>
      <c r="G13" s="270" t="n">
        <f aca="false">(2*B13+2*D13)/4</f>
        <v>934</v>
      </c>
      <c r="H13" s="271" t="n">
        <f aca="false">C13</f>
        <v>457</v>
      </c>
      <c r="I13" s="271" t="n">
        <f aca="false">C13</f>
        <v>457</v>
      </c>
      <c r="J13" s="271" t="n">
        <f aca="false">E13</f>
        <v>1374</v>
      </c>
      <c r="K13" s="271" t="n">
        <f aca="false">D13</f>
        <v>1164</v>
      </c>
      <c r="L13" s="272" t="n">
        <f aca="false">C13</f>
        <v>457</v>
      </c>
      <c r="N13" s="270" t="n">
        <f aca="false">G13*$A13*G$9/1000</f>
        <v>112.08</v>
      </c>
      <c r="O13" s="271" t="n">
        <f aca="false">H13*$A13*H$9/1000</f>
        <v>82.26</v>
      </c>
      <c r="P13" s="271" t="n">
        <f aca="false">I13*$A13*I$9/1000</f>
        <v>82.26</v>
      </c>
      <c r="Q13" s="271" t="n">
        <f aca="false">J13*$A13*J$9/1000</f>
        <v>123.66</v>
      </c>
      <c r="R13" s="271" t="n">
        <f aca="false">K13*$A13*K$9/1000</f>
        <v>139.68</v>
      </c>
      <c r="S13" s="272" t="n">
        <f aca="false">L13*$A13*L$9/1000</f>
        <v>109.68</v>
      </c>
      <c r="U13" s="65"/>
      <c r="V13" s="65"/>
      <c r="W13" s="252"/>
      <c r="X13" s="252"/>
      <c r="AD13" s="1"/>
      <c r="AE13" s="1"/>
      <c r="AF13" s="1"/>
    </row>
    <row r="14" customFormat="false" ht="15.75" hidden="false" customHeight="false" outlineLevel="0" collapsed="false">
      <c r="A14" s="269" t="n">
        <f aca="false">A13+10</f>
        <v>40</v>
      </c>
      <c r="B14" s="270" t="n">
        <v>1407</v>
      </c>
      <c r="C14" s="271" t="n">
        <v>457</v>
      </c>
      <c r="D14" s="271" t="n">
        <v>2140</v>
      </c>
      <c r="E14" s="272" t="n">
        <v>3334</v>
      </c>
      <c r="G14" s="270" t="n">
        <f aca="false">(2*B14+2*D14)/4</f>
        <v>1773.5</v>
      </c>
      <c r="H14" s="271" t="n">
        <f aca="false">C14</f>
        <v>457</v>
      </c>
      <c r="I14" s="271" t="n">
        <f aca="false">C14</f>
        <v>457</v>
      </c>
      <c r="J14" s="271" t="n">
        <f aca="false">E14</f>
        <v>3334</v>
      </c>
      <c r="K14" s="271" t="n">
        <f aca="false">D14</f>
        <v>2140</v>
      </c>
      <c r="L14" s="272" t="n">
        <f aca="false">C14</f>
        <v>457</v>
      </c>
      <c r="N14" s="270" t="n">
        <f aca="false">G14*$A14*G$9/1000</f>
        <v>283.76</v>
      </c>
      <c r="O14" s="271" t="n">
        <f aca="false">H14*$A14*H$9/1000</f>
        <v>109.68</v>
      </c>
      <c r="P14" s="271" t="n">
        <f aca="false">I14*$A14*I$9/1000</f>
        <v>109.68</v>
      </c>
      <c r="Q14" s="271" t="n">
        <f aca="false">J14*$A14*J$9/1000</f>
        <v>400.08</v>
      </c>
      <c r="R14" s="271" t="n">
        <f aca="false">K14*$A14*K$9/1000</f>
        <v>342.4</v>
      </c>
      <c r="S14" s="272" t="n">
        <f aca="false">L14*$A14*L$9/1000</f>
        <v>146.24</v>
      </c>
      <c r="U14" s="65"/>
      <c r="V14" s="65"/>
      <c r="W14" s="252"/>
      <c r="X14" s="252"/>
      <c r="AD14" s="1"/>
      <c r="AE14" s="1"/>
      <c r="AF14" s="1"/>
    </row>
    <row r="15" customFormat="false" ht="15.75" hidden="false" customHeight="false" outlineLevel="0" collapsed="false">
      <c r="A15" s="269" t="n">
        <f aca="false">A14+10</f>
        <v>50</v>
      </c>
      <c r="B15" s="270" t="n">
        <v>1407</v>
      </c>
      <c r="C15" s="271" t="n">
        <v>457</v>
      </c>
      <c r="D15" s="271" t="n">
        <v>2140</v>
      </c>
      <c r="E15" s="272" t="n">
        <v>3334</v>
      </c>
      <c r="G15" s="270" t="n">
        <f aca="false">(2*B15+2*D15)/4</f>
        <v>1773.5</v>
      </c>
      <c r="H15" s="271" t="n">
        <f aca="false">C15</f>
        <v>457</v>
      </c>
      <c r="I15" s="271" t="n">
        <f aca="false">C15</f>
        <v>457</v>
      </c>
      <c r="J15" s="271" t="n">
        <f aca="false">E15</f>
        <v>3334</v>
      </c>
      <c r="K15" s="271" t="n">
        <f aca="false">D15</f>
        <v>2140</v>
      </c>
      <c r="L15" s="272" t="n">
        <f aca="false">C15</f>
        <v>457</v>
      </c>
      <c r="N15" s="270" t="n">
        <f aca="false">G15*$A15*G$9/1000</f>
        <v>354.7</v>
      </c>
      <c r="O15" s="271" t="n">
        <f aca="false">H15*$A15*H$9/1000</f>
        <v>137.1</v>
      </c>
      <c r="P15" s="271" t="n">
        <f aca="false">I15*$A15*I$9/1000</f>
        <v>137.1</v>
      </c>
      <c r="Q15" s="271" t="n">
        <f aca="false">J15*$A15*J$9/1000</f>
        <v>500.1</v>
      </c>
      <c r="R15" s="271" t="n">
        <f aca="false">K15*$A15*K$9/1000</f>
        <v>428</v>
      </c>
      <c r="S15" s="272" t="n">
        <f aca="false">L15*$A15*L$9/1000</f>
        <v>182.8</v>
      </c>
      <c r="U15" s="65"/>
      <c r="V15" s="65"/>
      <c r="W15" s="252"/>
      <c r="X15" s="252"/>
      <c r="AD15" s="1"/>
      <c r="AE15" s="1"/>
      <c r="AF15" s="1"/>
    </row>
    <row r="16" customFormat="false" ht="15.75" hidden="false" customHeight="false" outlineLevel="0" collapsed="false">
      <c r="A16" s="269" t="n">
        <f aca="false">A15+10</f>
        <v>60</v>
      </c>
      <c r="B16" s="270" t="n">
        <v>1407</v>
      </c>
      <c r="C16" s="271" t="n">
        <v>1243</v>
      </c>
      <c r="D16" s="271" t="n">
        <v>2140</v>
      </c>
      <c r="E16" s="272" t="n">
        <v>3334</v>
      </c>
      <c r="G16" s="270" t="n">
        <f aca="false">(2*B16+2*D16)/4</f>
        <v>1773.5</v>
      </c>
      <c r="H16" s="271" t="n">
        <f aca="false">C16</f>
        <v>1243</v>
      </c>
      <c r="I16" s="271" t="n">
        <f aca="false">C16</f>
        <v>1243</v>
      </c>
      <c r="J16" s="271" t="n">
        <f aca="false">E16</f>
        <v>3334</v>
      </c>
      <c r="K16" s="271" t="n">
        <f aca="false">D16</f>
        <v>2140</v>
      </c>
      <c r="L16" s="272" t="n">
        <f aca="false">C16</f>
        <v>1243</v>
      </c>
      <c r="N16" s="270" t="n">
        <f aca="false">G16*$A16*G$9/1000</f>
        <v>425.64</v>
      </c>
      <c r="O16" s="271" t="n">
        <f aca="false">H16*$A16*H$9/1000</f>
        <v>447.48</v>
      </c>
      <c r="P16" s="271" t="n">
        <f aca="false">I16*$A16*I$9/1000</f>
        <v>447.48</v>
      </c>
      <c r="Q16" s="271" t="n">
        <f aca="false">J16*$A16*J$9/1000</f>
        <v>600.12</v>
      </c>
      <c r="R16" s="271" t="n">
        <f aca="false">K16*$A16*K$9/1000</f>
        <v>513.6</v>
      </c>
      <c r="S16" s="272" t="n">
        <f aca="false">L16*$A16*L$9/1000</f>
        <v>596.64</v>
      </c>
      <c r="U16" s="65"/>
      <c r="V16" s="65"/>
      <c r="W16" s="252"/>
      <c r="X16" s="252"/>
      <c r="AD16" s="1"/>
      <c r="AE16" s="1"/>
      <c r="AF16" s="1"/>
    </row>
    <row r="17" customFormat="false" ht="15.75" hidden="false" customHeight="false" outlineLevel="0" collapsed="false">
      <c r="A17" s="269" t="n">
        <f aca="false">A16+10</f>
        <v>70</v>
      </c>
      <c r="B17" s="270" t="n">
        <v>1407</v>
      </c>
      <c r="C17" s="271" t="n">
        <v>1243</v>
      </c>
      <c r="D17" s="271" t="n">
        <v>2140</v>
      </c>
      <c r="E17" s="272" t="n">
        <v>3334</v>
      </c>
      <c r="G17" s="270" t="n">
        <f aca="false">(2*B17+2*D17)/4</f>
        <v>1773.5</v>
      </c>
      <c r="H17" s="271" t="n">
        <f aca="false">C17</f>
        <v>1243</v>
      </c>
      <c r="I17" s="271" t="n">
        <f aca="false">C17</f>
        <v>1243</v>
      </c>
      <c r="J17" s="271" t="n">
        <f aca="false">E17</f>
        <v>3334</v>
      </c>
      <c r="K17" s="271" t="n">
        <f aca="false">D17</f>
        <v>2140</v>
      </c>
      <c r="L17" s="272" t="n">
        <f aca="false">C17</f>
        <v>1243</v>
      </c>
      <c r="N17" s="270" t="n">
        <f aca="false">G17*$A17*G$9/1000</f>
        <v>496.58</v>
      </c>
      <c r="O17" s="271" t="n">
        <f aca="false">H17*$A17*H$9/1000</f>
        <v>522.06</v>
      </c>
      <c r="P17" s="271" t="n">
        <f aca="false">I17*$A17*I$9/1000</f>
        <v>522.06</v>
      </c>
      <c r="Q17" s="271" t="n">
        <f aca="false">J17*$A17*J$9/1000</f>
        <v>700.14</v>
      </c>
      <c r="R17" s="271" t="n">
        <f aca="false">K17*$A17*K$9/1000</f>
        <v>599.2</v>
      </c>
      <c r="S17" s="272" t="n">
        <f aca="false">L17*$A17*L$9/1000</f>
        <v>696.08</v>
      </c>
      <c r="U17" s="65"/>
      <c r="V17" s="65"/>
      <c r="W17" s="252"/>
      <c r="X17" s="252"/>
      <c r="AD17" s="1"/>
      <c r="AE17" s="1"/>
      <c r="AF17" s="1"/>
    </row>
    <row r="18" customFormat="false" ht="15.75" hidden="false" customHeight="false" outlineLevel="0" collapsed="false">
      <c r="A18" s="269" t="n">
        <f aca="false">A17+10</f>
        <v>80</v>
      </c>
      <c r="B18" s="270" t="n">
        <v>3479</v>
      </c>
      <c r="C18" s="271" t="n">
        <v>1243</v>
      </c>
      <c r="D18" s="271" t="n">
        <v>4330</v>
      </c>
      <c r="E18" s="272" t="n">
        <v>5634</v>
      </c>
      <c r="G18" s="270" t="n">
        <f aca="false">(2*B18+2*D18)/4</f>
        <v>3904.5</v>
      </c>
      <c r="H18" s="271" t="n">
        <f aca="false">C18</f>
        <v>1243</v>
      </c>
      <c r="I18" s="271" t="n">
        <f aca="false">C18</f>
        <v>1243</v>
      </c>
      <c r="J18" s="271" t="n">
        <f aca="false">E18</f>
        <v>5634</v>
      </c>
      <c r="K18" s="271" t="n">
        <f aca="false">D18</f>
        <v>4330</v>
      </c>
      <c r="L18" s="272" t="n">
        <f aca="false">C18</f>
        <v>1243</v>
      </c>
      <c r="N18" s="270" t="n">
        <f aca="false">G18*$A18*G$9/1000</f>
        <v>1249.44</v>
      </c>
      <c r="O18" s="271" t="n">
        <f aca="false">H18*$A18*H$9/1000</f>
        <v>596.64</v>
      </c>
      <c r="P18" s="271" t="n">
        <f aca="false">I18*$A18*I$9/1000</f>
        <v>596.64</v>
      </c>
      <c r="Q18" s="271" t="n">
        <f aca="false">J18*$A18*J$9/1000</f>
        <v>1352.16</v>
      </c>
      <c r="R18" s="271" t="n">
        <f aca="false">K18*$A18*K$9/1000</f>
        <v>1385.6</v>
      </c>
      <c r="S18" s="272" t="n">
        <f aca="false">L18*$A18*L$9/1000</f>
        <v>795.52</v>
      </c>
      <c r="U18" s="65"/>
      <c r="V18" s="65"/>
      <c r="W18" s="252"/>
      <c r="X18" s="252"/>
      <c r="AD18" s="1"/>
      <c r="AE18" s="1"/>
      <c r="AF18" s="1"/>
    </row>
    <row r="19" customFormat="false" ht="15.75" hidden="false" customHeight="false" outlineLevel="0" collapsed="false">
      <c r="A19" s="269" t="n">
        <f aca="false">A18+10</f>
        <v>90</v>
      </c>
      <c r="B19" s="270" t="n">
        <v>3479</v>
      </c>
      <c r="C19" s="271" t="n">
        <v>1243</v>
      </c>
      <c r="D19" s="271" t="n">
        <v>4330</v>
      </c>
      <c r="E19" s="272" t="n">
        <v>5634</v>
      </c>
      <c r="G19" s="270" t="n">
        <f aca="false">(2*B19+2*D19)/4</f>
        <v>3904.5</v>
      </c>
      <c r="H19" s="271" t="n">
        <f aca="false">C19</f>
        <v>1243</v>
      </c>
      <c r="I19" s="271" t="n">
        <f aca="false">C19</f>
        <v>1243</v>
      </c>
      <c r="J19" s="271" t="n">
        <f aca="false">E19</f>
        <v>5634</v>
      </c>
      <c r="K19" s="271" t="n">
        <f aca="false">D19</f>
        <v>4330</v>
      </c>
      <c r="L19" s="272" t="n">
        <f aca="false">C19</f>
        <v>1243</v>
      </c>
      <c r="N19" s="270" t="n">
        <f aca="false">G19*$A19*G$9/1000</f>
        <v>1405.62</v>
      </c>
      <c r="O19" s="271" t="n">
        <f aca="false">H19*$A19*H$9/1000</f>
        <v>671.22</v>
      </c>
      <c r="P19" s="271" t="n">
        <f aca="false">I19*$A19*I$9/1000</f>
        <v>671.22</v>
      </c>
      <c r="Q19" s="271" t="n">
        <f aca="false">J19*$A19*J$9/1000</f>
        <v>1521.18</v>
      </c>
      <c r="R19" s="271" t="n">
        <f aca="false">K19*$A19*K$9/1000</f>
        <v>1558.8</v>
      </c>
      <c r="S19" s="272" t="n">
        <f aca="false">L19*$A19*L$9/1000</f>
        <v>894.96</v>
      </c>
      <c r="U19" s="65"/>
      <c r="V19" s="65"/>
      <c r="W19" s="252"/>
      <c r="X19" s="252"/>
      <c r="AD19" s="1"/>
      <c r="AE19" s="1"/>
      <c r="AF19" s="1"/>
    </row>
    <row r="20" customFormat="false" ht="15.75" hidden="false" customHeight="false" outlineLevel="0" collapsed="false">
      <c r="A20" s="269" t="n">
        <f aca="false">A19+10</f>
        <v>100</v>
      </c>
      <c r="B20" s="270" t="n">
        <v>3479</v>
      </c>
      <c r="C20" s="271" t="n">
        <v>1243</v>
      </c>
      <c r="D20" s="271" t="n">
        <v>4330</v>
      </c>
      <c r="E20" s="272" t="n">
        <v>5634</v>
      </c>
      <c r="G20" s="270" t="n">
        <f aca="false">(2*B20+2*D20)/4</f>
        <v>3904.5</v>
      </c>
      <c r="H20" s="271" t="n">
        <f aca="false">C20</f>
        <v>1243</v>
      </c>
      <c r="I20" s="271" t="n">
        <f aca="false">C20</f>
        <v>1243</v>
      </c>
      <c r="J20" s="271" t="n">
        <f aca="false">E20</f>
        <v>5634</v>
      </c>
      <c r="K20" s="271" t="n">
        <f aca="false">D20</f>
        <v>4330</v>
      </c>
      <c r="L20" s="272" t="n">
        <f aca="false">C20</f>
        <v>1243</v>
      </c>
      <c r="N20" s="270" t="n">
        <f aca="false">G20*$A20*G$9/1000</f>
        <v>1561.8</v>
      </c>
      <c r="O20" s="271" t="n">
        <f aca="false">H20*$A20*H$9/1000</f>
        <v>745.8</v>
      </c>
      <c r="P20" s="271" t="n">
        <f aca="false">I20*$A20*I$9/1000</f>
        <v>745.8</v>
      </c>
      <c r="Q20" s="271" t="n">
        <f aca="false">J20*$A20*J$9/1000</f>
        <v>1690.2</v>
      </c>
      <c r="R20" s="271" t="n">
        <f aca="false">K20*$A20*K$9/1000</f>
        <v>1732</v>
      </c>
      <c r="S20" s="272" t="n">
        <f aca="false">L20*$A20*L$9/1000</f>
        <v>994.4</v>
      </c>
      <c r="U20" s="65"/>
      <c r="V20" s="65"/>
      <c r="W20" s="252"/>
      <c r="X20" s="252"/>
      <c r="AD20" s="1"/>
      <c r="AE20" s="1"/>
      <c r="AF20" s="1"/>
    </row>
    <row r="21" customFormat="false" ht="15.75" hidden="false" customHeight="false" outlineLevel="0" collapsed="false">
      <c r="A21" s="269" t="n">
        <f aca="false">A20+10</f>
        <v>110</v>
      </c>
      <c r="B21" s="270" t="n">
        <v>3479</v>
      </c>
      <c r="C21" s="271" t="n">
        <v>1243</v>
      </c>
      <c r="D21" s="271" t="n">
        <v>4330</v>
      </c>
      <c r="E21" s="272" t="n">
        <v>5634</v>
      </c>
      <c r="G21" s="270" t="n">
        <f aca="false">(2*B21+2*D21)/4</f>
        <v>3904.5</v>
      </c>
      <c r="H21" s="271" t="n">
        <f aca="false">C21</f>
        <v>1243</v>
      </c>
      <c r="I21" s="271" t="n">
        <f aca="false">C21</f>
        <v>1243</v>
      </c>
      <c r="J21" s="271" t="n">
        <f aca="false">E21</f>
        <v>5634</v>
      </c>
      <c r="K21" s="271" t="n">
        <f aca="false">D21</f>
        <v>4330</v>
      </c>
      <c r="L21" s="272" t="n">
        <f aca="false">C21</f>
        <v>1243</v>
      </c>
      <c r="N21" s="270" t="n">
        <f aca="false">G21*$A21*G$9/1000</f>
        <v>1717.98</v>
      </c>
      <c r="O21" s="271" t="n">
        <f aca="false">H21*$A21*H$9/1000</f>
        <v>820.38</v>
      </c>
      <c r="P21" s="271" t="n">
        <f aca="false">I21*$A21*I$9/1000</f>
        <v>820.38</v>
      </c>
      <c r="Q21" s="271" t="n">
        <f aca="false">J21*$A21*J$9/1000</f>
        <v>1859.22</v>
      </c>
      <c r="R21" s="271" t="n">
        <f aca="false">K21*$A21*K$9/1000</f>
        <v>1905.2</v>
      </c>
      <c r="S21" s="272" t="n">
        <f aca="false">L21*$A21*L$9/1000</f>
        <v>1093.84</v>
      </c>
      <c r="U21" s="65"/>
      <c r="V21" s="65"/>
      <c r="W21" s="252"/>
      <c r="X21" s="252"/>
      <c r="AD21" s="1"/>
      <c r="AE21" s="1"/>
      <c r="AF21" s="1"/>
    </row>
    <row r="22" customFormat="false" ht="15.75" hidden="false" customHeight="false" outlineLevel="0" collapsed="false">
      <c r="A22" s="273" t="n">
        <f aca="false">A21+10</f>
        <v>120</v>
      </c>
      <c r="B22" s="274" t="n">
        <v>3892</v>
      </c>
      <c r="C22" s="275" t="n">
        <v>1874</v>
      </c>
      <c r="D22" s="275" t="n">
        <v>4330</v>
      </c>
      <c r="E22" s="276" t="n">
        <v>6379</v>
      </c>
      <c r="G22" s="274" t="n">
        <f aca="false">(2*B22+2*D22)/4</f>
        <v>4111</v>
      </c>
      <c r="H22" s="275" t="n">
        <f aca="false">C22</f>
        <v>1874</v>
      </c>
      <c r="I22" s="275" t="n">
        <f aca="false">C22</f>
        <v>1874</v>
      </c>
      <c r="J22" s="275" t="n">
        <f aca="false">E22</f>
        <v>6379</v>
      </c>
      <c r="K22" s="275" t="n">
        <f aca="false">D22</f>
        <v>4330</v>
      </c>
      <c r="L22" s="276" t="n">
        <f aca="false">C22</f>
        <v>1874</v>
      </c>
      <c r="N22" s="274" t="n">
        <f aca="false">G22*$A22*G$9/1000</f>
        <v>1973.28</v>
      </c>
      <c r="O22" s="275" t="n">
        <f aca="false">H22*$A22*H$9/1000</f>
        <v>1349.28</v>
      </c>
      <c r="P22" s="275" t="n">
        <f aca="false">I22*$A22*I$9/1000</f>
        <v>1349.28</v>
      </c>
      <c r="Q22" s="275" t="n">
        <f aca="false">J22*$A22*J$9/1000</f>
        <v>2296.44</v>
      </c>
      <c r="R22" s="275" t="n">
        <f aca="false">K22*$A22*K$9/1000</f>
        <v>2078.4</v>
      </c>
      <c r="S22" s="276" t="n">
        <f aca="false">L22*$A22*L$9/1000</f>
        <v>1799.04</v>
      </c>
      <c r="T22" s="277"/>
      <c r="U22" s="65"/>
      <c r="V22" s="65"/>
      <c r="W22" s="252"/>
      <c r="X22" s="252"/>
      <c r="AD22" s="1"/>
      <c r="AE22" s="1"/>
      <c r="AF22" s="1"/>
    </row>
    <row r="23" customFormat="false" ht="15.75" hidden="false" customHeight="false" outlineLevel="0" collapsed="false">
      <c r="A23" s="273" t="n">
        <f aca="false">A22+10</f>
        <v>130</v>
      </c>
      <c r="B23" s="274" t="n">
        <v>3892</v>
      </c>
      <c r="C23" s="275" t="n">
        <v>1874</v>
      </c>
      <c r="D23" s="275" t="n">
        <v>4330</v>
      </c>
      <c r="E23" s="276" t="n">
        <v>6379</v>
      </c>
      <c r="G23" s="274" t="n">
        <f aca="false">(2*B23+2*D23)/4</f>
        <v>4111</v>
      </c>
      <c r="H23" s="275" t="n">
        <f aca="false">C23</f>
        <v>1874</v>
      </c>
      <c r="I23" s="275" t="n">
        <f aca="false">C23</f>
        <v>1874</v>
      </c>
      <c r="J23" s="275" t="n">
        <f aca="false">E23</f>
        <v>6379</v>
      </c>
      <c r="K23" s="275" t="n">
        <f aca="false">D23</f>
        <v>4330</v>
      </c>
      <c r="L23" s="276" t="n">
        <f aca="false">C23</f>
        <v>1874</v>
      </c>
      <c r="N23" s="270" t="n">
        <f aca="false">G23*$A23*G$9/1000</f>
        <v>2137.72</v>
      </c>
      <c r="O23" s="271" t="n">
        <f aca="false">H23*$A23*H$9/1000</f>
        <v>1461.72</v>
      </c>
      <c r="P23" s="271" t="n">
        <f aca="false">I23*$A23*I$9/1000</f>
        <v>1461.72</v>
      </c>
      <c r="Q23" s="271" t="n">
        <f aca="false">J23*$A23*J$9/1000</f>
        <v>2487.81</v>
      </c>
      <c r="R23" s="271" t="n">
        <f aca="false">K23*$A23*K$9/1000</f>
        <v>2251.6</v>
      </c>
      <c r="S23" s="272" t="n">
        <f aca="false">L23*$A23*L$9/1000</f>
        <v>1948.96</v>
      </c>
      <c r="U23" s="65"/>
      <c r="V23" s="65"/>
      <c r="W23" s="252"/>
      <c r="X23" s="252"/>
      <c r="AD23" s="1"/>
      <c r="AE23" s="1"/>
      <c r="AF23" s="1"/>
    </row>
    <row r="24" customFormat="false" ht="15.75" hidden="false" customHeight="false" outlineLevel="0" collapsed="false">
      <c r="A24" s="273" t="n">
        <f aca="false">A23+10</f>
        <v>140</v>
      </c>
      <c r="B24" s="274" t="n">
        <v>3892</v>
      </c>
      <c r="C24" s="275" t="n">
        <v>1874</v>
      </c>
      <c r="D24" s="275" t="n">
        <v>4330</v>
      </c>
      <c r="E24" s="276" t="n">
        <v>6379</v>
      </c>
      <c r="G24" s="274" t="n">
        <f aca="false">(2*B24+2*D24)/4</f>
        <v>4111</v>
      </c>
      <c r="H24" s="275" t="n">
        <f aca="false">C24</f>
        <v>1874</v>
      </c>
      <c r="I24" s="275" t="n">
        <f aca="false">C24</f>
        <v>1874</v>
      </c>
      <c r="J24" s="275" t="n">
        <f aca="false">E24</f>
        <v>6379</v>
      </c>
      <c r="K24" s="275" t="n">
        <f aca="false">D24</f>
        <v>4330</v>
      </c>
      <c r="L24" s="276" t="n">
        <f aca="false">C24</f>
        <v>1874</v>
      </c>
      <c r="N24" s="274" t="n">
        <f aca="false">G24*$A24*G$9/1000</f>
        <v>2302.16</v>
      </c>
      <c r="O24" s="275" t="n">
        <f aca="false">H24*$A24*H$9/1000</f>
        <v>1574.16</v>
      </c>
      <c r="P24" s="275" t="n">
        <f aca="false">I24*$A24*I$9/1000</f>
        <v>1574.16</v>
      </c>
      <c r="Q24" s="275" t="n">
        <f aca="false">J24*$A24*J$9/1000</f>
        <v>2679.18</v>
      </c>
      <c r="R24" s="275" t="n">
        <f aca="false">K24*$A24*K$9/1000</f>
        <v>2424.8</v>
      </c>
      <c r="S24" s="276" t="n">
        <f aca="false">L24*$A24*L$9/1000</f>
        <v>2098.88</v>
      </c>
      <c r="U24" s="65"/>
      <c r="V24" s="65"/>
      <c r="W24" s="252"/>
      <c r="X24" s="252"/>
      <c r="AD24" s="1"/>
      <c r="AE24" s="1"/>
      <c r="AF24" s="1"/>
    </row>
    <row r="25" customFormat="false" ht="15.75" hidden="false" customHeight="false" outlineLevel="0" collapsed="false">
      <c r="A25" s="273" t="n">
        <f aca="false">A24+10</f>
        <v>150</v>
      </c>
      <c r="B25" s="274" t="n">
        <v>3892</v>
      </c>
      <c r="C25" s="275" t="n">
        <v>1874</v>
      </c>
      <c r="D25" s="275" t="n">
        <v>4330</v>
      </c>
      <c r="E25" s="276" t="n">
        <v>6379</v>
      </c>
      <c r="G25" s="274" t="n">
        <f aca="false">(2*B25+2*D25)/4</f>
        <v>4111</v>
      </c>
      <c r="H25" s="275" t="n">
        <f aca="false">C25</f>
        <v>1874</v>
      </c>
      <c r="I25" s="275" t="n">
        <f aca="false">C25</f>
        <v>1874</v>
      </c>
      <c r="J25" s="275" t="n">
        <f aca="false">E25</f>
        <v>6379</v>
      </c>
      <c r="K25" s="275" t="n">
        <f aca="false">D25</f>
        <v>4330</v>
      </c>
      <c r="L25" s="276" t="n">
        <f aca="false">C25</f>
        <v>1874</v>
      </c>
      <c r="N25" s="274" t="n">
        <f aca="false">G25*$A25*G$9/1000</f>
        <v>2466.6</v>
      </c>
      <c r="O25" s="275" t="n">
        <f aca="false">H25*$A25*H$9/1000</f>
        <v>1686.6</v>
      </c>
      <c r="P25" s="275" t="n">
        <f aca="false">I25*$A25*I$9/1000</f>
        <v>1686.6</v>
      </c>
      <c r="Q25" s="275" t="n">
        <f aca="false">J25*$A25*J$9/1000</f>
        <v>2870.55</v>
      </c>
      <c r="R25" s="275" t="n">
        <f aca="false">K25*$A25*K$9/1000</f>
        <v>2598</v>
      </c>
      <c r="S25" s="276" t="n">
        <f aca="false">L25*$A25*L$9/1000</f>
        <v>2248.8</v>
      </c>
      <c r="U25" s="65"/>
      <c r="V25" s="65"/>
      <c r="W25" s="252"/>
      <c r="X25" s="252"/>
      <c r="AD25" s="1"/>
      <c r="AE25" s="1"/>
      <c r="AF25" s="1"/>
    </row>
    <row r="26" customFormat="false" ht="15.75" hidden="false" customHeight="false" outlineLevel="0" collapsed="false">
      <c r="A26" s="273" t="n">
        <f aca="false">A25+10</f>
        <v>160</v>
      </c>
      <c r="B26" s="274" t="n">
        <v>5022</v>
      </c>
      <c r="C26" s="275" t="n">
        <v>1874</v>
      </c>
      <c r="D26" s="275" t="n">
        <v>6112</v>
      </c>
      <c r="E26" s="276" t="n">
        <v>7118</v>
      </c>
      <c r="G26" s="274" t="n">
        <f aca="false">(2*B26+2*D26)/4</f>
        <v>5567</v>
      </c>
      <c r="H26" s="275" t="n">
        <f aca="false">C26</f>
        <v>1874</v>
      </c>
      <c r="I26" s="275" t="n">
        <f aca="false">C26</f>
        <v>1874</v>
      </c>
      <c r="J26" s="275" t="n">
        <f aca="false">E26</f>
        <v>7118</v>
      </c>
      <c r="K26" s="275" t="n">
        <f aca="false">D26</f>
        <v>6112</v>
      </c>
      <c r="L26" s="276" t="n">
        <f aca="false">C26</f>
        <v>1874</v>
      </c>
      <c r="N26" s="274" t="n">
        <f aca="false">G26*$A26*G$9/1000</f>
        <v>3562.88</v>
      </c>
      <c r="O26" s="275" t="n">
        <f aca="false">H26*$A26*H$9/1000</f>
        <v>1799.04</v>
      </c>
      <c r="P26" s="275" t="n">
        <f aca="false">I26*$A26*I$9/1000</f>
        <v>1799.04</v>
      </c>
      <c r="Q26" s="275" t="n">
        <f aca="false">J26*$A26*J$9/1000</f>
        <v>3416.64</v>
      </c>
      <c r="R26" s="275" t="n">
        <f aca="false">K26*$A26*K$9/1000</f>
        <v>3911.68</v>
      </c>
      <c r="S26" s="276" t="n">
        <f aca="false">L26*$A26*L$9/1000</f>
        <v>2398.72</v>
      </c>
      <c r="U26" s="65"/>
      <c r="V26" s="65"/>
      <c r="W26" s="252"/>
      <c r="X26" s="252"/>
      <c r="AD26" s="1"/>
      <c r="AE26" s="1"/>
      <c r="AF26" s="1"/>
    </row>
    <row r="27" customFormat="false" ht="15.75" hidden="false" customHeight="false" outlineLevel="0" collapsed="false">
      <c r="A27" s="273" t="n">
        <f aca="false">A26+10</f>
        <v>170</v>
      </c>
      <c r="B27" s="274" t="n">
        <v>5022</v>
      </c>
      <c r="C27" s="275" t="n">
        <v>1874</v>
      </c>
      <c r="D27" s="275" t="n">
        <v>6112</v>
      </c>
      <c r="E27" s="276" t="n">
        <v>7118</v>
      </c>
      <c r="G27" s="274" t="n">
        <f aca="false">(2*B27+2*D27)/4</f>
        <v>5567</v>
      </c>
      <c r="H27" s="275" t="n">
        <f aca="false">C27</f>
        <v>1874</v>
      </c>
      <c r="I27" s="275" t="n">
        <f aca="false">C27</f>
        <v>1874</v>
      </c>
      <c r="J27" s="275" t="n">
        <f aca="false">E27</f>
        <v>7118</v>
      </c>
      <c r="K27" s="275" t="n">
        <f aca="false">D27</f>
        <v>6112</v>
      </c>
      <c r="L27" s="276" t="n">
        <f aca="false">C27</f>
        <v>1874</v>
      </c>
      <c r="N27" s="274" t="n">
        <f aca="false">G27*$A27*G$9/1000</f>
        <v>3785.56</v>
      </c>
      <c r="O27" s="275" t="n">
        <f aca="false">H27*$A27*H$9/1000</f>
        <v>1911.48</v>
      </c>
      <c r="P27" s="275" t="n">
        <f aca="false">I27*$A27*I$9/1000</f>
        <v>1911.48</v>
      </c>
      <c r="Q27" s="275" t="n">
        <f aca="false">J27*$A27*J$9/1000</f>
        <v>3630.18</v>
      </c>
      <c r="R27" s="275" t="n">
        <f aca="false">K27*$A27*K$9/1000</f>
        <v>4156.16</v>
      </c>
      <c r="S27" s="276" t="n">
        <f aca="false">L27*$A27*L$9/1000</f>
        <v>2548.64</v>
      </c>
      <c r="U27" s="65"/>
      <c r="V27" s="65"/>
      <c r="W27" s="252"/>
      <c r="X27" s="252"/>
      <c r="AD27" s="1"/>
      <c r="AE27" s="1"/>
      <c r="AF27" s="1"/>
    </row>
    <row r="28" customFormat="false" ht="15.75" hidden="false" customHeight="false" outlineLevel="0" collapsed="false">
      <c r="A28" s="273" t="n">
        <f aca="false">A27+10</f>
        <v>180</v>
      </c>
      <c r="B28" s="274" t="n">
        <v>5022</v>
      </c>
      <c r="C28" s="275" t="n">
        <v>2580</v>
      </c>
      <c r="D28" s="275" t="n">
        <v>6112</v>
      </c>
      <c r="E28" s="276" t="n">
        <v>7118</v>
      </c>
      <c r="G28" s="274" t="n">
        <f aca="false">(2*B28+2*D28)/4</f>
        <v>5567</v>
      </c>
      <c r="H28" s="275" t="n">
        <f aca="false">C28</f>
        <v>2580</v>
      </c>
      <c r="I28" s="275" t="n">
        <f aca="false">C28</f>
        <v>2580</v>
      </c>
      <c r="J28" s="275" t="n">
        <f aca="false">E28</f>
        <v>7118</v>
      </c>
      <c r="K28" s="275" t="n">
        <f aca="false">D28</f>
        <v>6112</v>
      </c>
      <c r="L28" s="276" t="n">
        <f aca="false">C28</f>
        <v>2580</v>
      </c>
      <c r="N28" s="274" t="n">
        <f aca="false">G28*$A28*G$9/1000</f>
        <v>4008.24</v>
      </c>
      <c r="O28" s="275" t="n">
        <f aca="false">H28*$A28*H$9/1000</f>
        <v>2786.4</v>
      </c>
      <c r="P28" s="275" t="n">
        <f aca="false">I28*$A28*I$9/1000</f>
        <v>2786.4</v>
      </c>
      <c r="Q28" s="275" t="n">
        <f aca="false">J28*$A28*J$9/1000</f>
        <v>3843.72</v>
      </c>
      <c r="R28" s="275" t="n">
        <f aca="false">K28*$A28*K$9/1000</f>
        <v>4400.64</v>
      </c>
      <c r="S28" s="276" t="n">
        <f aca="false">L28*$A28*L$9/1000</f>
        <v>3715.2</v>
      </c>
      <c r="U28" s="65"/>
      <c r="V28" s="65"/>
      <c r="W28" s="252"/>
      <c r="X28" s="252"/>
      <c r="AD28" s="1"/>
      <c r="AE28" s="1"/>
      <c r="AF28" s="1"/>
    </row>
    <row r="29" customFormat="false" ht="15.75" hidden="false" customHeight="false" outlineLevel="0" collapsed="false">
      <c r="A29" s="273" t="n">
        <f aca="false">A28+10</f>
        <v>190</v>
      </c>
      <c r="B29" s="274" t="n">
        <v>5022</v>
      </c>
      <c r="C29" s="275" t="n">
        <v>2580</v>
      </c>
      <c r="D29" s="275" t="n">
        <v>6112</v>
      </c>
      <c r="E29" s="276" t="n">
        <v>7118</v>
      </c>
      <c r="G29" s="274" t="n">
        <f aca="false">(2*B29+2*D29)/4</f>
        <v>5567</v>
      </c>
      <c r="H29" s="275" t="n">
        <f aca="false">C29</f>
        <v>2580</v>
      </c>
      <c r="I29" s="275" t="n">
        <f aca="false">C29</f>
        <v>2580</v>
      </c>
      <c r="J29" s="275" t="n">
        <f aca="false">E29</f>
        <v>7118</v>
      </c>
      <c r="K29" s="275" t="n">
        <f aca="false">D29</f>
        <v>6112</v>
      </c>
      <c r="L29" s="276" t="n">
        <f aca="false">C29</f>
        <v>2580</v>
      </c>
      <c r="N29" s="274" t="n">
        <f aca="false">G29*$A29*G$9/1000</f>
        <v>4230.92</v>
      </c>
      <c r="O29" s="275" t="n">
        <f aca="false">H29*$A29*H$9/1000</f>
        <v>2941.2</v>
      </c>
      <c r="P29" s="275" t="n">
        <f aca="false">I29*$A29*I$9/1000</f>
        <v>2941.2</v>
      </c>
      <c r="Q29" s="275" t="n">
        <f aca="false">J29*$A29*J$9/1000</f>
        <v>4057.26</v>
      </c>
      <c r="R29" s="275" t="n">
        <f aca="false">K29*$A29*K$9/1000</f>
        <v>4645.12</v>
      </c>
      <c r="S29" s="276" t="n">
        <f aca="false">L29*$A29*L$9/1000</f>
        <v>3921.6</v>
      </c>
      <c r="U29" s="65"/>
      <c r="V29" s="65"/>
      <c r="W29" s="252"/>
      <c r="X29" s="252"/>
      <c r="AD29" s="1"/>
      <c r="AE29" s="1"/>
      <c r="AF29" s="1"/>
    </row>
    <row r="30" customFormat="false" ht="15.75" hidden="false" customHeight="false" outlineLevel="0" collapsed="false">
      <c r="A30" s="273" t="n">
        <f aca="false">A29+10</f>
        <v>200</v>
      </c>
      <c r="B30" s="274" t="n">
        <v>5022</v>
      </c>
      <c r="C30" s="275" t="n">
        <v>2580</v>
      </c>
      <c r="D30" s="275" t="n">
        <v>6112</v>
      </c>
      <c r="E30" s="276" t="n">
        <v>7118</v>
      </c>
      <c r="G30" s="274" t="n">
        <f aca="false">(2*B30+2*D30)/4</f>
        <v>5567</v>
      </c>
      <c r="H30" s="275" t="n">
        <f aca="false">C30</f>
        <v>2580</v>
      </c>
      <c r="I30" s="275" t="n">
        <f aca="false">C30</f>
        <v>2580</v>
      </c>
      <c r="J30" s="275" t="n">
        <f aca="false">E30</f>
        <v>7118</v>
      </c>
      <c r="K30" s="275" t="n">
        <f aca="false">D30</f>
        <v>6112</v>
      </c>
      <c r="L30" s="276" t="n">
        <f aca="false">C30</f>
        <v>2580</v>
      </c>
      <c r="N30" s="274" t="n">
        <f aca="false">G30*$A30*G$9/1000</f>
        <v>4453.6</v>
      </c>
      <c r="O30" s="275" t="n">
        <f aca="false">H30*$A30*H$9/1000</f>
        <v>3096</v>
      </c>
      <c r="P30" s="275" t="n">
        <f aca="false">I30*$A30*I$9/1000</f>
        <v>3096</v>
      </c>
      <c r="Q30" s="275" t="n">
        <f aca="false">J30*$A30*J$9/1000</f>
        <v>4270.8</v>
      </c>
      <c r="R30" s="275" t="n">
        <f aca="false">K30*$A30*K$9/1000</f>
        <v>4889.6</v>
      </c>
      <c r="S30" s="276" t="n">
        <f aca="false">L30*$A30*L$9/1000</f>
        <v>4128</v>
      </c>
      <c r="U30" s="65"/>
      <c r="V30" s="65"/>
      <c r="W30" s="252"/>
      <c r="X30" s="252"/>
      <c r="AD30" s="1"/>
      <c r="AE30" s="1"/>
      <c r="AF30" s="1"/>
    </row>
    <row r="31" customFormat="false" ht="15.75" hidden="false" customHeight="false" outlineLevel="0" collapsed="false">
      <c r="A31" s="273" t="n">
        <f aca="false">A30+10</f>
        <v>210</v>
      </c>
      <c r="B31" s="274" t="n">
        <v>5022</v>
      </c>
      <c r="C31" s="275" t="n">
        <v>2580</v>
      </c>
      <c r="D31" s="275" t="n">
        <v>6112</v>
      </c>
      <c r="E31" s="276" t="n">
        <v>7118</v>
      </c>
      <c r="G31" s="274" t="n">
        <f aca="false">(2*B31+2*D31)/4</f>
        <v>5567</v>
      </c>
      <c r="H31" s="275" t="n">
        <f aca="false">C31</f>
        <v>2580</v>
      </c>
      <c r="I31" s="275" t="n">
        <f aca="false">C31</f>
        <v>2580</v>
      </c>
      <c r="J31" s="275" t="n">
        <f aca="false">E31</f>
        <v>7118</v>
      </c>
      <c r="K31" s="275" t="n">
        <f aca="false">D31</f>
        <v>6112</v>
      </c>
      <c r="L31" s="276" t="n">
        <f aca="false">C31</f>
        <v>2580</v>
      </c>
      <c r="N31" s="274" t="n">
        <f aca="false">G31*$A31*G$9/1000</f>
        <v>4676.28</v>
      </c>
      <c r="O31" s="275" t="n">
        <f aca="false">H31*$A31*H$9/1000</f>
        <v>3250.8</v>
      </c>
      <c r="P31" s="275" t="n">
        <f aca="false">I31*$A31*I$9/1000</f>
        <v>3250.8</v>
      </c>
      <c r="Q31" s="275" t="n">
        <f aca="false">J31*$A31*J$9/1000</f>
        <v>4484.34</v>
      </c>
      <c r="R31" s="275" t="n">
        <f aca="false">K31*$A31*K$9/1000</f>
        <v>5134.08</v>
      </c>
      <c r="S31" s="276" t="n">
        <f aca="false">L31*$A31*L$9/1000</f>
        <v>4334.4</v>
      </c>
      <c r="U31" s="65"/>
      <c r="V31" s="65"/>
      <c r="W31" s="252"/>
      <c r="X31" s="252"/>
      <c r="AD31" s="1"/>
      <c r="AE31" s="1"/>
      <c r="AF31" s="1"/>
    </row>
    <row r="32" customFormat="false" ht="15.75" hidden="false" customHeight="false" outlineLevel="0" collapsed="false">
      <c r="A32" s="273" t="n">
        <f aca="false">A31+10</f>
        <v>220</v>
      </c>
      <c r="B32" s="274" t="n">
        <v>5022</v>
      </c>
      <c r="C32" s="275" t="n">
        <v>2580</v>
      </c>
      <c r="D32" s="275" t="n">
        <v>6112</v>
      </c>
      <c r="E32" s="276" t="n">
        <v>7118</v>
      </c>
      <c r="G32" s="274" t="n">
        <f aca="false">(2*B32+2*D32)/4</f>
        <v>5567</v>
      </c>
      <c r="H32" s="275" t="n">
        <f aca="false">C32</f>
        <v>2580</v>
      </c>
      <c r="I32" s="275" t="n">
        <f aca="false">C32</f>
        <v>2580</v>
      </c>
      <c r="J32" s="275" t="n">
        <f aca="false">E32</f>
        <v>7118</v>
      </c>
      <c r="K32" s="275" t="n">
        <f aca="false">D32</f>
        <v>6112</v>
      </c>
      <c r="L32" s="276" t="n">
        <f aca="false">C32</f>
        <v>2580</v>
      </c>
      <c r="N32" s="274" t="n">
        <f aca="false">G32*$A32*G$9/1000</f>
        <v>4898.96</v>
      </c>
      <c r="O32" s="275" t="n">
        <f aca="false">H32*$A32*H$9/1000</f>
        <v>3405.6</v>
      </c>
      <c r="P32" s="275" t="n">
        <f aca="false">I32*$A32*I$9/1000</f>
        <v>3405.6</v>
      </c>
      <c r="Q32" s="275" t="n">
        <f aca="false">J32*$A32*J$9/1000</f>
        <v>4697.88</v>
      </c>
      <c r="R32" s="275" t="n">
        <f aca="false">K32*$A32*K$9/1000</f>
        <v>5378.56</v>
      </c>
      <c r="S32" s="276" t="n">
        <f aca="false">L32*$A32*L$9/1000</f>
        <v>4540.8</v>
      </c>
      <c r="U32" s="65"/>
      <c r="V32" s="65"/>
      <c r="W32" s="252"/>
      <c r="X32" s="252"/>
      <c r="AD32" s="1"/>
      <c r="AE32" s="1"/>
      <c r="AF32" s="1"/>
    </row>
    <row r="33" customFormat="false" ht="15.75" hidden="false" customHeight="false" outlineLevel="0" collapsed="false">
      <c r="A33" s="273" t="n">
        <f aca="false">A32+10</f>
        <v>230</v>
      </c>
      <c r="B33" s="274" t="n">
        <v>5022</v>
      </c>
      <c r="C33" s="275" t="n">
        <v>2580</v>
      </c>
      <c r="D33" s="275" t="n">
        <v>6112</v>
      </c>
      <c r="E33" s="276" t="n">
        <v>7118</v>
      </c>
      <c r="G33" s="274" t="n">
        <f aca="false">(2*B33+2*D33)/4</f>
        <v>5567</v>
      </c>
      <c r="H33" s="275" t="n">
        <f aca="false">C33</f>
        <v>2580</v>
      </c>
      <c r="I33" s="275" t="n">
        <f aca="false">C33</f>
        <v>2580</v>
      </c>
      <c r="J33" s="275" t="n">
        <f aca="false">E33</f>
        <v>7118</v>
      </c>
      <c r="K33" s="275" t="n">
        <f aca="false">D33</f>
        <v>6112</v>
      </c>
      <c r="L33" s="276" t="n">
        <f aca="false">C33</f>
        <v>2580</v>
      </c>
      <c r="N33" s="274" t="n">
        <f aca="false">G33*$A33*G$9/1000</f>
        <v>5121.64</v>
      </c>
      <c r="O33" s="275" t="n">
        <f aca="false">H33*$A33*H$9/1000</f>
        <v>3560.4</v>
      </c>
      <c r="P33" s="275" t="n">
        <f aca="false">I33*$A33*I$9/1000</f>
        <v>3560.4</v>
      </c>
      <c r="Q33" s="275" t="n">
        <f aca="false">J33*$A33*J$9/1000</f>
        <v>4911.42</v>
      </c>
      <c r="R33" s="275" t="n">
        <f aca="false">K33*$A33*K$9/1000</f>
        <v>5623.04</v>
      </c>
      <c r="S33" s="276" t="n">
        <f aca="false">L33*$A33*L$9/1000</f>
        <v>4747.2</v>
      </c>
      <c r="U33" s="65"/>
      <c r="V33" s="65"/>
      <c r="W33" s="252"/>
      <c r="X33" s="252"/>
      <c r="AD33" s="1"/>
      <c r="AE33" s="1"/>
      <c r="AF33" s="1"/>
    </row>
    <row r="34" customFormat="false" ht="15.75" hidden="false" customHeight="false" outlineLevel="0" collapsed="false">
      <c r="A34" s="273" t="n">
        <f aca="false">A33+10</f>
        <v>240</v>
      </c>
      <c r="B34" s="274" t="n">
        <v>5265</v>
      </c>
      <c r="C34" s="275" t="n">
        <v>3137</v>
      </c>
      <c r="D34" s="275" t="n">
        <v>6393</v>
      </c>
      <c r="E34" s="276" t="n">
        <v>9120</v>
      </c>
      <c r="G34" s="274" t="n">
        <f aca="false">(2*B34+2*D34)/4</f>
        <v>5829</v>
      </c>
      <c r="H34" s="275" t="n">
        <f aca="false">C34</f>
        <v>3137</v>
      </c>
      <c r="I34" s="275" t="n">
        <f aca="false">C34</f>
        <v>3137</v>
      </c>
      <c r="J34" s="275" t="n">
        <f aca="false">E34</f>
        <v>9120</v>
      </c>
      <c r="K34" s="275" t="n">
        <f aca="false">D34</f>
        <v>6393</v>
      </c>
      <c r="L34" s="276" t="n">
        <f aca="false">C34</f>
        <v>3137</v>
      </c>
      <c r="N34" s="274" t="n">
        <f aca="false">G34*$A34*G$9/1000</f>
        <v>5595.84</v>
      </c>
      <c r="O34" s="275" t="n">
        <f aca="false">H34*$A34*H$9/1000</f>
        <v>4517.28</v>
      </c>
      <c r="P34" s="275" t="n">
        <f aca="false">I34*$A34*I$9/1000</f>
        <v>4517.28</v>
      </c>
      <c r="Q34" s="275" t="n">
        <f aca="false">J34*$A34*J$9/1000</f>
        <v>6566.4</v>
      </c>
      <c r="R34" s="275" t="n">
        <f aca="false">K34*$A34*K$9/1000</f>
        <v>6137.28</v>
      </c>
      <c r="S34" s="276" t="n">
        <f aca="false">L34*$A34*L$9/1000</f>
        <v>6023.04</v>
      </c>
      <c r="U34" s="65"/>
      <c r="V34" s="65"/>
      <c r="W34" s="252"/>
      <c r="X34" s="252"/>
      <c r="AD34" s="1"/>
      <c r="AE34" s="1"/>
      <c r="AF34" s="1"/>
    </row>
    <row r="35" customFormat="false" ht="16.5" hidden="false" customHeight="false" outlineLevel="0" collapsed="false">
      <c r="A35" s="278" t="n">
        <f aca="false">A34+10</f>
        <v>250</v>
      </c>
      <c r="B35" s="279" t="n">
        <v>5265</v>
      </c>
      <c r="C35" s="280" t="n">
        <v>3137</v>
      </c>
      <c r="D35" s="280" t="n">
        <v>6393</v>
      </c>
      <c r="E35" s="281" t="n">
        <v>9120</v>
      </c>
      <c r="G35" s="279" t="n">
        <f aca="false">(2*B35+2*D35)/4</f>
        <v>5829</v>
      </c>
      <c r="H35" s="280" t="n">
        <f aca="false">C35</f>
        <v>3137</v>
      </c>
      <c r="I35" s="280" t="n">
        <f aca="false">C35</f>
        <v>3137</v>
      </c>
      <c r="J35" s="280" t="n">
        <f aca="false">E35</f>
        <v>9120</v>
      </c>
      <c r="K35" s="280" t="n">
        <f aca="false">D35</f>
        <v>6393</v>
      </c>
      <c r="L35" s="281" t="n">
        <f aca="false">C35</f>
        <v>3137</v>
      </c>
      <c r="N35" s="282" t="n">
        <f aca="false">G35*$A35*G$9/1000</f>
        <v>5829</v>
      </c>
      <c r="O35" s="283" t="n">
        <f aca="false">H35*$A35*H$9/1000</f>
        <v>4705.5</v>
      </c>
      <c r="P35" s="283" t="n">
        <f aca="false">I35*$A35*I$9/1000</f>
        <v>4705.5</v>
      </c>
      <c r="Q35" s="283" t="n">
        <f aca="false">J35*$A35*J$9/1000</f>
        <v>6840</v>
      </c>
      <c r="R35" s="283" t="n">
        <f aca="false">K35*$A35*K$9/1000</f>
        <v>6393</v>
      </c>
      <c r="S35" s="284" t="n">
        <f aca="false">L35*$A35*L$9/1000</f>
        <v>6274</v>
      </c>
      <c r="U35" s="65"/>
      <c r="V35" s="65"/>
      <c r="W35" s="252"/>
      <c r="X35" s="252"/>
      <c r="AD35" s="1"/>
      <c r="AE35" s="1"/>
      <c r="AF35" s="1"/>
    </row>
    <row r="36" customFormat="false" ht="15.75" hidden="false" customHeight="false" outlineLevel="0" collapsed="false">
      <c r="A36" s="65"/>
      <c r="B36" s="65"/>
      <c r="C36" s="65"/>
      <c r="D36" s="65"/>
      <c r="E36" s="65"/>
      <c r="F36" s="65"/>
      <c r="G36" s="65"/>
      <c r="H36" s="65"/>
      <c r="I36" s="65"/>
      <c r="J36" s="65"/>
      <c r="K36" s="65"/>
      <c r="L36" s="65"/>
      <c r="M36" s="65"/>
      <c r="N36" s="65"/>
      <c r="O36" s="65"/>
      <c r="P36" s="65"/>
      <c r="Q36" s="65"/>
      <c r="R36" s="65"/>
      <c r="S36" s="65"/>
      <c r="T36" s="65"/>
      <c r="U36" s="65"/>
      <c r="V36" s="65"/>
      <c r="W36" s="65"/>
      <c r="X36" s="65"/>
      <c r="Y36" s="1"/>
      <c r="Z36" s="1"/>
      <c r="AA36" s="1"/>
      <c r="AB36" s="1"/>
      <c r="AC36" s="1"/>
      <c r="AD36" s="1"/>
      <c r="AE36" s="1"/>
      <c r="AF36" s="1"/>
    </row>
    <row r="37" customFormat="false" ht="15.75" hidden="false" customHeight="false" outlineLevel="0" collapsed="false">
      <c r="A37" s="251"/>
      <c r="B37" s="251"/>
      <c r="C37" s="251"/>
      <c r="D37" s="251"/>
      <c r="E37" s="251"/>
      <c r="F37" s="251"/>
      <c r="G37" s="65"/>
      <c r="H37" s="251"/>
      <c r="I37" s="251"/>
      <c r="J37" s="251"/>
      <c r="K37" s="251"/>
      <c r="L37" s="251"/>
      <c r="M37" s="251"/>
      <c r="N37" s="65"/>
      <c r="O37" s="251"/>
      <c r="P37" s="251"/>
      <c r="Q37" s="251"/>
      <c r="R37" s="251"/>
      <c r="S37" s="251"/>
      <c r="T37" s="251"/>
      <c r="U37" s="251"/>
      <c r="V37" s="251"/>
      <c r="W37" s="65"/>
      <c r="X37" s="65"/>
      <c r="Y37" s="1"/>
      <c r="Z37" s="1"/>
      <c r="AA37" s="1"/>
      <c r="AB37" s="1"/>
      <c r="AC37" s="1"/>
      <c r="AD37" s="1"/>
      <c r="AE37" s="1"/>
      <c r="AF37" s="1"/>
    </row>
    <row r="68" customFormat="false" ht="15.75" hidden="false" customHeight="false" outlineLevel="0" collapsed="false">
      <c r="A68" s="65"/>
      <c r="B68" s="65"/>
      <c r="C68" s="65"/>
      <c r="D68" s="65"/>
      <c r="E68" s="65"/>
      <c r="F68" s="65"/>
      <c r="G68" s="65"/>
      <c r="H68" s="65"/>
      <c r="I68" s="65"/>
      <c r="J68" s="65"/>
      <c r="K68" s="65"/>
      <c r="L68" s="65"/>
      <c r="M68" s="65"/>
      <c r="N68" s="65"/>
      <c r="O68" s="65"/>
      <c r="P68" s="65"/>
      <c r="Q68" s="65"/>
      <c r="R68" s="65"/>
      <c r="S68" s="65"/>
      <c r="T68" s="65"/>
      <c r="U68" s="252"/>
      <c r="V68" s="252"/>
      <c r="W68" s="252"/>
      <c r="X68" s="252"/>
      <c r="AB68" s="1"/>
      <c r="AC68" s="1"/>
      <c r="AD68" s="1"/>
      <c r="AE68" s="1"/>
      <c r="AF68" s="1"/>
    </row>
    <row r="69" customFormat="false" ht="15.75" hidden="false" customHeight="false" outlineLevel="0" collapsed="false">
      <c r="A69" s="65"/>
      <c r="B69" s="65"/>
      <c r="C69" s="65"/>
      <c r="D69" s="65"/>
      <c r="E69" s="65"/>
      <c r="F69" s="65"/>
      <c r="G69" s="65"/>
      <c r="H69" s="65"/>
      <c r="I69" s="65"/>
      <c r="J69" s="65"/>
      <c r="K69" s="65"/>
      <c r="L69" s="65"/>
      <c r="M69" s="65"/>
      <c r="N69" s="65"/>
      <c r="O69" s="65"/>
      <c r="P69" s="65"/>
      <c r="Q69" s="65"/>
      <c r="R69" s="65"/>
      <c r="S69" s="65"/>
      <c r="T69" s="65"/>
      <c r="U69" s="252"/>
      <c r="V69" s="252"/>
      <c r="W69" s="252"/>
      <c r="X69" s="252"/>
      <c r="AB69" s="1"/>
      <c r="AC69" s="1"/>
      <c r="AD69" s="1"/>
      <c r="AE69" s="1"/>
      <c r="AF69" s="1"/>
    </row>
    <row r="70" customFormat="false" ht="15.75" hidden="false" customHeight="false" outlineLevel="0" collapsed="false">
      <c r="A70" s="65"/>
      <c r="B70" s="65"/>
      <c r="C70" s="65"/>
      <c r="D70" s="65"/>
      <c r="E70" s="65"/>
      <c r="F70" s="65"/>
      <c r="G70" s="65"/>
      <c r="H70" s="65"/>
      <c r="I70" s="65"/>
      <c r="J70" s="65"/>
      <c r="K70" s="65"/>
      <c r="L70" s="65"/>
      <c r="M70" s="65"/>
      <c r="N70" s="65"/>
      <c r="O70" s="65"/>
      <c r="P70" s="65"/>
      <c r="Q70" s="65"/>
      <c r="R70" s="65"/>
      <c r="S70" s="65"/>
      <c r="T70" s="65"/>
      <c r="U70" s="252"/>
      <c r="V70" s="252"/>
      <c r="W70" s="252"/>
      <c r="X70" s="252"/>
      <c r="AB70" s="1"/>
      <c r="AC70" s="1"/>
      <c r="AD70" s="1"/>
      <c r="AE70" s="1"/>
      <c r="AF70" s="1"/>
    </row>
    <row r="71" customFormat="false" ht="15.75" hidden="false" customHeight="false" outlineLevel="0" collapsed="false">
      <c r="A71" s="65"/>
      <c r="B71" s="65"/>
      <c r="C71" s="65"/>
      <c r="D71" s="65"/>
      <c r="E71" s="65"/>
      <c r="F71" s="65"/>
      <c r="G71" s="65"/>
      <c r="H71" s="65"/>
      <c r="I71" s="65"/>
      <c r="J71" s="65"/>
      <c r="K71" s="65"/>
      <c r="L71" s="65"/>
      <c r="M71" s="65"/>
      <c r="N71" s="65"/>
      <c r="O71" s="65"/>
      <c r="P71" s="65"/>
      <c r="Q71" s="65"/>
      <c r="R71" s="65"/>
      <c r="S71" s="65"/>
      <c r="T71" s="65"/>
      <c r="U71" s="252"/>
      <c r="V71" s="252"/>
      <c r="W71" s="252"/>
      <c r="X71" s="252"/>
      <c r="AB71" s="1"/>
      <c r="AC71" s="1"/>
      <c r="AD71" s="1"/>
      <c r="AE71" s="1"/>
      <c r="AF71" s="1"/>
    </row>
    <row r="72" customFormat="false" ht="15.75" hidden="false" customHeight="false" outlineLevel="0" collapsed="false">
      <c r="A72" s="65"/>
      <c r="B72" s="65"/>
      <c r="C72" s="65"/>
      <c r="D72" s="65"/>
      <c r="E72" s="65"/>
      <c r="F72" s="65"/>
      <c r="G72" s="65"/>
      <c r="H72" s="65"/>
      <c r="I72" s="65"/>
      <c r="J72" s="65"/>
      <c r="K72" s="65"/>
      <c r="L72" s="65"/>
      <c r="M72" s="65"/>
      <c r="N72" s="65"/>
      <c r="O72" s="65"/>
      <c r="P72" s="65"/>
      <c r="Q72" s="65"/>
      <c r="R72" s="65"/>
      <c r="S72" s="65"/>
      <c r="T72" s="65"/>
      <c r="U72" s="252"/>
      <c r="V72" s="252"/>
      <c r="W72" s="252"/>
      <c r="X72" s="252"/>
      <c r="AB72" s="1"/>
      <c r="AC72" s="1"/>
      <c r="AD72" s="1"/>
      <c r="AE72" s="1"/>
      <c r="AF72" s="1"/>
    </row>
    <row r="73" customFormat="false" ht="15.75" hidden="false" customHeight="false" outlineLevel="0" collapsed="false">
      <c r="A73" s="65"/>
      <c r="B73" s="65"/>
      <c r="C73" s="65"/>
      <c r="D73" s="65"/>
      <c r="E73" s="65"/>
      <c r="F73" s="65"/>
      <c r="G73" s="65"/>
      <c r="H73" s="65"/>
      <c r="I73" s="65"/>
      <c r="J73" s="65"/>
      <c r="K73" s="65"/>
      <c r="L73" s="65"/>
      <c r="M73" s="65"/>
      <c r="N73" s="65"/>
      <c r="O73" s="65"/>
      <c r="P73" s="65"/>
      <c r="Q73" s="65"/>
      <c r="R73" s="65"/>
      <c r="S73" s="65"/>
      <c r="T73" s="65"/>
      <c r="U73" s="252"/>
      <c r="V73" s="252"/>
      <c r="W73" s="252"/>
      <c r="X73" s="252"/>
      <c r="AB73" s="1"/>
      <c r="AC73" s="1"/>
      <c r="AD73" s="1"/>
      <c r="AE73" s="1"/>
      <c r="AF73" s="1"/>
    </row>
    <row r="74" customFormat="false" ht="15.75" hidden="false" customHeight="false" outlineLevel="0" collapsed="false">
      <c r="A74" s="65"/>
      <c r="B74" s="65"/>
      <c r="C74" s="65"/>
      <c r="D74" s="65"/>
      <c r="E74" s="65"/>
      <c r="F74" s="65"/>
      <c r="G74" s="65"/>
      <c r="H74" s="65"/>
      <c r="I74" s="65"/>
      <c r="J74" s="65"/>
      <c r="K74" s="65"/>
      <c r="L74" s="65"/>
      <c r="M74" s="65"/>
      <c r="N74" s="65"/>
      <c r="O74" s="65"/>
      <c r="P74" s="65"/>
      <c r="Q74" s="65"/>
      <c r="R74" s="65"/>
      <c r="S74" s="65"/>
      <c r="T74" s="65"/>
      <c r="U74" s="252"/>
      <c r="V74" s="252"/>
      <c r="W74" s="252"/>
      <c r="X74" s="252"/>
      <c r="AB74" s="1"/>
      <c r="AC74" s="1"/>
      <c r="AD74" s="1"/>
      <c r="AE74" s="1"/>
      <c r="AF74" s="1"/>
    </row>
    <row r="75" customFormat="false" ht="15.75" hidden="false" customHeight="false" outlineLevel="0" collapsed="false">
      <c r="A75" s="65"/>
      <c r="B75" s="65"/>
      <c r="C75" s="65"/>
      <c r="D75" s="65"/>
      <c r="E75" s="65"/>
      <c r="F75" s="65"/>
      <c r="G75" s="65"/>
      <c r="H75" s="65"/>
      <c r="I75" s="65"/>
      <c r="J75" s="65"/>
      <c r="K75" s="65"/>
      <c r="L75" s="65"/>
      <c r="M75" s="65"/>
      <c r="N75" s="65"/>
      <c r="O75" s="65"/>
      <c r="P75" s="65"/>
      <c r="Q75" s="65"/>
      <c r="R75" s="65"/>
      <c r="S75" s="65"/>
      <c r="T75" s="65"/>
      <c r="U75" s="252"/>
      <c r="V75" s="252"/>
      <c r="W75" s="252"/>
      <c r="X75" s="252"/>
      <c r="AB75" s="1"/>
      <c r="AC75" s="1"/>
      <c r="AD75" s="1"/>
      <c r="AE75" s="1"/>
      <c r="AF75" s="1"/>
    </row>
    <row r="76" customFormat="false" ht="15.75" hidden="false" customHeight="false" outlineLevel="0" collapsed="false">
      <c r="A76" s="65"/>
      <c r="B76" s="65"/>
      <c r="C76" s="65"/>
      <c r="D76" s="65"/>
      <c r="E76" s="65"/>
      <c r="F76" s="65"/>
      <c r="G76" s="65"/>
      <c r="H76" s="65"/>
      <c r="I76" s="65"/>
      <c r="J76" s="65"/>
      <c r="K76" s="65"/>
      <c r="L76" s="65"/>
      <c r="M76" s="65"/>
      <c r="N76" s="65"/>
      <c r="O76" s="65"/>
      <c r="P76" s="65"/>
      <c r="Q76" s="65"/>
      <c r="R76" s="65"/>
      <c r="S76" s="65"/>
      <c r="T76" s="65"/>
      <c r="U76" s="252"/>
      <c r="V76" s="252"/>
      <c r="W76" s="252"/>
      <c r="X76" s="252"/>
      <c r="AB76" s="1"/>
      <c r="AC76" s="1"/>
      <c r="AD76" s="1"/>
      <c r="AE76" s="1"/>
      <c r="AF76" s="1"/>
    </row>
    <row r="77" customFormat="false" ht="15.75" hidden="false" customHeight="false" outlineLevel="0" collapsed="false">
      <c r="A77" s="65"/>
      <c r="B77" s="65"/>
      <c r="C77" s="65"/>
      <c r="D77" s="65"/>
      <c r="E77" s="65"/>
      <c r="F77" s="65"/>
      <c r="G77" s="65"/>
      <c r="H77" s="65"/>
      <c r="I77" s="65"/>
      <c r="J77" s="65"/>
      <c r="K77" s="65"/>
      <c r="L77" s="65"/>
      <c r="M77" s="65"/>
      <c r="N77" s="65"/>
      <c r="O77" s="65"/>
      <c r="P77" s="65"/>
      <c r="Q77" s="65"/>
      <c r="R77" s="65"/>
      <c r="S77" s="65"/>
      <c r="T77" s="65"/>
      <c r="U77" s="252"/>
      <c r="V77" s="252"/>
      <c r="W77" s="252"/>
      <c r="X77" s="252"/>
      <c r="AB77" s="1"/>
      <c r="AC77" s="1"/>
      <c r="AD77" s="1"/>
      <c r="AE77" s="1"/>
      <c r="AF77" s="1"/>
    </row>
    <row r="78" customFormat="false" ht="15" hidden="false" customHeight="false" outlineLevel="0" collapsed="false">
      <c r="A78" s="252"/>
      <c r="B78" s="252"/>
      <c r="C78" s="252"/>
      <c r="D78" s="252"/>
      <c r="E78" s="252"/>
      <c r="F78" s="252"/>
      <c r="G78" s="252"/>
      <c r="H78" s="252"/>
      <c r="I78" s="252"/>
      <c r="J78" s="252"/>
      <c r="K78" s="252"/>
      <c r="L78" s="252"/>
      <c r="M78" s="252"/>
      <c r="N78" s="252"/>
      <c r="O78" s="252"/>
      <c r="P78" s="252"/>
      <c r="Q78" s="252"/>
      <c r="R78" s="252"/>
      <c r="S78" s="252"/>
      <c r="T78" s="252"/>
      <c r="U78" s="252"/>
      <c r="V78" s="252"/>
      <c r="W78" s="252"/>
      <c r="X78" s="252"/>
    </row>
    <row r="79" customFormat="false" ht="15" hidden="false" customHeight="false" outlineLevel="0" collapsed="false">
      <c r="A79" s="252"/>
      <c r="B79" s="252"/>
      <c r="C79" s="252"/>
      <c r="D79" s="252"/>
      <c r="E79" s="252"/>
      <c r="F79" s="252"/>
      <c r="G79" s="252"/>
      <c r="H79" s="252"/>
      <c r="I79" s="252"/>
      <c r="J79" s="252"/>
      <c r="K79" s="252"/>
      <c r="L79" s="252"/>
      <c r="M79" s="252"/>
      <c r="N79" s="252"/>
      <c r="O79" s="252"/>
      <c r="P79" s="252"/>
      <c r="Q79" s="252"/>
      <c r="R79" s="252"/>
      <c r="S79" s="252"/>
      <c r="T79" s="252"/>
      <c r="U79" s="252"/>
      <c r="V79" s="252"/>
      <c r="W79" s="252"/>
      <c r="X79" s="252"/>
    </row>
    <row r="80" customFormat="false" ht="15" hidden="false" customHeight="false" outlineLevel="0" collapsed="false">
      <c r="A80" s="252"/>
      <c r="B80" s="252"/>
      <c r="C80" s="252"/>
      <c r="D80" s="252"/>
      <c r="E80" s="252"/>
      <c r="F80" s="252"/>
      <c r="G80" s="252"/>
      <c r="H80" s="252"/>
      <c r="I80" s="252"/>
      <c r="J80" s="252"/>
      <c r="K80" s="252"/>
      <c r="L80" s="252"/>
      <c r="M80" s="252"/>
      <c r="N80" s="252"/>
      <c r="O80" s="252"/>
      <c r="P80" s="252"/>
      <c r="Q80" s="252"/>
      <c r="R80" s="252"/>
      <c r="S80" s="252"/>
      <c r="T80" s="252"/>
      <c r="U80" s="252"/>
      <c r="V80" s="252"/>
      <c r="W80" s="252"/>
      <c r="X80" s="252"/>
    </row>
    <row r="81" customFormat="false" ht="15" hidden="false" customHeight="false" outlineLevel="0" collapsed="false">
      <c r="A81" s="252"/>
      <c r="B81" s="252"/>
      <c r="C81" s="252"/>
      <c r="D81" s="252"/>
      <c r="E81" s="252"/>
      <c r="F81" s="252"/>
      <c r="G81" s="252"/>
      <c r="H81" s="252"/>
      <c r="I81" s="252"/>
      <c r="J81" s="252"/>
      <c r="K81" s="252"/>
      <c r="L81" s="252"/>
      <c r="M81" s="252"/>
      <c r="N81" s="252"/>
      <c r="O81" s="252"/>
      <c r="P81" s="252"/>
      <c r="Q81" s="252"/>
      <c r="R81" s="252"/>
      <c r="S81" s="252"/>
      <c r="T81" s="252"/>
      <c r="U81" s="252"/>
      <c r="V81" s="252"/>
      <c r="W81" s="252"/>
      <c r="X81" s="252"/>
    </row>
  </sheetData>
  <mergeCells count="4">
    <mergeCell ref="B6:E6"/>
    <mergeCell ref="G6:L6"/>
    <mergeCell ref="N6:S6"/>
    <mergeCell ref="G8:L8"/>
  </mergeCells>
  <printOptions headings="false" gridLines="false" gridLinesSet="true" horizontalCentered="false" verticalCentered="false"/>
  <pageMargins left="0.2" right="0.2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19" man="true" max="65535" min="0"/>
  </colBreaks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I2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3" min="1" style="1" width="34.71"/>
    <col collapsed="false" customWidth="true" hidden="false" outlineLevel="0" max="4" min="4" style="1" width="15.7"/>
    <col collapsed="false" customWidth="false" hidden="false" outlineLevel="0" max="5" min="5" style="1" width="9.14"/>
    <col collapsed="false" customWidth="true" hidden="false" outlineLevel="0" max="6" min="6" style="1" width="17.99"/>
    <col collapsed="false" customWidth="false" hidden="false" outlineLevel="0" max="11" min="7" style="1" width="9.14"/>
    <col collapsed="false" customWidth="true" hidden="false" outlineLevel="0" max="12" min="12" style="1" width="8.28"/>
    <col collapsed="false" customWidth="false" hidden="false" outlineLevel="0" max="257" min="13" style="1" width="9.14"/>
  </cols>
  <sheetData>
    <row r="2" customFormat="false" ht="20.25" hidden="false" customHeight="false" outlineLevel="0" collapsed="false">
      <c r="A2" s="4" t="s">
        <v>117</v>
      </c>
      <c r="B2" s="6"/>
    </row>
    <row r="3" customFormat="false" ht="20.25" hidden="false" customHeight="false" outlineLevel="0" collapsed="false">
      <c r="A3" s="6"/>
      <c r="B3" s="6"/>
    </row>
    <row r="4" customFormat="false" ht="20.25" hidden="false" customHeight="false" outlineLevel="0" collapsed="false">
      <c r="A4" s="285"/>
      <c r="B4" s="6"/>
    </row>
    <row r="5" customFormat="false" ht="12.75" hidden="false" customHeight="false" outlineLevel="0" collapsed="false">
      <c r="A5" s="286" t="s">
        <v>118</v>
      </c>
      <c r="B5" s="286" t="s">
        <v>50</v>
      </c>
      <c r="C5" s="286" t="s">
        <v>119</v>
      </c>
    </row>
    <row r="6" customFormat="false" ht="12.75" hidden="false" customHeight="false" outlineLevel="0" collapsed="false">
      <c r="C6" s="5"/>
      <c r="F6" s="5"/>
    </row>
    <row r="7" customFormat="false" ht="12.75" hidden="false" customHeight="false" outlineLevel="0" collapsed="false">
      <c r="C7" s="151"/>
      <c r="F7" s="5"/>
    </row>
    <row r="8" customFormat="false" ht="12.75" hidden="false" customHeight="false" outlineLevel="0" collapsed="false">
      <c r="A8" s="287" t="s">
        <v>30</v>
      </c>
      <c r="B8" s="178" t="n">
        <f aca="false">Assumptions!B7</f>
        <v>500</v>
      </c>
      <c r="C8" s="228" t="n">
        <f aca="false">B8/$B$18</f>
        <v>0.158277936055714</v>
      </c>
      <c r="F8" s="288"/>
      <c r="G8" s="5"/>
      <c r="I8" s="5"/>
    </row>
    <row r="9" customFormat="false" ht="12.75" hidden="false" customHeight="false" outlineLevel="0" collapsed="false">
      <c r="A9" s="287" t="s">
        <v>31</v>
      </c>
      <c r="B9" s="178" t="n">
        <f aca="false">Assumptions!C7</f>
        <v>504</v>
      </c>
      <c r="C9" s="228" t="n">
        <f aca="false">B9/$B$18</f>
        <v>0.15954415954416</v>
      </c>
      <c r="F9" s="288"/>
      <c r="G9" s="5"/>
      <c r="I9" s="5"/>
    </row>
    <row r="10" customFormat="false" ht="12.75" hidden="false" customHeight="false" outlineLevel="0" collapsed="false">
      <c r="A10" s="287" t="s">
        <v>32</v>
      </c>
      <c r="B10" s="289" t="n">
        <f aca="false">Assumptions!D7</f>
        <v>425</v>
      </c>
      <c r="C10" s="290" t="n">
        <f aca="false">B10/$B$18</f>
        <v>0.134536245647357</v>
      </c>
      <c r="F10" s="288"/>
      <c r="G10" s="5"/>
      <c r="I10" s="5"/>
    </row>
    <row r="11" customFormat="false" ht="12.75" hidden="false" customHeight="false" outlineLevel="0" collapsed="false">
      <c r="A11" s="163" t="s">
        <v>120</v>
      </c>
      <c r="B11" s="178" t="n">
        <f aca="false">SUM(B8:B10)</f>
        <v>1429</v>
      </c>
      <c r="C11" s="228" t="n">
        <f aca="false">SUM(C8:C10)</f>
        <v>0.45235834124723</v>
      </c>
      <c r="F11" s="5"/>
      <c r="G11" s="5"/>
      <c r="I11" s="5"/>
    </row>
    <row r="12" customFormat="false" ht="12.75" hidden="false" customHeight="false" outlineLevel="0" collapsed="false">
      <c r="A12" s="163"/>
      <c r="B12" s="289"/>
      <c r="C12" s="228"/>
      <c r="F12" s="5"/>
      <c r="G12" s="5"/>
      <c r="I12" s="5"/>
    </row>
    <row r="13" customFormat="false" ht="12.75" hidden="false" customHeight="false" outlineLevel="0" collapsed="false">
      <c r="A13" s="287" t="s">
        <v>33</v>
      </c>
      <c r="B13" s="178" t="n">
        <f aca="false">Assumptions!F7</f>
        <v>544</v>
      </c>
      <c r="C13" s="228" t="n">
        <f aca="false">B13/$B$18</f>
        <v>0.172206394428617</v>
      </c>
      <c r="F13" s="288"/>
      <c r="G13" s="5"/>
      <c r="I13" s="5"/>
    </row>
    <row r="14" customFormat="false" ht="12.75" hidden="false" customHeight="false" outlineLevel="0" collapsed="false">
      <c r="A14" s="287" t="s">
        <v>34</v>
      </c>
      <c r="B14" s="178" t="n">
        <f aca="false">Assumptions!G7</f>
        <v>514</v>
      </c>
      <c r="C14" s="228" t="n">
        <f aca="false">B14/$B$18</f>
        <v>0.162709718265274</v>
      </c>
      <c r="F14" s="288"/>
      <c r="G14" s="5"/>
      <c r="I14" s="5"/>
    </row>
    <row r="15" customFormat="false" ht="12.75" hidden="false" customHeight="false" outlineLevel="0" collapsed="false">
      <c r="A15" s="287" t="s">
        <v>35</v>
      </c>
      <c r="B15" s="289" t="n">
        <f aca="false">Assumptions!H7</f>
        <v>672</v>
      </c>
      <c r="C15" s="290" t="n">
        <f aca="false">B15/$B$18</f>
        <v>0.212725546058879</v>
      </c>
      <c r="E15" s="291"/>
      <c r="F15" s="292"/>
      <c r="G15" s="5"/>
      <c r="I15" s="5"/>
    </row>
    <row r="16" customFormat="false" ht="12.75" hidden="false" customHeight="false" outlineLevel="0" collapsed="false">
      <c r="A16" s="163" t="s">
        <v>120</v>
      </c>
      <c r="B16" s="178" t="n">
        <f aca="false">SUM(B13:B15)</f>
        <v>1730</v>
      </c>
      <c r="C16" s="228" t="n">
        <f aca="false">SUM(C13:C15)</f>
        <v>0.54764165875277</v>
      </c>
      <c r="F16" s="5"/>
      <c r="G16" s="5"/>
      <c r="I16" s="5"/>
    </row>
    <row r="17" customFormat="false" ht="12.75" hidden="false" customHeight="false" outlineLevel="0" collapsed="false">
      <c r="A17" s="163"/>
      <c r="B17" s="289"/>
      <c r="C17" s="5"/>
      <c r="F17" s="5"/>
      <c r="G17" s="5"/>
      <c r="I17" s="5"/>
    </row>
    <row r="18" customFormat="false" ht="13.5" hidden="false" customHeight="false" outlineLevel="0" collapsed="false">
      <c r="A18" s="287" t="s">
        <v>18</v>
      </c>
      <c r="B18" s="293" t="n">
        <f aca="false">B16+B11</f>
        <v>3159</v>
      </c>
      <c r="C18" s="294" t="n">
        <f aca="false">C16+C11</f>
        <v>1</v>
      </c>
      <c r="F18" s="295"/>
      <c r="G18" s="5"/>
      <c r="I18" s="5"/>
    </row>
    <row r="19" customFormat="false" ht="13.5" hidden="false" customHeight="false" outlineLevel="0" collapsed="false">
      <c r="B19" s="5"/>
      <c r="F19" s="5"/>
      <c r="G19" s="5"/>
      <c r="I19" s="5"/>
    </row>
    <row r="20" customFormat="false" ht="12.75" hidden="false" customHeight="false" outlineLevel="0" collapsed="false">
      <c r="F20" s="5"/>
      <c r="G20" s="5"/>
      <c r="H20" s="5"/>
      <c r="I20" s="5"/>
    </row>
    <row r="21" customFormat="false" ht="12.75" hidden="false" customHeight="false" outlineLevel="0" collapsed="false">
      <c r="B21" s="178"/>
      <c r="E21" s="296"/>
      <c r="F21" s="296"/>
      <c r="G21" s="296"/>
      <c r="H21" s="297"/>
    </row>
    <row r="22" customFormat="false" ht="12.75" hidden="false" customHeight="false" outlineLevel="0" collapsed="false">
      <c r="B22" s="178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O89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15.70703125" defaultRowHeight="12.75" customHeight="true" zeroHeight="false" outlineLevelRow="0" outlineLevelCol="0"/>
  <cols>
    <col collapsed="false" customWidth="true" hidden="false" outlineLevel="0" max="1" min="1" style="1" width="17.85"/>
    <col collapsed="false" customWidth="false" hidden="false" outlineLevel="0" max="257" min="2" style="1" width="15.7"/>
  </cols>
  <sheetData>
    <row r="2" customFormat="false" ht="20.25" hidden="false" customHeight="false" outlineLevel="0" collapsed="false">
      <c r="A2" s="4" t="s">
        <v>45</v>
      </c>
      <c r="B2" s="119"/>
      <c r="C2" s="119"/>
    </row>
    <row r="68" customFormat="false" ht="12.75" hidden="false" customHeight="false" outlineLevel="0" collapsed="false">
      <c r="A68" s="120" t="s">
        <v>30</v>
      </c>
      <c r="B68" s="121"/>
      <c r="I68" s="120" t="s">
        <v>33</v>
      </c>
      <c r="J68" s="121"/>
    </row>
    <row r="69" customFormat="false" ht="12.75" hidden="false" customHeight="false" outlineLevel="0" collapsed="false">
      <c r="A69" s="97" t="s">
        <v>43</v>
      </c>
      <c r="I69" s="97" t="s">
        <v>43</v>
      </c>
    </row>
    <row r="70" customFormat="false" ht="15.75" hidden="false" customHeight="false" outlineLevel="0" collapsed="false">
      <c r="A70" s="65" t="s">
        <v>2</v>
      </c>
      <c r="B70" s="104" t="n">
        <f aca="false">Summary!$B$5</f>
        <v>36591</v>
      </c>
      <c r="C70" s="104"/>
      <c r="D70" s="104"/>
      <c r="E70" s="104"/>
      <c r="F70" s="104"/>
      <c r="I70" s="65" t="s">
        <v>2</v>
      </c>
      <c r="J70" s="104" t="n">
        <f aca="false">Summary!$B$5</f>
        <v>36591</v>
      </c>
      <c r="K70" s="104"/>
      <c r="L70" s="104"/>
      <c r="M70" s="104"/>
      <c r="N70" s="104"/>
      <c r="O70" s="5"/>
    </row>
    <row r="71" customFormat="false" ht="15.75" hidden="false" customHeight="false" outlineLevel="0" collapsed="false">
      <c r="A71" s="65" t="n">
        <v>2000</v>
      </c>
      <c r="B71" s="106" t="n">
        <f aca="false">Brownsville!C6</f>
        <v>8.06138316244394</v>
      </c>
      <c r="C71" s="106"/>
      <c r="D71" s="106"/>
      <c r="E71" s="106"/>
      <c r="F71" s="106"/>
      <c r="I71" s="65" t="n">
        <v>2000</v>
      </c>
      <c r="J71" s="106" t="n">
        <f aca="false">Gleason!C6</f>
        <v>14.2220962081671</v>
      </c>
      <c r="K71" s="106"/>
      <c r="L71" s="106"/>
      <c r="M71" s="106"/>
      <c r="N71" s="106"/>
      <c r="O71" s="5"/>
    </row>
    <row r="72" customFormat="false" ht="15.75" hidden="false" customHeight="false" outlineLevel="0" collapsed="false">
      <c r="A72" s="65" t="n">
        <v>2001</v>
      </c>
      <c r="B72" s="106" t="n">
        <f aca="false">Brownsville!D6</f>
        <v>6.08344923510637</v>
      </c>
      <c r="C72" s="106"/>
      <c r="D72" s="106"/>
      <c r="E72" s="106"/>
      <c r="F72" s="106"/>
      <c r="I72" s="65" t="n">
        <v>2001</v>
      </c>
      <c r="J72" s="106" t="n">
        <f aca="false">Gleason!D6</f>
        <v>6.40804938441793</v>
      </c>
      <c r="K72" s="106"/>
      <c r="L72" s="106"/>
      <c r="M72" s="106"/>
      <c r="N72" s="106"/>
      <c r="O72" s="5"/>
    </row>
    <row r="73" customFormat="false" ht="15.75" hidden="false" customHeight="false" outlineLevel="0" collapsed="false">
      <c r="A73" s="65" t="n">
        <v>2002</v>
      </c>
      <c r="B73" s="106" t="n">
        <f aca="false">Brownsville!E6</f>
        <v>4.84745095655933</v>
      </c>
      <c r="C73" s="106"/>
      <c r="D73" s="106"/>
      <c r="E73" s="106"/>
      <c r="F73" s="106"/>
      <c r="I73" s="65" t="n">
        <v>2002</v>
      </c>
      <c r="J73" s="106" t="n">
        <f aca="false">Gleason!E6</f>
        <v>5.14550917324155</v>
      </c>
      <c r="K73" s="106"/>
      <c r="L73" s="106"/>
      <c r="M73" s="106"/>
      <c r="N73" s="106"/>
      <c r="O73" s="5"/>
    </row>
    <row r="74" customFormat="false" ht="12.75" hidden="false" customHeight="false" outlineLevel="0" collapsed="false">
      <c r="J74" s="5"/>
      <c r="K74" s="5"/>
      <c r="L74" s="5"/>
      <c r="M74" s="5"/>
      <c r="N74" s="5"/>
      <c r="O74" s="5"/>
    </row>
    <row r="75" customFormat="false" ht="12.75" hidden="false" customHeight="false" outlineLevel="0" collapsed="false">
      <c r="A75" s="120" t="s">
        <v>31</v>
      </c>
      <c r="B75" s="121"/>
      <c r="I75" s="120" t="s">
        <v>34</v>
      </c>
      <c r="J75" s="122"/>
      <c r="K75" s="5"/>
      <c r="L75" s="5"/>
      <c r="M75" s="5"/>
      <c r="N75" s="5"/>
      <c r="O75" s="5"/>
    </row>
    <row r="76" customFormat="false" ht="12.75" hidden="false" customHeight="false" outlineLevel="0" collapsed="false">
      <c r="A76" s="97" t="s">
        <v>43</v>
      </c>
      <c r="I76" s="97" t="s">
        <v>43</v>
      </c>
      <c r="J76" s="5"/>
      <c r="K76" s="5"/>
      <c r="L76" s="5"/>
      <c r="M76" s="5"/>
      <c r="N76" s="5"/>
      <c r="O76" s="5"/>
    </row>
    <row r="77" customFormat="false" ht="15.75" hidden="false" customHeight="false" outlineLevel="0" collapsed="false">
      <c r="A77" s="65" t="s">
        <v>2</v>
      </c>
      <c r="B77" s="104" t="n">
        <f aca="false">Summary!$B$5</f>
        <v>36591</v>
      </c>
      <c r="C77" s="104"/>
      <c r="D77" s="104"/>
      <c r="E77" s="104"/>
      <c r="F77" s="104"/>
      <c r="I77" s="65" t="s">
        <v>2</v>
      </c>
      <c r="J77" s="104" t="n">
        <f aca="false">Summary!$B$5</f>
        <v>36591</v>
      </c>
      <c r="K77" s="104"/>
      <c r="L77" s="104"/>
      <c r="M77" s="104"/>
      <c r="N77" s="104"/>
      <c r="O77" s="5"/>
    </row>
    <row r="78" customFormat="false" ht="15.75" hidden="false" customHeight="false" outlineLevel="0" collapsed="false">
      <c r="A78" s="65" t="n">
        <v>2000</v>
      </c>
      <c r="B78" s="106" t="n">
        <f aca="false">Caledonia!C6</f>
        <v>8.1109974895063</v>
      </c>
      <c r="C78" s="106"/>
      <c r="D78" s="106"/>
      <c r="E78" s="106"/>
      <c r="F78" s="106"/>
      <c r="I78" s="65" t="n">
        <v>2000</v>
      </c>
      <c r="J78" s="106" t="n">
        <f aca="false">Wheatland!C6</f>
        <v>13.9043700172054</v>
      </c>
      <c r="K78" s="106"/>
      <c r="L78" s="106"/>
      <c r="M78" s="106"/>
      <c r="N78" s="106"/>
      <c r="O78" s="5"/>
    </row>
    <row r="79" customFormat="false" ht="15.75" hidden="false" customHeight="false" outlineLevel="0" collapsed="false">
      <c r="A79" s="65" t="n">
        <v>2001</v>
      </c>
      <c r="B79" s="106" t="n">
        <f aca="false">Caledonia!D6</f>
        <v>6.07140874127912</v>
      </c>
      <c r="C79" s="106"/>
      <c r="D79" s="106"/>
      <c r="E79" s="106"/>
      <c r="F79" s="106"/>
      <c r="I79" s="65" t="n">
        <v>2001</v>
      </c>
      <c r="J79" s="106" t="n">
        <f aca="false">Wheatland!D6</f>
        <v>6.28259043063263</v>
      </c>
      <c r="K79" s="106"/>
      <c r="L79" s="106"/>
      <c r="M79" s="106"/>
      <c r="N79" s="106"/>
      <c r="O79" s="5"/>
    </row>
    <row r="80" customFormat="false" ht="15.75" hidden="false" customHeight="false" outlineLevel="0" collapsed="false">
      <c r="A80" s="65" t="n">
        <v>2002</v>
      </c>
      <c r="B80" s="106" t="n">
        <f aca="false">Caledonia!E6</f>
        <v>4.82345502910087</v>
      </c>
      <c r="C80" s="106"/>
      <c r="D80" s="106"/>
      <c r="E80" s="106"/>
      <c r="F80" s="106"/>
      <c r="I80" s="65" t="n">
        <v>2002</v>
      </c>
      <c r="J80" s="106" t="n">
        <f aca="false">Wheatland!E6</f>
        <v>4.85957244667495</v>
      </c>
      <c r="K80" s="106"/>
      <c r="L80" s="106"/>
      <c r="M80" s="106"/>
      <c r="N80" s="106"/>
      <c r="O80" s="5"/>
    </row>
    <row r="81" customFormat="false" ht="12.75" hidden="false" customHeight="false" outlineLevel="0" collapsed="false">
      <c r="J81" s="5"/>
      <c r="K81" s="5"/>
      <c r="L81" s="5"/>
      <c r="M81" s="5"/>
      <c r="N81" s="5"/>
      <c r="O81" s="5"/>
    </row>
    <row r="82" customFormat="false" ht="12.75" hidden="false" customHeight="false" outlineLevel="0" collapsed="false">
      <c r="A82" s="120" t="s">
        <v>32</v>
      </c>
      <c r="B82" s="121"/>
      <c r="I82" s="120" t="s">
        <v>35</v>
      </c>
      <c r="J82" s="122"/>
      <c r="K82" s="5"/>
      <c r="L82" s="5"/>
      <c r="M82" s="5"/>
      <c r="N82" s="5"/>
      <c r="O82" s="5"/>
    </row>
    <row r="83" customFormat="false" ht="12.75" hidden="false" customHeight="false" outlineLevel="0" collapsed="false">
      <c r="A83" s="97" t="s">
        <v>43</v>
      </c>
      <c r="I83" s="97" t="s">
        <v>43</v>
      </c>
      <c r="J83" s="5"/>
      <c r="K83" s="5"/>
      <c r="L83" s="5"/>
      <c r="M83" s="5"/>
      <c r="N83" s="5"/>
      <c r="O83" s="5"/>
    </row>
    <row r="84" customFormat="false" ht="15.75" hidden="false" customHeight="false" outlineLevel="0" collapsed="false">
      <c r="A84" s="102" t="s">
        <v>2</v>
      </c>
      <c r="B84" s="104" t="n">
        <f aca="false">Summary!$B$5</f>
        <v>36591</v>
      </c>
      <c r="C84" s="104"/>
      <c r="D84" s="104"/>
      <c r="E84" s="104"/>
      <c r="F84" s="104"/>
      <c r="I84" s="65" t="s">
        <v>2</v>
      </c>
      <c r="J84" s="104" t="n">
        <f aca="false">Summary!$B$5</f>
        <v>36591</v>
      </c>
      <c r="K84" s="104"/>
      <c r="L84" s="104"/>
      <c r="M84" s="104"/>
      <c r="N84" s="104"/>
      <c r="O84" s="5"/>
    </row>
    <row r="85" customFormat="false" ht="15.75" hidden="false" customHeight="false" outlineLevel="0" collapsed="false">
      <c r="A85" s="102" t="n">
        <v>2000</v>
      </c>
      <c r="B85" s="106" t="n">
        <f aca="false">'New Albany'!C6</f>
        <v>7.70256057061583</v>
      </c>
      <c r="C85" s="106"/>
      <c r="D85" s="106"/>
      <c r="E85" s="106"/>
      <c r="F85" s="106"/>
      <c r="I85" s="65" t="n">
        <v>2000</v>
      </c>
      <c r="J85" s="106" t="n">
        <f aca="false">Wilton!C6</f>
        <v>13.9815729703793</v>
      </c>
      <c r="K85" s="106"/>
      <c r="L85" s="106"/>
      <c r="M85" s="106"/>
      <c r="N85" s="106"/>
      <c r="O85" s="5"/>
    </row>
    <row r="86" customFormat="false" ht="15.75" hidden="false" customHeight="false" outlineLevel="0" collapsed="false">
      <c r="A86" s="102" t="n">
        <v>2001</v>
      </c>
      <c r="B86" s="106" t="n">
        <f aca="false">'New Albany'!D6</f>
        <v>5.79300196222382</v>
      </c>
      <c r="C86" s="106"/>
      <c r="D86" s="106"/>
      <c r="E86" s="106"/>
      <c r="F86" s="106"/>
      <c r="I86" s="65" t="n">
        <v>2001</v>
      </c>
      <c r="J86" s="106" t="n">
        <f aca="false">Wilton!D6</f>
        <v>6.45204282703659</v>
      </c>
      <c r="K86" s="106"/>
      <c r="L86" s="106"/>
      <c r="M86" s="106"/>
      <c r="N86" s="106"/>
      <c r="O86" s="5"/>
    </row>
    <row r="87" customFormat="false" ht="15.75" hidden="false" customHeight="false" outlineLevel="0" collapsed="false">
      <c r="A87" s="102" t="n">
        <v>2002</v>
      </c>
      <c r="B87" s="106" t="n">
        <f aca="false">'New Albany'!E6</f>
        <v>4.58494314543015</v>
      </c>
      <c r="C87" s="106"/>
      <c r="D87" s="106"/>
      <c r="E87" s="106"/>
      <c r="F87" s="106"/>
      <c r="I87" s="65" t="n">
        <v>2002</v>
      </c>
      <c r="J87" s="106" t="n">
        <f aca="false">Wilton!E6</f>
        <v>5.04040189524305</v>
      </c>
      <c r="K87" s="106"/>
      <c r="L87" s="106"/>
      <c r="M87" s="106"/>
      <c r="N87" s="106"/>
      <c r="O87" s="5"/>
    </row>
    <row r="88" customFormat="false" ht="12.75" hidden="false" customHeight="false" outlineLevel="0" collapsed="false">
      <c r="J88" s="5"/>
      <c r="K88" s="5"/>
      <c r="L88" s="5"/>
      <c r="M88" s="5"/>
      <c r="N88" s="5"/>
      <c r="O88" s="5"/>
    </row>
    <row r="89" customFormat="false" ht="12.75" hidden="false" customHeight="false" outlineLevel="0" collapsed="false">
      <c r="J89" s="5"/>
      <c r="K89" s="5"/>
      <c r="L89" s="5"/>
      <c r="M89" s="5"/>
      <c r="N89" s="5"/>
      <c r="O89" s="5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2:H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3.28"/>
    <col collapsed="false" customWidth="true" hidden="false" outlineLevel="0" max="4" min="2" style="1" width="14.41"/>
    <col collapsed="false" customWidth="true" hidden="false" outlineLevel="0" max="5" min="5" style="1" width="7.56"/>
    <col collapsed="false" customWidth="true" hidden="false" outlineLevel="0" max="8" min="6" style="1" width="14.41"/>
    <col collapsed="false" customWidth="true" hidden="false" outlineLevel="0" max="9" min="9" style="1" width="5.71"/>
    <col collapsed="false" customWidth="true" hidden="false" outlineLevel="0" max="10" min="10" style="1" width="41.85"/>
    <col collapsed="false" customWidth="true" hidden="false" outlineLevel="0" max="12" min="11" style="1" width="14.41"/>
    <col collapsed="false" customWidth="true" hidden="false" outlineLevel="0" max="13" min="13" style="1" width="13.85"/>
    <col collapsed="false" customWidth="true" hidden="false" outlineLevel="0" max="14" min="14" style="1" width="3.7"/>
    <col collapsed="false" customWidth="true" hidden="false" outlineLevel="0" max="17" min="15" style="1" width="14.41"/>
    <col collapsed="false" customWidth="true" hidden="false" outlineLevel="0" max="18" min="18" style="1" width="8.99"/>
    <col collapsed="false" customWidth="true" hidden="false" outlineLevel="0" max="19" min="19" style="1" width="11.99"/>
    <col collapsed="false" customWidth="true" hidden="false" outlineLevel="0" max="20" min="20" style="1" width="11.42"/>
    <col collapsed="false" customWidth="true" hidden="false" outlineLevel="0" max="21" min="21" style="1" width="22.42"/>
    <col collapsed="false" customWidth="true" hidden="false" outlineLevel="0" max="22" min="22" style="1" width="18.99"/>
    <col collapsed="false" customWidth="true" hidden="false" outlineLevel="0" max="23" min="23" style="1" width="10.28"/>
    <col collapsed="false" customWidth="true" hidden="false" outlineLevel="0" max="35" min="24" style="1" width="12.85"/>
    <col collapsed="false" customWidth="true" hidden="false" outlineLevel="0" max="43" min="36" style="1" width="11.99"/>
    <col collapsed="false" customWidth="false" hidden="false" outlineLevel="0" max="44" min="44" style="1" width="9.14"/>
    <col collapsed="false" customWidth="true" hidden="false" outlineLevel="0" max="47" min="45" style="1" width="9.99"/>
    <col collapsed="false" customWidth="true" hidden="false" outlineLevel="0" max="48" min="48" style="1" width="11.99"/>
    <col collapsed="false" customWidth="true" hidden="false" outlineLevel="0" max="49" min="49" style="1" width="17.56"/>
    <col collapsed="false" customWidth="true" hidden="false" outlineLevel="0" max="50" min="50" style="1" width="22.42"/>
    <col collapsed="false" customWidth="true" hidden="false" outlineLevel="0" max="51" min="51" style="1" width="18.99"/>
    <col collapsed="false" customWidth="true" hidden="false" outlineLevel="0" max="52" min="52" style="1" width="10.28"/>
    <col collapsed="false" customWidth="true" hidden="false" outlineLevel="0" max="72" min="53" style="1" width="13.14"/>
    <col collapsed="false" customWidth="false" hidden="false" outlineLevel="0" max="73" min="73" style="1" width="9.14"/>
    <col collapsed="false" customWidth="true" hidden="false" outlineLevel="0" max="83" min="74" style="1" width="9.99"/>
    <col collapsed="false" customWidth="false" hidden="false" outlineLevel="0" max="84" min="84" style="1" width="9.14"/>
    <col collapsed="false" customWidth="true" hidden="false" outlineLevel="0" max="90" min="85" style="1" width="9.99"/>
    <col collapsed="false" customWidth="false" hidden="false" outlineLevel="0" max="91" min="91" style="1" width="9.14"/>
    <col collapsed="false" customWidth="true" hidden="false" outlineLevel="0" max="97" min="92" style="1" width="9.99"/>
    <col collapsed="false" customWidth="false" hidden="false" outlineLevel="0" max="257" min="98" style="1" width="9.14"/>
  </cols>
  <sheetData>
    <row r="2" customFormat="false" ht="20.25" hidden="false" customHeight="false" outlineLevel="0" collapsed="false">
      <c r="A2" s="4" t="s">
        <v>46</v>
      </c>
      <c r="B2" s="5"/>
      <c r="C2" s="5"/>
    </row>
    <row r="3" customFormat="false" ht="13.5" hidden="false" customHeight="false" outlineLevel="0" collapsed="false">
      <c r="A3" s="48"/>
      <c r="B3" s="48"/>
      <c r="C3" s="48"/>
      <c r="D3" s="48"/>
      <c r="E3" s="48"/>
      <c r="F3" s="48"/>
      <c r="G3" s="48"/>
    </row>
    <row r="4" customFormat="false" ht="15.75" hidden="false" customHeight="false" outlineLevel="0" collapsed="false">
      <c r="A4" s="123" t="s">
        <v>47</v>
      </c>
      <c r="B4" s="124" t="s">
        <v>48</v>
      </c>
      <c r="C4" s="124"/>
      <c r="D4" s="124"/>
      <c r="E4" s="12"/>
      <c r="F4" s="125" t="s">
        <v>49</v>
      </c>
      <c r="G4" s="125"/>
      <c r="H4" s="125"/>
    </row>
    <row r="5" customFormat="false" ht="15.75" hidden="false" customHeight="false" outlineLevel="0" collapsed="false">
      <c r="A5" s="50"/>
      <c r="B5" s="18"/>
      <c r="C5" s="18"/>
      <c r="D5" s="18"/>
      <c r="E5" s="48"/>
      <c r="F5" s="18"/>
      <c r="G5" s="18"/>
      <c r="H5" s="126"/>
    </row>
    <row r="6" customFormat="false" ht="15.75" hidden="false" customHeight="false" outlineLevel="0" collapsed="false">
      <c r="A6" s="50"/>
      <c r="B6" s="69" t="s">
        <v>30</v>
      </c>
      <c r="C6" s="69" t="s">
        <v>31</v>
      </c>
      <c r="D6" s="69" t="s">
        <v>32</v>
      </c>
      <c r="E6" s="127"/>
      <c r="F6" s="69" t="s">
        <v>33</v>
      </c>
      <c r="G6" s="69" t="s">
        <v>34</v>
      </c>
      <c r="H6" s="91" t="s">
        <v>35</v>
      </c>
    </row>
    <row r="7" customFormat="false" ht="15.75" hidden="false" customHeight="false" outlineLevel="0" collapsed="false">
      <c r="A7" s="50" t="s">
        <v>50</v>
      </c>
      <c r="B7" s="101" t="n">
        <v>500</v>
      </c>
      <c r="C7" s="101" t="n">
        <v>504</v>
      </c>
      <c r="D7" s="101" t="n">
        <v>425</v>
      </c>
      <c r="E7" s="107"/>
      <c r="F7" s="101" t="n">
        <v>544</v>
      </c>
      <c r="G7" s="101" t="n">
        <v>514</v>
      </c>
      <c r="H7" s="128" t="n">
        <v>672</v>
      </c>
    </row>
    <row r="8" customFormat="false" ht="15.75" hidden="false" customHeight="false" outlineLevel="0" collapsed="false">
      <c r="A8" s="50" t="s">
        <v>51</v>
      </c>
      <c r="B8" s="101" t="n">
        <v>4</v>
      </c>
      <c r="C8" s="101" t="n">
        <v>6</v>
      </c>
      <c r="D8" s="101" t="n">
        <v>6</v>
      </c>
      <c r="E8" s="107"/>
      <c r="F8" s="101" t="n">
        <v>3</v>
      </c>
      <c r="G8" s="101" t="n">
        <v>4</v>
      </c>
      <c r="H8" s="128" t="n">
        <v>8</v>
      </c>
    </row>
    <row r="9" customFormat="false" ht="15.75" hidden="false" customHeight="false" outlineLevel="0" collapsed="false">
      <c r="A9" s="50" t="s">
        <v>52</v>
      </c>
      <c r="B9" s="101" t="n">
        <v>11411</v>
      </c>
      <c r="C9" s="101" t="n">
        <v>12064</v>
      </c>
      <c r="D9" s="101" t="n">
        <v>12228</v>
      </c>
      <c r="E9" s="107"/>
      <c r="F9" s="101" t="n">
        <v>10904</v>
      </c>
      <c r="G9" s="101" t="n">
        <v>11735</v>
      </c>
      <c r="H9" s="128" t="n">
        <v>11973</v>
      </c>
    </row>
    <row r="10" customFormat="false" ht="15.75" hidden="false" customHeight="false" outlineLevel="0" collapsed="false">
      <c r="A10" s="50" t="s">
        <v>53</v>
      </c>
      <c r="B10" s="101" t="n">
        <v>1200</v>
      </c>
      <c r="C10" s="101" t="n">
        <v>1500</v>
      </c>
      <c r="D10" s="101" t="n">
        <v>1000</v>
      </c>
      <c r="E10" s="107"/>
      <c r="F10" s="101" t="n">
        <v>900</v>
      </c>
      <c r="G10" s="101" t="n">
        <v>900</v>
      </c>
      <c r="H10" s="128" t="n">
        <v>3250</v>
      </c>
    </row>
    <row r="11" customFormat="false" ht="15.75" hidden="false" customHeight="false" outlineLevel="0" collapsed="false">
      <c r="A11" s="50" t="s">
        <v>54</v>
      </c>
      <c r="B11" s="107" t="n">
        <f aca="false">B17*B10</f>
        <v>549600</v>
      </c>
      <c r="C11" s="107" t="n">
        <f aca="false">C17*C10</f>
        <v>663000</v>
      </c>
      <c r="D11" s="107" t="n">
        <f aca="false">D17*D10</f>
        <v>367000</v>
      </c>
      <c r="E11" s="107"/>
      <c r="F11" s="107" t="n">
        <f aca="false">F17*F10</f>
        <v>459000</v>
      </c>
      <c r="G11" s="107" t="n">
        <f aca="false">G17*G10</f>
        <v>423000</v>
      </c>
      <c r="H11" s="129" t="n">
        <f aca="false">H17*H10</f>
        <v>1976000</v>
      </c>
    </row>
    <row r="12" customFormat="false" ht="16.5" hidden="false" customHeight="false" outlineLevel="0" collapsed="false">
      <c r="A12" s="51" t="s">
        <v>55</v>
      </c>
      <c r="B12" s="130" t="n">
        <v>120</v>
      </c>
      <c r="C12" s="130" t="n">
        <f aca="false">B12</f>
        <v>120</v>
      </c>
      <c r="D12" s="130" t="n">
        <f aca="false">B12</f>
        <v>120</v>
      </c>
      <c r="E12" s="131"/>
      <c r="F12" s="130" t="n">
        <f aca="false">B12</f>
        <v>120</v>
      </c>
      <c r="G12" s="130" t="n">
        <f aca="false">B12</f>
        <v>120</v>
      </c>
      <c r="H12" s="132" t="n">
        <f aca="false">B12</f>
        <v>120</v>
      </c>
    </row>
    <row r="13" customFormat="false" ht="15.75" hidden="false" customHeight="false" outlineLevel="0" collapsed="false">
      <c r="A13" s="18"/>
      <c r="B13" s="116"/>
      <c r="C13" s="107"/>
      <c r="D13" s="107"/>
      <c r="E13" s="107"/>
      <c r="F13" s="116"/>
      <c r="G13" s="116"/>
      <c r="H13" s="116"/>
    </row>
    <row r="14" customFormat="false" ht="13.5" hidden="false" customHeight="false" outlineLevel="0" collapsed="false">
      <c r="A14" s="48"/>
      <c r="B14" s="48"/>
      <c r="C14" s="48"/>
      <c r="D14" s="48"/>
      <c r="E14" s="48"/>
      <c r="F14" s="48"/>
      <c r="G14" s="48"/>
      <c r="H14" s="48"/>
    </row>
    <row r="15" customFormat="false" ht="15.75" hidden="false" customHeight="false" outlineLevel="0" collapsed="false">
      <c r="A15" s="123" t="s">
        <v>56</v>
      </c>
      <c r="B15" s="86"/>
      <c r="C15" s="86"/>
      <c r="D15" s="86"/>
      <c r="E15" s="12"/>
      <c r="F15" s="86"/>
      <c r="G15" s="86"/>
      <c r="H15" s="133"/>
    </row>
    <row r="16" customFormat="false" ht="12.75" hidden="false" customHeight="false" outlineLevel="0" collapsed="false">
      <c r="A16" s="68"/>
      <c r="B16" s="48"/>
      <c r="C16" s="48"/>
      <c r="D16" s="48"/>
      <c r="E16" s="48"/>
      <c r="F16" s="48"/>
      <c r="G16" s="48"/>
      <c r="H16" s="20"/>
    </row>
    <row r="17" customFormat="false" ht="15.75" hidden="false" customHeight="false" outlineLevel="0" collapsed="false">
      <c r="A17" s="50" t="s">
        <v>57</v>
      </c>
      <c r="B17" s="101" t="n">
        <v>458</v>
      </c>
      <c r="C17" s="101" t="n">
        <v>442</v>
      </c>
      <c r="D17" s="101" t="n">
        <v>367</v>
      </c>
      <c r="E17" s="67"/>
      <c r="F17" s="101" t="n">
        <v>510</v>
      </c>
      <c r="G17" s="101" t="n">
        <v>470</v>
      </c>
      <c r="H17" s="128" t="n">
        <v>608</v>
      </c>
    </row>
    <row r="18" customFormat="false" ht="16.5" hidden="false" customHeight="false" outlineLevel="0" collapsed="false">
      <c r="A18" s="51" t="s">
        <v>58</v>
      </c>
      <c r="B18" s="130" t="n">
        <v>4110.75</v>
      </c>
      <c r="C18" s="130" t="n">
        <v>1874</v>
      </c>
      <c r="D18" s="130" t="n">
        <f aca="false">VLOOKUP(D12,'Start Charge Matrix'!$A$10:$S$35,9)</f>
        <v>1874</v>
      </c>
      <c r="E18" s="134"/>
      <c r="F18" s="130" t="n">
        <f aca="false">VLOOKUP(F12,'Start Charge Matrix'!$A$10:$S$35,10)</f>
        <v>6379</v>
      </c>
      <c r="G18" s="130" t="n">
        <f aca="false">VLOOKUP(G12,'Start Charge Matrix'!$A$10:$S$35,11)</f>
        <v>4330</v>
      </c>
      <c r="H18" s="132" t="n">
        <f aca="false">VLOOKUP(H12,'Start Charge Matrix'!$A$10:$S$35,12)</f>
        <v>1874</v>
      </c>
    </row>
    <row r="19" customFormat="false" ht="12.75" hidden="false" customHeight="false" outlineLevel="0" collapsed="false">
      <c r="A19" s="48"/>
      <c r="B19" s="48"/>
      <c r="C19" s="135"/>
      <c r="D19" s="135"/>
      <c r="E19" s="48"/>
      <c r="F19" s="48"/>
      <c r="G19" s="48"/>
      <c r="H19" s="48"/>
    </row>
    <row r="20" customFormat="false" ht="13.5" hidden="false" customHeight="false" outlineLevel="0" collapsed="false">
      <c r="A20" s="48"/>
      <c r="B20" s="48"/>
      <c r="C20" s="48"/>
      <c r="D20" s="48"/>
      <c r="E20" s="48"/>
      <c r="F20" s="48"/>
      <c r="G20" s="48"/>
      <c r="H20" s="48"/>
    </row>
    <row r="21" customFormat="false" ht="15.75" hidden="false" customHeight="false" outlineLevel="0" collapsed="false">
      <c r="A21" s="10" t="s">
        <v>59</v>
      </c>
      <c r="B21" s="136"/>
      <c r="C21" s="136"/>
      <c r="D21" s="136"/>
      <c r="E21" s="12"/>
      <c r="F21" s="136"/>
      <c r="G21" s="136"/>
      <c r="H21" s="137"/>
    </row>
    <row r="22" customFormat="false" ht="12.75" hidden="false" customHeight="false" outlineLevel="0" collapsed="false">
      <c r="A22" s="68"/>
      <c r="B22" s="48"/>
      <c r="C22" s="48"/>
      <c r="D22" s="48"/>
      <c r="E22" s="48"/>
      <c r="F22" s="48"/>
      <c r="G22" s="48"/>
      <c r="H22" s="20"/>
    </row>
    <row r="23" customFormat="false" ht="15.75" hidden="false" customHeight="false" outlineLevel="0" collapsed="false">
      <c r="A23" s="50" t="s">
        <v>60</v>
      </c>
      <c r="B23" s="138" t="n">
        <v>0.03</v>
      </c>
      <c r="C23" s="139" t="n">
        <f aca="false">B23</f>
        <v>0.03</v>
      </c>
      <c r="D23" s="139" t="n">
        <f aca="false">B23</f>
        <v>0.03</v>
      </c>
      <c r="E23" s="140"/>
      <c r="F23" s="139" t="n">
        <f aca="false">B23</f>
        <v>0.03</v>
      </c>
      <c r="G23" s="139" t="n">
        <f aca="false">B23</f>
        <v>0.03</v>
      </c>
      <c r="H23" s="141" t="n">
        <f aca="false">B23</f>
        <v>0.03</v>
      </c>
    </row>
    <row r="24" customFormat="false" ht="12.75" hidden="false" customHeight="false" outlineLevel="0" collapsed="false">
      <c r="A24" s="68"/>
      <c r="B24" s="48"/>
      <c r="C24" s="48"/>
      <c r="D24" s="48"/>
      <c r="E24" s="48"/>
      <c r="F24" s="48"/>
      <c r="G24" s="48"/>
      <c r="H24" s="20"/>
    </row>
    <row r="25" customFormat="false" ht="15.75" hidden="false" customHeight="false" outlineLevel="0" collapsed="false">
      <c r="A25" s="142" t="s">
        <v>61</v>
      </c>
      <c r="B25" s="48"/>
      <c r="C25" s="48"/>
      <c r="D25" s="48"/>
      <c r="E25" s="48"/>
      <c r="F25" s="48"/>
      <c r="G25" s="48"/>
      <c r="H25" s="20"/>
    </row>
    <row r="26" customFormat="false" ht="15.75" hidden="false" customHeight="false" outlineLevel="0" collapsed="false">
      <c r="A26" s="143" t="s">
        <v>62</v>
      </c>
      <c r="B26" s="101" t="n">
        <v>697.329</v>
      </c>
      <c r="C26" s="101" t="n">
        <v>477.912</v>
      </c>
      <c r="D26" s="101" t="n">
        <v>1066.527</v>
      </c>
      <c r="E26" s="67"/>
      <c r="F26" s="101" t="n">
        <v>761.223428571429</v>
      </c>
      <c r="G26" s="101" t="n">
        <v>1011</v>
      </c>
      <c r="H26" s="128" t="n">
        <v>1248.31885714286</v>
      </c>
    </row>
    <row r="27" customFormat="false" ht="15.75" hidden="false" customHeight="false" outlineLevel="0" collapsed="false">
      <c r="A27" s="143" t="s">
        <v>63</v>
      </c>
      <c r="B27" s="101" t="n">
        <v>681.226</v>
      </c>
      <c r="C27" s="101" t="n">
        <v>533.161</v>
      </c>
      <c r="D27" s="101" t="n">
        <v>658.263</v>
      </c>
      <c r="E27" s="107"/>
      <c r="F27" s="101" t="n">
        <v>762.711428571429</v>
      </c>
      <c r="G27" s="101" t="n">
        <v>839.273142857143</v>
      </c>
      <c r="H27" s="128" t="n">
        <v>925.692</v>
      </c>
    </row>
    <row r="28" customFormat="false" ht="15.75" hidden="false" customHeight="false" outlineLevel="0" collapsed="false">
      <c r="A28" s="50" t="s">
        <v>64</v>
      </c>
      <c r="B28" s="101" t="n">
        <v>1133.334</v>
      </c>
      <c r="C28" s="101" t="n">
        <v>1133.334</v>
      </c>
      <c r="D28" s="101" t="n">
        <v>1133.333</v>
      </c>
      <c r="E28" s="67"/>
      <c r="F28" s="101" t="n">
        <v>800.000571428571</v>
      </c>
      <c r="G28" s="101" t="n">
        <v>800.000571428571</v>
      </c>
      <c r="H28" s="128" t="n">
        <v>800.000571428571</v>
      </c>
    </row>
    <row r="29" customFormat="false" ht="15.75" hidden="false" customHeight="false" outlineLevel="0" collapsed="false">
      <c r="A29" s="50" t="s">
        <v>65</v>
      </c>
      <c r="B29" s="101" t="n">
        <v>284.061</v>
      </c>
      <c r="C29" s="101" t="n">
        <v>261.456</v>
      </c>
      <c r="D29" s="101" t="n">
        <v>250.554</v>
      </c>
      <c r="E29" s="67"/>
      <c r="F29" s="101" t="n">
        <v>206.892</v>
      </c>
      <c r="G29" s="101" t="n">
        <v>190.908</v>
      </c>
      <c r="H29" s="128" t="n">
        <v>266.748</v>
      </c>
    </row>
    <row r="30" customFormat="false" ht="15.75" hidden="false" customHeight="false" outlineLevel="0" collapsed="false">
      <c r="A30" s="50" t="s">
        <v>66</v>
      </c>
      <c r="B30" s="107" t="n">
        <v>0</v>
      </c>
      <c r="C30" s="107" t="n">
        <v>0</v>
      </c>
      <c r="D30" s="107" t="n">
        <v>0</v>
      </c>
      <c r="E30" s="67"/>
      <c r="F30" s="107" t="n">
        <v>0</v>
      </c>
      <c r="G30" s="107" t="n">
        <v>0</v>
      </c>
      <c r="H30" s="129" t="n">
        <v>0</v>
      </c>
    </row>
    <row r="31" customFormat="false" ht="15.75" hidden="false" customHeight="false" outlineLevel="0" collapsed="false">
      <c r="A31" s="50" t="s">
        <v>67</v>
      </c>
      <c r="B31" s="101" t="n">
        <v>86.8457</v>
      </c>
      <c r="C31" s="101" t="n">
        <v>41.144</v>
      </c>
      <c r="D31" s="101" t="n">
        <v>77.881</v>
      </c>
      <c r="E31" s="67"/>
      <c r="F31" s="101" t="n">
        <v>49.1708571428571</v>
      </c>
      <c r="G31" s="101" t="n">
        <v>64.6937142857143</v>
      </c>
      <c r="H31" s="128" t="n">
        <v>59.976</v>
      </c>
    </row>
    <row r="32" customFormat="false" ht="15.75" hidden="false" customHeight="false" outlineLevel="0" collapsed="false">
      <c r="A32" s="50" t="s">
        <v>68</v>
      </c>
      <c r="B32" s="107" t="n">
        <v>0</v>
      </c>
      <c r="C32" s="107" t="n">
        <v>0</v>
      </c>
      <c r="D32" s="107" t="n">
        <v>0</v>
      </c>
      <c r="E32" s="67"/>
      <c r="F32" s="107" t="n">
        <v>0</v>
      </c>
      <c r="G32" s="107" t="n">
        <v>0</v>
      </c>
      <c r="H32" s="129" t="n">
        <v>0</v>
      </c>
    </row>
    <row r="33" customFormat="false" ht="15.75" hidden="false" customHeight="false" outlineLevel="0" collapsed="false">
      <c r="A33" s="50" t="s">
        <v>69</v>
      </c>
      <c r="B33" s="107" t="n">
        <v>211.079</v>
      </c>
      <c r="C33" s="107" t="n">
        <v>211.079</v>
      </c>
      <c r="D33" s="107" t="n">
        <v>211.079</v>
      </c>
      <c r="E33" s="67"/>
      <c r="F33" s="107" t="n">
        <v>116.667</v>
      </c>
      <c r="G33" s="107" t="n">
        <v>116.667</v>
      </c>
      <c r="H33" s="129" t="n">
        <v>116.667</v>
      </c>
    </row>
    <row r="34" customFormat="false" ht="15.75" hidden="false" customHeight="false" outlineLevel="0" collapsed="false">
      <c r="A34" s="50"/>
      <c r="B34" s="107"/>
      <c r="C34" s="107"/>
      <c r="D34" s="107"/>
      <c r="E34" s="67"/>
      <c r="F34" s="107"/>
      <c r="G34" s="107"/>
      <c r="H34" s="129"/>
    </row>
    <row r="35" customFormat="false" ht="15.75" hidden="false" customHeight="false" outlineLevel="0" collapsed="false">
      <c r="A35" s="142" t="s">
        <v>70</v>
      </c>
      <c r="B35" s="107"/>
      <c r="C35" s="107"/>
      <c r="D35" s="107"/>
      <c r="E35" s="67"/>
      <c r="F35" s="107"/>
      <c r="G35" s="107"/>
      <c r="H35" s="129"/>
    </row>
    <row r="36" customFormat="false" ht="16.5" hidden="false" customHeight="false" outlineLevel="0" collapsed="false">
      <c r="A36" s="51" t="s">
        <v>71</v>
      </c>
      <c r="B36" s="131" t="n">
        <f aca="false">AVERAGE(Brownsville!C20:E22)</f>
        <v>203.299619451389</v>
      </c>
      <c r="C36" s="131" t="n">
        <f aca="false">AVERAGE(Caledonia!C20:E20)</f>
        <v>538.069482245345</v>
      </c>
      <c r="D36" s="131" t="n">
        <f aca="false">AVERAGE('New Albany'!C20:E20)</f>
        <v>664.388054315415</v>
      </c>
      <c r="E36" s="134"/>
      <c r="F36" s="131" t="n">
        <f aca="false">AVERAGE(Gleason!C20:E20)</f>
        <v>247.76741798</v>
      </c>
      <c r="G36" s="131" t="n">
        <f aca="false">AVERAGE(Wheatland!C20:E20)</f>
        <v>343.037754578385</v>
      </c>
      <c r="H36" s="144" t="n">
        <f aca="false">AVERAGE(Wilton!C20:E20)</f>
        <v>433.400863348933</v>
      </c>
    </row>
    <row r="37" customFormat="false" ht="12.75" hidden="false" customHeight="false" outlineLevel="0" collapsed="false">
      <c r="A37" s="48"/>
      <c r="B37" s="48"/>
      <c r="C37" s="48"/>
      <c r="D37" s="48"/>
      <c r="E37" s="48"/>
      <c r="F37" s="48"/>
      <c r="G37" s="48"/>
      <c r="H37" s="48"/>
    </row>
    <row r="38" customFormat="false" ht="12.75" hidden="false" customHeight="false" outlineLevel="0" collapsed="false">
      <c r="A38" s="48"/>
      <c r="B38" s="48"/>
      <c r="C38" s="48"/>
      <c r="D38" s="48"/>
      <c r="E38" s="48"/>
      <c r="F38" s="48"/>
      <c r="G38" s="48"/>
      <c r="H38" s="48"/>
    </row>
    <row r="39" customFormat="false" ht="12.75" hidden="false" customHeight="false" outlineLevel="0" collapsed="false">
      <c r="A39" s="48"/>
      <c r="B39" s="48"/>
      <c r="C39" s="48"/>
      <c r="D39" s="48"/>
      <c r="E39" s="48"/>
      <c r="F39" s="48"/>
      <c r="G39" s="48"/>
      <c r="H39" s="48"/>
    </row>
    <row r="40" customFormat="false" ht="12.75" hidden="false" customHeight="false" outlineLevel="0" collapsed="false">
      <c r="A40" s="48"/>
      <c r="B40" s="48"/>
      <c r="C40" s="48"/>
      <c r="D40" s="48"/>
      <c r="E40" s="48"/>
      <c r="F40" s="48"/>
      <c r="G40" s="48"/>
      <c r="H40" s="48"/>
    </row>
    <row r="41" customFormat="false" ht="12.75" hidden="false" customHeight="false" outlineLevel="0" collapsed="false">
      <c r="A41" s="48"/>
      <c r="B41" s="48"/>
      <c r="C41" s="48"/>
      <c r="D41" s="48"/>
      <c r="E41" s="48"/>
      <c r="F41" s="48"/>
      <c r="G41" s="48"/>
      <c r="H41" s="48"/>
    </row>
    <row r="43" customFormat="false" ht="12.75" hidden="false" customHeight="false" outlineLevel="0" collapsed="false">
      <c r="A43" s="48"/>
      <c r="B43" s="48"/>
      <c r="C43" s="48"/>
      <c r="D43" s="48"/>
      <c r="E43" s="48"/>
      <c r="F43" s="48"/>
      <c r="G43" s="48"/>
      <c r="H43" s="48"/>
    </row>
    <row r="44" customFormat="false" ht="12.75" hidden="false" customHeight="false" outlineLevel="0" collapsed="false">
      <c r="A44" s="48"/>
      <c r="B44" s="48"/>
      <c r="C44" s="48"/>
      <c r="D44" s="48"/>
      <c r="E44" s="48"/>
      <c r="F44" s="48"/>
      <c r="G44" s="48"/>
      <c r="H44" s="48"/>
    </row>
    <row r="45" customFormat="false" ht="12.75" hidden="false" customHeight="false" outlineLevel="0" collapsed="false">
      <c r="A45" s="48"/>
      <c r="B45" s="48"/>
      <c r="C45" s="48"/>
      <c r="D45" s="48"/>
      <c r="E45" s="48"/>
      <c r="F45" s="48"/>
      <c r="G45" s="48"/>
      <c r="H45" s="48"/>
    </row>
    <row r="46" customFormat="false" ht="12.75" hidden="false" customHeight="false" outlineLevel="0" collapsed="false">
      <c r="A46" s="48"/>
      <c r="B46" s="48"/>
      <c r="C46" s="48"/>
      <c r="D46" s="48"/>
      <c r="E46" s="48"/>
      <c r="F46" s="48"/>
      <c r="G46" s="48"/>
      <c r="H46" s="48"/>
    </row>
    <row r="47" customFormat="false" ht="12.75" hidden="false" customHeight="false" outlineLevel="0" collapsed="false">
      <c r="A47" s="48"/>
      <c r="B47" s="48"/>
      <c r="C47" s="48"/>
      <c r="D47" s="48"/>
      <c r="E47" s="48"/>
      <c r="F47" s="48"/>
      <c r="G47" s="48"/>
      <c r="H47" s="48"/>
    </row>
    <row r="48" customFormat="false" ht="12.75" hidden="false" customHeight="false" outlineLevel="0" collapsed="false">
      <c r="A48" s="48"/>
      <c r="B48" s="48"/>
      <c r="C48" s="48"/>
      <c r="D48" s="48"/>
      <c r="E48" s="48"/>
      <c r="F48" s="48"/>
      <c r="G48" s="48"/>
      <c r="H48" s="48"/>
    </row>
    <row r="50" customFormat="false" ht="12.75" hidden="false" customHeight="false" outlineLevel="0" collapsed="false">
      <c r="A50" s="48"/>
      <c r="B50" s="48"/>
      <c r="C50" s="48"/>
      <c r="D50" s="48"/>
      <c r="E50" s="48"/>
      <c r="F50" s="48"/>
      <c r="G50" s="48"/>
      <c r="H50" s="48"/>
    </row>
    <row r="51" customFormat="false" ht="12.75" hidden="false" customHeight="false" outlineLevel="0" collapsed="false">
      <c r="A51" s="48"/>
      <c r="B51" s="48"/>
      <c r="C51" s="48"/>
      <c r="D51" s="48"/>
      <c r="E51" s="48"/>
      <c r="F51" s="48"/>
      <c r="G51" s="48"/>
      <c r="H51" s="48"/>
    </row>
  </sheetData>
  <mergeCells count="2">
    <mergeCell ref="B4:D4"/>
    <mergeCell ref="F4:H4"/>
  </mergeCells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7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colBreaks count="1" manualBreakCount="1">
    <brk id="17" man="true" max="65535" min="0"/>
  </colBreak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51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" width="55.7"/>
    <col collapsed="false" customWidth="true" hidden="false" outlineLevel="0" max="5" min="2" style="1" width="15.7"/>
    <col collapsed="false" customWidth="false" hidden="false" outlineLevel="0" max="257" min="6" style="1" width="9.14"/>
  </cols>
  <sheetData>
    <row r="2" customFormat="false" ht="20.25" hidden="false" customHeight="false" outlineLevel="0" collapsed="false">
      <c r="A2" s="145" t="s">
        <v>72</v>
      </c>
      <c r="B2" s="5"/>
    </row>
    <row r="4" customFormat="false" ht="13.5" hidden="false" customHeight="false" outlineLevel="0" collapsed="false">
      <c r="A4" s="146" t="s">
        <v>73</v>
      </c>
      <c r="B4" s="147" t="n">
        <f aca="false">Summary!$B$19</f>
        <v>36526</v>
      </c>
      <c r="C4" s="147" t="n">
        <v>36891</v>
      </c>
      <c r="D4" s="147" t="n">
        <v>37256</v>
      </c>
      <c r="E4" s="147" t="n">
        <v>37621</v>
      </c>
      <c r="F4" s="148"/>
      <c r="G4" s="148"/>
      <c r="H4" s="148"/>
      <c r="I4" s="148"/>
      <c r="J4" s="148"/>
      <c r="K4" s="148"/>
      <c r="L4" s="148"/>
      <c r="M4" s="148"/>
      <c r="N4" s="148"/>
      <c r="O4" s="148"/>
      <c r="P4" s="148"/>
      <c r="Q4" s="148"/>
      <c r="R4" s="148"/>
      <c r="S4" s="148"/>
      <c r="T4" s="148"/>
      <c r="U4" s="148"/>
      <c r="V4" s="148"/>
      <c r="W4" s="148"/>
      <c r="X4" s="148"/>
      <c r="Y4" s="148"/>
      <c r="Z4" s="148"/>
      <c r="AA4" s="148"/>
      <c r="AB4" s="148"/>
      <c r="AC4" s="148"/>
      <c r="AD4" s="148"/>
      <c r="AE4" s="148"/>
      <c r="AF4" s="148"/>
      <c r="AG4" s="148"/>
      <c r="AH4" s="148"/>
      <c r="AI4" s="148"/>
      <c r="AJ4" s="148"/>
      <c r="AK4" s="148"/>
      <c r="AL4" s="148"/>
      <c r="AM4" s="148"/>
      <c r="AN4" s="148"/>
      <c r="AO4" s="148"/>
      <c r="AP4" s="148"/>
      <c r="AQ4" s="148"/>
      <c r="AR4" s="148"/>
      <c r="AS4" s="148"/>
      <c r="AT4" s="148"/>
      <c r="AU4" s="148"/>
      <c r="AV4" s="148"/>
      <c r="AW4" s="148"/>
      <c r="AX4" s="148"/>
      <c r="AY4" s="148"/>
      <c r="AZ4" s="148"/>
      <c r="BA4" s="148"/>
      <c r="BB4" s="148"/>
      <c r="BC4" s="148"/>
      <c r="BD4" s="148"/>
      <c r="BE4" s="148"/>
      <c r="BF4" s="148"/>
      <c r="BG4" s="148"/>
      <c r="BH4" s="148"/>
      <c r="BI4" s="148"/>
      <c r="BJ4" s="148"/>
      <c r="BK4" s="148"/>
      <c r="BL4" s="148"/>
      <c r="BM4" s="148"/>
      <c r="BN4" s="148"/>
      <c r="BO4" s="148"/>
      <c r="BP4" s="148"/>
      <c r="BQ4" s="148"/>
      <c r="BR4" s="148"/>
      <c r="BS4" s="148"/>
      <c r="BT4" s="148"/>
      <c r="BU4" s="148"/>
      <c r="BV4" s="148"/>
      <c r="BW4" s="148"/>
      <c r="BX4" s="148"/>
      <c r="BY4" s="148"/>
      <c r="BZ4" s="148"/>
      <c r="CA4" s="148"/>
      <c r="CB4" s="148"/>
      <c r="CC4" s="148"/>
      <c r="CD4" s="148"/>
      <c r="CE4" s="148"/>
      <c r="CF4" s="148"/>
      <c r="CG4" s="148"/>
      <c r="CH4" s="148"/>
      <c r="CI4" s="148"/>
      <c r="CJ4" s="148"/>
      <c r="CK4" s="148"/>
      <c r="CL4" s="148"/>
      <c r="CM4" s="148"/>
      <c r="CN4" s="148"/>
      <c r="CO4" s="148"/>
      <c r="CP4" s="148"/>
      <c r="CQ4" s="148"/>
      <c r="CR4" s="148"/>
      <c r="CS4" s="148"/>
      <c r="CT4" s="148"/>
      <c r="CU4" s="148"/>
      <c r="CV4" s="148"/>
      <c r="CW4" s="148"/>
      <c r="CX4" s="148"/>
      <c r="CY4" s="148"/>
      <c r="CZ4" s="148"/>
      <c r="DA4" s="148"/>
      <c r="DB4" s="148"/>
      <c r="DC4" s="148"/>
      <c r="DD4" s="148"/>
      <c r="DE4" s="148"/>
      <c r="DF4" s="148"/>
      <c r="DG4" s="148"/>
      <c r="DH4" s="148"/>
      <c r="DI4" s="148"/>
      <c r="DJ4" s="148"/>
      <c r="DK4" s="148"/>
      <c r="DL4" s="148"/>
      <c r="DM4" s="148"/>
      <c r="DN4" s="148"/>
      <c r="DO4" s="148"/>
      <c r="DP4" s="148"/>
      <c r="DQ4" s="148"/>
      <c r="DR4" s="148"/>
      <c r="DS4" s="148"/>
      <c r="DT4" s="148"/>
      <c r="DU4" s="148"/>
      <c r="DV4" s="148"/>
      <c r="DW4" s="148"/>
      <c r="DX4" s="148"/>
      <c r="DY4" s="148"/>
      <c r="DZ4" s="148"/>
      <c r="EA4" s="148"/>
      <c r="EB4" s="148"/>
      <c r="EC4" s="148"/>
      <c r="ED4" s="148"/>
      <c r="EE4" s="148"/>
      <c r="EF4" s="148"/>
      <c r="EG4" s="148"/>
      <c r="EH4" s="148"/>
      <c r="EI4" s="148"/>
      <c r="EJ4" s="148"/>
      <c r="EK4" s="148"/>
      <c r="EL4" s="148"/>
      <c r="EM4" s="148"/>
      <c r="EN4" s="148"/>
      <c r="EO4" s="148"/>
      <c r="EP4" s="148"/>
      <c r="EQ4" s="148"/>
      <c r="ER4" s="148"/>
      <c r="ES4" s="148"/>
      <c r="ET4" s="148"/>
      <c r="EU4" s="148"/>
      <c r="EV4" s="148"/>
      <c r="EW4" s="148"/>
      <c r="EX4" s="148"/>
      <c r="EY4" s="148"/>
      <c r="EZ4" s="148"/>
      <c r="FA4" s="148"/>
      <c r="FB4" s="148"/>
      <c r="FC4" s="148"/>
      <c r="FD4" s="148"/>
      <c r="FE4" s="148"/>
      <c r="FF4" s="148"/>
      <c r="FG4" s="148"/>
      <c r="FH4" s="148"/>
      <c r="FI4" s="148"/>
      <c r="FJ4" s="148"/>
      <c r="FK4" s="148"/>
      <c r="FL4" s="148"/>
      <c r="FM4" s="148"/>
      <c r="FN4" s="148"/>
      <c r="FO4" s="148"/>
      <c r="FP4" s="148"/>
      <c r="FQ4" s="148"/>
      <c r="FR4" s="148"/>
      <c r="FS4" s="148"/>
      <c r="FT4" s="148"/>
      <c r="FU4" s="148"/>
      <c r="FV4" s="148"/>
      <c r="FW4" s="148"/>
      <c r="FX4" s="148"/>
      <c r="FY4" s="148"/>
      <c r="FZ4" s="148"/>
      <c r="GA4" s="148"/>
      <c r="GB4" s="148"/>
      <c r="GC4" s="148"/>
      <c r="GD4" s="148"/>
      <c r="GE4" s="148"/>
      <c r="GF4" s="148"/>
      <c r="GG4" s="148"/>
      <c r="GH4" s="148"/>
      <c r="GI4" s="148"/>
      <c r="GJ4" s="148"/>
      <c r="GK4" s="148"/>
      <c r="GL4" s="148"/>
      <c r="GM4" s="148"/>
      <c r="GN4" s="148"/>
      <c r="GO4" s="148"/>
      <c r="GP4" s="148"/>
      <c r="GQ4" s="148"/>
      <c r="GR4" s="148"/>
      <c r="GS4" s="148"/>
      <c r="GT4" s="148"/>
      <c r="GU4" s="148"/>
      <c r="GV4" s="148"/>
      <c r="GW4" s="148"/>
      <c r="GX4" s="148"/>
      <c r="GY4" s="148"/>
      <c r="GZ4" s="148"/>
      <c r="HA4" s="148"/>
      <c r="HB4" s="148"/>
      <c r="HC4" s="148"/>
      <c r="HD4" s="148"/>
      <c r="HE4" s="148"/>
      <c r="HF4" s="148"/>
      <c r="HG4" s="148"/>
      <c r="HH4" s="148"/>
      <c r="HI4" s="148"/>
      <c r="HJ4" s="148"/>
      <c r="HK4" s="148"/>
      <c r="HL4" s="148"/>
      <c r="HM4" s="148"/>
      <c r="HN4" s="148"/>
      <c r="HO4" s="148"/>
      <c r="HP4" s="148"/>
      <c r="HQ4" s="148"/>
      <c r="HR4" s="148"/>
      <c r="HS4" s="148"/>
      <c r="HT4" s="148"/>
      <c r="HU4" s="148"/>
      <c r="HV4" s="148"/>
      <c r="HW4" s="148"/>
      <c r="HX4" s="148"/>
      <c r="HY4" s="148"/>
      <c r="HZ4" s="148"/>
      <c r="IA4" s="148"/>
      <c r="IB4" s="148"/>
      <c r="IC4" s="148"/>
      <c r="ID4" s="148"/>
      <c r="IE4" s="148"/>
      <c r="IF4" s="148"/>
      <c r="IG4" s="148"/>
      <c r="IH4" s="148"/>
      <c r="II4" s="148"/>
      <c r="IJ4" s="148"/>
      <c r="IK4" s="148"/>
      <c r="IL4" s="148"/>
      <c r="IM4" s="148"/>
      <c r="IN4" s="148"/>
      <c r="IO4" s="148"/>
      <c r="IP4" s="148"/>
      <c r="IQ4" s="148"/>
      <c r="IR4" s="148"/>
      <c r="IS4" s="148"/>
      <c r="IT4" s="148"/>
      <c r="IU4" s="148"/>
      <c r="IV4" s="148"/>
      <c r="IW4" s="148"/>
    </row>
    <row r="5" customFormat="false" ht="12.75" hidden="false" customHeight="false" outlineLevel="0" collapsed="false">
      <c r="A5" s="149"/>
    </row>
    <row r="6" customFormat="false" ht="12.75" hidden="false" customHeight="false" outlineLevel="0" collapsed="false">
      <c r="A6" s="149" t="s">
        <v>74</v>
      </c>
      <c r="C6" s="150" t="n">
        <f aca="false">Brownsville!C6*Allocation!$C$8+Caledonia!C6*Allocation!$C$9+'New Albany'!C6*Allocation!$C$10+Gleason!C6*Allocation!$C$13+Wheatland!C6*Allocation!$C$14+Wilton!C6*Allocation!$C$15</f>
        <v>11.292024729543</v>
      </c>
      <c r="D6" s="150" t="n">
        <f aca="false">Brownsville!D6*Allocation!$C$8+Caledonia!D6*Allocation!$C$9+'New Albany'!D6*Allocation!$C$10+Gleason!D6*Allocation!$C$13+Wheatland!D6*Allocation!$C$14+Wilton!D6*Allocation!$C$15</f>
        <v>6.20916226126625</v>
      </c>
      <c r="E6" s="150" t="n">
        <f aca="false">Brownsville!E6*Allocation!$C$8+Caledonia!E6*Allocation!$C$9+'New Albany'!E6*Allocation!$C$10+Gleason!E6*Allocation!$C$13+Wheatland!E6*Allocation!$C$14+Wilton!E6*Allocation!$C$15</f>
        <v>4.90265113997847</v>
      </c>
    </row>
    <row r="7" customFormat="false" ht="12.75" hidden="false" customHeight="false" outlineLevel="0" collapsed="false">
      <c r="A7" s="149"/>
    </row>
    <row r="8" customFormat="false" ht="12.75" hidden="false" customHeight="false" outlineLevel="0" collapsed="false">
      <c r="A8" s="149" t="s">
        <v>75</v>
      </c>
      <c r="C8" s="67" t="n">
        <f aca="false">SUM(Brownsville!C8,Caledonia!C8,'New Albany'!C8,Gleason!C8,Wheatland!C8,Wilton!C8)</f>
        <v>262328.908</v>
      </c>
      <c r="D8" s="67" t="n">
        <f aca="false">SUM(Brownsville!D8,Caledonia!D8,'New Albany'!D8,Gleason!D8,Wheatland!D8,Wilton!D8)</f>
        <v>193162.826</v>
      </c>
      <c r="E8" s="67" t="n">
        <f aca="false">SUM(Brownsville!E8,Caledonia!E8,'New Albany'!E8,Gleason!E8,Wheatland!E8,Wilton!E8)</f>
        <v>141973.157</v>
      </c>
    </row>
    <row r="9" customFormat="false" ht="12.75" hidden="false" customHeight="false" outlineLevel="0" collapsed="false">
      <c r="A9" s="149"/>
      <c r="C9" s="67"/>
      <c r="D9" s="67"/>
      <c r="E9" s="67"/>
    </row>
    <row r="10" customFormat="false" ht="12.75" hidden="false" customHeight="false" outlineLevel="0" collapsed="false">
      <c r="A10" s="149" t="s">
        <v>76</v>
      </c>
      <c r="C10" s="67" t="n">
        <f aca="false">SUM(Brownsville!C10,Caledonia!C10,'New Albany'!C10,Gleason!C10,Wheatland!C10,Wilton!C10)</f>
        <v>270018.735613657</v>
      </c>
      <c r="D10" s="67" t="n">
        <f aca="false">SUM(Brownsville!D10,Caledonia!D10,'New Albany'!D10,Gleason!D10,Wheatland!D10,Wilton!D10)</f>
        <v>212874.946328987</v>
      </c>
      <c r="E10" s="67" t="n">
        <f aca="false">SUM(Brownsville!E10,Caledonia!E10,'New Albany'!E10,Gleason!E10,Wheatland!E10,Wilton!E10)</f>
        <v>168090.562511254</v>
      </c>
    </row>
    <row r="11" customFormat="false" ht="12.75" hidden="false" customHeight="false" outlineLevel="0" collapsed="false">
      <c r="A11" s="149"/>
      <c r="C11" s="67"/>
      <c r="D11" s="67"/>
      <c r="E11" s="67"/>
    </row>
    <row r="12" customFormat="false" ht="12.75" hidden="false" customHeight="false" outlineLevel="0" collapsed="false">
      <c r="A12" s="151" t="s">
        <v>77</v>
      </c>
      <c r="C12" s="67"/>
      <c r="D12" s="67"/>
      <c r="E12" s="67"/>
    </row>
    <row r="13" customFormat="false" ht="12.75" hidden="false" customHeight="false" outlineLevel="0" collapsed="false">
      <c r="A13" s="152" t="s">
        <v>78</v>
      </c>
      <c r="C13" s="67" t="n">
        <f aca="false">Wheatland!C13+'New Albany'!C13+Wilton!C13+Gleason!C13+Brownsville!C13+Caledonia!C13</f>
        <v>0</v>
      </c>
      <c r="D13" s="67" t="n">
        <f aca="false">Wheatland!D13+'New Albany'!D13+Wilton!D13+Gleason!D13+Brownsville!D13+Caledonia!D13</f>
        <v>0</v>
      </c>
      <c r="E13" s="67" t="n">
        <f aca="false">Wheatland!E13+'New Albany'!E13+Wilton!E13+Gleason!E13+Brownsville!E13+Caledonia!E13</f>
        <v>0</v>
      </c>
    </row>
    <row r="14" customFormat="false" ht="12.75" hidden="false" customHeight="false" outlineLevel="0" collapsed="false">
      <c r="A14" s="152" t="s">
        <v>62</v>
      </c>
      <c r="C14" s="67" t="n">
        <f aca="false">Wheatland!C14+'New Albany'!C14+Wilton!C14+Gleason!C14+Brownsville!C14+Caledonia!C14</f>
        <v>4003.751</v>
      </c>
      <c r="D14" s="67" t="n">
        <f aca="false">Wheatland!D14+'New Albany'!D14+Wilton!D14+Gleason!D14+Brownsville!D14+Caledonia!D14</f>
        <v>5420.17959428571</v>
      </c>
      <c r="E14" s="67" t="n">
        <f aca="false">Wheatland!E14+'New Albany'!E14+Wilton!E14+Gleason!E14+Brownsville!E14+Caledonia!E14</f>
        <v>5582.78498211429</v>
      </c>
    </row>
    <row r="15" customFormat="false" ht="12.75" hidden="false" customHeight="false" outlineLevel="0" collapsed="false">
      <c r="A15" s="152" t="s">
        <v>63</v>
      </c>
      <c r="C15" s="67" t="n">
        <f aca="false">Wheatland!C15+'New Albany'!C15+Wilton!C15+Gleason!C15+Brownsville!C15+Caledonia!C15</f>
        <v>3347.128</v>
      </c>
      <c r="D15" s="67" t="n">
        <f aca="false">Wheatland!D15+'New Albany'!D15+Wilton!D15+Gleason!D15+Brownsville!D15+Caledonia!D15</f>
        <v>4532.33636857143</v>
      </c>
      <c r="E15" s="67" t="n">
        <f aca="false">Wheatland!E15+'New Albany'!E15+Wilton!E15+Gleason!E15+Brownsville!E15+Caledonia!E15</f>
        <v>4668.30645962857</v>
      </c>
    </row>
    <row r="16" customFormat="false" ht="12.75" hidden="false" customHeight="false" outlineLevel="0" collapsed="false">
      <c r="A16" s="152" t="s">
        <v>64</v>
      </c>
      <c r="C16" s="67" t="n">
        <f aca="false">Wheatland!C16+'New Albany'!C16+Wilton!C16+Gleason!C16+Brownsville!C16+Caledonia!C16</f>
        <v>4800.002</v>
      </c>
      <c r="D16" s="67" t="n">
        <f aca="false">Wheatland!D16+'New Albany'!D16+Wilton!D16+Gleason!D16+Brownsville!D16+Caledonia!D16</f>
        <v>5974.00279571429</v>
      </c>
      <c r="E16" s="67" t="n">
        <f aca="false">Wheatland!E16+'New Albany'!E16+Wilton!E16+Gleason!E16+Brownsville!E16+Caledonia!E16</f>
        <v>6153.22287958571</v>
      </c>
    </row>
    <row r="17" customFormat="false" ht="12.75" hidden="false" customHeight="false" outlineLevel="0" collapsed="false">
      <c r="A17" s="152" t="s">
        <v>65</v>
      </c>
      <c r="C17" s="67" t="n">
        <f aca="false">Wheatland!C17+'New Albany'!C17+Wilton!C17+Gleason!C17+Brownsville!C17+Caledonia!C17</f>
        <v>1183.724</v>
      </c>
      <c r="D17" s="67" t="n">
        <f aca="false">Wheatland!D17+'New Albany'!D17+Wilton!D17+Gleason!D17+Brownsville!D17+Caledonia!D17</f>
        <v>1504.43757</v>
      </c>
      <c r="E17" s="67" t="n">
        <f aca="false">Wheatland!E17+'New Albany'!E17+Wilton!E17+Gleason!E17+Brownsville!E17+Caledonia!E17</f>
        <v>1549.5706971</v>
      </c>
    </row>
    <row r="18" customFormat="false" ht="12.75" hidden="false" customHeight="false" outlineLevel="0" collapsed="false">
      <c r="A18" s="152" t="s">
        <v>66</v>
      </c>
      <c r="C18" s="67" t="n">
        <f aca="false">Wheatland!C18+'New Albany'!C18+Wilton!C18+Gleason!C18+Brownsville!C18+Caledonia!C18</f>
        <v>0</v>
      </c>
      <c r="D18" s="67" t="n">
        <f aca="false">Wheatland!D18+'New Albany'!D18+Wilton!D18+Gleason!D18+Brownsville!D18+Caledonia!D18</f>
        <v>0</v>
      </c>
      <c r="E18" s="67" t="n">
        <f aca="false">Wheatland!E18+'New Albany'!E18+Wilton!E18+Gleason!E18+Brownsville!E18+Caledonia!E18</f>
        <v>0</v>
      </c>
    </row>
    <row r="19" customFormat="false" ht="12.75" hidden="false" customHeight="false" outlineLevel="0" collapsed="false">
      <c r="A19" s="152" t="s">
        <v>79</v>
      </c>
      <c r="C19" s="67" t="n">
        <f aca="false">Wheatland!C19+'New Albany'!C19+Wilton!C19+Gleason!C19+Brownsville!C19+Caledonia!C19</f>
        <v>307.2777</v>
      </c>
      <c r="D19" s="67" t="n">
        <f aca="false">Wheatland!D19+'New Albany'!D19+Wilton!D19+Gleason!D19+Brownsville!D19+Caledonia!D19</f>
        <v>391.102609571429</v>
      </c>
      <c r="E19" s="67" t="n">
        <f aca="false">Wheatland!E19+'New Albany'!E19+Wilton!E19+Gleason!E19+Brownsville!E19+Caledonia!E19</f>
        <v>402.835687858572</v>
      </c>
    </row>
    <row r="20" customFormat="false" ht="14.25" hidden="false" customHeight="true" outlineLevel="0" collapsed="false">
      <c r="A20" s="152" t="s">
        <v>80</v>
      </c>
      <c r="C20" s="67" t="n">
        <f aca="false">Wheatland!C20+'New Albany'!C20+Wilton!C20+Gleason!C20+Brownsville!C20+Caledonia!C20</f>
        <v>2820.5386827567</v>
      </c>
      <c r="D20" s="67" t="n">
        <f aca="false">Wheatland!D20+'New Albany'!D20+Wilton!D20+Gleason!D20+Brownsville!D20+Caledonia!D20</f>
        <v>2793.33727810466</v>
      </c>
      <c r="E20" s="67" t="n">
        <f aca="false">Wheatland!E20+'New Albany'!E20+Wilton!E20+Gleason!E20+Brownsville!E20+Caledonia!E20</f>
        <v>2895.81133160538</v>
      </c>
    </row>
    <row r="21" customFormat="false" ht="14.25" hidden="false" customHeight="true" outlineLevel="0" collapsed="false">
      <c r="A21" s="152" t="s">
        <v>81</v>
      </c>
      <c r="C21" s="67" t="n">
        <f aca="false">Wheatland!C21+'New Albany'!C21+Wilton!C21+Gleason!C21+Brownsville!C21+Caledonia!C21</f>
        <v>2625.435</v>
      </c>
      <c r="D21" s="67" t="n">
        <f aca="false">Wheatland!D21+'New Albany'!D21+Wilton!D21+Gleason!D21+Brownsville!D21+Caledonia!D21</f>
        <v>0</v>
      </c>
      <c r="E21" s="67" t="n">
        <f aca="false">Wheatland!E21+'New Albany'!E21+Wilton!E21+Gleason!E21+Brownsville!E21+Caledonia!E21</f>
        <v>0</v>
      </c>
    </row>
    <row r="22" customFormat="false" ht="12.75" hidden="false" customHeight="false" outlineLevel="0" collapsed="false">
      <c r="A22" s="48" t="s">
        <v>82</v>
      </c>
      <c r="C22" s="67" t="n">
        <f aca="false">Caledonia!C22+'New Albany'!C22+Brownsville!C22+Gleason!C22+Wheatland!C22+Wilton!C22</f>
        <v>0</v>
      </c>
      <c r="D22" s="67" t="n">
        <f aca="false">Caledonia!D22+'New Albany'!D22+Brownsville!D22+Gleason!D22+Wheatland!D22+Wilton!D22</f>
        <v>0</v>
      </c>
      <c r="E22" s="67" t="n">
        <f aca="false">Caledonia!E22+'New Albany'!E22+Brownsville!E22+Gleason!E22+Wheatland!E22+Wilton!E22</f>
        <v>0</v>
      </c>
    </row>
    <row r="23" customFormat="false" ht="12.75" hidden="false" customHeight="false" outlineLevel="0" collapsed="false">
      <c r="A23" s="152" t="s">
        <v>83</v>
      </c>
      <c r="C23" s="67" t="n">
        <f aca="false">Wheatland!C23+'New Albany'!C23+Wilton!C23+Gleason!C23+Brownsville!C23+Caledonia!C23</f>
        <v>0</v>
      </c>
      <c r="D23" s="67" t="n">
        <f aca="false">Wheatland!D23+'New Albany'!D23+Wilton!D23+Gleason!D23+Brownsville!D23+Caledonia!D23</f>
        <v>0</v>
      </c>
      <c r="E23" s="67" t="n">
        <f aca="false">Wheatland!E23+'New Albany'!E23+Wilton!E23+Gleason!E23+Brownsville!E23+Caledonia!E23</f>
        <v>0</v>
      </c>
    </row>
    <row r="24" customFormat="false" ht="12.75" hidden="false" customHeight="false" outlineLevel="0" collapsed="false">
      <c r="A24" s="152" t="s">
        <v>84</v>
      </c>
      <c r="C24" s="153" t="n">
        <f aca="false">Wheatland!C24+'New Albany'!C24+Wilton!C24+Gleason!C24+Brownsville!C24+Caledonia!C24</f>
        <v>837.40425</v>
      </c>
      <c r="D24" s="153" t="n">
        <f aca="false">Wheatland!D24+'New Albany'!D24+Wilton!D24+Gleason!D24+Brownsville!D24+Caledonia!D24</f>
        <v>1012.73514</v>
      </c>
      <c r="E24" s="153" t="n">
        <f aca="false">Wheatland!E24+'New Albany'!E24+Wilton!E24+Gleason!E24+Brownsville!E24+Caledonia!E24</f>
        <v>1043.1171942</v>
      </c>
    </row>
    <row r="25" customFormat="false" ht="12.75" hidden="false" customHeight="false" outlineLevel="0" collapsed="false">
      <c r="A25" s="152" t="s">
        <v>85</v>
      </c>
      <c r="C25" s="9" t="n">
        <f aca="false">SUM(C13:C24)</f>
        <v>19925.2606327567</v>
      </c>
      <c r="D25" s="9" t="n">
        <f aca="false">SUM(D13:D24)</f>
        <v>21628.1313562475</v>
      </c>
      <c r="E25" s="9" t="n">
        <f aca="false">SUM(E13:E24)</f>
        <v>22295.6492320925</v>
      </c>
    </row>
    <row r="26" customFormat="false" ht="12.75" hidden="false" customHeight="false" outlineLevel="0" collapsed="false">
      <c r="A26" s="154"/>
      <c r="C26" s="155"/>
      <c r="D26" s="155"/>
      <c r="E26" s="155"/>
    </row>
    <row r="27" customFormat="false" ht="12.75" hidden="false" customHeight="false" outlineLevel="0" collapsed="false">
      <c r="A27" s="151" t="s">
        <v>86</v>
      </c>
      <c r="C27" s="156" t="n">
        <f aca="false">C10-C25</f>
        <v>250093.4749809</v>
      </c>
      <c r="D27" s="156" t="n">
        <f aca="false">D10-D25</f>
        <v>191246.81497274</v>
      </c>
      <c r="E27" s="156" t="n">
        <f aca="false">E10-E25</f>
        <v>145794.913279161</v>
      </c>
    </row>
    <row r="28" customFormat="false" ht="12.75" hidden="false" customHeight="false" outlineLevel="0" collapsed="false">
      <c r="A28" s="151"/>
      <c r="C28" s="156"/>
      <c r="D28" s="156"/>
      <c r="E28" s="156"/>
    </row>
    <row r="29" customFormat="false" ht="12.75" hidden="false" customHeight="false" outlineLevel="0" collapsed="false">
      <c r="A29" s="151"/>
      <c r="C29" s="156"/>
      <c r="D29" s="156"/>
      <c r="E29" s="156"/>
    </row>
    <row r="30" customFormat="false" ht="12.75" hidden="false" customHeight="false" outlineLevel="0" collapsed="false">
      <c r="A30" s="157"/>
      <c r="B30" s="158"/>
      <c r="C30" s="159"/>
      <c r="D30" s="159"/>
      <c r="E30" s="159"/>
    </row>
    <row r="31" customFormat="false" ht="12.75" hidden="false" customHeight="false" outlineLevel="0" collapsed="false">
      <c r="A31" s="160"/>
      <c r="B31" s="48"/>
      <c r="C31" s="161"/>
      <c r="D31" s="161"/>
      <c r="E31" s="161"/>
    </row>
    <row r="32" customFormat="false" ht="12.75" hidden="false" customHeight="false" outlineLevel="0" collapsed="false">
      <c r="A32" s="1" t="s">
        <v>87</v>
      </c>
      <c r="C32" s="67" t="n">
        <v>0</v>
      </c>
      <c r="D32" s="67" t="n">
        <v>0</v>
      </c>
      <c r="E32" s="67" t="n">
        <f aca="false">SUM(Assumptions!B7:H7)*Summary!B31</f>
        <v>947700</v>
      </c>
    </row>
    <row r="33" customFormat="false" ht="12.75" hidden="false" customHeight="false" outlineLevel="0" collapsed="false">
      <c r="C33" s="67"/>
      <c r="D33" s="67"/>
      <c r="E33" s="67"/>
    </row>
    <row r="34" customFormat="false" ht="12.75" hidden="false" customHeight="false" outlineLevel="0" collapsed="false">
      <c r="C34" s="162"/>
      <c r="D34" s="162"/>
      <c r="E34" s="162"/>
    </row>
    <row r="35" customFormat="false" ht="12.75" hidden="false" customHeight="false" outlineLevel="0" collapsed="false">
      <c r="A35" s="163" t="s">
        <v>88</v>
      </c>
      <c r="C35" s="162"/>
      <c r="D35" s="162"/>
      <c r="E35" s="162"/>
    </row>
    <row r="36" customFormat="false" ht="12.75" hidden="false" customHeight="false" outlineLevel="0" collapsed="false">
      <c r="A36" s="1" t="s">
        <v>89</v>
      </c>
      <c r="B36" s="67" t="n">
        <v>0</v>
      </c>
      <c r="C36" s="67" t="n">
        <f aca="false">C27</f>
        <v>250093.4749809</v>
      </c>
      <c r="D36" s="67" t="n">
        <f aca="false">D27</f>
        <v>191246.81497274</v>
      </c>
      <c r="E36" s="67" t="n">
        <f aca="false">E27</f>
        <v>145794.913279161</v>
      </c>
    </row>
    <row r="37" customFormat="false" ht="12.75" hidden="false" customHeight="false" outlineLevel="0" collapsed="false">
      <c r="C37" s="162"/>
      <c r="D37" s="162"/>
      <c r="E37" s="162"/>
    </row>
    <row r="38" customFormat="false" ht="12.75" hidden="false" customHeight="false" outlineLevel="0" collapsed="false">
      <c r="A38" s="1" t="s">
        <v>90</v>
      </c>
      <c r="B38" s="122" t="n">
        <f aca="false">Summary!$E$29</f>
        <v>0.1593</v>
      </c>
      <c r="C38" s="148"/>
      <c r="D38" s="148"/>
      <c r="E38" s="148"/>
    </row>
    <row r="39" customFormat="false" ht="13.5" hidden="false" customHeight="false" outlineLevel="0" collapsed="false">
      <c r="C39" s="162"/>
      <c r="D39" s="162"/>
      <c r="E39" s="162"/>
    </row>
    <row r="40" customFormat="false" ht="16.5" hidden="false" customHeight="false" outlineLevel="0" collapsed="false">
      <c r="A40" s="164" t="s">
        <v>91</v>
      </c>
      <c r="B40" s="165" t="e">
        <f aca="false">([1]!xNPV,B38,B36:E36,B4:E4)</f>
        <v>#VALUE!</v>
      </c>
      <c r="C40" s="162"/>
      <c r="D40" s="162"/>
      <c r="E40" s="162"/>
    </row>
    <row r="41" customFormat="false" ht="12.75" hidden="false" customHeight="false" outlineLevel="0" collapsed="false">
      <c r="B41" s="166"/>
      <c r="C41" s="162"/>
      <c r="D41" s="162"/>
      <c r="E41" s="162"/>
    </row>
    <row r="42" customFormat="false" ht="12.75" hidden="false" customHeight="false" outlineLevel="0" collapsed="false">
      <c r="B42" s="166"/>
      <c r="C42" s="162"/>
      <c r="D42" s="162"/>
      <c r="E42" s="162"/>
    </row>
    <row r="43" customFormat="false" ht="12.75" hidden="false" customHeight="false" outlineLevel="0" collapsed="false">
      <c r="A43" s="163" t="s">
        <v>92</v>
      </c>
      <c r="B43" s="167"/>
      <c r="C43" s="162"/>
      <c r="D43" s="162"/>
      <c r="E43" s="162"/>
    </row>
    <row r="44" customFormat="false" ht="12.75" hidden="false" customHeight="false" outlineLevel="0" collapsed="false">
      <c r="A44" s="1" t="s">
        <v>89</v>
      </c>
      <c r="B44" s="67" t="n">
        <v>0</v>
      </c>
      <c r="C44" s="67" t="n">
        <f aca="false">C36+C32</f>
        <v>250093.4749809</v>
      </c>
      <c r="D44" s="67" t="n">
        <f aca="false">D36+D32</f>
        <v>191246.81497274</v>
      </c>
      <c r="E44" s="67" t="n">
        <f aca="false">E36+E32</f>
        <v>1093494.91327916</v>
      </c>
    </row>
    <row r="45" customFormat="false" ht="12.75" hidden="false" customHeight="false" outlineLevel="0" collapsed="false">
      <c r="C45" s="162"/>
      <c r="D45" s="162"/>
      <c r="E45" s="162"/>
    </row>
    <row r="46" customFormat="false" ht="12.75" hidden="false" customHeight="false" outlineLevel="0" collapsed="false">
      <c r="A46" s="1" t="s">
        <v>90</v>
      </c>
      <c r="B46" s="122" t="n">
        <f aca="false">Summary!$E$29</f>
        <v>0.1593</v>
      </c>
      <c r="C46" s="148"/>
      <c r="D46" s="148"/>
      <c r="E46" s="148"/>
    </row>
    <row r="47" customFormat="false" ht="13.5" hidden="false" customHeight="false" outlineLevel="0" collapsed="false">
      <c r="C47" s="162"/>
      <c r="D47" s="162"/>
      <c r="E47" s="162"/>
    </row>
    <row r="48" customFormat="false" ht="16.5" hidden="false" customHeight="false" outlineLevel="0" collapsed="false">
      <c r="A48" s="164" t="s">
        <v>91</v>
      </c>
      <c r="B48" s="165" t="e">
        <f aca="false">([1]!xNPV,B46,B44:E44,B4:E4)</f>
        <v>#VALUE!</v>
      </c>
      <c r="C48" s="162"/>
      <c r="D48" s="162"/>
      <c r="E48" s="162"/>
    </row>
    <row r="49" customFormat="false" ht="12.75" hidden="false" customHeight="false" outlineLevel="0" collapsed="false">
      <c r="B49" s="166"/>
      <c r="C49" s="168"/>
      <c r="D49" s="148"/>
      <c r="E49" s="148"/>
    </row>
    <row r="50" customFormat="false" ht="12.75" hidden="false" customHeight="false" outlineLevel="0" collapsed="false">
      <c r="B50" s="166"/>
      <c r="C50" s="148"/>
      <c r="D50" s="148"/>
      <c r="E50" s="148"/>
    </row>
    <row r="51" customFormat="false" ht="12.75" hidden="false" customHeight="false" outlineLevel="0" collapsed="false">
      <c r="C51" s="148"/>
      <c r="D51" s="148"/>
      <c r="E51" s="148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3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8.41"/>
    <col collapsed="false" customWidth="true" hidden="false" outlineLevel="0" max="5" min="2" style="5" width="15.7"/>
    <col collapsed="false" customWidth="true" hidden="false" outlineLevel="0" max="37" min="6" style="148" width="15.7"/>
    <col collapsed="false" customWidth="true" hidden="false" outlineLevel="0" max="38" min="38" style="148" width="15.85"/>
    <col collapsed="false" customWidth="false" hidden="false" outlineLevel="0" max="257" min="39" style="148" width="9.14"/>
  </cols>
  <sheetData>
    <row r="2" customFormat="false" ht="20.25" hidden="false" customHeight="false" outlineLevel="0" collapsed="false">
      <c r="A2" s="145" t="s">
        <v>93</v>
      </c>
      <c r="C2" s="169"/>
      <c r="D2" s="169"/>
      <c r="E2" s="169"/>
    </row>
    <row r="3" customFormat="false" ht="12.75" hidden="false" customHeight="false" outlineLevel="0" collapsed="false">
      <c r="A3" s="151"/>
    </row>
    <row r="4" customFormat="false" ht="13.5" hidden="false" customHeight="false" outlineLevel="0" collapsed="false">
      <c r="A4" s="146" t="s">
        <v>73</v>
      </c>
      <c r="B4" s="147" t="n">
        <f aca="false">Summary!$B$19</f>
        <v>36526</v>
      </c>
      <c r="C4" s="147" t="n">
        <v>36891</v>
      </c>
      <c r="D4" s="147" t="n">
        <v>37256</v>
      </c>
      <c r="E4" s="147" t="n">
        <v>37621</v>
      </c>
    </row>
    <row r="5" customFormat="false" ht="12.75" hidden="false" customHeight="false" outlineLevel="0" collapsed="false">
      <c r="A5" s="149"/>
      <c r="B5" s="170"/>
      <c r="C5" s="170"/>
      <c r="D5" s="170"/>
      <c r="E5" s="170"/>
    </row>
    <row r="6" customFormat="false" ht="12.75" hidden="false" customHeight="false" outlineLevel="0" collapsed="false">
      <c r="A6" s="149" t="s">
        <v>74</v>
      </c>
      <c r="B6" s="170"/>
      <c r="C6" s="96" t="n">
        <f aca="false">C64</f>
        <v>8.06138316244394</v>
      </c>
      <c r="D6" s="96" t="n">
        <f aca="false">C65</f>
        <v>6.08344923510637</v>
      </c>
      <c r="E6" s="96" t="n">
        <f aca="false">C66</f>
        <v>4.84745095655933</v>
      </c>
    </row>
    <row r="7" customFormat="false" ht="12.75" hidden="false" customHeight="false" outlineLevel="0" collapsed="false">
      <c r="A7" s="149"/>
      <c r="B7" s="170"/>
      <c r="C7" s="170"/>
      <c r="D7" s="170"/>
      <c r="E7" s="170"/>
    </row>
    <row r="8" customFormat="false" ht="12.75" hidden="false" customHeight="false" outlineLevel="0" collapsed="false">
      <c r="A8" s="149" t="s">
        <v>75</v>
      </c>
      <c r="B8" s="1"/>
      <c r="C8" s="67" t="n">
        <f aca="false">SUMIF($B$53:$AL$53,"=1",$B$55:$AL$55)</f>
        <v>43059.308</v>
      </c>
      <c r="D8" s="67" t="n">
        <f aca="false">SUMIF($B$53:$AL$53,"=2",$B$55:$AL$55)</f>
        <v>30338.623</v>
      </c>
      <c r="E8" s="67" t="n">
        <f aca="false">SUMIF($B$53:$AL$53,"=3",$B$55:$AL$55)</f>
        <v>22501.298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49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49" t="s">
        <v>76</v>
      </c>
      <c r="B10" s="1"/>
      <c r="C10" s="171" t="n">
        <f aca="false">B64</f>
        <v>44305.3618607919</v>
      </c>
      <c r="D10" s="171" t="n">
        <f aca="false">B65</f>
        <v>33434.6369961446</v>
      </c>
      <c r="E10" s="171" t="n">
        <f aca="false">B66</f>
        <v>26641.5904572501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49"/>
      <c r="B11" s="67"/>
      <c r="C11" s="67"/>
      <c r="D11" s="67"/>
      <c r="E11" s="67"/>
    </row>
    <row r="12" customFormat="false" ht="12.75" hidden="false" customHeight="false" outlineLevel="0" collapsed="false">
      <c r="A12" s="151" t="s">
        <v>77</v>
      </c>
      <c r="B12" s="1"/>
      <c r="C12" s="1"/>
      <c r="D12" s="1"/>
      <c r="E12" s="1"/>
      <c r="F12" s="1"/>
      <c r="G12" s="1"/>
      <c r="H12" s="1"/>
      <c r="I12" s="1"/>
      <c r="J12" s="1"/>
      <c r="K12" s="1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</row>
    <row r="13" customFormat="false" ht="12.75" hidden="false" customHeight="false" outlineLevel="0" collapsed="false">
      <c r="A13" s="152" t="s">
        <v>78</v>
      </c>
      <c r="B13" s="1"/>
      <c r="C13" s="67" t="n">
        <v>0</v>
      </c>
      <c r="D13" s="67" t="n">
        <v>0</v>
      </c>
      <c r="E13" s="67" t="n">
        <v>0</v>
      </c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</row>
    <row r="14" customFormat="false" ht="12.75" hidden="false" customHeight="false" outlineLevel="0" collapsed="false">
      <c r="A14" s="152" t="s">
        <v>62</v>
      </c>
      <c r="B14" s="1"/>
      <c r="C14" s="67" t="n">
        <f aca="false">Assumptions!B26</f>
        <v>697.329</v>
      </c>
      <c r="D14" s="67" t="n">
        <f aca="false">C14*(1+Assumptions!$B$23)</f>
        <v>718.24887</v>
      </c>
      <c r="E14" s="67" t="n">
        <f aca="false">D14*(1+Assumptions!$B$23)</f>
        <v>739.7963361</v>
      </c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</row>
    <row r="15" customFormat="false" ht="12.75" hidden="false" customHeight="false" outlineLevel="0" collapsed="false">
      <c r="A15" s="152" t="s">
        <v>63</v>
      </c>
      <c r="B15" s="1"/>
      <c r="C15" s="67" t="n">
        <f aca="false">Assumptions!B27</f>
        <v>681.226</v>
      </c>
      <c r="D15" s="67" t="n">
        <f aca="false">C15*(1+Assumptions!$B$23)</f>
        <v>701.66278</v>
      </c>
      <c r="E15" s="67" t="n">
        <f aca="false">D15*(1+Assumptions!$B$23)</f>
        <v>722.7126634</v>
      </c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</row>
    <row r="16" customFormat="false" ht="12.75" hidden="false" customHeight="false" outlineLevel="0" collapsed="false">
      <c r="A16" s="152" t="s">
        <v>64</v>
      </c>
      <c r="B16" s="1"/>
      <c r="C16" s="67" t="n">
        <f aca="false">Assumptions!B28</f>
        <v>1133.334</v>
      </c>
      <c r="D16" s="67" t="n">
        <f aca="false">C16*(1+Assumptions!$B$23)</f>
        <v>1167.33402</v>
      </c>
      <c r="E16" s="67" t="n">
        <f aca="false">D16*(1+Assumptions!$B$23)</f>
        <v>1202.3540406</v>
      </c>
      <c r="F16" s="1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</row>
    <row r="17" customFormat="false" ht="12.75" hidden="false" customHeight="false" outlineLevel="0" collapsed="false">
      <c r="A17" s="152" t="s">
        <v>65</v>
      </c>
      <c r="B17" s="1"/>
      <c r="C17" s="67" t="n">
        <f aca="false">Assumptions!B29</f>
        <v>284.061</v>
      </c>
      <c r="D17" s="67" t="n">
        <f aca="false">C17*(1+Assumptions!$B$23)</f>
        <v>292.58283</v>
      </c>
      <c r="E17" s="67" t="n">
        <f aca="false">D17*(1+Assumptions!$B$23)</f>
        <v>301.3603149</v>
      </c>
      <c r="F17" s="1"/>
      <c r="G17" s="1"/>
      <c r="H17" s="1"/>
      <c r="I17" s="1"/>
      <c r="J17" s="1"/>
      <c r="K17" s="1"/>
      <c r="L17" s="1"/>
      <c r="M17" s="1"/>
      <c r="N17" s="1"/>
      <c r="O17" s="1"/>
      <c r="P17" s="1"/>
      <c r="Q17" s="1"/>
      <c r="R17" s="1"/>
      <c r="S17" s="1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</row>
    <row r="18" customFormat="false" ht="12.75" hidden="false" customHeight="false" outlineLevel="0" collapsed="false">
      <c r="A18" s="152" t="s">
        <v>66</v>
      </c>
      <c r="B18" s="1"/>
      <c r="C18" s="67" t="n">
        <f aca="false">Assumptions!B30</f>
        <v>0</v>
      </c>
      <c r="D18" s="67" t="n">
        <f aca="false">C18*(1+Assumptions!$B$23)</f>
        <v>0</v>
      </c>
      <c r="E18" s="67" t="n">
        <f aca="false">D18*(1+Assumptions!$B$23)</f>
        <v>0</v>
      </c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  <c r="S18" s="1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</row>
    <row r="19" customFormat="false" ht="12.75" hidden="false" customHeight="false" outlineLevel="0" collapsed="false">
      <c r="A19" s="152" t="s">
        <v>94</v>
      </c>
      <c r="B19" s="1"/>
      <c r="C19" s="67" t="n">
        <f aca="false">+Assumptions!B31</f>
        <v>86.8457</v>
      </c>
      <c r="D19" s="67" t="n">
        <f aca="false">C19*(1+Assumptions!$B$23)</f>
        <v>89.451071</v>
      </c>
      <c r="E19" s="67" t="n">
        <f aca="false">D19*(1+Assumptions!$B$23)</f>
        <v>92.13460313</v>
      </c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  <c r="S19" s="1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</row>
    <row r="20" customFormat="false" ht="12.75" hidden="false" customHeight="false" outlineLevel="0" collapsed="false">
      <c r="A20" s="152" t="s">
        <v>95</v>
      </c>
      <c r="B20" s="1"/>
      <c r="C20" s="172" t="n">
        <v>554.3351570125</v>
      </c>
      <c r="D20" s="172" t="n">
        <v>618.2321916875</v>
      </c>
      <c r="E20" s="172" t="n">
        <v>657.1292263625</v>
      </c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  <c r="S20" s="1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</row>
    <row r="21" customFormat="false" ht="12.75" hidden="false" customHeight="false" outlineLevel="0" collapsed="false">
      <c r="A21" s="152" t="s">
        <v>81</v>
      </c>
      <c r="B21" s="1"/>
      <c r="C21" s="172" t="n">
        <v>0</v>
      </c>
      <c r="D21" s="172" t="n">
        <v>0</v>
      </c>
      <c r="E21" s="172" t="n">
        <v>0</v>
      </c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</row>
    <row r="22" customFormat="false" ht="12.75" hidden="false" customHeight="false" outlineLevel="0" collapsed="false">
      <c r="A22" s="152" t="s">
        <v>82</v>
      </c>
      <c r="B22" s="1"/>
      <c r="C22" s="67" t="n">
        <v>0</v>
      </c>
      <c r="D22" s="67" t="n">
        <v>0</v>
      </c>
      <c r="E22" s="67" t="n">
        <v>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</row>
    <row r="23" customFormat="false" ht="12.75" hidden="false" customHeight="false" outlineLevel="0" collapsed="false">
      <c r="A23" s="152" t="s">
        <v>83</v>
      </c>
      <c r="B23" s="1"/>
      <c r="C23" s="67" t="n">
        <f aca="false">Assumptions!B32</f>
        <v>0</v>
      </c>
      <c r="D23" s="67" t="n">
        <f aca="false">C23*(1+Assumptions!$B$23)</f>
        <v>0</v>
      </c>
      <c r="E23" s="67" t="n">
        <f aca="false">D23*(1+Assumptions!$B$23)</f>
        <v>0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</row>
    <row r="24" customFormat="false" ht="12.75" hidden="false" customHeight="false" outlineLevel="0" collapsed="false">
      <c r="A24" s="152" t="s">
        <v>84</v>
      </c>
      <c r="B24" s="1"/>
      <c r="C24" s="153" t="n">
        <f aca="false">Assumptions!B33</f>
        <v>211.079</v>
      </c>
      <c r="D24" s="153" t="n">
        <f aca="false">C24*(1+Assumptions!$B$23)</f>
        <v>217.41137</v>
      </c>
      <c r="E24" s="153" t="n">
        <f aca="false">D24*(1+Assumptions!$B$23)</f>
        <v>223.9337111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  <c r="AA24" s="1"/>
      <c r="AB24" s="1"/>
      <c r="AC24" s="1"/>
      <c r="AD24" s="1"/>
      <c r="AE24" s="1"/>
      <c r="AF24" s="1"/>
      <c r="AG24" s="1"/>
      <c r="AH24" s="1"/>
    </row>
    <row r="25" customFormat="false" ht="12.75" hidden="false" customHeight="false" outlineLevel="0" collapsed="false">
      <c r="A25" s="152" t="s">
        <v>85</v>
      </c>
      <c r="B25" s="169"/>
      <c r="C25" s="169" t="n">
        <f aca="false">SUM(C13:C24)</f>
        <v>3648.2098570125</v>
      </c>
      <c r="D25" s="169" t="n">
        <f aca="false">SUM(D13:D24)</f>
        <v>3804.9231326875</v>
      </c>
      <c r="E25" s="169" t="n">
        <f aca="false">SUM(E13:E24)</f>
        <v>3939.4208955925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  <c r="AA25" s="1"/>
      <c r="AB25" s="1"/>
      <c r="AC25" s="1"/>
      <c r="AD25" s="1"/>
      <c r="AE25" s="1"/>
      <c r="AF25" s="1"/>
      <c r="AG25" s="1"/>
      <c r="AH25" s="1"/>
    </row>
    <row r="26" customFormat="false" ht="12.75" hidden="false" customHeight="false" outlineLevel="0" collapsed="false">
      <c r="A26" s="154"/>
      <c r="B26" s="173"/>
      <c r="C26" s="173"/>
      <c r="D26" s="174"/>
      <c r="E26" s="174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  <c r="AA26" s="1"/>
      <c r="AB26" s="1"/>
      <c r="AC26" s="1"/>
      <c r="AD26" s="1"/>
      <c r="AE26" s="1"/>
      <c r="AF26" s="1"/>
      <c r="AG26" s="1"/>
      <c r="AH26" s="1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  <c r="IW26" s="175"/>
    </row>
    <row r="27" customFormat="false" ht="12.75" hidden="false" customHeight="false" outlineLevel="0" collapsed="false">
      <c r="A27" s="151" t="s">
        <v>86</v>
      </c>
      <c r="B27" s="176"/>
      <c r="C27" s="176" t="n">
        <f aca="false">C10-C25</f>
        <v>40657.1520037794</v>
      </c>
      <c r="D27" s="176" t="n">
        <f aca="false">D10-D25</f>
        <v>29629.7138634571</v>
      </c>
      <c r="E27" s="176" t="n">
        <f aca="false">E10-E25</f>
        <v>22702.1695616576</v>
      </c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  <c r="AA27" s="1"/>
      <c r="AB27" s="1"/>
      <c r="AC27" s="1"/>
      <c r="AD27" s="1"/>
      <c r="AE27" s="1"/>
      <c r="AF27" s="1"/>
      <c r="AG27" s="1"/>
      <c r="AH27" s="1"/>
      <c r="AI27" s="160"/>
      <c r="AJ27" s="160"/>
      <c r="AK27" s="160"/>
      <c r="AL27" s="160"/>
      <c r="AM27" s="160"/>
      <c r="AN27" s="160"/>
      <c r="AO27" s="160"/>
      <c r="AP27" s="160"/>
      <c r="AQ27" s="160"/>
      <c r="AR27" s="160"/>
      <c r="AS27" s="160"/>
      <c r="AT27" s="160"/>
      <c r="AU27" s="160"/>
      <c r="AV27" s="160"/>
      <c r="AW27" s="160"/>
      <c r="AX27" s="160"/>
      <c r="AY27" s="160"/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160"/>
      <c r="CG27" s="160"/>
      <c r="CH27" s="160"/>
      <c r="CI27" s="160"/>
      <c r="CJ27" s="160"/>
      <c r="CK27" s="160"/>
      <c r="CL27" s="160"/>
      <c r="CM27" s="160"/>
      <c r="CN27" s="160"/>
      <c r="CO27" s="160"/>
      <c r="CP27" s="160"/>
      <c r="CQ27" s="160"/>
      <c r="CR27" s="160"/>
      <c r="CS27" s="160"/>
      <c r="CT27" s="160"/>
      <c r="CU27" s="160"/>
      <c r="CV27" s="160"/>
      <c r="CW27" s="160"/>
      <c r="CX27" s="160"/>
      <c r="CY27" s="160"/>
      <c r="CZ27" s="160"/>
      <c r="DA27" s="160"/>
      <c r="DB27" s="160"/>
      <c r="DC27" s="160"/>
      <c r="DD27" s="160"/>
      <c r="DE27" s="160"/>
      <c r="DF27" s="160"/>
      <c r="DG27" s="160"/>
      <c r="DH27" s="160"/>
      <c r="DI27" s="160"/>
      <c r="DJ27" s="160"/>
      <c r="DK27" s="160"/>
      <c r="DL27" s="160"/>
      <c r="DM27" s="160"/>
      <c r="DN27" s="160"/>
      <c r="DO27" s="160"/>
      <c r="DP27" s="160"/>
      <c r="DQ27" s="160"/>
      <c r="DR27" s="160"/>
      <c r="DS27" s="160"/>
      <c r="DT27" s="160"/>
      <c r="DU27" s="160"/>
      <c r="DV27" s="160"/>
      <c r="DW27" s="160"/>
      <c r="DX27" s="160"/>
      <c r="DY27" s="160"/>
      <c r="DZ27" s="160"/>
      <c r="EA27" s="160"/>
      <c r="EB27" s="160"/>
      <c r="EC27" s="160"/>
      <c r="ED27" s="160"/>
      <c r="EE27" s="160"/>
      <c r="EF27" s="160"/>
      <c r="EG27" s="160"/>
      <c r="EH27" s="160"/>
      <c r="EI27" s="160"/>
      <c r="EJ27" s="160"/>
      <c r="EK27" s="160"/>
      <c r="EL27" s="160"/>
      <c r="EM27" s="160"/>
      <c r="EN27" s="160"/>
      <c r="EO27" s="160"/>
      <c r="EP27" s="160"/>
      <c r="EQ27" s="160"/>
      <c r="ER27" s="160"/>
      <c r="ES27" s="160"/>
      <c r="ET27" s="160"/>
      <c r="EU27" s="160"/>
      <c r="EV27" s="160"/>
      <c r="EW27" s="160"/>
      <c r="EX27" s="160"/>
      <c r="EY27" s="160"/>
      <c r="EZ27" s="160"/>
      <c r="FA27" s="160"/>
      <c r="FB27" s="160"/>
      <c r="FC27" s="160"/>
      <c r="FD27" s="160"/>
      <c r="FE27" s="160"/>
      <c r="FF27" s="160"/>
      <c r="FG27" s="160"/>
      <c r="FH27" s="160"/>
      <c r="FI27" s="160"/>
      <c r="FJ27" s="160"/>
      <c r="FK27" s="160"/>
      <c r="FL27" s="160"/>
      <c r="FM27" s="160"/>
      <c r="FN27" s="160"/>
      <c r="FO27" s="160"/>
      <c r="FP27" s="160"/>
      <c r="FQ27" s="160"/>
      <c r="FR27" s="160"/>
      <c r="FS27" s="160"/>
      <c r="FT27" s="160"/>
      <c r="FU27" s="160"/>
      <c r="FV27" s="160"/>
      <c r="FW27" s="160"/>
      <c r="FX27" s="160"/>
      <c r="FY27" s="160"/>
      <c r="FZ27" s="160"/>
      <c r="GA27" s="160"/>
      <c r="GB27" s="160"/>
      <c r="GC27" s="160"/>
      <c r="GD27" s="160"/>
      <c r="GE27" s="160"/>
      <c r="GF27" s="160"/>
      <c r="GG27" s="160"/>
      <c r="GH27" s="160"/>
      <c r="GI27" s="160"/>
      <c r="GJ27" s="160"/>
      <c r="GK27" s="160"/>
      <c r="GL27" s="160"/>
      <c r="GM27" s="160"/>
      <c r="GN27" s="160"/>
      <c r="GO27" s="160"/>
      <c r="GP27" s="160"/>
      <c r="GQ27" s="160"/>
      <c r="GR27" s="160"/>
      <c r="GS27" s="160"/>
      <c r="GT27" s="160"/>
      <c r="GU27" s="160"/>
      <c r="GV27" s="160"/>
      <c r="GW27" s="160"/>
      <c r="GX27" s="160"/>
      <c r="GY27" s="160"/>
      <c r="GZ27" s="160"/>
      <c r="HA27" s="160"/>
      <c r="HB27" s="160"/>
      <c r="HC27" s="160"/>
      <c r="HD27" s="160"/>
      <c r="HE27" s="160"/>
      <c r="HF27" s="160"/>
      <c r="HG27" s="160"/>
      <c r="HH27" s="160"/>
      <c r="HI27" s="160"/>
      <c r="HJ27" s="160"/>
      <c r="HK27" s="160"/>
      <c r="HL27" s="160"/>
      <c r="HM27" s="160"/>
      <c r="HN27" s="160"/>
      <c r="HO27" s="160"/>
      <c r="HP27" s="160"/>
      <c r="HQ27" s="160"/>
      <c r="HR27" s="160"/>
      <c r="HS27" s="160"/>
      <c r="HT27" s="160"/>
      <c r="HU27" s="160"/>
      <c r="HV27" s="160"/>
      <c r="HW27" s="160"/>
      <c r="HX27" s="160"/>
      <c r="HY27" s="160"/>
      <c r="HZ27" s="160"/>
      <c r="IA27" s="160"/>
      <c r="IB27" s="160"/>
      <c r="IC27" s="160"/>
      <c r="ID27" s="160"/>
      <c r="IE27" s="160"/>
      <c r="IF27" s="160"/>
      <c r="IG27" s="160"/>
      <c r="IH27" s="160"/>
      <c r="II27" s="160"/>
      <c r="IJ27" s="160"/>
      <c r="IK27" s="160"/>
      <c r="IL27" s="160"/>
      <c r="IM27" s="160"/>
      <c r="IN27" s="160"/>
      <c r="IO27" s="160"/>
      <c r="IP27" s="160"/>
      <c r="IQ27" s="160"/>
      <c r="IR27" s="160"/>
      <c r="IS27" s="160"/>
      <c r="IT27" s="160"/>
      <c r="IU27" s="160"/>
      <c r="IV27" s="160"/>
      <c r="IW27" s="160"/>
    </row>
    <row r="28" customFormat="false" ht="12.75" hidden="false" customHeight="false" outlineLevel="0" collapsed="false">
      <c r="A28" s="112"/>
      <c r="B28" s="67"/>
      <c r="C28" s="67"/>
      <c r="D28" s="67"/>
      <c r="E28" s="67"/>
    </row>
    <row r="29" customFormat="false" ht="12.75" hidden="false" customHeight="false" outlineLevel="0" collapsed="false">
      <c r="A29" s="112"/>
      <c r="B29" s="67"/>
      <c r="C29" s="67"/>
      <c r="D29" s="67"/>
      <c r="E29" s="67"/>
    </row>
    <row r="30" customFormat="false" ht="12.75" hidden="false" customHeight="false" outlineLevel="0" collapsed="false">
      <c r="A30" s="177"/>
      <c r="B30" s="153"/>
      <c r="C30" s="153"/>
      <c r="D30" s="153"/>
      <c r="E30" s="153"/>
    </row>
    <row r="31" customFormat="false" ht="12.75" hidden="false" customHeight="false" outlineLevel="0" collapsed="false">
      <c r="A31" s="112"/>
      <c r="B31" s="67"/>
      <c r="C31" s="67"/>
      <c r="D31" s="67"/>
      <c r="E31" s="67"/>
    </row>
    <row r="32" customFormat="false" ht="12.75" hidden="false" customHeight="false" outlineLevel="0" collapsed="false">
      <c r="A32" s="1" t="s">
        <v>87</v>
      </c>
      <c r="B32" s="1"/>
      <c r="C32" s="67" t="n">
        <v>0</v>
      </c>
      <c r="D32" s="67" t="n">
        <v>0</v>
      </c>
      <c r="E32" s="67" t="n">
        <f aca="false">Summary!$B$31*Assumptions!B7</f>
        <v>150000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.75" hidden="false" customHeight="false" outlineLevel="0" collapsed="false">
      <c r="A33" s="1"/>
      <c r="B33" s="1"/>
      <c r="C33" s="67"/>
      <c r="D33" s="67"/>
      <c r="E33" s="6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2.75" hidden="false" customHeight="false" outlineLevel="0" collapsed="false">
      <c r="A34" s="1"/>
      <c r="B34" s="1"/>
      <c r="C34" s="162"/>
      <c r="D34" s="162"/>
      <c r="E34" s="16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2.75" hidden="false" customHeight="false" outlineLevel="0" collapsed="false">
      <c r="A35" s="163" t="s">
        <v>88</v>
      </c>
      <c r="B35" s="1"/>
      <c r="C35" s="162"/>
      <c r="D35" s="162"/>
      <c r="E35" s="16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2.75" hidden="false" customHeight="false" outlineLevel="0" collapsed="false">
      <c r="A36" s="1" t="s">
        <v>89</v>
      </c>
      <c r="B36" s="67" t="n">
        <v>0</v>
      </c>
      <c r="C36" s="178" t="n">
        <f aca="false">C27</f>
        <v>40657.1520037794</v>
      </c>
      <c r="D36" s="178" t="n">
        <f aca="false">D27</f>
        <v>29629.7138634571</v>
      </c>
      <c r="E36" s="178" t="n">
        <f aca="false">E27</f>
        <v>22702.1695616576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2.75" hidden="false" customHeight="false" outlineLevel="0" collapsed="false">
      <c r="A37" s="1"/>
      <c r="B37" s="1"/>
      <c r="C37" s="162"/>
      <c r="D37" s="162"/>
      <c r="E37" s="162"/>
    </row>
    <row r="38" customFormat="false" ht="12.75" hidden="false" customHeight="false" outlineLevel="0" collapsed="false">
      <c r="A38" s="1" t="s">
        <v>90</v>
      </c>
      <c r="B38" s="122" t="n">
        <f aca="false">Summary!$E$29</f>
        <v>0.1593</v>
      </c>
      <c r="C38" s="148"/>
      <c r="D38" s="148"/>
      <c r="E38" s="148"/>
    </row>
    <row r="39" customFormat="false" ht="13.5" hidden="false" customHeight="false" outlineLevel="0" collapsed="false">
      <c r="A39" s="1"/>
      <c r="B39" s="1"/>
      <c r="C39" s="162"/>
      <c r="D39" s="162"/>
      <c r="E39" s="162"/>
    </row>
    <row r="40" customFormat="false" ht="16.5" hidden="false" customHeight="false" outlineLevel="0" collapsed="false">
      <c r="A40" s="164" t="s">
        <v>91</v>
      </c>
      <c r="B40" s="165" t="e">
        <f aca="false">([1]!xNPV,B38,B36:E36,B4:E4)</f>
        <v>#VALUE!</v>
      </c>
      <c r="C40" s="162"/>
      <c r="D40" s="162"/>
      <c r="E40" s="162"/>
    </row>
    <row r="41" customFormat="false" ht="12.75" hidden="false" customHeight="false" outlineLevel="0" collapsed="false">
      <c r="A41" s="1"/>
      <c r="B41" s="1"/>
      <c r="C41" s="162"/>
      <c r="D41" s="162"/>
      <c r="E41" s="162"/>
    </row>
    <row r="42" customFormat="false" ht="12.75" hidden="false" customHeight="false" outlineLevel="0" collapsed="false">
      <c r="A42" s="1"/>
      <c r="B42" s="167"/>
      <c r="C42" s="162"/>
      <c r="D42" s="162"/>
      <c r="E42" s="162"/>
    </row>
    <row r="43" customFormat="false" ht="12.75" hidden="false" customHeight="false" outlineLevel="0" collapsed="false">
      <c r="A43" s="163" t="s">
        <v>92</v>
      </c>
      <c r="B43" s="167"/>
      <c r="C43" s="162"/>
      <c r="D43" s="162"/>
      <c r="E43" s="162"/>
    </row>
    <row r="44" customFormat="false" ht="12.75" hidden="false" customHeight="false" outlineLevel="0" collapsed="false">
      <c r="A44" s="1" t="s">
        <v>89</v>
      </c>
      <c r="B44" s="67" t="n">
        <v>0</v>
      </c>
      <c r="C44" s="178" t="n">
        <f aca="false">C36+C32</f>
        <v>40657.1520037794</v>
      </c>
      <c r="D44" s="178" t="n">
        <f aca="false">D36+D32</f>
        <v>29629.7138634571</v>
      </c>
      <c r="E44" s="178" t="n">
        <f aca="false">E36+E32</f>
        <v>172702.169561658</v>
      </c>
    </row>
    <row r="45" customFormat="false" ht="12.75" hidden="false" customHeight="false" outlineLevel="0" collapsed="false">
      <c r="A45" s="1"/>
      <c r="B45" s="1"/>
      <c r="C45" s="162"/>
      <c r="D45" s="162"/>
      <c r="E45" s="162"/>
    </row>
    <row r="46" customFormat="false" ht="12.75" hidden="false" customHeight="false" outlineLevel="0" collapsed="false">
      <c r="A46" s="1" t="s">
        <v>90</v>
      </c>
      <c r="B46" s="122" t="n">
        <f aca="false">Summary!$E$29</f>
        <v>0.1593</v>
      </c>
      <c r="C46" s="148"/>
      <c r="D46" s="148"/>
      <c r="E46" s="148"/>
    </row>
    <row r="47" customFormat="false" ht="13.5" hidden="false" customHeight="false" outlineLevel="0" collapsed="false">
      <c r="A47" s="1"/>
      <c r="B47" s="1"/>
      <c r="C47" s="162"/>
      <c r="D47" s="162"/>
      <c r="E47" s="162"/>
    </row>
    <row r="48" customFormat="false" ht="16.5" hidden="false" customHeight="false" outlineLevel="0" collapsed="false">
      <c r="A48" s="164" t="s">
        <v>91</v>
      </c>
      <c r="B48" s="165" t="e">
        <f aca="false">([1]!xNPV,B46,B44:E44,B4:E4)</f>
        <v>#VALUE!</v>
      </c>
      <c r="C48" s="162"/>
      <c r="D48" s="162"/>
      <c r="E48" s="162"/>
    </row>
    <row r="49" customFormat="false" ht="12.75" hidden="false" customHeight="false" outlineLevel="0" collapsed="false">
      <c r="A49" s="1"/>
      <c r="B49" s="1"/>
      <c r="C49" s="168"/>
      <c r="D49" s="148"/>
      <c r="E49" s="148"/>
    </row>
    <row r="50" customFormat="false" ht="12.75" hidden="false" customHeight="false" outlineLevel="0" collapsed="false">
      <c r="A50" s="1"/>
      <c r="B50" s="1"/>
      <c r="C50" s="148"/>
      <c r="D50" s="148"/>
      <c r="E50" s="148"/>
    </row>
    <row r="51" customFormat="false" ht="12.75" hidden="false" customHeight="false" outlineLevel="0" collapsed="false">
      <c r="A51" s="160"/>
      <c r="B51" s="179"/>
      <c r="C51" s="180"/>
      <c r="D51" s="180"/>
      <c r="E51" s="180"/>
    </row>
    <row r="52" customFormat="false" ht="12.75" hidden="false" customHeight="false" outlineLevel="0" collapsed="false">
      <c r="A52" s="148"/>
      <c r="B52" s="180"/>
      <c r="C52" s="180"/>
      <c r="D52" s="180"/>
      <c r="E52" s="180"/>
    </row>
    <row r="53" customFormat="false" ht="12.75" hidden="false" customHeight="false" outlineLevel="0" collapsed="false">
      <c r="A53" s="148"/>
      <c r="B53" s="181" t="n">
        <v>1</v>
      </c>
      <c r="C53" s="181" t="n">
        <v>1</v>
      </c>
      <c r="D53" s="181" t="n">
        <v>1</v>
      </c>
      <c r="E53" s="181" t="n">
        <v>1</v>
      </c>
      <c r="F53" s="181" t="n">
        <v>1</v>
      </c>
      <c r="G53" s="181" t="n">
        <v>1</v>
      </c>
      <c r="H53" s="181" t="n">
        <v>1</v>
      </c>
      <c r="I53" s="181" t="n">
        <v>1</v>
      </c>
      <c r="J53" s="181" t="n">
        <v>1</v>
      </c>
      <c r="K53" s="181" t="n">
        <v>1</v>
      </c>
      <c r="L53" s="181" t="n">
        <v>1</v>
      </c>
      <c r="M53" s="181" t="n">
        <v>1</v>
      </c>
      <c r="N53" s="181" t="n">
        <v>1</v>
      </c>
      <c r="O53" s="181" t="n">
        <v>2</v>
      </c>
      <c r="P53" s="181" t="n">
        <v>2</v>
      </c>
      <c r="Q53" s="181" t="n">
        <v>2</v>
      </c>
      <c r="R53" s="181" t="n">
        <v>2</v>
      </c>
      <c r="S53" s="181" t="n">
        <v>2</v>
      </c>
      <c r="T53" s="181" t="n">
        <v>2</v>
      </c>
      <c r="U53" s="181" t="n">
        <v>2</v>
      </c>
      <c r="V53" s="181" t="n">
        <v>2</v>
      </c>
      <c r="W53" s="181" t="n">
        <v>2</v>
      </c>
      <c r="X53" s="181" t="n">
        <v>2</v>
      </c>
      <c r="Y53" s="181" t="n">
        <v>2</v>
      </c>
      <c r="Z53" s="181" t="n">
        <v>2</v>
      </c>
      <c r="AA53" s="181" t="n">
        <v>3</v>
      </c>
      <c r="AB53" s="181" t="n">
        <v>3</v>
      </c>
      <c r="AC53" s="181" t="n">
        <v>3</v>
      </c>
      <c r="AD53" s="181" t="n">
        <v>3</v>
      </c>
      <c r="AE53" s="181" t="n">
        <v>3</v>
      </c>
      <c r="AF53" s="181" t="n">
        <v>3</v>
      </c>
      <c r="AG53" s="181" t="n">
        <v>3</v>
      </c>
      <c r="AH53" s="181" t="n">
        <v>3</v>
      </c>
      <c r="AI53" s="181" t="n">
        <v>3</v>
      </c>
      <c r="AJ53" s="181" t="n">
        <v>3</v>
      </c>
      <c r="AK53" s="181" t="n">
        <v>3</v>
      </c>
      <c r="AL53" s="181" t="n">
        <v>3</v>
      </c>
      <c r="AM53" s="181"/>
    </row>
    <row r="54" customFormat="false" ht="13.5" hidden="false" customHeight="false" outlineLevel="0" collapsed="false">
      <c r="A54" s="148"/>
      <c r="B54" s="182" t="n">
        <v>36556</v>
      </c>
      <c r="C54" s="182" t="n">
        <v>36578</v>
      </c>
      <c r="D54" s="183" t="n">
        <v>36585</v>
      </c>
      <c r="E54" s="183" t="n">
        <v>36616</v>
      </c>
      <c r="F54" s="183" t="n">
        <v>36646</v>
      </c>
      <c r="G54" s="183" t="n">
        <v>36677</v>
      </c>
      <c r="H54" s="183" t="n">
        <v>36707</v>
      </c>
      <c r="I54" s="183" t="n">
        <v>36738</v>
      </c>
      <c r="J54" s="183" t="n">
        <v>36769</v>
      </c>
      <c r="K54" s="183" t="n">
        <v>36799</v>
      </c>
      <c r="L54" s="183" t="n">
        <v>36830</v>
      </c>
      <c r="M54" s="183" t="n">
        <v>36860</v>
      </c>
      <c r="N54" s="183" t="n">
        <v>36891</v>
      </c>
      <c r="O54" s="183" t="n">
        <v>36922</v>
      </c>
      <c r="P54" s="183" t="n">
        <v>36950</v>
      </c>
      <c r="Q54" s="183" t="n">
        <v>36981</v>
      </c>
      <c r="R54" s="183" t="n">
        <v>37011</v>
      </c>
      <c r="S54" s="183" t="n">
        <v>37042</v>
      </c>
      <c r="T54" s="183" t="n">
        <v>37072</v>
      </c>
      <c r="U54" s="183" t="n">
        <v>37103</v>
      </c>
      <c r="V54" s="183" t="n">
        <v>37134</v>
      </c>
      <c r="W54" s="183" t="n">
        <v>37164</v>
      </c>
      <c r="X54" s="183" t="n">
        <v>37195</v>
      </c>
      <c r="Y54" s="183" t="n">
        <v>37225</v>
      </c>
      <c r="Z54" s="183" t="n">
        <v>37256</v>
      </c>
      <c r="AA54" s="183" t="n">
        <v>37287</v>
      </c>
      <c r="AB54" s="183" t="n">
        <v>37315</v>
      </c>
      <c r="AC54" s="183" t="n">
        <v>37346</v>
      </c>
      <c r="AD54" s="183" t="n">
        <v>37376</v>
      </c>
      <c r="AE54" s="183" t="n">
        <v>37407</v>
      </c>
      <c r="AF54" s="183" t="n">
        <v>37437</v>
      </c>
      <c r="AG54" s="183" t="n">
        <v>37468</v>
      </c>
      <c r="AH54" s="183" t="n">
        <v>37499</v>
      </c>
      <c r="AI54" s="183" t="n">
        <v>37529</v>
      </c>
      <c r="AJ54" s="183" t="n">
        <v>37560</v>
      </c>
      <c r="AK54" s="183" t="n">
        <v>37590</v>
      </c>
      <c r="AL54" s="183" t="n">
        <v>37621</v>
      </c>
    </row>
    <row r="55" customFormat="false" ht="12.75" hidden="false" customHeight="false" outlineLevel="0" collapsed="false">
      <c r="A55" s="160" t="s">
        <v>96</v>
      </c>
      <c r="B55" s="184" t="n">
        <v>119.526</v>
      </c>
      <c r="C55" s="184" t="n">
        <f aca="false">74.429</f>
        <v>74.429</v>
      </c>
      <c r="D55" s="172" t="n">
        <v>1.735</v>
      </c>
      <c r="E55" s="172" t="n">
        <v>43.09</v>
      </c>
      <c r="F55" s="172" t="n">
        <v>112.139</v>
      </c>
      <c r="G55" s="172" t="n">
        <v>423.552</v>
      </c>
      <c r="H55" s="172" t="n">
        <v>5741.979</v>
      </c>
      <c r="I55" s="172" t="n">
        <v>16804.032</v>
      </c>
      <c r="J55" s="172" t="n">
        <v>18657.892</v>
      </c>
      <c r="K55" s="172" t="n">
        <v>868.179</v>
      </c>
      <c r="L55" s="172" t="n">
        <v>111.973</v>
      </c>
      <c r="M55" s="172" t="n">
        <v>45.985</v>
      </c>
      <c r="N55" s="172" t="n">
        <v>54.797</v>
      </c>
      <c r="O55" s="172" t="n">
        <v>166.496</v>
      </c>
      <c r="P55" s="172" t="n">
        <v>171.048</v>
      </c>
      <c r="Q55" s="172" t="n">
        <v>51.657</v>
      </c>
      <c r="R55" s="172" t="n">
        <v>140.724</v>
      </c>
      <c r="S55" s="172" t="n">
        <v>454.449</v>
      </c>
      <c r="T55" s="172" t="n">
        <v>4261.608</v>
      </c>
      <c r="U55" s="172" t="n">
        <v>11647.625</v>
      </c>
      <c r="V55" s="172" t="n">
        <v>12371.476</v>
      </c>
      <c r="W55" s="172" t="n">
        <v>801.756</v>
      </c>
      <c r="X55" s="172" t="n">
        <v>148.793</v>
      </c>
      <c r="Y55" s="172" t="n">
        <v>55.578</v>
      </c>
      <c r="Z55" s="172" t="n">
        <v>67.413</v>
      </c>
      <c r="AA55" s="172" t="n">
        <v>171.817</v>
      </c>
      <c r="AB55" s="172" t="n">
        <v>170.608</v>
      </c>
      <c r="AC55" s="172" t="n">
        <v>56.484</v>
      </c>
      <c r="AD55" s="172" t="n">
        <v>155.028</v>
      </c>
      <c r="AE55" s="172" t="n">
        <v>435.719</v>
      </c>
      <c r="AF55" s="172" t="n">
        <v>3256.557</v>
      </c>
      <c r="AG55" s="172" t="n">
        <v>8590.812</v>
      </c>
      <c r="AH55" s="172" t="n">
        <v>8535.555</v>
      </c>
      <c r="AI55" s="172" t="n">
        <v>850.681</v>
      </c>
      <c r="AJ55" s="172" t="n">
        <v>151.804</v>
      </c>
      <c r="AK55" s="172" t="n">
        <v>54.153</v>
      </c>
      <c r="AL55" s="172" t="n">
        <v>72.08</v>
      </c>
    </row>
    <row r="56" customFormat="false" ht="12.75" hidden="false" customHeight="false" outlineLevel="0" collapsed="false">
      <c r="A56" s="160"/>
      <c r="B56" s="181"/>
      <c r="C56" s="181"/>
      <c r="D56" s="181"/>
      <c r="E56" s="181"/>
    </row>
    <row r="57" customFormat="false" ht="12.75" hidden="false" customHeight="false" outlineLevel="0" collapsed="false">
      <c r="A57" s="160" t="s">
        <v>97</v>
      </c>
      <c r="B57" s="181"/>
      <c r="C57" s="181"/>
      <c r="D57" s="185" t="n">
        <v>0.0605681254028103</v>
      </c>
      <c r="E57" s="185" t="n">
        <v>0.0605681254028103</v>
      </c>
      <c r="F57" s="185" t="n">
        <v>0.0605681254028103</v>
      </c>
      <c r="G57" s="185" t="n">
        <v>0.0614528938500749</v>
      </c>
      <c r="H57" s="185" t="n">
        <v>0.062272420332016</v>
      </c>
      <c r="I57" s="185" t="n">
        <v>0.0631418102820942</v>
      </c>
      <c r="J57" s="185" t="n">
        <v>0.063791031540835</v>
      </c>
      <c r="K57" s="185" t="n">
        <v>0.0644402529393635</v>
      </c>
      <c r="L57" s="185" t="n">
        <v>0.0650281821846135</v>
      </c>
      <c r="M57" s="185" t="n">
        <v>0.0655609806482027</v>
      </c>
      <c r="N57" s="185" t="n">
        <v>0.0660765921541437</v>
      </c>
      <c r="O57" s="185" t="n">
        <v>0.0665800294961341</v>
      </c>
      <c r="P57" s="185" t="n">
        <v>0.0670369781793325</v>
      </c>
      <c r="Q57" s="185" t="n">
        <v>0.0674497060816499</v>
      </c>
      <c r="R57" s="185" t="n">
        <v>0.0678640776304542</v>
      </c>
      <c r="S57" s="185" t="n">
        <v>0.0681889253242094</v>
      </c>
      <c r="T57" s="185" t="n">
        <v>0.0685246013111129</v>
      </c>
      <c r="U57" s="185" t="n">
        <v>0.0688295340127438</v>
      </c>
      <c r="V57" s="185" t="n">
        <v>0.0691069719563195</v>
      </c>
      <c r="W57" s="185" t="n">
        <v>0.0693844099253584</v>
      </c>
      <c r="X57" s="185" t="n">
        <v>0.0696329433757978</v>
      </c>
      <c r="Y57" s="185" t="n">
        <v>0.069856963974845</v>
      </c>
      <c r="Z57" s="185" t="n">
        <v>0.0700737581187561</v>
      </c>
      <c r="AA57" s="185" t="n">
        <v>0.07028720190671</v>
      </c>
      <c r="AB57" s="185" t="n">
        <v>0.0704860008481814</v>
      </c>
      <c r="AC57" s="185" t="n">
        <v>0.0706655611936435</v>
      </c>
      <c r="AD57" s="185" t="n">
        <v>0.0708378099668314</v>
      </c>
      <c r="AE57" s="185" t="n">
        <v>0.070965582403328</v>
      </c>
      <c r="AF57" s="185" t="n">
        <v>0.0710976139267086</v>
      </c>
      <c r="AG57" s="185" t="n">
        <v>0.0712170959618539</v>
      </c>
      <c r="AH57" s="185" t="n">
        <v>0.0713268914821796</v>
      </c>
      <c r="AI57" s="185" t="n">
        <v>0.0714366870064884</v>
      </c>
      <c r="AJ57" s="185" t="n">
        <v>0.0715344306947476</v>
      </c>
      <c r="AK57" s="185" t="n">
        <v>0.0716232034710216</v>
      </c>
      <c r="AL57" s="185" t="n">
        <v>0.0717091126118303</v>
      </c>
    </row>
    <row r="58" customFormat="false" ht="12.75" hidden="false" customHeight="false" outlineLevel="0" collapsed="false">
      <c r="A58" s="160"/>
      <c r="B58" s="181"/>
      <c r="C58" s="181"/>
      <c r="D58" s="181"/>
      <c r="E58" s="181"/>
    </row>
    <row r="59" customFormat="false" ht="14.25" hidden="false" customHeight="false" outlineLevel="0" collapsed="false">
      <c r="A59" s="186" t="s">
        <v>98</v>
      </c>
      <c r="B59" s="67" t="n">
        <f aca="false">B55</f>
        <v>119.526</v>
      </c>
      <c r="C59" s="67" t="n">
        <f aca="false">C55</f>
        <v>74.429</v>
      </c>
      <c r="D59" s="67" t="n">
        <f aca="false">D55*(1+D57)^((D54-$C$54)/365.25)</f>
        <v>1.73695643000427</v>
      </c>
      <c r="E59" s="67" t="n">
        <f aca="false">E55*(1+E57)^((E54-$C$54)/365.25)</f>
        <v>43.3544303579308</v>
      </c>
      <c r="F59" s="67" t="n">
        <f aca="false">F55*(1+F57)^((F54-$C$54)/365.25)</f>
        <v>113.37343184642</v>
      </c>
      <c r="G59" s="67" t="n">
        <f aca="false">G55*(1+G57)^((G54-$C$54)/365.25)</f>
        <v>430.454306038691</v>
      </c>
      <c r="H59" s="67" t="n">
        <f aca="false">H55*(1+H57)^((H54-$C$54)/365.25)</f>
        <v>5865.80564723554</v>
      </c>
      <c r="I59" s="67" t="n">
        <f aca="false">I55*(1+I57)^((I54-$C$54)/365.25)</f>
        <v>17260.8404063033</v>
      </c>
      <c r="J59" s="67" t="n">
        <f aca="false">J55*(1+J57)^((J54-$C$54)/365.25)</f>
        <v>19271.1015199275</v>
      </c>
      <c r="K59" s="67" t="n">
        <f aca="false">K55*(1+K57)^((K54-$C$54)/365.25)</f>
        <v>901.611454073362</v>
      </c>
      <c r="L59" s="67" t="n">
        <f aca="false">L55*(1+L57)^((L54-$C$54)/365.25)</f>
        <v>116.947458336046</v>
      </c>
      <c r="M59" s="67" t="n">
        <f aca="false">M55*(1+M57)^((M54-$C$54)/365.25)</f>
        <v>48.2957243285775</v>
      </c>
      <c r="N59" s="67" t="n">
        <f aca="false">N55*(1+N57)^((N54-$C$54)/365.25)</f>
        <v>57.8855259145476</v>
      </c>
      <c r="O59" s="67" t="n">
        <f aca="false">O55*(1+O57)^((O54-$C$54)/365.25)</f>
        <v>176.916611197757</v>
      </c>
      <c r="P59" s="67" t="n">
        <f aca="false">P55*(1+P57)^((P54-$C$54)/365.25)</f>
        <v>182.733528854439</v>
      </c>
      <c r="Q59" s="67" t="n">
        <f aca="false">Q55*(1+Q57)^((Q54-$C$54)/365.25)</f>
        <v>55.5144981834053</v>
      </c>
      <c r="R59" s="67" t="n">
        <f aca="false">R55*(1+R57)^((R54-$C$54)/365.25)</f>
        <v>152.11553169796</v>
      </c>
      <c r="S59" s="67" t="n">
        <f aca="false">S55*(1+S57)^((S54-$C$54)/365.25)</f>
        <v>494.172523848154</v>
      </c>
      <c r="T59" s="67" t="n">
        <f aca="false">T55*(1+T57)^((T54-$C$54)/365.25)</f>
        <v>4661.272800678</v>
      </c>
      <c r="U59" s="67" t="n">
        <f aca="false">U55*(1+U57)^((U54-$C$54)/365.25)</f>
        <v>12817.093742071</v>
      </c>
      <c r="V59" s="67" t="n">
        <f aca="false">V55*(1+V57)^((V54-$C$54)/365.25)</f>
        <v>13696.1604898937</v>
      </c>
      <c r="W59" s="67" t="n">
        <f aca="false">W55*(1+W57)^((W54-$C$54)/365.25)</f>
        <v>892.861298719514</v>
      </c>
      <c r="X59" s="67" t="n">
        <f aca="false">X55*(1+X57)^((X54-$C$54)/365.25)</f>
        <v>166.712226162275</v>
      </c>
      <c r="Y59" s="67" t="n">
        <f aca="false">Y55*(1+Y57)^((Y54-$C$54)/365.25)</f>
        <v>62.6397739945477</v>
      </c>
      <c r="Z59" s="67" t="n">
        <f aca="false">Z55*(1+Z57)^((Z54-$C$54)/365.25)</f>
        <v>76.4439708438008</v>
      </c>
      <c r="AA59" s="67" t="n">
        <f aca="false">AA55*(1+AA57)^((AA54-$C$54)/365.25)</f>
        <v>196.033500499555</v>
      </c>
      <c r="AB59" s="67" t="n">
        <f aca="false">AB55*(1+AB57)^((AB54-$C$54)/365.25)</f>
        <v>195.743703311855</v>
      </c>
      <c r="AC59" s="67" t="n">
        <f aca="false">AC55*(1+AC57)^((AC54-$C$54)/365.25)</f>
        <v>65.2045125690585</v>
      </c>
      <c r="AD59" s="67" t="n">
        <f aca="false">AD55*(1+AD57)^((AD54-$C$54)/365.25)</f>
        <v>180.032380644867</v>
      </c>
      <c r="AE59" s="67" t="n">
        <f aca="false">AE55*(1+AE57)^((AE54-$C$54)/365.25)</f>
        <v>509.081525260608</v>
      </c>
      <c r="AF59" s="67" t="n">
        <f aca="false">AF55*(1+AF57)^((AF54-$C$54)/365.25)</f>
        <v>3827.46352487134</v>
      </c>
      <c r="AG59" s="67" t="n">
        <f aca="false">AG55*(1+AG57)^((AG54-$C$54)/365.25)</f>
        <v>10158.6576585732</v>
      </c>
      <c r="AH59" s="67" t="n">
        <f aca="false">AH55*(1+AH57)^((AH54-$C$54)/365.25)</f>
        <v>10155.0465045823</v>
      </c>
      <c r="AI59" s="67" t="n">
        <f aca="false">AI55*(1+AI57)^((AI54-$C$54)/365.25)</f>
        <v>1018.09997262779</v>
      </c>
      <c r="AJ59" s="67" t="n">
        <f aca="false">AJ55*(1+AJ57)^((AJ54-$C$54)/365.25)</f>
        <v>182.791830312694</v>
      </c>
      <c r="AK59" s="67" t="n">
        <f aca="false">AK55*(1+AK57)^((AK54-$C$54)/365.25)</f>
        <v>65.5934299934815</v>
      </c>
      <c r="AL59" s="67" t="n">
        <f aca="false">AL55*(1+AL57)^((AL54-$C$54)/365.25)</f>
        <v>87.8419140032321</v>
      </c>
    </row>
    <row r="60" customFormat="false" ht="14.25" hidden="false" customHeight="false" outlineLevel="0" collapsed="false">
      <c r="A60" s="186" t="s">
        <v>99</v>
      </c>
      <c r="B60" s="67" t="n">
        <f aca="false">Assumptions!$B$17</f>
        <v>458</v>
      </c>
      <c r="C60" s="67" t="n">
        <f aca="false">Assumptions!$B$17</f>
        <v>458</v>
      </c>
      <c r="D60" s="67" t="n">
        <f aca="false">Assumptions!$B$17</f>
        <v>458</v>
      </c>
      <c r="E60" s="67" t="n">
        <f aca="false">Assumptions!$B$17</f>
        <v>458</v>
      </c>
      <c r="F60" s="67" t="n">
        <f aca="false">Assumptions!$B$17</f>
        <v>458</v>
      </c>
      <c r="G60" s="67" t="n">
        <f aca="false">Assumptions!$B$17</f>
        <v>458</v>
      </c>
      <c r="H60" s="67" t="n">
        <f aca="false">Assumptions!$B$17</f>
        <v>458</v>
      </c>
      <c r="I60" s="67" t="n">
        <f aca="false">Assumptions!$B$17</f>
        <v>458</v>
      </c>
      <c r="J60" s="67" t="n">
        <f aca="false">Assumptions!$B$17</f>
        <v>458</v>
      </c>
      <c r="K60" s="67" t="n">
        <f aca="false">Assumptions!$B$17</f>
        <v>458</v>
      </c>
      <c r="L60" s="67" t="n">
        <f aca="false">Assumptions!$B$17</f>
        <v>458</v>
      </c>
      <c r="M60" s="67" t="n">
        <f aca="false">Assumptions!$B$17</f>
        <v>458</v>
      </c>
      <c r="N60" s="67" t="n">
        <f aca="false">Assumptions!$B$17</f>
        <v>458</v>
      </c>
      <c r="O60" s="67" t="n">
        <f aca="false">Assumptions!$B$17</f>
        <v>458</v>
      </c>
      <c r="P60" s="67" t="n">
        <f aca="false">Assumptions!$B$17</f>
        <v>458</v>
      </c>
      <c r="Q60" s="67" t="n">
        <f aca="false">Assumptions!$B$17</f>
        <v>458</v>
      </c>
      <c r="R60" s="67" t="n">
        <f aca="false">Assumptions!$B$17</f>
        <v>458</v>
      </c>
      <c r="S60" s="67" t="n">
        <f aca="false">Assumptions!$B$17</f>
        <v>458</v>
      </c>
      <c r="T60" s="67" t="n">
        <f aca="false">Assumptions!$B$17</f>
        <v>458</v>
      </c>
      <c r="U60" s="67" t="n">
        <f aca="false">Assumptions!$B$17</f>
        <v>458</v>
      </c>
      <c r="V60" s="67" t="n">
        <f aca="false">Assumptions!$B$17</f>
        <v>458</v>
      </c>
      <c r="W60" s="67" t="n">
        <f aca="false">Assumptions!$B$17</f>
        <v>458</v>
      </c>
      <c r="X60" s="67" t="n">
        <f aca="false">Assumptions!$B$17</f>
        <v>458</v>
      </c>
      <c r="Y60" s="67" t="n">
        <f aca="false">Assumptions!$B$17</f>
        <v>458</v>
      </c>
      <c r="Z60" s="67" t="n">
        <f aca="false">Assumptions!$B$17</f>
        <v>458</v>
      </c>
      <c r="AA60" s="67" t="n">
        <f aca="false">Assumptions!$B$17</f>
        <v>458</v>
      </c>
      <c r="AB60" s="67" t="n">
        <f aca="false">Assumptions!$B$17</f>
        <v>458</v>
      </c>
      <c r="AC60" s="67" t="n">
        <f aca="false">Assumptions!$B$17</f>
        <v>458</v>
      </c>
      <c r="AD60" s="67" t="n">
        <f aca="false">Assumptions!$B$17</f>
        <v>458</v>
      </c>
      <c r="AE60" s="67" t="n">
        <f aca="false">Assumptions!$B$17</f>
        <v>458</v>
      </c>
      <c r="AF60" s="67" t="n">
        <f aca="false">Assumptions!$B$17</f>
        <v>458</v>
      </c>
      <c r="AG60" s="67" t="n">
        <f aca="false">Assumptions!$B$17</f>
        <v>458</v>
      </c>
      <c r="AH60" s="67" t="n">
        <f aca="false">Assumptions!$B$17</f>
        <v>458</v>
      </c>
      <c r="AI60" s="67" t="n">
        <f aca="false">Assumptions!$B$17</f>
        <v>458</v>
      </c>
      <c r="AJ60" s="67" t="n">
        <f aca="false">Assumptions!$B$17</f>
        <v>458</v>
      </c>
      <c r="AK60" s="67" t="n">
        <f aca="false">Assumptions!$B$17</f>
        <v>458</v>
      </c>
      <c r="AL60" s="67" t="n">
        <f aca="false">Assumptions!$B$17</f>
        <v>458</v>
      </c>
    </row>
    <row r="61" customFormat="false" ht="14.25" hidden="false" customHeight="false" outlineLevel="0" collapsed="false">
      <c r="A61" s="186" t="s">
        <v>100</v>
      </c>
      <c r="B61" s="96" t="n">
        <f aca="false">B59/B60</f>
        <v>0.260973799126638</v>
      </c>
      <c r="C61" s="96" t="n">
        <f aca="false">C59/C60</f>
        <v>0.162508733624454</v>
      </c>
      <c r="D61" s="96" t="n">
        <f aca="false">D59/D60</f>
        <v>0.00379248128821894</v>
      </c>
      <c r="E61" s="96" t="n">
        <f aca="false">E59/E60</f>
        <v>0.0946603282924254</v>
      </c>
      <c r="F61" s="96" t="n">
        <f aca="false">F59/F60</f>
        <v>0.247540244206158</v>
      </c>
      <c r="G61" s="96" t="n">
        <f aca="false">G59/G60</f>
        <v>0.939856563403255</v>
      </c>
      <c r="H61" s="96" t="n">
        <f aca="false">H59/H60</f>
        <v>12.8074359109946</v>
      </c>
      <c r="I61" s="96" t="n">
        <f aca="false">I59/I60</f>
        <v>37.6874244679112</v>
      </c>
      <c r="J61" s="96" t="n">
        <f aca="false">J59/J60</f>
        <v>42.0766408732041</v>
      </c>
      <c r="K61" s="96" t="n">
        <f aca="false">K59/K60</f>
        <v>1.96858396085887</v>
      </c>
      <c r="L61" s="96" t="n">
        <f aca="false">L59/L60</f>
        <v>0.25534379549355</v>
      </c>
      <c r="M61" s="96" t="n">
        <f aca="false">M59/M60</f>
        <v>0.105449179756719</v>
      </c>
      <c r="N61" s="96" t="n">
        <f aca="false">N59/N60</f>
        <v>0.126387611167134</v>
      </c>
      <c r="O61" s="96" t="n">
        <f aca="false">O59/O60</f>
        <v>0.386280810475453</v>
      </c>
      <c r="P61" s="96" t="n">
        <f aca="false">P59/P60</f>
        <v>0.398981504048994</v>
      </c>
      <c r="Q61" s="96" t="n">
        <f aca="false">Q59/Q60</f>
        <v>0.121210694723592</v>
      </c>
      <c r="R61" s="96" t="n">
        <f aca="false">R59/R60</f>
        <v>0.332129981873275</v>
      </c>
      <c r="S61" s="96" t="n">
        <f aca="false">S59/S60</f>
        <v>1.07897930971213</v>
      </c>
      <c r="T61" s="96" t="n">
        <f aca="false">T59/T60</f>
        <v>10.1774515298646</v>
      </c>
      <c r="U61" s="96" t="n">
        <f aca="false">U59/U60</f>
        <v>27.9849208342162</v>
      </c>
      <c r="V61" s="96" t="n">
        <f aca="false">V59/V60</f>
        <v>29.9042805456194</v>
      </c>
      <c r="W61" s="96" t="n">
        <f aca="false">W59/W60</f>
        <v>1.94947881816488</v>
      </c>
      <c r="X61" s="96" t="n">
        <f aca="false">X59/X60</f>
        <v>0.364000493804094</v>
      </c>
      <c r="Y61" s="96" t="n">
        <f aca="false">Y59/Y60</f>
        <v>0.136768065490279</v>
      </c>
      <c r="Z61" s="96" t="n">
        <f aca="false">Z59/Z60</f>
        <v>0.166908233283408</v>
      </c>
      <c r="AA61" s="96" t="n">
        <f aca="false">AA59/AA60</f>
        <v>0.428020743448809</v>
      </c>
      <c r="AB61" s="96" t="n">
        <f aca="false">AB59/AB60</f>
        <v>0.427387998497501</v>
      </c>
      <c r="AC61" s="96" t="n">
        <f aca="false">AC59/AC60</f>
        <v>0.14236793137349</v>
      </c>
      <c r="AD61" s="96" t="n">
        <f aca="false">AD59/AD60</f>
        <v>0.393083800534645</v>
      </c>
      <c r="AE61" s="96" t="n">
        <f aca="false">AE59/AE60</f>
        <v>1.11153171454281</v>
      </c>
      <c r="AF61" s="96" t="n">
        <f aca="false">AF59/AF60</f>
        <v>8.3569072595444</v>
      </c>
      <c r="AG61" s="96" t="n">
        <f aca="false">AG59/AG60</f>
        <v>22.1804752370595</v>
      </c>
      <c r="AH61" s="96" t="n">
        <f aca="false">AH59/AH60</f>
        <v>22.1725906213588</v>
      </c>
      <c r="AI61" s="96" t="n">
        <f aca="false">AI59/AI60</f>
        <v>2.2229257044275</v>
      </c>
      <c r="AJ61" s="96" t="n">
        <f aca="false">AJ59/AJ60</f>
        <v>0.399108799809375</v>
      </c>
      <c r="AK61" s="96" t="n">
        <f aca="false">AK59/AK60</f>
        <v>0.143217096055636</v>
      </c>
      <c r="AL61" s="96" t="n">
        <f aca="false">AL59/AL60</f>
        <v>0.191794572059459</v>
      </c>
    </row>
    <row r="62" customFormat="false" ht="12.75" hidden="false" customHeight="false" outlineLevel="0" collapsed="false">
      <c r="A62" s="148"/>
      <c r="B62" s="181"/>
      <c r="C62" s="181"/>
      <c r="D62" s="181"/>
      <c r="E62" s="181"/>
    </row>
    <row r="63" customFormat="false" ht="12.75" hidden="false" customHeight="false" outlineLevel="0" collapsed="false">
      <c r="A63" s="148"/>
      <c r="B63" s="187" t="s">
        <v>101</v>
      </c>
      <c r="C63" s="187" t="s">
        <v>102</v>
      </c>
      <c r="D63" s="181"/>
      <c r="E63" s="181"/>
    </row>
    <row r="64" customFormat="false" ht="12.75" hidden="false" customHeight="false" outlineLevel="0" collapsed="false">
      <c r="A64" s="160" t="n">
        <v>2000</v>
      </c>
      <c r="B64" s="67" t="n">
        <f aca="false">SUMIF($B$53:$AL$53,"=1",$B$59:$AL$59)</f>
        <v>44305.3618607919</v>
      </c>
      <c r="C64" s="188" t="n">
        <f aca="false">AVERAGE(B61,SUM(C61:D61),E61:N61)</f>
        <v>8.06138316244394</v>
      </c>
      <c r="D64" s="189"/>
      <c r="E64" s="148"/>
    </row>
    <row r="65" customFormat="false" ht="12.75" hidden="false" customHeight="false" outlineLevel="0" collapsed="false">
      <c r="A65" s="160" t="n">
        <v>2001</v>
      </c>
      <c r="B65" s="67" t="n">
        <f aca="false">SUMIF($B$53:$AL$53,"=2",$B$59:$AL$59)</f>
        <v>33434.6369961446</v>
      </c>
      <c r="C65" s="188" t="n">
        <f aca="false">AVERAGE(O61:Z61)</f>
        <v>6.08344923510637</v>
      </c>
      <c r="D65" s="180"/>
      <c r="E65" s="180"/>
    </row>
    <row r="66" customFormat="false" ht="12.75" hidden="false" customHeight="false" outlineLevel="0" collapsed="false">
      <c r="A66" s="160" t="n">
        <v>2002</v>
      </c>
      <c r="B66" s="67" t="n">
        <f aca="false">SUMIF($B$53:$AL$53,"=3",$B$59:$AL$59)</f>
        <v>26641.5904572501</v>
      </c>
      <c r="C66" s="188" t="n">
        <f aca="false">AVERAGE(AA61:AL61)</f>
        <v>4.84745095655933</v>
      </c>
      <c r="D66" s="180"/>
      <c r="E66" s="180"/>
    </row>
    <row r="67" customFormat="false" ht="12.75" hidden="false" customHeight="false" outlineLevel="0" collapsed="false">
      <c r="A67" s="148"/>
      <c r="B67" s="180"/>
      <c r="C67" s="180"/>
      <c r="D67" s="180"/>
      <c r="E67" s="180"/>
    </row>
    <row r="68" customFormat="false" ht="12.75" hidden="false" customHeight="false" outlineLevel="0" collapsed="false">
      <c r="A68" s="148"/>
      <c r="B68" s="180"/>
      <c r="C68" s="180"/>
      <c r="D68" s="180"/>
      <c r="E68" s="180"/>
    </row>
    <row r="69" customFormat="false" ht="12.75" hidden="false" customHeight="false" outlineLevel="0" collapsed="false">
      <c r="A69" s="148"/>
      <c r="B69" s="180"/>
      <c r="C69" s="180"/>
      <c r="D69" s="180"/>
      <c r="E69" s="180"/>
    </row>
    <row r="70" customFormat="false" ht="12.75" hidden="false" customHeight="false" outlineLevel="0" collapsed="false">
      <c r="A70" s="148"/>
      <c r="B70" s="181"/>
      <c r="C70" s="181"/>
      <c r="D70" s="181"/>
      <c r="E70" s="181"/>
    </row>
    <row r="71" customFormat="false" ht="12.75" hidden="false" customHeight="false" outlineLevel="0" collapsed="false">
      <c r="A71" s="160"/>
      <c r="C71" s="181"/>
      <c r="D71" s="181"/>
      <c r="E71" s="181"/>
      <c r="F71" s="181"/>
      <c r="G71" s="181"/>
      <c r="H71" s="181"/>
      <c r="I71" s="181"/>
      <c r="J71" s="181"/>
      <c r="K71" s="181"/>
      <c r="L71" s="181"/>
      <c r="M71" s="181"/>
      <c r="N71" s="181"/>
    </row>
    <row r="72" customFormat="false" ht="12.75" hidden="false" customHeight="false" outlineLevel="0" collapsed="false">
      <c r="A72" s="160"/>
      <c r="B72" s="148"/>
      <c r="C72" s="180"/>
      <c r="D72" s="148"/>
      <c r="E72" s="148"/>
    </row>
    <row r="73" customFormat="false" ht="12.75" hidden="false" customHeight="false" outlineLevel="0" collapsed="false">
      <c r="A73" s="148"/>
      <c r="B73" s="148"/>
      <c r="C73" s="148"/>
      <c r="D73" s="148"/>
      <c r="E73" s="148"/>
    </row>
    <row r="74" customFormat="false" ht="12.75" hidden="false" customHeight="false" outlineLevel="0" collapsed="false">
      <c r="A74" s="148"/>
      <c r="B74" s="181"/>
      <c r="C74" s="181"/>
      <c r="D74" s="181"/>
      <c r="E74" s="181"/>
    </row>
    <row r="75" customFormat="false" ht="14.25" hidden="false" customHeight="false" outlineLevel="0" collapsed="false">
      <c r="A75" s="186"/>
      <c r="B75" s="180"/>
      <c r="C75" s="180"/>
      <c r="D75" s="180"/>
      <c r="E75" s="180"/>
    </row>
    <row r="76" customFormat="false" ht="12.75" hidden="false" customHeight="false" outlineLevel="0" collapsed="false">
      <c r="A76" s="190"/>
      <c r="B76" s="148"/>
      <c r="C76" s="67"/>
      <c r="D76" s="67"/>
      <c r="E76" s="67"/>
    </row>
    <row r="77" customFormat="false" ht="12.75" hidden="false" customHeight="false" outlineLevel="0" collapsed="false">
      <c r="A77" s="191"/>
      <c r="B77" s="148"/>
      <c r="C77" s="67"/>
      <c r="D77" s="67"/>
      <c r="E77" s="67"/>
    </row>
    <row r="78" customFormat="false" ht="12.75" hidden="false" customHeight="false" outlineLevel="0" collapsed="false">
      <c r="A78" s="191"/>
      <c r="B78" s="148"/>
      <c r="C78" s="67"/>
      <c r="D78" s="67"/>
      <c r="E78" s="67"/>
    </row>
    <row r="79" customFormat="false" ht="12.75" hidden="false" customHeight="false" outlineLevel="0" collapsed="false">
      <c r="A79" s="191"/>
      <c r="B79" s="148"/>
      <c r="C79" s="67"/>
      <c r="D79" s="67"/>
      <c r="E79" s="67"/>
    </row>
    <row r="80" customFormat="false" ht="12.75" hidden="false" customHeight="false" outlineLevel="0" collapsed="false">
      <c r="A80" s="191"/>
      <c r="B80" s="148"/>
      <c r="C80" s="67"/>
      <c r="D80" s="67"/>
      <c r="E80" s="67"/>
    </row>
    <row r="81" customFormat="false" ht="12.75" hidden="false" customHeight="false" outlineLevel="0" collapsed="false">
      <c r="A81" s="191"/>
      <c r="B81" s="148"/>
      <c r="C81" s="67"/>
      <c r="D81" s="67"/>
      <c r="E81" s="67"/>
    </row>
    <row r="82" customFormat="false" ht="12.75" hidden="false" customHeight="false" outlineLevel="0" collapsed="false">
      <c r="A82" s="191"/>
      <c r="B82" s="148"/>
      <c r="C82" s="67"/>
      <c r="D82" s="67"/>
      <c r="E82" s="67"/>
    </row>
    <row r="83" customFormat="false" ht="12.75" hidden="false" customHeight="false" outlineLevel="0" collapsed="false">
      <c r="A83" s="191"/>
      <c r="B83" s="148"/>
      <c r="C83" s="67"/>
      <c r="D83" s="67"/>
      <c r="E83" s="67"/>
    </row>
    <row r="84" customFormat="false" ht="12.75" hidden="false" customHeight="false" outlineLevel="0" collapsed="false">
      <c r="A84" s="192"/>
      <c r="B84" s="148"/>
      <c r="C84" s="67"/>
      <c r="D84" s="67"/>
      <c r="E84" s="67"/>
    </row>
    <row r="85" customFormat="false" ht="12.75" hidden="false" customHeight="false" outlineLevel="0" collapsed="false">
      <c r="A85" s="193"/>
      <c r="B85" s="148"/>
      <c r="C85" s="67"/>
      <c r="D85" s="67"/>
      <c r="E85" s="67"/>
    </row>
    <row r="86" customFormat="false" ht="12.75" hidden="false" customHeight="false" outlineLevel="0" collapsed="false">
      <c r="A86" s="191"/>
      <c r="B86" s="148"/>
      <c r="C86" s="67"/>
      <c r="D86" s="67"/>
      <c r="E86" s="67"/>
    </row>
    <row r="87" customFormat="false" ht="12.75" hidden="false" customHeight="false" outlineLevel="0" collapsed="false">
      <c r="A87" s="191"/>
      <c r="B87" s="148"/>
      <c r="C87" s="67"/>
      <c r="D87" s="67"/>
      <c r="E87" s="67"/>
    </row>
    <row r="88" customFormat="false" ht="12.75" hidden="false" customHeight="false" outlineLevel="0" collapsed="false">
      <c r="A88" s="194"/>
      <c r="B88" s="148"/>
      <c r="C88" s="67"/>
      <c r="D88" s="67"/>
      <c r="E88" s="67"/>
    </row>
    <row r="89" customFormat="false" ht="12.75" hidden="false" customHeight="false" outlineLevel="0" collapsed="false">
      <c r="A89" s="194"/>
      <c r="B89" s="148"/>
      <c r="C89" s="67"/>
      <c r="D89" s="67"/>
      <c r="E89" s="67"/>
    </row>
    <row r="90" customFormat="false" ht="12.75" hidden="false" customHeight="false" outlineLevel="0" collapsed="false">
      <c r="A90" s="191"/>
      <c r="B90" s="148"/>
      <c r="C90" s="67"/>
      <c r="D90" s="67"/>
      <c r="E90" s="67"/>
    </row>
    <row r="91" customFormat="false" ht="12.75" hidden="false" customHeight="false" outlineLevel="0" collapsed="false">
      <c r="A91" s="194"/>
      <c r="B91" s="148"/>
      <c r="C91" s="67"/>
      <c r="D91" s="67"/>
      <c r="E91" s="67"/>
    </row>
    <row r="92" customFormat="false" ht="12.75" hidden="false" customHeight="false" outlineLevel="0" collapsed="false">
      <c r="A92" s="191"/>
      <c r="B92" s="148"/>
      <c r="C92" s="67"/>
      <c r="D92" s="67"/>
      <c r="E92" s="67"/>
    </row>
    <row r="93" customFormat="false" ht="12.75" hidden="false" customHeight="false" outlineLevel="0" collapsed="false">
      <c r="A93" s="191"/>
      <c r="B93" s="148"/>
      <c r="C93" s="67"/>
      <c r="D93" s="67"/>
      <c r="E93" s="67"/>
    </row>
    <row r="94" customFormat="false" ht="12.75" hidden="false" customHeight="false" outlineLevel="0" collapsed="false">
      <c r="A94" s="191"/>
      <c r="B94" s="148"/>
      <c r="C94" s="67"/>
      <c r="D94" s="67"/>
      <c r="E94" s="67"/>
    </row>
    <row r="95" customFormat="false" ht="12.75" hidden="false" customHeight="false" outlineLevel="0" collapsed="false">
      <c r="A95" s="194"/>
      <c r="B95" s="148"/>
      <c r="C95" s="67"/>
      <c r="D95" s="67"/>
      <c r="E95" s="67"/>
    </row>
    <row r="96" customFormat="false" ht="12.75" hidden="false" customHeight="false" outlineLevel="0" collapsed="false">
      <c r="A96" s="190"/>
      <c r="B96" s="148"/>
      <c r="C96" s="67"/>
      <c r="D96" s="67"/>
      <c r="E96" s="67"/>
    </row>
    <row r="97" customFormat="false" ht="12.75" hidden="false" customHeight="false" outlineLevel="0" collapsed="false">
      <c r="A97" s="192"/>
      <c r="B97" s="148"/>
      <c r="C97" s="67"/>
      <c r="D97" s="67"/>
      <c r="E97" s="67"/>
    </row>
    <row r="98" customFormat="false" ht="12.75" hidden="false" customHeight="false" outlineLevel="0" collapsed="false">
      <c r="A98" s="192"/>
      <c r="B98" s="148"/>
      <c r="C98" s="67"/>
      <c r="D98" s="67"/>
      <c r="E98" s="67"/>
    </row>
    <row r="99" customFormat="false" ht="15" hidden="false" customHeight="true" outlineLevel="0" collapsed="false">
      <c r="A99" s="192"/>
      <c r="B99" s="148"/>
      <c r="C99" s="148"/>
      <c r="D99" s="112"/>
      <c r="E99" s="112"/>
    </row>
    <row r="100" customFormat="false" ht="12.75" hidden="false" customHeight="false" outlineLevel="0" collapsed="false">
      <c r="A100" s="192"/>
      <c r="B100" s="148"/>
      <c r="C100" s="148"/>
      <c r="D100" s="112"/>
      <c r="E100" s="112"/>
    </row>
    <row r="101" customFormat="false" ht="14.25" hidden="false" customHeight="true" outlineLevel="0" collapsed="false">
      <c r="A101" s="192"/>
      <c r="B101" s="148"/>
      <c r="C101" s="148"/>
      <c r="D101" s="112"/>
      <c r="E101" s="112"/>
    </row>
    <row r="102" customFormat="false" ht="12.75" hidden="false" customHeight="false" outlineLevel="0" collapsed="false">
      <c r="A102" s="192"/>
      <c r="B102" s="148"/>
      <c r="C102" s="148"/>
      <c r="D102" s="112"/>
      <c r="E102" s="112"/>
    </row>
    <row r="103" customFormat="false" ht="12.75" hidden="false" customHeight="false" outlineLevel="0" collapsed="false">
      <c r="A103" s="192"/>
      <c r="B103" s="148"/>
      <c r="C103" s="148"/>
      <c r="D103" s="112"/>
      <c r="E103" s="112"/>
    </row>
    <row r="104" customFormat="false" ht="12.75" hidden="false" customHeight="false" outlineLevel="0" collapsed="false">
      <c r="A104" s="195"/>
      <c r="B104" s="148"/>
      <c r="C104" s="148"/>
      <c r="D104" s="112"/>
      <c r="E104" s="112"/>
    </row>
    <row r="105" customFormat="false" ht="12.75" hidden="false" customHeight="false" outlineLevel="0" collapsed="false">
      <c r="A105" s="195"/>
      <c r="B105" s="148"/>
      <c r="C105" s="148"/>
      <c r="D105" s="112"/>
      <c r="E105" s="112"/>
    </row>
    <row r="106" customFormat="false" ht="12.75" hidden="false" customHeight="false" outlineLevel="0" collapsed="false">
      <c r="A106" s="195"/>
      <c r="B106" s="148"/>
      <c r="C106" s="148"/>
      <c r="D106" s="112"/>
      <c r="E106" s="112"/>
    </row>
    <row r="107" customFormat="false" ht="12.75" hidden="false" customHeight="false" outlineLevel="0" collapsed="false">
      <c r="A107" s="112"/>
      <c r="B107" s="148"/>
      <c r="C107" s="148"/>
      <c r="D107" s="112"/>
      <c r="E107" s="112"/>
    </row>
    <row r="108" customFormat="false" ht="12.75" hidden="false" customHeight="false" outlineLevel="0" collapsed="false">
      <c r="A108" s="148"/>
      <c r="B108" s="148"/>
      <c r="C108" s="148"/>
      <c r="D108" s="112"/>
      <c r="E108" s="112"/>
    </row>
    <row r="109" customFormat="false" ht="12.75" hidden="false" customHeight="false" outlineLevel="0" collapsed="false">
      <c r="A109" s="148"/>
      <c r="B109" s="148"/>
      <c r="C109" s="148"/>
      <c r="D109" s="112"/>
      <c r="E109" s="112"/>
    </row>
    <row r="110" customFormat="false" ht="12.75" hidden="false" customHeight="false" outlineLevel="0" collapsed="false">
      <c r="A110" s="148"/>
      <c r="B110" s="148"/>
      <c r="C110" s="148"/>
      <c r="D110" s="112"/>
      <c r="E110" s="112"/>
    </row>
    <row r="111" customFormat="false" ht="18.75" hidden="false" customHeight="false" outlineLevel="0" collapsed="false">
      <c r="A111" s="196"/>
      <c r="B111" s="148"/>
      <c r="C111" s="148"/>
      <c r="D111" s="112"/>
      <c r="E111" s="112"/>
    </row>
    <row r="112" customFormat="false" ht="12.75" hidden="false" customHeight="false" outlineLevel="0" collapsed="false">
      <c r="A112" s="160"/>
      <c r="B112" s="148"/>
      <c r="C112" s="148"/>
      <c r="D112" s="112"/>
      <c r="E112" s="112"/>
    </row>
    <row r="113" customFormat="false" ht="12.75" hidden="false" customHeight="false" outlineLevel="0" collapsed="false">
      <c r="A113" s="160"/>
      <c r="B113" s="148"/>
      <c r="C113" s="148"/>
      <c r="D113" s="112"/>
      <c r="E113" s="112"/>
    </row>
    <row r="114" customFormat="false" ht="12.75" hidden="false" customHeight="false" outlineLevel="0" collapsed="false">
      <c r="A114" s="148"/>
      <c r="B114" s="148"/>
      <c r="C114" s="148"/>
      <c r="D114" s="112"/>
      <c r="E114" s="112"/>
    </row>
    <row r="115" customFormat="false" ht="12.75" hidden="false" customHeight="false" outlineLevel="0" collapsed="false">
      <c r="A115" s="148"/>
      <c r="B115" s="148"/>
      <c r="C115" s="148"/>
      <c r="D115" s="112"/>
      <c r="E115" s="112"/>
    </row>
    <row r="116" customFormat="false" ht="12.75" hidden="false" customHeight="false" outlineLevel="0" collapsed="false">
      <c r="A116" s="149"/>
      <c r="B116" s="149"/>
      <c r="C116" s="170"/>
      <c r="D116" s="170"/>
      <c r="E116" s="170"/>
    </row>
    <row r="117" customFormat="false" ht="12.75" hidden="false" customHeight="false" outlineLevel="0" collapsed="false">
      <c r="A117" s="192"/>
      <c r="B117" s="148"/>
      <c r="C117" s="148"/>
      <c r="D117" s="112"/>
      <c r="E117" s="112"/>
    </row>
    <row r="118" customFormat="false" ht="12.75" hidden="false" customHeight="false" outlineLevel="0" collapsed="false">
      <c r="A118" s="191"/>
      <c r="B118" s="148"/>
      <c r="C118" s="148"/>
      <c r="D118" s="112"/>
      <c r="E118" s="112"/>
    </row>
    <row r="119" customFormat="false" ht="12.75" hidden="false" customHeight="false" outlineLevel="0" collapsed="false">
      <c r="A119" s="191"/>
      <c r="B119" s="148"/>
      <c r="C119" s="148"/>
      <c r="D119" s="112"/>
      <c r="E119" s="112"/>
    </row>
    <row r="120" customFormat="false" ht="12.75" hidden="false" customHeight="false" outlineLevel="0" collapsed="false">
      <c r="A120" s="190"/>
      <c r="B120" s="148"/>
      <c r="C120" s="148"/>
      <c r="D120" s="112"/>
      <c r="E120" s="112"/>
    </row>
    <row r="121" customFormat="false" ht="12.75" hidden="false" customHeight="false" outlineLevel="0" collapsed="false">
      <c r="A121" s="112"/>
      <c r="B121" s="148"/>
      <c r="C121" s="148"/>
      <c r="D121" s="112"/>
      <c r="E121" s="112"/>
    </row>
    <row r="122" customFormat="false" ht="12.75" hidden="false" customHeight="false" outlineLevel="0" collapsed="false">
      <c r="A122" s="192"/>
      <c r="B122" s="148"/>
      <c r="C122" s="148"/>
      <c r="D122" s="112"/>
      <c r="E122" s="112"/>
    </row>
    <row r="123" customFormat="false" ht="12.75" hidden="false" customHeight="false" outlineLevel="0" collapsed="false">
      <c r="A123" s="191"/>
      <c r="B123" s="148"/>
      <c r="C123" s="148"/>
      <c r="D123" s="112"/>
      <c r="E123" s="112"/>
    </row>
    <row r="124" customFormat="false" ht="12.75" hidden="false" customHeight="false" outlineLevel="0" collapsed="false">
      <c r="A124" s="191"/>
      <c r="B124" s="148"/>
      <c r="C124" s="148"/>
      <c r="D124" s="112"/>
      <c r="E124" s="112"/>
    </row>
    <row r="125" customFormat="false" ht="12.75" hidden="false" customHeight="false" outlineLevel="0" collapsed="false">
      <c r="A125" s="191"/>
      <c r="B125" s="148"/>
      <c r="C125" s="67"/>
      <c r="D125" s="112"/>
      <c r="E125" s="112"/>
    </row>
    <row r="126" customFormat="false" ht="12.75" hidden="false" customHeight="false" outlineLevel="0" collapsed="false">
      <c r="A126" s="191"/>
      <c r="B126" s="148"/>
      <c r="C126" s="148"/>
      <c r="D126" s="112"/>
      <c r="E126" s="112"/>
    </row>
    <row r="127" customFormat="false" ht="12.75" hidden="false" customHeight="false" outlineLevel="0" collapsed="false">
      <c r="A127" s="112"/>
      <c r="B127" s="148"/>
      <c r="C127" s="148"/>
      <c r="D127" s="112"/>
      <c r="E127" s="112"/>
    </row>
    <row r="128" customFormat="false" ht="12.75" hidden="false" customHeight="false" outlineLevel="0" collapsed="false">
      <c r="A128" s="192"/>
      <c r="B128" s="148"/>
      <c r="C128" s="148"/>
      <c r="D128" s="112"/>
      <c r="E128" s="112"/>
    </row>
    <row r="129" customFormat="false" ht="12.75" hidden="false" customHeight="false" outlineLevel="0" collapsed="false">
      <c r="A129" s="112"/>
      <c r="B129" s="148"/>
      <c r="C129" s="148"/>
      <c r="D129" s="112"/>
      <c r="E129" s="112"/>
    </row>
    <row r="130" customFormat="false" ht="12.75" hidden="false" customHeight="false" outlineLevel="0" collapsed="false">
      <c r="A130" s="192"/>
      <c r="B130" s="148"/>
      <c r="C130" s="148"/>
      <c r="D130" s="112"/>
      <c r="E130" s="112"/>
    </row>
    <row r="131" customFormat="false" ht="12.75" hidden="false" customHeight="false" outlineLevel="0" collapsed="false">
      <c r="A131" s="191"/>
      <c r="B131" s="148"/>
      <c r="C131" s="148"/>
      <c r="D131" s="112"/>
      <c r="E131" s="112"/>
    </row>
    <row r="132" customFormat="false" ht="12.75" hidden="false" customHeight="false" outlineLevel="0" collapsed="false">
      <c r="A132" s="192"/>
      <c r="B132" s="148"/>
      <c r="C132" s="148"/>
      <c r="D132" s="112"/>
      <c r="E132" s="112"/>
    </row>
    <row r="133" customFormat="false" ht="12.75" hidden="false" customHeight="false" outlineLevel="0" collapsed="false">
      <c r="A133" s="194"/>
      <c r="B133" s="148"/>
      <c r="C133" s="148"/>
      <c r="D133" s="112"/>
      <c r="E133" s="112"/>
    </row>
    <row r="134" customFormat="false" ht="12.75" hidden="false" customHeight="false" outlineLevel="0" collapsed="false">
      <c r="A134" s="191"/>
      <c r="B134" s="148"/>
      <c r="C134" s="148"/>
      <c r="D134" s="112"/>
      <c r="E134" s="112"/>
    </row>
    <row r="135" customFormat="false" ht="12.75" hidden="false" customHeight="false" outlineLevel="0" collapsed="false">
      <c r="A135" s="190"/>
      <c r="B135" s="148"/>
      <c r="C135" s="148"/>
      <c r="D135" s="112"/>
      <c r="E135" s="112"/>
    </row>
    <row r="136" customFormat="false" ht="12.75" hidden="false" customHeight="false" outlineLevel="0" collapsed="false">
      <c r="A136" s="191"/>
      <c r="B136" s="148"/>
      <c r="C136" s="148"/>
      <c r="D136" s="112"/>
      <c r="E136" s="112"/>
    </row>
    <row r="137" customFormat="false" ht="12.75" hidden="false" customHeight="false" outlineLevel="0" collapsed="false">
      <c r="A137" s="190"/>
      <c r="B137" s="148"/>
      <c r="C137" s="148"/>
      <c r="D137" s="112"/>
      <c r="E137" s="112"/>
    </row>
    <row r="138" customFormat="false" ht="12.75" hidden="false" customHeight="false" outlineLevel="0" collapsed="false">
      <c r="A138" s="191"/>
      <c r="B138" s="148"/>
      <c r="C138" s="148"/>
      <c r="D138" s="112"/>
      <c r="E138" s="112"/>
    </row>
    <row r="139" customFormat="false" ht="12.75" hidden="false" customHeight="false" outlineLevel="0" collapsed="false">
      <c r="A139" s="191"/>
      <c r="B139" s="148"/>
      <c r="C139" s="148"/>
      <c r="D139" s="112"/>
      <c r="E139" s="112"/>
    </row>
    <row r="140" customFormat="false" ht="12.75" hidden="false" customHeight="false" outlineLevel="0" collapsed="false">
      <c r="A140" s="191"/>
      <c r="B140" s="148"/>
      <c r="C140" s="148"/>
      <c r="D140" s="112"/>
      <c r="E140" s="112"/>
    </row>
    <row r="141" customFormat="false" ht="12.75" hidden="false" customHeight="false" outlineLevel="0" collapsed="false">
      <c r="A141" s="191"/>
      <c r="B141" s="148"/>
      <c r="C141" s="148"/>
      <c r="D141" s="112"/>
      <c r="E141" s="112"/>
    </row>
    <row r="142" customFormat="false" ht="12.75" hidden="false" customHeight="false" outlineLevel="0" collapsed="false">
      <c r="A142" s="191"/>
      <c r="B142" s="148"/>
      <c r="C142" s="148"/>
      <c r="D142" s="112"/>
      <c r="E142" s="112"/>
    </row>
    <row r="143" customFormat="false" ht="12.75" hidden="false" customHeight="false" outlineLevel="0" collapsed="false">
      <c r="A143" s="191"/>
      <c r="B143" s="148"/>
      <c r="C143" s="148"/>
      <c r="D143" s="112"/>
      <c r="E143" s="112"/>
    </row>
    <row r="144" customFormat="false" ht="12.75" hidden="false" customHeight="false" outlineLevel="0" collapsed="false">
      <c r="A144" s="192"/>
      <c r="B144" s="148"/>
      <c r="C144" s="148"/>
      <c r="D144" s="112"/>
      <c r="E144" s="112"/>
    </row>
    <row r="145" customFormat="false" ht="12.75" hidden="false" customHeight="false" outlineLevel="0" collapsed="false">
      <c r="A145" s="193"/>
      <c r="B145" s="148"/>
      <c r="C145" s="148"/>
      <c r="D145" s="112"/>
      <c r="E145" s="112"/>
    </row>
    <row r="146" customFormat="false" ht="12.75" hidden="false" customHeight="false" outlineLevel="0" collapsed="false">
      <c r="A146" s="191"/>
      <c r="B146" s="148"/>
      <c r="C146" s="148"/>
      <c r="D146" s="112"/>
      <c r="E146" s="112"/>
    </row>
    <row r="147" customFormat="false" ht="12.75" hidden="false" customHeight="false" outlineLevel="0" collapsed="false">
      <c r="A147" s="194"/>
      <c r="B147" s="148"/>
      <c r="C147" s="148"/>
      <c r="D147" s="112"/>
      <c r="E147" s="112"/>
    </row>
    <row r="148" customFormat="false" ht="12.75" hidden="false" customHeight="false" outlineLevel="0" collapsed="false">
      <c r="A148" s="194"/>
      <c r="B148" s="148"/>
      <c r="C148" s="148"/>
      <c r="D148" s="112"/>
      <c r="E148" s="112"/>
    </row>
    <row r="149" customFormat="false" ht="12.75" hidden="false" customHeight="false" outlineLevel="0" collapsed="false">
      <c r="A149" s="191"/>
      <c r="B149" s="148"/>
      <c r="C149" s="148"/>
      <c r="D149" s="112"/>
      <c r="E149" s="112"/>
    </row>
    <row r="150" customFormat="false" ht="12.75" hidden="false" customHeight="false" outlineLevel="0" collapsed="false">
      <c r="A150" s="191"/>
      <c r="B150" s="148"/>
      <c r="C150" s="148"/>
      <c r="D150" s="112"/>
      <c r="E150" s="112"/>
    </row>
    <row r="151" customFormat="false" ht="12.75" hidden="false" customHeight="false" outlineLevel="0" collapsed="false">
      <c r="A151" s="190"/>
      <c r="B151" s="148"/>
      <c r="C151" s="148"/>
      <c r="D151" s="112"/>
      <c r="E151" s="112"/>
    </row>
    <row r="152" customFormat="false" ht="12.75" hidden="false" customHeight="false" outlineLevel="0" collapsed="false">
      <c r="A152" s="192"/>
      <c r="B152" s="148"/>
      <c r="C152" s="148"/>
      <c r="D152" s="112"/>
      <c r="E152" s="112"/>
    </row>
    <row r="153" customFormat="false" ht="12.75" hidden="false" customHeight="false" outlineLevel="0" collapsed="false">
      <c r="A153" s="192"/>
      <c r="B153" s="148"/>
      <c r="C153" s="148"/>
      <c r="D153" s="112"/>
      <c r="E153" s="112"/>
    </row>
    <row r="154" customFormat="false" ht="12.75" hidden="false" customHeight="false" outlineLevel="0" collapsed="false">
      <c r="A154" s="192"/>
      <c r="B154" s="148"/>
      <c r="C154" s="148"/>
      <c r="D154" s="112"/>
      <c r="E154" s="112"/>
    </row>
    <row r="155" customFormat="false" ht="12.75" hidden="false" customHeight="false" outlineLevel="0" collapsed="false">
      <c r="A155" s="192"/>
      <c r="B155" s="148"/>
      <c r="C155" s="148"/>
      <c r="D155" s="112"/>
      <c r="E155" s="112"/>
    </row>
    <row r="156" customFormat="false" ht="12.75" hidden="false" customHeight="false" outlineLevel="0" collapsed="false">
      <c r="A156" s="192"/>
      <c r="B156" s="148"/>
      <c r="C156" s="148"/>
      <c r="D156" s="112"/>
      <c r="E156" s="112"/>
    </row>
    <row r="157" customFormat="false" ht="12.75" hidden="false" customHeight="false" outlineLevel="0" collapsed="false">
      <c r="A157" s="192"/>
      <c r="B157" s="148"/>
      <c r="C157" s="148"/>
      <c r="D157" s="112"/>
      <c r="E157" s="112"/>
    </row>
    <row r="158" customFormat="false" ht="12.75" hidden="false" customHeight="false" outlineLevel="0" collapsed="false">
      <c r="A158" s="192"/>
      <c r="B158" s="148"/>
      <c r="C158" s="148"/>
      <c r="D158" s="112"/>
      <c r="E158" s="112"/>
    </row>
    <row r="159" customFormat="false" ht="12.75" hidden="false" customHeight="false" outlineLevel="0" collapsed="false">
      <c r="A159" s="148"/>
      <c r="B159" s="148"/>
      <c r="C159" s="148"/>
      <c r="D159" s="112"/>
      <c r="E159" s="112"/>
    </row>
    <row r="160" customFormat="false" ht="12.75" hidden="false" customHeight="false" outlineLevel="0" collapsed="false">
      <c r="A160" s="148"/>
      <c r="B160" s="148"/>
      <c r="C160" s="148"/>
      <c r="D160" s="112"/>
      <c r="E160" s="112"/>
    </row>
    <row r="161" customFormat="false" ht="12.75" hidden="false" customHeight="false" outlineLevel="0" collapsed="false">
      <c r="A161" s="148"/>
      <c r="B161" s="148"/>
      <c r="C161" s="148"/>
      <c r="D161" s="148"/>
      <c r="E161" s="148"/>
    </row>
    <row r="162" customFormat="false" ht="18.75" hidden="false" customHeight="false" outlineLevel="0" collapsed="false">
      <c r="A162" s="197"/>
      <c r="B162" s="197"/>
      <c r="C162" s="148"/>
      <c r="D162" s="148"/>
      <c r="E162" s="148"/>
    </row>
    <row r="163" customFormat="false" ht="12.75" hidden="false" customHeight="false" outlineLevel="0" collapsed="false">
      <c r="A163" s="160"/>
      <c r="B163" s="160"/>
      <c r="C163" s="148"/>
      <c r="D163" s="148"/>
      <c r="E163" s="148"/>
    </row>
    <row r="164" customFormat="false" ht="12.75" hidden="false" customHeight="false" outlineLevel="0" collapsed="false">
      <c r="A164" s="160"/>
      <c r="B164" s="198"/>
      <c r="C164" s="148"/>
      <c r="D164" s="148"/>
      <c r="E164" s="148"/>
    </row>
    <row r="165" customFormat="false" ht="12.75" hidden="false" customHeight="false" outlineLevel="0" collapsed="false">
      <c r="A165" s="148"/>
      <c r="B165" s="148"/>
      <c r="C165" s="148"/>
      <c r="D165" s="148"/>
      <c r="E165" s="148"/>
    </row>
    <row r="166" customFormat="false" ht="12.75" hidden="false" customHeight="false" outlineLevel="0" collapsed="false">
      <c r="A166" s="149"/>
      <c r="B166" s="170"/>
      <c r="C166" s="170"/>
      <c r="D166" s="170"/>
      <c r="E166" s="170"/>
    </row>
    <row r="167" customFormat="false" ht="12.75" hidden="false" customHeight="false" outlineLevel="0" collapsed="false">
      <c r="A167" s="160"/>
      <c r="B167" s="160"/>
      <c r="C167" s="160"/>
      <c r="D167" s="148"/>
      <c r="E167" s="148"/>
    </row>
    <row r="168" customFormat="false" ht="12.75" hidden="false" customHeight="false" outlineLevel="0" collapsed="false">
      <c r="A168" s="199"/>
      <c r="B168" s="160"/>
      <c r="C168" s="160"/>
      <c r="D168" s="200"/>
      <c r="E168" s="200"/>
    </row>
    <row r="169" customFormat="false" ht="12.75" hidden="false" customHeight="false" outlineLevel="0" collapsed="false">
      <c r="A169" s="199"/>
      <c r="B169" s="160"/>
      <c r="C169" s="160"/>
      <c r="D169" s="200"/>
      <c r="E169" s="200"/>
    </row>
    <row r="170" customFormat="false" ht="12.75" hidden="false" customHeight="false" outlineLevel="0" collapsed="false">
      <c r="A170" s="199"/>
      <c r="B170" s="199"/>
      <c r="C170" s="199"/>
      <c r="D170" s="200"/>
      <c r="E170" s="200"/>
    </row>
    <row r="171" customFormat="false" ht="12.75" hidden="false" customHeight="false" outlineLevel="0" collapsed="false">
      <c r="A171" s="199"/>
      <c r="B171" s="199"/>
      <c r="C171" s="199"/>
      <c r="D171" s="200"/>
      <c r="E171" s="200"/>
    </row>
    <row r="172" customFormat="false" ht="12.75" hidden="false" customHeight="false" outlineLevel="0" collapsed="false">
      <c r="A172" s="199"/>
      <c r="B172" s="149"/>
      <c r="C172" s="149"/>
      <c r="D172" s="200"/>
      <c r="E172" s="200"/>
    </row>
    <row r="173" customFormat="false" ht="12.75" hidden="false" customHeight="false" outlineLevel="0" collapsed="false">
      <c r="A173" s="148"/>
      <c r="B173" s="148"/>
      <c r="C173" s="148"/>
      <c r="D173" s="200"/>
      <c r="E173" s="200"/>
    </row>
    <row r="174" customFormat="false" ht="12.75" hidden="false" customHeight="false" outlineLevel="0" collapsed="false">
      <c r="A174" s="160"/>
      <c r="B174" s="160"/>
      <c r="C174" s="160"/>
      <c r="D174" s="200"/>
      <c r="E174" s="200"/>
    </row>
    <row r="175" customFormat="false" ht="12.75" hidden="false" customHeight="false" outlineLevel="0" collapsed="false">
      <c r="A175" s="199"/>
      <c r="B175" s="160"/>
      <c r="C175" s="160"/>
      <c r="D175" s="200"/>
      <c r="E175" s="200"/>
    </row>
    <row r="176" customFormat="false" ht="12.75" hidden="false" customHeight="false" outlineLevel="0" collapsed="false">
      <c r="A176" s="199"/>
      <c r="B176" s="160"/>
      <c r="C176" s="160"/>
      <c r="D176" s="200"/>
      <c r="E176" s="200"/>
    </row>
    <row r="177" customFormat="false" ht="12.75" hidden="false" customHeight="false" outlineLevel="0" collapsed="false">
      <c r="A177" s="199"/>
      <c r="B177" s="160"/>
      <c r="C177" s="160"/>
      <c r="D177" s="200"/>
      <c r="E177" s="200"/>
    </row>
    <row r="178" customFormat="false" ht="12.75" hidden="false" customHeight="false" outlineLevel="0" collapsed="false">
      <c r="A178" s="199"/>
      <c r="B178" s="160"/>
      <c r="C178" s="160"/>
      <c r="D178" s="200"/>
      <c r="E178" s="200"/>
    </row>
    <row r="179" customFormat="false" ht="12.75" hidden="false" customHeight="false" outlineLevel="0" collapsed="false">
      <c r="A179" s="199"/>
      <c r="B179" s="160"/>
      <c r="C179" s="160"/>
      <c r="D179" s="200"/>
      <c r="E179" s="200"/>
    </row>
    <row r="180" customFormat="false" ht="12.75" hidden="false" customHeight="false" outlineLevel="0" collapsed="false">
      <c r="A180" s="199"/>
      <c r="B180" s="160"/>
      <c r="C180" s="160"/>
      <c r="D180" s="200"/>
      <c r="E180" s="200"/>
    </row>
    <row r="181" customFormat="false" ht="12.75" hidden="false" customHeight="false" outlineLevel="0" collapsed="false">
      <c r="A181" s="199"/>
      <c r="B181" s="160"/>
      <c r="C181" s="160"/>
      <c r="D181" s="200"/>
      <c r="E181" s="200"/>
    </row>
    <row r="182" customFormat="false" ht="12.75" hidden="false" customHeight="false" outlineLevel="0" collapsed="false">
      <c r="A182" s="199"/>
      <c r="B182" s="160"/>
      <c r="C182" s="160"/>
      <c r="D182" s="200"/>
      <c r="E182" s="200"/>
    </row>
    <row r="183" customFormat="false" ht="12.75" hidden="false" customHeight="false" outlineLevel="0" collapsed="false">
      <c r="A183" s="199"/>
      <c r="B183" s="160"/>
      <c r="C183" s="160"/>
      <c r="D183" s="200"/>
      <c r="E183" s="200"/>
    </row>
    <row r="184" customFormat="false" ht="12.75" hidden="false" customHeight="false" outlineLevel="0" collapsed="false">
      <c r="A184" s="199"/>
      <c r="B184" s="199"/>
      <c r="C184" s="199"/>
      <c r="D184" s="200"/>
      <c r="E184" s="200"/>
    </row>
    <row r="185" customFormat="false" ht="12.75" hidden="false" customHeight="false" outlineLevel="0" collapsed="false">
      <c r="A185" s="199"/>
      <c r="B185" s="199"/>
      <c r="C185" s="199"/>
      <c r="D185" s="200"/>
      <c r="E185" s="200"/>
    </row>
    <row r="186" customFormat="false" ht="12.75" hidden="false" customHeight="false" outlineLevel="0" collapsed="false">
      <c r="A186" s="160"/>
      <c r="B186" s="160"/>
      <c r="C186" s="160"/>
      <c r="D186" s="200"/>
      <c r="E186" s="200"/>
    </row>
    <row r="187" customFormat="false" ht="12.75" hidden="false" customHeight="false" outlineLevel="0" collapsed="false">
      <c r="A187" s="199"/>
      <c r="B187" s="199"/>
      <c r="C187" s="199"/>
      <c r="D187" s="200"/>
      <c r="E187" s="200"/>
    </row>
    <row r="188" customFormat="false" ht="12.75" hidden="false" customHeight="false" outlineLevel="0" collapsed="false">
      <c r="A188" s="199"/>
      <c r="B188" s="199"/>
      <c r="C188" s="199"/>
      <c r="D188" s="200"/>
      <c r="E188" s="200"/>
    </row>
    <row r="189" customFormat="false" ht="12.75" hidden="false" customHeight="false" outlineLevel="0" collapsed="false">
      <c r="A189" s="160"/>
      <c r="B189" s="160"/>
      <c r="C189" s="160"/>
      <c r="D189" s="200"/>
      <c r="E189" s="200"/>
    </row>
    <row r="190" customFormat="false" ht="12.75" hidden="false" customHeight="false" outlineLevel="0" collapsed="false">
      <c r="A190" s="160"/>
      <c r="B190" s="160"/>
      <c r="C190" s="160"/>
      <c r="D190" s="200"/>
      <c r="E190" s="200"/>
    </row>
    <row r="191" customFormat="false" ht="12.75" hidden="false" customHeight="false" outlineLevel="0" collapsed="false">
      <c r="A191" s="148"/>
      <c r="B191" s="160"/>
      <c r="C191" s="160"/>
      <c r="D191" s="200"/>
      <c r="E191" s="200"/>
    </row>
    <row r="192" customFormat="false" ht="12.75" hidden="false" customHeight="false" outlineLevel="0" collapsed="false">
      <c r="A192" s="148"/>
      <c r="B192" s="201"/>
      <c r="C192" s="201"/>
      <c r="D192" s="200"/>
      <c r="E192" s="200"/>
    </row>
    <row r="193" customFormat="false" ht="12.75" hidden="false" customHeight="false" outlineLevel="0" collapsed="false">
      <c r="A193" s="160"/>
      <c r="B193" s="201"/>
      <c r="C193" s="201"/>
      <c r="D193" s="200"/>
      <c r="E193" s="200"/>
    </row>
    <row r="194" customFormat="false" ht="12.75" hidden="false" customHeight="false" outlineLevel="0" collapsed="false">
      <c r="A194" s="199"/>
      <c r="B194" s="201"/>
      <c r="C194" s="201"/>
      <c r="D194" s="200"/>
      <c r="E194" s="200"/>
    </row>
    <row r="195" customFormat="false" ht="12.75" hidden="false" customHeight="false" outlineLevel="0" collapsed="false">
      <c r="A195" s="160"/>
      <c r="B195" s="160"/>
      <c r="C195" s="160"/>
      <c r="D195" s="200"/>
      <c r="E195" s="200"/>
    </row>
    <row r="196" customFormat="false" ht="12.75" hidden="false" customHeight="false" outlineLevel="0" collapsed="false">
      <c r="A196" s="148"/>
      <c r="B196" s="148"/>
      <c r="C196" s="148"/>
      <c r="D196" s="200"/>
      <c r="E196" s="200"/>
    </row>
    <row r="197" customFormat="false" ht="12.75" hidden="false" customHeight="false" outlineLevel="0" collapsed="false">
      <c r="A197" s="160"/>
      <c r="B197" s="160"/>
      <c r="C197" s="160"/>
      <c r="D197" s="200"/>
      <c r="E197" s="200"/>
    </row>
    <row r="198" customFormat="false" ht="12.75" hidden="false" customHeight="false" outlineLevel="0" collapsed="false">
      <c r="A198" s="199"/>
      <c r="B198" s="199"/>
      <c r="C198" s="199"/>
      <c r="D198" s="200"/>
      <c r="E198" s="200"/>
    </row>
    <row r="199" customFormat="false" ht="12.75" hidden="false" customHeight="false" outlineLevel="0" collapsed="false">
      <c r="A199" s="199"/>
      <c r="B199" s="199"/>
      <c r="C199" s="199"/>
      <c r="D199" s="200"/>
      <c r="E199" s="200"/>
    </row>
    <row r="200" customFormat="false" ht="12.75" hidden="false" customHeight="false" outlineLevel="0" collapsed="false">
      <c r="A200" s="199"/>
      <c r="B200" s="199"/>
      <c r="C200" s="199"/>
      <c r="D200" s="200"/>
      <c r="E200" s="200"/>
    </row>
    <row r="201" customFormat="false" ht="12.75" hidden="false" customHeight="false" outlineLevel="0" collapsed="false">
      <c r="A201" s="199"/>
      <c r="B201" s="199"/>
      <c r="C201" s="199"/>
      <c r="D201" s="200"/>
      <c r="E201" s="200"/>
    </row>
    <row r="202" customFormat="false" ht="12.75" hidden="false" customHeight="false" outlineLevel="0" collapsed="false">
      <c r="A202" s="199"/>
      <c r="B202" s="199"/>
      <c r="C202" s="199"/>
      <c r="D202" s="200"/>
      <c r="E202" s="200"/>
    </row>
    <row r="203" customFormat="false" ht="12.75" hidden="false" customHeight="false" outlineLevel="0" collapsed="false">
      <c r="A203" s="199"/>
      <c r="B203" s="148"/>
      <c r="C203" s="148"/>
      <c r="D203" s="200"/>
      <c r="E203" s="200"/>
    </row>
    <row r="204" customFormat="false" ht="12.75" hidden="false" customHeight="false" outlineLevel="0" collapsed="false">
      <c r="A204" s="160"/>
      <c r="B204" s="160"/>
      <c r="C204" s="160"/>
      <c r="D204" s="200"/>
      <c r="E204" s="200"/>
    </row>
    <row r="205" customFormat="false" ht="12.75" hidden="false" customHeight="false" outlineLevel="0" collapsed="false">
      <c r="A205" s="160"/>
      <c r="B205" s="160"/>
      <c r="C205" s="160"/>
      <c r="D205" s="200"/>
      <c r="E205" s="200"/>
    </row>
    <row r="206" customFormat="false" ht="12.75" hidden="false" customHeight="false" outlineLevel="0" collapsed="false">
      <c r="A206" s="148"/>
      <c r="B206" s="148"/>
      <c r="C206" s="148"/>
      <c r="D206" s="200"/>
      <c r="E206" s="200"/>
    </row>
    <row r="207" customFormat="false" ht="12.75" hidden="false" customHeight="false" outlineLevel="0" collapsed="false">
      <c r="A207" s="160"/>
      <c r="B207" s="202"/>
      <c r="C207" s="148"/>
      <c r="D207" s="200"/>
      <c r="E207" s="200"/>
    </row>
    <row r="208" customFormat="false" ht="12.75" hidden="false" customHeight="false" outlineLevel="0" collapsed="false">
      <c r="A208" s="160"/>
      <c r="B208" s="198"/>
      <c r="C208" s="198"/>
      <c r="D208" s="200"/>
      <c r="E208" s="200"/>
    </row>
    <row r="209" customFormat="false" ht="12.75" hidden="false" customHeight="false" outlineLevel="0" collapsed="false">
      <c r="A209" s="148"/>
      <c r="B209" s="148"/>
      <c r="C209" s="148"/>
      <c r="D209" s="148"/>
      <c r="E209" s="148"/>
    </row>
    <row r="210" customFormat="false" ht="12.75" hidden="false" customHeight="false" outlineLevel="0" collapsed="false">
      <c r="A210" s="160"/>
      <c r="B210" s="203"/>
      <c r="C210" s="148"/>
      <c r="D210" s="148"/>
      <c r="E210" s="148"/>
    </row>
    <row r="211" customFormat="false" ht="12.75" hidden="false" customHeight="false" outlineLevel="0" collapsed="false">
      <c r="A211" s="160"/>
      <c r="B211" s="148"/>
      <c r="C211" s="148"/>
      <c r="D211" s="148"/>
      <c r="E211" s="148"/>
    </row>
    <row r="212" customFormat="false" ht="12.75" hidden="false" customHeight="false" outlineLevel="0" collapsed="false">
      <c r="A212" s="160"/>
      <c r="B212" s="148"/>
      <c r="C212" s="148"/>
      <c r="D212" s="148"/>
      <c r="E212" s="148"/>
    </row>
    <row r="213" customFormat="false" ht="12.75" hidden="false" customHeight="false" outlineLevel="0" collapsed="false">
      <c r="A213" s="160"/>
      <c r="B213" s="148"/>
      <c r="C213" s="148"/>
      <c r="D213" s="148"/>
      <c r="E213" s="148"/>
    </row>
    <row r="214" customFormat="false" ht="12.75" hidden="false" customHeight="false" outlineLevel="0" collapsed="false">
      <c r="A214" s="148"/>
      <c r="B214" s="148"/>
      <c r="C214" s="148"/>
      <c r="D214" s="148"/>
      <c r="E214" s="148"/>
    </row>
    <row r="215" customFormat="false" ht="18.75" hidden="false" customHeight="false" outlineLevel="0" collapsed="false">
      <c r="A215" s="196"/>
      <c r="B215" s="148"/>
      <c r="C215" s="148"/>
      <c r="D215" s="148"/>
      <c r="E215" s="148"/>
    </row>
    <row r="216" customFormat="false" ht="12.75" hidden="false" customHeight="false" outlineLevel="0" collapsed="false">
      <c r="A216" s="160"/>
      <c r="B216" s="148"/>
      <c r="C216" s="148"/>
      <c r="D216" s="148"/>
      <c r="E216" s="148"/>
    </row>
    <row r="217" customFormat="false" ht="12.75" hidden="false" customHeight="false" outlineLevel="0" collapsed="false">
      <c r="A217" s="148"/>
      <c r="B217" s="148"/>
      <c r="C217" s="148"/>
      <c r="D217" s="148"/>
      <c r="E217" s="148"/>
    </row>
    <row r="218" customFormat="false" ht="12.75" hidden="false" customHeight="false" outlineLevel="0" collapsed="false">
      <c r="A218" s="148"/>
      <c r="B218" s="148"/>
      <c r="C218" s="148"/>
      <c r="D218" s="148"/>
      <c r="E218" s="148"/>
    </row>
    <row r="219" customFormat="false" ht="12.75" hidden="false" customHeight="false" outlineLevel="0" collapsed="false">
      <c r="A219" s="204"/>
      <c r="B219" s="205"/>
      <c r="C219" s="205"/>
      <c r="D219" s="205"/>
      <c r="E219" s="205"/>
      <c r="F219" s="205"/>
      <c r="G219" s="205"/>
      <c r="H219" s="205"/>
      <c r="I219" s="205"/>
      <c r="J219" s="205"/>
      <c r="K219" s="205"/>
      <c r="L219" s="205"/>
      <c r="M219" s="205"/>
      <c r="N219" s="205"/>
      <c r="O219" s="205"/>
      <c r="P219" s="205"/>
      <c r="Q219" s="205"/>
      <c r="R219" s="205"/>
      <c r="S219" s="205"/>
      <c r="T219" s="205"/>
      <c r="U219" s="205"/>
      <c r="V219" s="205"/>
      <c r="W219" s="205"/>
      <c r="X219" s="205"/>
      <c r="Y219" s="205"/>
      <c r="Z219" s="205"/>
      <c r="AA219" s="205"/>
      <c r="AB219" s="205"/>
      <c r="AC219" s="205"/>
      <c r="AD219" s="205"/>
      <c r="AE219" s="205"/>
      <c r="AF219" s="205"/>
      <c r="AG219" s="205"/>
      <c r="AH219" s="205"/>
      <c r="AI219" s="205"/>
      <c r="AJ219" s="205"/>
      <c r="AK219" s="205"/>
      <c r="AL219" s="205"/>
      <c r="AM219" s="205"/>
      <c r="AN219" s="205"/>
      <c r="AO219" s="205"/>
      <c r="AP219" s="205"/>
      <c r="AQ219" s="205"/>
      <c r="AR219" s="205"/>
      <c r="AS219" s="205"/>
      <c r="AT219" s="205"/>
      <c r="AU219" s="205"/>
      <c r="AV219" s="205"/>
      <c r="AW219" s="205"/>
      <c r="AX219" s="205"/>
      <c r="AY219" s="205"/>
      <c r="AZ219" s="205"/>
      <c r="BA219" s="205"/>
      <c r="BB219" s="205"/>
      <c r="BC219" s="205"/>
      <c r="BD219" s="205"/>
      <c r="BE219" s="205"/>
      <c r="BF219" s="205"/>
      <c r="BG219" s="205"/>
      <c r="BH219" s="205"/>
      <c r="BI219" s="205"/>
      <c r="BJ219" s="205"/>
      <c r="BK219" s="205"/>
      <c r="BL219" s="205"/>
      <c r="BM219" s="205"/>
      <c r="BN219" s="205"/>
      <c r="BO219" s="205"/>
      <c r="BP219" s="205"/>
      <c r="BQ219" s="205"/>
      <c r="BR219" s="205"/>
      <c r="BS219" s="205"/>
      <c r="BT219" s="205"/>
      <c r="BU219" s="205"/>
      <c r="BV219" s="205"/>
      <c r="BW219" s="205"/>
      <c r="BX219" s="205"/>
      <c r="BY219" s="205"/>
      <c r="BZ219" s="205"/>
      <c r="CA219" s="205"/>
      <c r="CB219" s="205"/>
      <c r="CC219" s="205"/>
      <c r="CD219" s="205"/>
      <c r="CE219" s="205"/>
      <c r="CF219" s="205"/>
      <c r="CG219" s="205"/>
      <c r="CH219" s="205"/>
      <c r="CI219" s="205"/>
      <c r="CJ219" s="205"/>
      <c r="CK219" s="205"/>
      <c r="CL219" s="205"/>
      <c r="CM219" s="205"/>
      <c r="CN219" s="205"/>
      <c r="CO219" s="205"/>
      <c r="CP219" s="205"/>
      <c r="CQ219" s="205"/>
      <c r="CR219" s="205"/>
      <c r="CS219" s="205"/>
      <c r="CT219" s="205"/>
      <c r="CU219" s="205"/>
      <c r="CV219" s="205"/>
      <c r="CW219" s="205"/>
      <c r="CX219" s="205"/>
      <c r="CY219" s="205"/>
      <c r="CZ219" s="205"/>
      <c r="DA219" s="205"/>
      <c r="DB219" s="205"/>
      <c r="DC219" s="205"/>
      <c r="DD219" s="205"/>
      <c r="DE219" s="205"/>
      <c r="DF219" s="205"/>
      <c r="DG219" s="205"/>
      <c r="DH219" s="205"/>
      <c r="DI219" s="205"/>
      <c r="DJ219" s="205"/>
      <c r="DK219" s="205"/>
      <c r="DL219" s="205"/>
      <c r="DM219" s="205"/>
      <c r="DN219" s="205"/>
      <c r="DO219" s="205"/>
      <c r="DP219" s="205"/>
      <c r="DQ219" s="205"/>
      <c r="DR219" s="205"/>
      <c r="DS219" s="205"/>
      <c r="DT219" s="205"/>
      <c r="DU219" s="205"/>
      <c r="DV219" s="205"/>
      <c r="DW219" s="205"/>
      <c r="DX219" s="205"/>
      <c r="DY219" s="205"/>
      <c r="DZ219" s="205"/>
      <c r="EA219" s="205"/>
      <c r="EB219" s="205"/>
      <c r="EC219" s="205"/>
      <c r="ED219" s="205"/>
      <c r="EE219" s="205"/>
      <c r="EF219" s="205"/>
      <c r="EG219" s="205"/>
      <c r="EH219" s="205"/>
      <c r="EI219" s="205"/>
      <c r="EJ219" s="205"/>
      <c r="EK219" s="205"/>
      <c r="EL219" s="205"/>
      <c r="EM219" s="205"/>
      <c r="EN219" s="205"/>
      <c r="EO219" s="205"/>
      <c r="EP219" s="205"/>
      <c r="EQ219" s="205"/>
      <c r="ER219" s="205"/>
      <c r="ES219" s="205"/>
      <c r="ET219" s="205"/>
      <c r="EU219" s="205"/>
      <c r="EV219" s="205"/>
      <c r="EW219" s="205"/>
      <c r="EX219" s="205"/>
      <c r="EY219" s="205"/>
      <c r="EZ219" s="205"/>
      <c r="FA219" s="205"/>
      <c r="FB219" s="205"/>
      <c r="FC219" s="205"/>
      <c r="FD219" s="205"/>
      <c r="FE219" s="205"/>
      <c r="FF219" s="205"/>
      <c r="FG219" s="205"/>
      <c r="FH219" s="205"/>
      <c r="FI219" s="205"/>
      <c r="FJ219" s="205"/>
      <c r="FK219" s="205"/>
      <c r="FL219" s="205"/>
      <c r="FM219" s="205"/>
      <c r="FN219" s="205"/>
      <c r="FO219" s="205"/>
      <c r="FP219" s="205"/>
      <c r="FQ219" s="205"/>
      <c r="FR219" s="205"/>
      <c r="FS219" s="205"/>
      <c r="FT219" s="205"/>
      <c r="FU219" s="205"/>
      <c r="FV219" s="205"/>
      <c r="FW219" s="205"/>
      <c r="FX219" s="205"/>
      <c r="FY219" s="205"/>
      <c r="FZ219" s="205"/>
      <c r="GA219" s="205"/>
      <c r="GB219" s="205"/>
      <c r="GC219" s="205"/>
      <c r="GD219" s="205"/>
      <c r="GE219" s="205"/>
      <c r="GF219" s="205"/>
      <c r="GG219" s="205"/>
      <c r="GH219" s="205"/>
      <c r="GI219" s="205"/>
      <c r="GJ219" s="205"/>
      <c r="GK219" s="205"/>
      <c r="GL219" s="205"/>
      <c r="GM219" s="205"/>
      <c r="GN219" s="205"/>
      <c r="GO219" s="205"/>
      <c r="GP219" s="205"/>
      <c r="GQ219" s="205"/>
      <c r="GR219" s="205"/>
      <c r="GS219" s="205"/>
      <c r="GT219" s="205"/>
      <c r="GU219" s="205"/>
      <c r="GV219" s="205"/>
      <c r="GW219" s="205"/>
      <c r="GX219" s="205"/>
      <c r="GY219" s="205"/>
      <c r="GZ219" s="205"/>
      <c r="HA219" s="205"/>
      <c r="HB219" s="205"/>
      <c r="HC219" s="205"/>
      <c r="HD219" s="205"/>
      <c r="HE219" s="205"/>
      <c r="HF219" s="205"/>
      <c r="HG219" s="205"/>
      <c r="HH219" s="205"/>
      <c r="HI219" s="205"/>
      <c r="HJ219" s="205"/>
      <c r="HK219" s="205"/>
      <c r="HL219" s="205"/>
      <c r="HM219" s="205"/>
      <c r="HN219" s="205"/>
      <c r="HO219" s="205"/>
      <c r="HP219" s="205"/>
      <c r="HQ219" s="205"/>
      <c r="HR219" s="205"/>
      <c r="HS219" s="205"/>
      <c r="HT219" s="205"/>
      <c r="HU219" s="205"/>
      <c r="HV219" s="205"/>
      <c r="HW219" s="205"/>
      <c r="HX219" s="205"/>
      <c r="HY219" s="205"/>
      <c r="HZ219" s="205"/>
      <c r="IA219" s="205"/>
      <c r="IB219" s="205"/>
      <c r="IC219" s="205"/>
      <c r="ID219" s="205"/>
      <c r="IE219" s="205"/>
      <c r="IF219" s="205"/>
      <c r="IG219" s="205"/>
      <c r="IH219" s="205"/>
      <c r="II219" s="205"/>
      <c r="IJ219" s="205"/>
      <c r="IK219" s="205"/>
      <c r="IL219" s="205"/>
      <c r="IM219" s="205"/>
      <c r="IN219" s="205"/>
      <c r="IO219" s="205"/>
      <c r="IP219" s="205"/>
      <c r="IQ219" s="205"/>
      <c r="IR219" s="205"/>
      <c r="IS219" s="205"/>
      <c r="IT219" s="205"/>
      <c r="IU219" s="205"/>
      <c r="IV219" s="205"/>
      <c r="IW219" s="205"/>
    </row>
    <row r="220" customFormat="false" ht="12.75" hidden="false" customHeight="false" outlineLevel="0" collapsed="false">
      <c r="A220" s="160"/>
      <c r="B220" s="148"/>
      <c r="C220" s="148"/>
      <c r="D220" s="148"/>
      <c r="E220" s="148"/>
    </row>
    <row r="221" customFormat="false" ht="12.75" hidden="false" customHeight="false" outlineLevel="0" collapsed="false">
      <c r="A221" s="160"/>
      <c r="B221" s="148"/>
      <c r="C221" s="148"/>
      <c r="D221" s="148"/>
      <c r="E221" s="148"/>
    </row>
    <row r="222" customFormat="false" ht="12.75" hidden="false" customHeight="false" outlineLevel="0" collapsed="false">
      <c r="A222" s="160"/>
      <c r="B222" s="148"/>
      <c r="C222" s="148"/>
      <c r="D222" s="148"/>
      <c r="E222" s="148"/>
    </row>
    <row r="223" customFormat="false" ht="12.75" hidden="false" customHeight="false" outlineLevel="0" collapsed="false">
      <c r="A223" s="148"/>
      <c r="B223" s="206"/>
      <c r="C223" s="206"/>
      <c r="D223" s="148"/>
      <c r="E223" s="148"/>
    </row>
    <row r="224" customFormat="false" ht="12.75" hidden="false" customHeight="false" outlineLevel="0" collapsed="false">
      <c r="A224" s="160"/>
      <c r="B224" s="207"/>
      <c r="C224" s="207"/>
      <c r="D224" s="148"/>
      <c r="E224" s="148"/>
    </row>
    <row r="225" customFormat="false" ht="12.75" hidden="false" customHeight="false" outlineLevel="0" collapsed="false">
      <c r="A225" s="204"/>
      <c r="B225" s="148"/>
      <c r="C225" s="148"/>
      <c r="D225" s="148"/>
      <c r="E225" s="148"/>
    </row>
    <row r="226" customFormat="false" ht="12.75" hidden="false" customHeight="false" outlineLevel="0" collapsed="false">
      <c r="A226" s="208"/>
      <c r="B226" s="148"/>
      <c r="C226" s="148"/>
      <c r="D226" s="148"/>
      <c r="E226" s="148"/>
    </row>
    <row r="227" customFormat="false" ht="12.75" hidden="false" customHeight="false" outlineLevel="0" collapsed="false">
      <c r="A227" s="208"/>
      <c r="B227" s="148"/>
      <c r="C227" s="148"/>
      <c r="D227" s="148"/>
      <c r="E227" s="148"/>
    </row>
    <row r="228" customFormat="false" ht="12.75" hidden="false" customHeight="false" outlineLevel="0" collapsed="false">
      <c r="A228" s="208"/>
      <c r="B228" s="148"/>
      <c r="C228" s="148"/>
      <c r="D228" s="148"/>
      <c r="E228" s="148"/>
    </row>
    <row r="229" customFormat="false" ht="12.75" hidden="false" customHeight="false" outlineLevel="0" collapsed="false">
      <c r="A229" s="208"/>
      <c r="B229" s="148"/>
      <c r="C229" s="148"/>
      <c r="D229" s="148"/>
      <c r="E229" s="148"/>
    </row>
    <row r="230" customFormat="false" ht="12.75" hidden="false" customHeight="false" outlineLevel="0" collapsed="false">
      <c r="A230" s="208"/>
      <c r="B230" s="148"/>
      <c r="C230" s="148"/>
      <c r="D230" s="148"/>
      <c r="E230" s="148"/>
    </row>
    <row r="231" customFormat="false" ht="12.75" hidden="false" customHeight="false" outlineLevel="0" collapsed="false">
      <c r="A231" s="160"/>
      <c r="B231" s="148"/>
      <c r="C231" s="148"/>
      <c r="D231" s="148"/>
      <c r="E231" s="148"/>
    </row>
    <row r="232" customFormat="false" ht="12.75" hidden="false" customHeight="false" outlineLevel="0" collapsed="false">
      <c r="A232" s="208"/>
      <c r="B232" s="140"/>
      <c r="C232" s="140"/>
      <c r="D232" s="148"/>
      <c r="E232" s="148"/>
    </row>
    <row r="233" customFormat="false" ht="12.75" hidden="false" customHeight="false" outlineLevel="0" collapsed="false">
      <c r="A233" s="208"/>
      <c r="B233" s="148"/>
      <c r="C233" s="148"/>
      <c r="D233" s="148"/>
      <c r="E233" s="148"/>
    </row>
    <row r="234" customFormat="false" ht="12.75" hidden="false" customHeight="false" outlineLevel="0" collapsed="false">
      <c r="A234" s="208"/>
      <c r="B234" s="148"/>
      <c r="C234" s="148"/>
      <c r="D234" s="148"/>
      <c r="E234" s="148"/>
    </row>
    <row r="235" customFormat="false" ht="12.75" hidden="false" customHeight="false" outlineLevel="0" collapsed="false">
      <c r="A235" s="208"/>
      <c r="B235" s="148"/>
      <c r="C235" s="148"/>
      <c r="D235" s="148"/>
      <c r="E235" s="148"/>
    </row>
    <row r="236" customFormat="false" ht="12.75" hidden="false" customHeight="false" outlineLevel="0" collapsed="false">
      <c r="A236" s="208"/>
      <c r="B236" s="148"/>
      <c r="C236" s="148"/>
      <c r="D236" s="148"/>
      <c r="E236" s="148"/>
    </row>
    <row r="237" customFormat="false" ht="12.75" hidden="false" customHeight="false" outlineLevel="0" collapsed="false">
      <c r="A237" s="160"/>
      <c r="B237" s="148"/>
      <c r="C237" s="148"/>
      <c r="D237" s="148"/>
      <c r="E237" s="148"/>
    </row>
    <row r="238" customFormat="false" ht="12.75" hidden="false" customHeight="false" outlineLevel="0" collapsed="false">
      <c r="A238" s="148"/>
      <c r="B238" s="148"/>
      <c r="C238" s="148"/>
      <c r="D238" s="148"/>
      <c r="E238" s="148"/>
    </row>
    <row r="239" customFormat="false" ht="12.75" hidden="false" customHeight="false" outlineLevel="0" collapsed="false">
      <c r="A239" s="148"/>
      <c r="B239" s="148"/>
      <c r="C239" s="148"/>
      <c r="D239" s="148"/>
      <c r="E239" s="148"/>
    </row>
    <row r="240" customFormat="false" ht="12.75" hidden="false" customHeight="false" outlineLevel="0" collapsed="false">
      <c r="A240" s="148"/>
      <c r="B240" s="148"/>
      <c r="C240" s="148"/>
      <c r="D240" s="148"/>
      <c r="E240" s="148"/>
    </row>
    <row r="241" customFormat="false" ht="12.75" hidden="false" customHeight="false" outlineLevel="0" collapsed="false">
      <c r="A241" s="148"/>
      <c r="B241" s="148"/>
      <c r="C241" s="148"/>
      <c r="D241" s="209"/>
      <c r="E241" s="209"/>
    </row>
    <row r="242" customFormat="false" ht="12.75" hidden="false" customHeight="false" outlineLevel="0" collapsed="false">
      <c r="A242" s="148"/>
      <c r="B242" s="148"/>
      <c r="C242" s="148"/>
      <c r="D242" s="148"/>
      <c r="E242" s="148"/>
    </row>
    <row r="243" customFormat="false" ht="12.75" hidden="false" customHeight="false" outlineLevel="0" collapsed="false">
      <c r="A243" s="160"/>
      <c r="B243" s="148"/>
      <c r="C243" s="148"/>
      <c r="D243" s="148"/>
      <c r="E243" s="148"/>
    </row>
    <row r="244" customFormat="false" ht="12.75" hidden="false" customHeight="false" outlineLevel="0" collapsed="false">
      <c r="A244" s="148"/>
      <c r="B244" s="148"/>
      <c r="C244" s="148"/>
      <c r="D244" s="148"/>
      <c r="E244" s="148"/>
    </row>
    <row r="245" customFormat="false" ht="12.75" hidden="false" customHeight="false" outlineLevel="0" collapsed="false">
      <c r="A245" s="208"/>
      <c r="B245" s="148"/>
      <c r="C245" s="148"/>
      <c r="D245" s="148"/>
      <c r="E245" s="148"/>
    </row>
    <row r="246" customFormat="false" ht="12.75" hidden="false" customHeight="false" outlineLevel="0" collapsed="false">
      <c r="A246" s="208"/>
      <c r="B246" s="148"/>
      <c r="C246" s="148"/>
      <c r="D246" s="148"/>
      <c r="E246" s="148"/>
    </row>
    <row r="247" customFormat="false" ht="12.75" hidden="false" customHeight="false" outlineLevel="0" collapsed="false">
      <c r="A247" s="208"/>
      <c r="B247" s="148"/>
      <c r="C247" s="148"/>
      <c r="D247" s="209"/>
      <c r="E247" s="209"/>
    </row>
    <row r="248" customFormat="false" ht="12.75" hidden="false" customHeight="false" outlineLevel="0" collapsed="false">
      <c r="A248" s="148"/>
      <c r="B248" s="148"/>
      <c r="C248" s="148"/>
      <c r="D248" s="148"/>
      <c r="E248" s="148"/>
    </row>
    <row r="249" customFormat="false" ht="12.75" hidden="false" customHeight="false" outlineLevel="0" collapsed="false">
      <c r="A249" s="148"/>
      <c r="B249" s="148"/>
      <c r="C249" s="148"/>
      <c r="D249" s="148"/>
      <c r="E249" s="148"/>
    </row>
    <row r="250" customFormat="false" ht="12.75" hidden="false" customHeight="false" outlineLevel="0" collapsed="false">
      <c r="A250" s="148"/>
      <c r="B250" s="148"/>
      <c r="C250" s="148"/>
      <c r="D250" s="148"/>
      <c r="E250" s="148"/>
    </row>
    <row r="251" customFormat="false" ht="12.75" hidden="false" customHeight="false" outlineLevel="0" collapsed="false">
      <c r="A251" s="148"/>
      <c r="B251" s="148"/>
      <c r="C251" s="148"/>
      <c r="D251" s="148"/>
      <c r="E251" s="148"/>
    </row>
    <row r="252" customFormat="false" ht="12.75" hidden="false" customHeight="false" outlineLevel="0" collapsed="false">
      <c r="A252" s="148"/>
      <c r="B252" s="148"/>
      <c r="C252" s="148"/>
      <c r="D252" s="148"/>
      <c r="E252" s="148"/>
    </row>
    <row r="253" customFormat="false" ht="12.75" hidden="false" customHeight="false" outlineLevel="0" collapsed="false">
      <c r="A253" s="148"/>
      <c r="B253" s="148"/>
      <c r="C253" s="148"/>
      <c r="D253" s="148"/>
      <c r="E253" s="148"/>
    </row>
    <row r="254" customFormat="false" ht="12.75" hidden="false" customHeight="false" outlineLevel="0" collapsed="false">
      <c r="A254" s="148"/>
      <c r="B254" s="148"/>
      <c r="C254" s="148"/>
      <c r="D254" s="148"/>
      <c r="E254" s="148"/>
    </row>
    <row r="255" customFormat="false" ht="12.75" hidden="false" customHeight="false" outlineLevel="0" collapsed="false">
      <c r="A255" s="160"/>
      <c r="B255" s="148"/>
      <c r="C255" s="148"/>
      <c r="D255" s="210"/>
      <c r="E255" s="210"/>
    </row>
    <row r="256" customFormat="false" ht="12.75" hidden="false" customHeight="false" outlineLevel="0" collapsed="false">
      <c r="A256" s="160"/>
      <c r="B256" s="148"/>
      <c r="C256" s="140"/>
      <c r="D256" s="209"/>
      <c r="E256" s="209"/>
    </row>
    <row r="257" customFormat="false" ht="12.75" hidden="false" customHeight="false" outlineLevel="0" collapsed="false">
      <c r="A257" s="160"/>
      <c r="B257" s="148"/>
      <c r="C257" s="148"/>
      <c r="D257" s="210"/>
      <c r="E257" s="210"/>
    </row>
    <row r="258" customFormat="false" ht="12.75" hidden="false" customHeight="false" outlineLevel="0" collapsed="false">
      <c r="A258" s="160"/>
      <c r="B258" s="148"/>
      <c r="C258" s="148"/>
      <c r="D258" s="148"/>
      <c r="E258" s="148"/>
    </row>
    <row r="259" customFormat="false" ht="12.75" hidden="false" customHeight="false" outlineLevel="0" collapsed="false">
      <c r="A259" s="148"/>
      <c r="B259" s="148"/>
      <c r="C259" s="148"/>
      <c r="D259" s="148"/>
      <c r="E259" s="148"/>
    </row>
    <row r="260" customFormat="false" ht="12.75" hidden="false" customHeight="false" outlineLevel="0" collapsed="false">
      <c r="A260" s="160"/>
      <c r="B260" s="148"/>
      <c r="C260" s="148"/>
      <c r="D260" s="148"/>
      <c r="E260" s="148"/>
    </row>
    <row r="261" customFormat="false" ht="12.75" hidden="false" customHeight="false" outlineLevel="0" collapsed="false">
      <c r="A261" s="160"/>
      <c r="B261" s="148"/>
      <c r="C261" s="148"/>
      <c r="D261" s="148"/>
      <c r="E261" s="148"/>
    </row>
    <row r="262" customFormat="false" ht="12.75" hidden="false" customHeight="false" outlineLevel="0" collapsed="false">
      <c r="A262" s="148"/>
      <c r="B262" s="148"/>
      <c r="C262" s="148"/>
      <c r="D262" s="148"/>
      <c r="E262" s="148"/>
    </row>
    <row r="263" customFormat="false" ht="12.75" hidden="false" customHeight="false" outlineLevel="0" collapsed="false">
      <c r="A263" s="148"/>
      <c r="B263" s="148"/>
      <c r="C263" s="148"/>
      <c r="D263" s="148"/>
      <c r="E263" s="148"/>
    </row>
    <row r="264" customFormat="false" ht="12.75" hidden="false" customHeight="false" outlineLevel="0" collapsed="false">
      <c r="A264" s="148"/>
      <c r="B264" s="148"/>
      <c r="C264" s="148"/>
      <c r="D264" s="148"/>
      <c r="E264" s="148"/>
    </row>
    <row r="265" customFormat="false" ht="12.75" hidden="false" customHeight="false" outlineLevel="0" collapsed="false">
      <c r="A265" s="148"/>
      <c r="B265" s="148"/>
      <c r="C265" s="148"/>
      <c r="D265" s="148"/>
      <c r="E265" s="148"/>
    </row>
    <row r="266" customFormat="false" ht="12.75" hidden="false" customHeight="false" outlineLevel="0" collapsed="false">
      <c r="A266" s="148"/>
      <c r="B266" s="148"/>
      <c r="C266" s="148"/>
      <c r="D266" s="148"/>
      <c r="E266" s="148"/>
    </row>
    <row r="267" customFormat="false" ht="12.75" hidden="false" customHeight="false" outlineLevel="0" collapsed="false">
      <c r="A267" s="148"/>
      <c r="B267" s="148"/>
      <c r="C267" s="148"/>
      <c r="D267" s="148"/>
      <c r="E267" s="148"/>
    </row>
    <row r="268" customFormat="false" ht="12.75" hidden="false" customHeight="false" outlineLevel="0" collapsed="false">
      <c r="A268" s="148"/>
      <c r="B268" s="148"/>
      <c r="C268" s="148"/>
      <c r="D268" s="148"/>
      <c r="E268" s="148"/>
    </row>
    <row r="269" customFormat="false" ht="12.75" hidden="false" customHeight="false" outlineLevel="0" collapsed="false">
      <c r="A269" s="148"/>
      <c r="B269" s="148"/>
      <c r="C269" s="148"/>
      <c r="D269" s="148"/>
      <c r="E269" s="148"/>
    </row>
    <row r="270" customFormat="false" ht="18.75" hidden="false" customHeight="false" outlineLevel="0" collapsed="false">
      <c r="A270" s="196"/>
      <c r="B270" s="148"/>
      <c r="C270" s="148"/>
      <c r="D270" s="148"/>
      <c r="E270" s="148"/>
    </row>
    <row r="271" customFormat="false" ht="12.75" hidden="false" customHeight="false" outlineLevel="0" collapsed="false">
      <c r="A271" s="160"/>
      <c r="B271" s="148"/>
      <c r="C271" s="148"/>
      <c r="D271" s="148"/>
      <c r="E271" s="148"/>
    </row>
    <row r="272" customFormat="false" ht="12.75" hidden="false" customHeight="false" outlineLevel="0" collapsed="false">
      <c r="A272" s="148"/>
      <c r="B272" s="148"/>
      <c r="C272" s="148"/>
      <c r="D272" s="148"/>
      <c r="E272" s="148"/>
    </row>
    <row r="273" customFormat="false" ht="12.75" hidden="false" customHeight="false" outlineLevel="0" collapsed="false">
      <c r="A273" s="160"/>
      <c r="B273" s="170"/>
      <c r="C273" s="170"/>
      <c r="D273" s="211"/>
      <c r="E273" s="211"/>
    </row>
    <row r="274" customFormat="false" ht="12.75" hidden="false" customHeight="false" outlineLevel="0" collapsed="false">
      <c r="A274" s="160"/>
      <c r="B274" s="148"/>
      <c r="C274" s="148"/>
      <c r="D274" s="148"/>
      <c r="E274" s="148"/>
    </row>
    <row r="275" customFormat="false" ht="12.75" hidden="false" customHeight="false" outlineLevel="0" collapsed="false">
      <c r="A275" s="148"/>
      <c r="B275" s="148"/>
      <c r="C275" s="148"/>
      <c r="D275" s="148"/>
      <c r="E275" s="148"/>
    </row>
    <row r="276" customFormat="false" ht="12.75" hidden="false" customHeight="false" outlineLevel="0" collapsed="false">
      <c r="A276" s="148"/>
      <c r="B276" s="200"/>
      <c r="C276" s="200"/>
      <c r="D276" s="200"/>
      <c r="E276" s="200"/>
    </row>
    <row r="277" customFormat="false" ht="12.75" hidden="false" customHeight="false" outlineLevel="0" collapsed="false">
      <c r="A277" s="148"/>
      <c r="B277" s="148"/>
      <c r="C277" s="148"/>
      <c r="D277" s="148"/>
      <c r="E277" s="148"/>
    </row>
    <row r="278" customFormat="false" ht="12.75" hidden="false" customHeight="false" outlineLevel="0" collapsed="false">
      <c r="A278" s="148"/>
      <c r="B278" s="210"/>
      <c r="C278" s="210"/>
      <c r="D278" s="210"/>
      <c r="E278" s="210"/>
    </row>
    <row r="279" customFormat="false" ht="12.75" hidden="false" customHeight="false" outlineLevel="0" collapsed="false">
      <c r="A279" s="148"/>
      <c r="B279" s="148"/>
      <c r="C279" s="148"/>
      <c r="D279" s="148"/>
      <c r="E279" s="148"/>
    </row>
    <row r="280" customFormat="false" ht="12.75" hidden="false" customHeight="false" outlineLevel="0" collapsed="false">
      <c r="A280" s="148"/>
      <c r="B280" s="200"/>
      <c r="C280" s="200"/>
      <c r="D280" s="200"/>
      <c r="E280" s="200"/>
    </row>
    <row r="281" customFormat="false" ht="12.75" hidden="false" customHeight="false" outlineLevel="0" collapsed="false">
      <c r="A281" s="148"/>
      <c r="B281" s="148"/>
      <c r="C281" s="148"/>
      <c r="D281" s="148"/>
      <c r="E281" s="148"/>
    </row>
    <row r="282" customFormat="false" ht="12.75" hidden="false" customHeight="false" outlineLevel="0" collapsed="false">
      <c r="A282" s="148"/>
      <c r="B282" s="200"/>
      <c r="C282" s="200"/>
      <c r="D282" s="200"/>
      <c r="E282" s="200"/>
    </row>
    <row r="283" customFormat="false" ht="12.75" hidden="false" customHeight="false" outlineLevel="0" collapsed="false">
      <c r="A283" s="148"/>
      <c r="B283" s="148"/>
      <c r="C283" s="148"/>
      <c r="D283" s="148"/>
      <c r="E283" s="148"/>
    </row>
    <row r="284" customFormat="false" ht="12.75" hidden="false" customHeight="false" outlineLevel="0" collapsed="false">
      <c r="A284" s="148"/>
      <c r="B284" s="200"/>
      <c r="C284" s="200"/>
      <c r="D284" s="200"/>
      <c r="E284" s="200"/>
    </row>
    <row r="285" customFormat="false" ht="12.75" hidden="false" customHeight="false" outlineLevel="0" collapsed="false">
      <c r="A285" s="148"/>
      <c r="B285" s="148"/>
      <c r="C285" s="148"/>
      <c r="D285" s="148"/>
      <c r="E285" s="148"/>
    </row>
    <row r="286" customFormat="false" ht="12.75" hidden="false" customHeight="false" outlineLevel="0" collapsed="false">
      <c r="A286" s="148"/>
      <c r="B286" s="200"/>
      <c r="C286" s="200"/>
      <c r="D286" s="200"/>
      <c r="E286" s="200"/>
    </row>
    <row r="287" customFormat="false" ht="12.75" hidden="false" customHeight="false" outlineLevel="0" collapsed="false">
      <c r="A287" s="148"/>
      <c r="B287" s="148"/>
      <c r="C287" s="148"/>
      <c r="D287" s="148"/>
      <c r="E287" s="148"/>
    </row>
    <row r="288" customFormat="false" ht="12.75" hidden="false" customHeight="false" outlineLevel="0" collapsed="false">
      <c r="A288" s="148"/>
      <c r="B288" s="148"/>
      <c r="C288" s="148"/>
      <c r="D288" s="148"/>
      <c r="E288" s="148"/>
    </row>
    <row r="289" customFormat="false" ht="12.75" hidden="false" customHeight="false" outlineLevel="0" collapsed="false">
      <c r="A289" s="148"/>
      <c r="B289" s="148"/>
      <c r="C289" s="148"/>
      <c r="D289" s="148"/>
      <c r="E289" s="148"/>
    </row>
    <row r="290" customFormat="false" ht="12.75" hidden="false" customHeight="false" outlineLevel="0" collapsed="false">
      <c r="A290" s="148"/>
      <c r="B290" s="148"/>
      <c r="C290" s="148"/>
      <c r="D290" s="148"/>
      <c r="E290" s="148"/>
    </row>
    <row r="291" customFormat="false" ht="18.75" hidden="false" customHeight="false" outlineLevel="0" collapsed="false">
      <c r="A291" s="197"/>
      <c r="B291" s="197"/>
      <c r="C291" s="148"/>
      <c r="D291" s="148"/>
      <c r="E291" s="148"/>
    </row>
    <row r="292" customFormat="false" ht="12.75" hidden="false" customHeight="false" outlineLevel="0" collapsed="false">
      <c r="A292" s="160"/>
      <c r="B292" s="160"/>
      <c r="C292" s="148"/>
      <c r="D292" s="148"/>
      <c r="E292" s="148"/>
    </row>
    <row r="293" customFormat="false" ht="12.75" hidden="false" customHeight="false" outlineLevel="0" collapsed="false">
      <c r="A293" s="160"/>
      <c r="B293" s="198"/>
      <c r="C293" s="148"/>
      <c r="D293" s="148"/>
      <c r="E293" s="148"/>
    </row>
    <row r="294" customFormat="false" ht="12.75" hidden="false" customHeight="false" outlineLevel="0" collapsed="false">
      <c r="A294" s="148"/>
      <c r="B294" s="148"/>
      <c r="C294" s="148"/>
      <c r="D294" s="148"/>
      <c r="E294" s="148"/>
    </row>
    <row r="295" customFormat="false" ht="12.75" hidden="false" customHeight="false" outlineLevel="0" collapsed="false">
      <c r="A295" s="149"/>
      <c r="B295" s="170"/>
      <c r="C295" s="170"/>
      <c r="D295" s="170"/>
      <c r="E295" s="170"/>
    </row>
    <row r="296" customFormat="false" ht="12.75" hidden="false" customHeight="false" outlineLevel="0" collapsed="false">
      <c r="A296" s="160"/>
      <c r="B296" s="160"/>
      <c r="C296" s="148"/>
      <c r="D296" s="148"/>
      <c r="E296" s="148"/>
    </row>
    <row r="297" customFormat="false" ht="12.75" hidden="false" customHeight="false" outlineLevel="0" collapsed="false">
      <c r="A297" s="199"/>
      <c r="B297" s="160"/>
      <c r="C297" s="200"/>
      <c r="D297" s="200"/>
      <c r="E297" s="200"/>
    </row>
    <row r="298" customFormat="false" ht="12.75" hidden="false" customHeight="false" outlineLevel="0" collapsed="false">
      <c r="A298" s="199"/>
      <c r="B298" s="160"/>
      <c r="C298" s="200"/>
      <c r="D298" s="200"/>
      <c r="E298" s="200"/>
    </row>
    <row r="299" customFormat="false" ht="12.75" hidden="false" customHeight="false" outlineLevel="0" collapsed="false">
      <c r="A299" s="199"/>
      <c r="B299" s="199"/>
      <c r="C299" s="200"/>
      <c r="D299" s="200"/>
      <c r="E299" s="200"/>
    </row>
    <row r="300" customFormat="false" ht="12.75" hidden="false" customHeight="false" outlineLevel="0" collapsed="false">
      <c r="A300" s="199"/>
      <c r="B300" s="199"/>
      <c r="C300" s="200"/>
      <c r="D300" s="200"/>
      <c r="E300" s="200"/>
    </row>
    <row r="301" customFormat="false" ht="12.75" hidden="false" customHeight="false" outlineLevel="0" collapsed="false">
      <c r="A301" s="199"/>
      <c r="B301" s="149"/>
      <c r="C301" s="200"/>
      <c r="D301" s="200"/>
      <c r="E301" s="200"/>
    </row>
    <row r="302" customFormat="false" ht="12.75" hidden="false" customHeight="false" outlineLevel="0" collapsed="false">
      <c r="A302" s="148"/>
      <c r="B302" s="148"/>
      <c r="C302" s="200"/>
      <c r="D302" s="200"/>
      <c r="E302" s="200"/>
    </row>
    <row r="303" customFormat="false" ht="12.75" hidden="false" customHeight="false" outlineLevel="0" collapsed="false">
      <c r="A303" s="160"/>
      <c r="B303" s="160"/>
      <c r="C303" s="200"/>
      <c r="D303" s="200"/>
      <c r="E303" s="200"/>
    </row>
    <row r="304" customFormat="false" ht="12.75" hidden="false" customHeight="false" outlineLevel="0" collapsed="false">
      <c r="A304" s="199"/>
      <c r="B304" s="160"/>
      <c r="C304" s="200"/>
      <c r="D304" s="200"/>
      <c r="E304" s="200"/>
    </row>
    <row r="305" customFormat="false" ht="12.75" hidden="false" customHeight="false" outlineLevel="0" collapsed="false">
      <c r="A305" s="199"/>
      <c r="B305" s="160"/>
      <c r="C305" s="200"/>
      <c r="D305" s="200"/>
      <c r="E305" s="200"/>
    </row>
    <row r="306" customFormat="false" ht="12.75" hidden="false" customHeight="false" outlineLevel="0" collapsed="false">
      <c r="A306" s="199"/>
      <c r="B306" s="160"/>
      <c r="C306" s="200"/>
      <c r="D306" s="200"/>
      <c r="E306" s="200"/>
    </row>
    <row r="307" customFormat="false" ht="12.75" hidden="false" customHeight="false" outlineLevel="0" collapsed="false">
      <c r="A307" s="199"/>
      <c r="B307" s="160"/>
      <c r="C307" s="200"/>
      <c r="D307" s="200"/>
      <c r="E307" s="200"/>
    </row>
    <row r="308" customFormat="false" ht="12.75" hidden="false" customHeight="false" outlineLevel="0" collapsed="false">
      <c r="A308" s="199"/>
      <c r="B308" s="160"/>
      <c r="C308" s="200"/>
      <c r="D308" s="200"/>
      <c r="E308" s="200"/>
    </row>
    <row r="309" customFormat="false" ht="12.75" hidden="false" customHeight="false" outlineLevel="0" collapsed="false">
      <c r="A309" s="199"/>
      <c r="B309" s="160"/>
      <c r="C309" s="200"/>
      <c r="D309" s="200"/>
      <c r="E309" s="200"/>
    </row>
    <row r="310" customFormat="false" ht="12.75" hidden="false" customHeight="false" outlineLevel="0" collapsed="false">
      <c r="A310" s="199"/>
      <c r="B310" s="160"/>
      <c r="C310" s="200"/>
      <c r="D310" s="200"/>
      <c r="E310" s="200"/>
    </row>
    <row r="311" customFormat="false" ht="12.75" hidden="false" customHeight="false" outlineLevel="0" collapsed="false">
      <c r="A311" s="199"/>
      <c r="B311" s="160"/>
      <c r="C311" s="200"/>
      <c r="D311" s="200"/>
      <c r="E311" s="200"/>
    </row>
    <row r="312" customFormat="false" ht="12.75" hidden="false" customHeight="false" outlineLevel="0" collapsed="false">
      <c r="A312" s="199"/>
      <c r="B312" s="160"/>
      <c r="C312" s="200"/>
      <c r="D312" s="200"/>
      <c r="E312" s="200"/>
    </row>
    <row r="313" customFormat="false" ht="12.75" hidden="false" customHeight="false" outlineLevel="0" collapsed="false">
      <c r="A313" s="199"/>
      <c r="B313" s="199"/>
      <c r="C313" s="200"/>
      <c r="D313" s="200"/>
      <c r="E313" s="200"/>
    </row>
    <row r="314" customFormat="false" ht="12.75" hidden="false" customHeight="false" outlineLevel="0" collapsed="false">
      <c r="A314" s="199"/>
      <c r="B314" s="199"/>
      <c r="C314" s="200"/>
      <c r="D314" s="200"/>
      <c r="E314" s="200"/>
    </row>
    <row r="315" customFormat="false" ht="12.75" hidden="false" customHeight="false" outlineLevel="0" collapsed="false">
      <c r="A315" s="160"/>
      <c r="B315" s="160"/>
      <c r="C315" s="200"/>
      <c r="D315" s="200"/>
      <c r="E315" s="200"/>
    </row>
    <row r="316" customFormat="false" ht="12.75" hidden="false" customHeight="false" outlineLevel="0" collapsed="false">
      <c r="A316" s="199"/>
      <c r="B316" s="199"/>
      <c r="C316" s="200"/>
      <c r="D316" s="200"/>
      <c r="E316" s="200"/>
    </row>
    <row r="317" customFormat="false" ht="12.75" hidden="false" customHeight="false" outlineLevel="0" collapsed="false">
      <c r="A317" s="160"/>
      <c r="B317" s="160"/>
      <c r="C317" s="200"/>
      <c r="D317" s="200"/>
      <c r="E317" s="200"/>
    </row>
    <row r="318" customFormat="false" ht="12.75" hidden="false" customHeight="false" outlineLevel="0" collapsed="false">
      <c r="A318" s="199"/>
      <c r="B318" s="201"/>
      <c r="C318" s="200"/>
      <c r="D318" s="200"/>
      <c r="E318" s="200"/>
    </row>
    <row r="319" customFormat="false" ht="12.75" hidden="false" customHeight="false" outlineLevel="0" collapsed="false">
      <c r="A319" s="160"/>
      <c r="B319" s="160"/>
      <c r="C319" s="200"/>
      <c r="D319" s="200"/>
      <c r="E319" s="200"/>
    </row>
    <row r="320" customFormat="false" ht="12.75" hidden="false" customHeight="false" outlineLevel="0" collapsed="false">
      <c r="A320" s="148"/>
      <c r="B320" s="148"/>
      <c r="C320" s="200"/>
      <c r="D320" s="200"/>
      <c r="E320" s="200"/>
    </row>
    <row r="321" customFormat="false" ht="12.75" hidden="false" customHeight="false" outlineLevel="0" collapsed="false">
      <c r="A321" s="160"/>
      <c r="B321" s="160"/>
      <c r="C321" s="200"/>
      <c r="D321" s="200"/>
      <c r="E321" s="200"/>
    </row>
    <row r="322" customFormat="false" ht="12.75" hidden="false" customHeight="false" outlineLevel="0" collapsed="false">
      <c r="A322" s="199"/>
      <c r="B322" s="199"/>
      <c r="C322" s="200"/>
      <c r="D322" s="200"/>
      <c r="E322" s="200"/>
    </row>
    <row r="323" customFormat="false" ht="12.75" hidden="false" customHeight="false" outlineLevel="0" collapsed="false">
      <c r="A323" s="199"/>
      <c r="B323" s="199"/>
      <c r="C323" s="200"/>
      <c r="D323" s="200"/>
      <c r="E323" s="200"/>
    </row>
    <row r="324" customFormat="false" ht="12.75" hidden="false" customHeight="false" outlineLevel="0" collapsed="false">
      <c r="A324" s="199"/>
      <c r="B324" s="199"/>
      <c r="C324" s="200"/>
      <c r="D324" s="200"/>
      <c r="E324" s="200"/>
    </row>
    <row r="325" customFormat="false" ht="12.75" hidden="false" customHeight="false" outlineLevel="0" collapsed="false">
      <c r="A325" s="199"/>
      <c r="B325" s="148"/>
      <c r="C325" s="200"/>
      <c r="D325" s="200"/>
      <c r="E325" s="200"/>
    </row>
    <row r="326" customFormat="false" ht="12.75" hidden="false" customHeight="false" outlineLevel="0" collapsed="false">
      <c r="A326" s="160"/>
      <c r="B326" s="160"/>
      <c r="C326" s="200"/>
      <c r="D326" s="200"/>
      <c r="E326" s="200"/>
    </row>
    <row r="327" customFormat="false" ht="12.75" hidden="false" customHeight="false" outlineLevel="0" collapsed="false">
      <c r="A327" s="160"/>
      <c r="B327" s="160"/>
      <c r="C327" s="200"/>
      <c r="D327" s="200"/>
      <c r="E327" s="200"/>
    </row>
    <row r="328" customFormat="false" ht="12.75" hidden="false" customHeight="false" outlineLevel="0" collapsed="false">
      <c r="A328" s="199"/>
      <c r="B328" s="160"/>
      <c r="C328" s="200"/>
      <c r="D328" s="200"/>
      <c r="E328" s="200"/>
    </row>
    <row r="329" customFormat="false" ht="12.75" hidden="false" customHeight="false" outlineLevel="0" collapsed="false">
      <c r="A329" s="199"/>
      <c r="B329" s="160"/>
      <c r="C329" s="200"/>
      <c r="D329" s="200"/>
      <c r="E329" s="200"/>
    </row>
    <row r="330" customFormat="false" ht="12.75" hidden="false" customHeight="false" outlineLevel="0" collapsed="false">
      <c r="A330" s="199"/>
      <c r="B330" s="160"/>
      <c r="C330" s="200"/>
      <c r="D330" s="200"/>
      <c r="E330" s="200"/>
    </row>
    <row r="331" customFormat="false" ht="12.75" hidden="false" customHeight="false" outlineLevel="0" collapsed="false">
      <c r="A331" s="199"/>
      <c r="B331" s="160"/>
      <c r="C331" s="200"/>
      <c r="D331" s="200"/>
      <c r="E331" s="200"/>
    </row>
    <row r="332" customFormat="false" ht="12.75" hidden="false" customHeight="false" outlineLevel="0" collapsed="false">
      <c r="A332" s="199"/>
      <c r="B332" s="160"/>
      <c r="C332" s="200"/>
      <c r="D332" s="200"/>
      <c r="E332" s="200"/>
    </row>
    <row r="333" customFormat="false" ht="12.75" hidden="false" customHeight="false" outlineLevel="0" collapsed="false">
      <c r="A333" s="149"/>
      <c r="B333" s="201"/>
      <c r="C333" s="200"/>
      <c r="D333" s="200"/>
      <c r="E333" s="200"/>
    </row>
    <row r="334" customFormat="false" ht="12.75" hidden="false" customHeight="false" outlineLevel="0" collapsed="false">
      <c r="A334" s="160"/>
      <c r="B334" s="160"/>
      <c r="C334" s="200"/>
      <c r="D334" s="200"/>
      <c r="E334" s="200"/>
    </row>
    <row r="335" customFormat="false" ht="12.75" hidden="false" customHeight="false" outlineLevel="0" collapsed="false">
      <c r="A335" s="148"/>
      <c r="B335" s="148"/>
      <c r="C335" s="200"/>
      <c r="D335" s="200"/>
      <c r="E335" s="200"/>
    </row>
    <row r="336" customFormat="false" ht="12.75" hidden="false" customHeight="false" outlineLevel="0" collapsed="false">
      <c r="A336" s="160"/>
      <c r="B336" s="198"/>
      <c r="C336" s="200"/>
      <c r="D336" s="200"/>
      <c r="E336" s="200"/>
    </row>
    <row r="337" customFormat="false" ht="12.75" hidden="false" customHeight="false" outlineLevel="0" collapsed="false">
      <c r="A337" s="160"/>
      <c r="B337" s="198"/>
      <c r="C337" s="200"/>
      <c r="D337" s="200"/>
      <c r="E337" s="200"/>
    </row>
    <row r="338" customFormat="false" ht="12.75" hidden="false" customHeight="false" outlineLevel="0" collapsed="false">
      <c r="A338" s="160"/>
      <c r="B338" s="198"/>
      <c r="C338" s="200"/>
      <c r="D338" s="200"/>
      <c r="E338" s="200"/>
    </row>
    <row r="339" customFormat="false" ht="12.75" hidden="false" customHeight="false" outlineLevel="0" collapsed="false">
      <c r="A339" s="148"/>
      <c r="B339" s="148"/>
      <c r="C339" s="148"/>
      <c r="D339" s="148"/>
      <c r="E339" s="148"/>
    </row>
    <row r="340" customFormat="false" ht="12.75" hidden="false" customHeight="false" outlineLevel="0" collapsed="false">
      <c r="A340" s="148"/>
      <c r="B340" s="148"/>
      <c r="C340" s="148"/>
      <c r="D340" s="148"/>
      <c r="E340" s="148"/>
    </row>
    <row r="341" customFormat="false" ht="18.75" hidden="false" customHeight="false" outlineLevel="0" collapsed="false">
      <c r="A341" s="197"/>
      <c r="B341" s="197"/>
      <c r="C341" s="148"/>
      <c r="D341" s="148"/>
      <c r="E341" s="148"/>
    </row>
    <row r="342" customFormat="false" ht="12.75" hidden="false" customHeight="false" outlineLevel="0" collapsed="false">
      <c r="A342" s="160"/>
      <c r="B342" s="160"/>
      <c r="C342" s="148"/>
      <c r="D342" s="148"/>
      <c r="E342" s="148"/>
    </row>
    <row r="343" customFormat="false" ht="12.75" hidden="false" customHeight="false" outlineLevel="0" collapsed="false">
      <c r="A343" s="160"/>
      <c r="B343" s="198"/>
      <c r="C343" s="148"/>
      <c r="D343" s="148"/>
      <c r="E343" s="148"/>
    </row>
    <row r="344" customFormat="false" ht="12.75" hidden="false" customHeight="false" outlineLevel="0" collapsed="false">
      <c r="A344" s="148"/>
      <c r="B344" s="148"/>
      <c r="C344" s="148"/>
      <c r="D344" s="148"/>
      <c r="E344" s="148"/>
    </row>
    <row r="345" customFormat="false" ht="12.75" hidden="false" customHeight="false" outlineLevel="0" collapsed="false">
      <c r="A345" s="149"/>
      <c r="B345" s="170"/>
      <c r="C345" s="170"/>
      <c r="D345" s="170"/>
      <c r="E345" s="170"/>
    </row>
    <row r="346" customFormat="false" ht="12.75" hidden="false" customHeight="false" outlineLevel="0" collapsed="false">
      <c r="A346" s="160"/>
      <c r="B346" s="160"/>
      <c r="C346" s="160"/>
      <c r="D346" s="148"/>
      <c r="E346" s="148"/>
    </row>
    <row r="347" customFormat="false" ht="12.75" hidden="false" customHeight="false" outlineLevel="0" collapsed="false">
      <c r="A347" s="199"/>
      <c r="B347" s="160"/>
      <c r="C347" s="160"/>
      <c r="D347" s="212"/>
      <c r="E347" s="212"/>
    </row>
    <row r="348" customFormat="false" ht="12.75" hidden="false" customHeight="false" outlineLevel="0" collapsed="false">
      <c r="A348" s="199"/>
      <c r="B348" s="160"/>
      <c r="C348" s="160"/>
      <c r="D348" s="212"/>
      <c r="E348" s="212"/>
    </row>
    <row r="349" customFormat="false" ht="12.75" hidden="false" customHeight="false" outlineLevel="0" collapsed="false">
      <c r="A349" s="199"/>
      <c r="B349" s="199"/>
      <c r="C349" s="199"/>
      <c r="D349" s="212"/>
      <c r="E349" s="212"/>
    </row>
    <row r="350" customFormat="false" ht="12.75" hidden="false" customHeight="false" outlineLevel="0" collapsed="false">
      <c r="A350" s="199"/>
      <c r="B350" s="199"/>
      <c r="C350" s="199"/>
      <c r="D350" s="212"/>
      <c r="E350" s="212"/>
    </row>
    <row r="351" customFormat="false" ht="12.75" hidden="false" customHeight="false" outlineLevel="0" collapsed="false">
      <c r="A351" s="199"/>
      <c r="B351" s="149"/>
      <c r="C351" s="149"/>
      <c r="D351" s="212"/>
      <c r="E351" s="212"/>
    </row>
    <row r="352" customFormat="false" ht="12.75" hidden="false" customHeight="false" outlineLevel="0" collapsed="false">
      <c r="A352" s="199"/>
      <c r="B352" s="149"/>
      <c r="C352" s="149"/>
      <c r="D352" s="212"/>
      <c r="E352" s="212"/>
    </row>
    <row r="353" customFormat="false" ht="12.75" hidden="false" customHeight="false" outlineLevel="0" collapsed="false">
      <c r="A353" s="160"/>
      <c r="B353" s="160"/>
      <c r="C353" s="160"/>
      <c r="D353" s="212"/>
      <c r="E353" s="212"/>
    </row>
    <row r="354" customFormat="false" ht="12.75" hidden="false" customHeight="false" outlineLevel="0" collapsed="false">
      <c r="A354" s="199"/>
      <c r="B354" s="160"/>
      <c r="C354" s="160"/>
      <c r="D354" s="212"/>
      <c r="E354" s="212"/>
    </row>
    <row r="355" customFormat="false" ht="12.75" hidden="false" customHeight="false" outlineLevel="0" collapsed="false">
      <c r="A355" s="199"/>
      <c r="B355" s="160"/>
      <c r="C355" s="160"/>
      <c r="D355" s="212"/>
      <c r="E355" s="212"/>
    </row>
    <row r="356" customFormat="false" ht="12.75" hidden="false" customHeight="false" outlineLevel="0" collapsed="false">
      <c r="A356" s="199"/>
      <c r="B356" s="160"/>
      <c r="C356" s="160"/>
      <c r="D356" s="212"/>
      <c r="E356" s="212"/>
    </row>
    <row r="357" customFormat="false" ht="12.75" hidden="false" customHeight="false" outlineLevel="0" collapsed="false">
      <c r="A357" s="199"/>
      <c r="B357" s="160"/>
      <c r="C357" s="160"/>
      <c r="D357" s="212"/>
      <c r="E357" s="212"/>
    </row>
    <row r="358" customFormat="false" ht="12.75" hidden="false" customHeight="false" outlineLevel="0" collapsed="false">
      <c r="A358" s="199"/>
      <c r="B358" s="160"/>
      <c r="C358" s="160"/>
      <c r="D358" s="212"/>
      <c r="E358" s="212"/>
    </row>
    <row r="359" customFormat="false" ht="12.75" hidden="false" customHeight="false" outlineLevel="0" collapsed="false">
      <c r="A359" s="199"/>
      <c r="B359" s="160"/>
      <c r="C359" s="160"/>
      <c r="D359" s="212"/>
      <c r="E359" s="212"/>
    </row>
    <row r="360" customFormat="false" ht="12.75" hidden="false" customHeight="false" outlineLevel="0" collapsed="false">
      <c r="A360" s="199"/>
      <c r="B360" s="160"/>
      <c r="C360" s="160"/>
      <c r="D360" s="212"/>
      <c r="E360" s="212"/>
    </row>
    <row r="361" customFormat="false" ht="12.75" hidden="false" customHeight="false" outlineLevel="0" collapsed="false">
      <c r="A361" s="199"/>
      <c r="B361" s="160"/>
      <c r="C361" s="160"/>
      <c r="D361" s="212"/>
      <c r="E361" s="212"/>
    </row>
    <row r="362" customFormat="false" ht="12.75" hidden="false" customHeight="false" outlineLevel="0" collapsed="false">
      <c r="A362" s="199"/>
      <c r="B362" s="160"/>
      <c r="C362" s="160"/>
      <c r="D362" s="212"/>
      <c r="E362" s="212"/>
    </row>
    <row r="363" customFormat="false" ht="12.75" hidden="false" customHeight="false" outlineLevel="0" collapsed="false">
      <c r="A363" s="199"/>
      <c r="B363" s="160"/>
      <c r="C363" s="160"/>
      <c r="D363" s="212"/>
      <c r="E363" s="212"/>
    </row>
    <row r="364" customFormat="false" ht="12.75" hidden="false" customHeight="false" outlineLevel="0" collapsed="false">
      <c r="A364" s="199"/>
      <c r="B364" s="199"/>
      <c r="C364" s="199"/>
      <c r="D364" s="212"/>
      <c r="E364" s="212"/>
    </row>
    <row r="365" customFormat="false" ht="12.75" hidden="false" customHeight="false" outlineLevel="0" collapsed="false">
      <c r="A365" s="199"/>
      <c r="B365" s="199"/>
      <c r="C365" s="199"/>
      <c r="D365" s="212"/>
      <c r="E365" s="212"/>
    </row>
    <row r="366" customFormat="false" ht="12.75" hidden="false" customHeight="false" outlineLevel="0" collapsed="false">
      <c r="A366" s="160"/>
      <c r="B366" s="160"/>
      <c r="C366" s="160"/>
      <c r="D366" s="212"/>
      <c r="E366" s="212"/>
    </row>
    <row r="367" customFormat="false" ht="12.75" hidden="false" customHeight="false" outlineLevel="0" collapsed="false">
      <c r="A367" s="148"/>
      <c r="B367" s="160"/>
      <c r="C367" s="160"/>
      <c r="D367" s="212"/>
      <c r="E367" s="212"/>
    </row>
    <row r="368" customFormat="false" ht="12.75" hidden="false" customHeight="false" outlineLevel="0" collapsed="false">
      <c r="A368" s="199"/>
      <c r="B368" s="199"/>
      <c r="C368" s="199"/>
      <c r="D368" s="212"/>
      <c r="E368" s="212"/>
    </row>
    <row r="369" customFormat="false" ht="12.75" hidden="false" customHeight="false" outlineLevel="0" collapsed="false">
      <c r="A369" s="160"/>
      <c r="B369" s="160"/>
      <c r="C369" s="160"/>
      <c r="D369" s="212"/>
      <c r="E369" s="212"/>
    </row>
    <row r="370" customFormat="false" ht="12.75" hidden="false" customHeight="false" outlineLevel="0" collapsed="false">
      <c r="A370" s="199"/>
      <c r="B370" s="201"/>
      <c r="C370" s="201"/>
      <c r="D370" s="212"/>
      <c r="E370" s="212"/>
    </row>
    <row r="371" customFormat="false" ht="12.75" hidden="false" customHeight="false" outlineLevel="0" collapsed="false">
      <c r="A371" s="160"/>
      <c r="B371" s="160"/>
      <c r="C371" s="160"/>
      <c r="D371" s="212"/>
      <c r="E371" s="212"/>
    </row>
    <row r="372" customFormat="false" ht="12.75" hidden="false" customHeight="false" outlineLevel="0" collapsed="false">
      <c r="A372" s="160"/>
      <c r="B372" s="160"/>
      <c r="C372" s="160"/>
      <c r="D372" s="212"/>
      <c r="E372" s="212"/>
    </row>
    <row r="373" customFormat="false" ht="12.75" hidden="false" customHeight="false" outlineLevel="0" collapsed="false">
      <c r="A373" s="160"/>
      <c r="B373" s="160"/>
      <c r="C373" s="160"/>
      <c r="D373" s="212"/>
      <c r="E373" s="212"/>
    </row>
    <row r="374" customFormat="false" ht="12.75" hidden="false" customHeight="false" outlineLevel="0" collapsed="false">
      <c r="A374" s="160"/>
      <c r="B374" s="198"/>
      <c r="C374" s="198"/>
      <c r="D374" s="212"/>
      <c r="E374" s="212"/>
    </row>
    <row r="375" customFormat="false" ht="12.75" hidden="false" customHeight="false" outlineLevel="0" collapsed="false">
      <c r="A375" s="160"/>
      <c r="B375" s="198"/>
      <c r="C375" s="198"/>
      <c r="D375" s="212"/>
      <c r="E375" s="212"/>
    </row>
    <row r="376" customFormat="false" ht="12.75" hidden="false" customHeight="false" outlineLevel="0" collapsed="false">
      <c r="A376" s="160"/>
      <c r="B376" s="198"/>
      <c r="C376" s="198"/>
      <c r="D376" s="212"/>
      <c r="E376" s="212"/>
    </row>
    <row r="377" customFormat="false" ht="12.75" hidden="false" customHeight="false" outlineLevel="0" collapsed="false">
      <c r="A377" s="160"/>
      <c r="B377" s="198"/>
      <c r="C377" s="198"/>
      <c r="D377" s="212"/>
      <c r="E377" s="212"/>
    </row>
    <row r="378" customFormat="false" ht="12.75" hidden="false" customHeight="false" outlineLevel="0" collapsed="false">
      <c r="A378" s="160"/>
      <c r="B378" s="198"/>
      <c r="C378" s="198"/>
      <c r="D378" s="212"/>
      <c r="E378" s="212"/>
    </row>
    <row r="379" customFormat="false" ht="12.75" hidden="false" customHeight="false" outlineLevel="0" collapsed="false">
      <c r="A379" s="148"/>
      <c r="B379" s="198"/>
      <c r="C379" s="198"/>
      <c r="D379" s="212"/>
      <c r="E379" s="212"/>
    </row>
    <row r="380" customFormat="false" ht="12.75" hidden="false" customHeight="false" outlineLevel="0" collapsed="false">
      <c r="A380" s="148"/>
      <c r="B380" s="212"/>
      <c r="C380" s="198"/>
      <c r="D380" s="212"/>
      <c r="E380" s="212"/>
    </row>
    <row r="381" customFormat="false" ht="12.75" hidden="false" customHeight="false" outlineLevel="0" collapsed="false">
      <c r="A381" s="148"/>
      <c r="B381" s="198"/>
      <c r="C381" s="198"/>
      <c r="D381" s="212"/>
      <c r="E381" s="212"/>
    </row>
    <row r="382" customFormat="false" ht="12.75" hidden="false" customHeight="false" outlineLevel="0" collapsed="false">
      <c r="A382" s="148"/>
      <c r="B382" s="198"/>
      <c r="C382" s="198"/>
      <c r="D382" s="212"/>
      <c r="E382" s="212"/>
    </row>
    <row r="383" customFormat="false" ht="12.75" hidden="false" customHeight="false" outlineLevel="0" collapsed="false">
      <c r="A383" s="148"/>
      <c r="B383" s="198"/>
      <c r="C383" s="198"/>
      <c r="D383" s="212"/>
      <c r="E383" s="212"/>
    </row>
    <row r="384" customFormat="false" ht="12.75" hidden="false" customHeight="false" outlineLevel="0" collapsed="false">
      <c r="A384" s="148"/>
      <c r="B384" s="198"/>
      <c r="C384" s="198"/>
      <c r="D384" s="212"/>
      <c r="E384" s="212"/>
    </row>
    <row r="385" customFormat="false" ht="12.75" hidden="false" customHeight="false" outlineLevel="0" collapsed="false">
      <c r="A385" s="160"/>
      <c r="B385" s="198"/>
      <c r="C385" s="198"/>
      <c r="D385" s="212"/>
      <c r="E385" s="212"/>
    </row>
    <row r="386" customFormat="false" ht="12.75" hidden="false" customHeight="false" outlineLevel="0" collapsed="false">
      <c r="A386" s="148"/>
      <c r="B386" s="198"/>
      <c r="C386" s="198"/>
      <c r="D386" s="212"/>
      <c r="E386" s="212"/>
    </row>
    <row r="387" customFormat="false" ht="12.75" hidden="false" customHeight="false" outlineLevel="0" collapsed="false">
      <c r="A387" s="148"/>
      <c r="B387" s="198"/>
      <c r="C387" s="198"/>
      <c r="D387" s="212"/>
      <c r="E387" s="212"/>
    </row>
    <row r="388" customFormat="false" ht="12.75" hidden="false" customHeight="false" outlineLevel="0" collapsed="false">
      <c r="A388" s="160"/>
      <c r="B388" s="198"/>
      <c r="C388" s="198"/>
      <c r="D388" s="212"/>
      <c r="E388" s="212"/>
    </row>
    <row r="389" customFormat="false" ht="12.75" hidden="false" customHeight="false" outlineLevel="0" collapsed="false">
      <c r="A389" s="160"/>
      <c r="B389" s="198"/>
      <c r="C389" s="198"/>
      <c r="D389" s="212"/>
      <c r="E389" s="212"/>
    </row>
    <row r="390" customFormat="false" ht="12.75" hidden="false" customHeight="false" outlineLevel="0" collapsed="false">
      <c r="A390" s="148"/>
      <c r="B390" s="198"/>
      <c r="C390" s="198"/>
      <c r="D390" s="212"/>
      <c r="E390" s="212"/>
    </row>
    <row r="391" customFormat="false" ht="12.75" hidden="false" customHeight="false" outlineLevel="0" collapsed="false">
      <c r="A391" s="148"/>
      <c r="B391" s="198"/>
      <c r="C391" s="198"/>
      <c r="D391" s="212"/>
      <c r="E391" s="212"/>
    </row>
    <row r="392" customFormat="false" ht="12.75" hidden="false" customHeight="false" outlineLevel="0" collapsed="false">
      <c r="A392" s="148"/>
      <c r="B392" s="198"/>
      <c r="C392" s="198"/>
      <c r="D392" s="212"/>
      <c r="E392" s="212"/>
    </row>
    <row r="393" customFormat="false" ht="12.75" hidden="false" customHeight="false" outlineLevel="0" collapsed="false">
      <c r="A393" s="148"/>
      <c r="B393" s="198"/>
      <c r="C393" s="198"/>
      <c r="D393" s="212"/>
      <c r="E393" s="212"/>
    </row>
    <row r="394" customFormat="false" ht="12.75" hidden="false" customHeight="false" outlineLevel="0" collapsed="false">
      <c r="A394" s="148"/>
      <c r="B394" s="198"/>
      <c r="C394" s="198"/>
      <c r="D394" s="212"/>
      <c r="E394" s="212"/>
    </row>
    <row r="395" customFormat="false" ht="12.75" hidden="false" customHeight="false" outlineLevel="0" collapsed="false">
      <c r="A395" s="148"/>
      <c r="B395" s="198"/>
      <c r="C395" s="198"/>
      <c r="D395" s="212"/>
      <c r="E395" s="212"/>
    </row>
    <row r="396" customFormat="false" ht="12.75" hidden="false" customHeight="false" outlineLevel="0" collapsed="false">
      <c r="A396" s="148"/>
      <c r="B396" s="198"/>
      <c r="C396" s="198"/>
      <c r="D396" s="212"/>
      <c r="E396" s="212"/>
    </row>
    <row r="397" customFormat="false" ht="12.75" hidden="false" customHeight="false" outlineLevel="0" collapsed="false">
      <c r="A397" s="148"/>
      <c r="B397" s="198"/>
      <c r="C397" s="198"/>
      <c r="D397" s="212"/>
      <c r="E397" s="212"/>
    </row>
    <row r="398" customFormat="false" ht="12.75" hidden="false" customHeight="false" outlineLevel="0" collapsed="false">
      <c r="A398" s="160"/>
      <c r="B398" s="198"/>
      <c r="C398" s="198"/>
      <c r="D398" s="212"/>
      <c r="E398" s="212"/>
    </row>
    <row r="399" customFormat="false" ht="12.75" hidden="false" customHeight="false" outlineLevel="0" collapsed="false">
      <c r="A399" s="160"/>
      <c r="B399" s="198"/>
      <c r="C399" s="198"/>
      <c r="D399" s="212"/>
      <c r="E399" s="212"/>
    </row>
    <row r="400" customFormat="false" ht="12.75" hidden="false" customHeight="false" outlineLevel="0" collapsed="false">
      <c r="A400" s="160"/>
      <c r="B400" s="198"/>
      <c r="C400" s="198"/>
      <c r="D400" s="212"/>
      <c r="E400" s="212"/>
    </row>
    <row r="401" customFormat="false" ht="12.75" hidden="false" customHeight="false" outlineLevel="0" collapsed="false">
      <c r="A401" s="160"/>
      <c r="B401" s="198"/>
      <c r="C401" s="198"/>
      <c r="D401" s="212"/>
      <c r="E401" s="212"/>
    </row>
    <row r="402" customFormat="false" ht="12.75" hidden="false" customHeight="false" outlineLevel="0" collapsed="false">
      <c r="A402" s="160"/>
      <c r="B402" s="198"/>
      <c r="C402" s="198"/>
      <c r="D402" s="213"/>
      <c r="E402" s="213"/>
    </row>
    <row r="403" customFormat="false" ht="12.75" hidden="false" customHeight="false" outlineLevel="0" collapsed="false">
      <c r="A403" s="148"/>
      <c r="B403" s="148"/>
      <c r="C403" s="148"/>
      <c r="D403" s="148"/>
      <c r="E403" s="148"/>
    </row>
    <row r="404" customFormat="false" ht="18.75" hidden="false" customHeight="false" outlineLevel="0" collapsed="false">
      <c r="A404" s="196"/>
      <c r="B404" s="148"/>
      <c r="C404" s="148"/>
      <c r="D404" s="148"/>
      <c r="E404" s="148"/>
    </row>
    <row r="405" customFormat="false" ht="12.75" hidden="false" customHeight="false" outlineLevel="0" collapsed="false">
      <c r="A405" s="160"/>
      <c r="B405" s="148"/>
      <c r="C405" s="148"/>
      <c r="D405" s="148"/>
      <c r="E405" s="148"/>
    </row>
    <row r="406" customFormat="false" ht="12.75" hidden="false" customHeight="false" outlineLevel="0" collapsed="false">
      <c r="A406" s="148"/>
      <c r="B406" s="148"/>
      <c r="C406" s="148"/>
      <c r="D406" s="148"/>
      <c r="E406" s="148"/>
    </row>
    <row r="407" customFormat="false" ht="12.75" hidden="false" customHeight="false" outlineLevel="0" collapsed="false">
      <c r="A407" s="148"/>
      <c r="B407" s="148"/>
      <c r="C407" s="148"/>
      <c r="D407" s="148"/>
      <c r="E407" s="148"/>
    </row>
    <row r="408" customFormat="false" ht="12.75" hidden="false" customHeight="false" outlineLevel="0" collapsed="false">
      <c r="A408" s="149"/>
      <c r="B408" s="170"/>
      <c r="C408" s="170"/>
      <c r="D408" s="170"/>
      <c r="E408" s="170"/>
    </row>
    <row r="409" customFormat="false" ht="12.75" hidden="false" customHeight="false" outlineLevel="0" collapsed="false">
      <c r="A409" s="148"/>
      <c r="B409" s="148"/>
      <c r="C409" s="148"/>
      <c r="D409" s="148"/>
      <c r="E409" s="148"/>
    </row>
    <row r="410" customFormat="false" ht="12.75" hidden="false" customHeight="false" outlineLevel="0" collapsed="false">
      <c r="A410" s="160"/>
      <c r="B410" s="148"/>
      <c r="C410" s="148"/>
      <c r="D410" s="148"/>
      <c r="E410" s="148"/>
    </row>
    <row r="411" customFormat="false" ht="12.75" hidden="false" customHeight="false" outlineLevel="0" collapsed="false">
      <c r="A411" s="148"/>
      <c r="B411" s="148"/>
      <c r="C411" s="148"/>
      <c r="D411" s="148"/>
      <c r="E411" s="148"/>
    </row>
    <row r="412" customFormat="false" ht="12.75" hidden="false" customHeight="false" outlineLevel="0" collapsed="false">
      <c r="A412" s="148"/>
      <c r="B412" s="148"/>
      <c r="C412" s="148"/>
      <c r="D412" s="148"/>
      <c r="E412" s="148"/>
    </row>
    <row r="413" customFormat="false" ht="12.75" hidden="false" customHeight="false" outlineLevel="0" collapsed="false">
      <c r="A413" s="148"/>
      <c r="B413" s="148"/>
      <c r="C413" s="148"/>
      <c r="D413" s="148"/>
      <c r="E413" s="148"/>
    </row>
    <row r="414" customFormat="false" ht="12.75" hidden="false" customHeight="false" outlineLevel="0" collapsed="false">
      <c r="A414" s="148"/>
      <c r="B414" s="148"/>
      <c r="C414" s="148"/>
      <c r="D414" s="148"/>
      <c r="E414" s="148"/>
    </row>
    <row r="415" customFormat="false" ht="12.75" hidden="false" customHeight="false" outlineLevel="0" collapsed="false">
      <c r="A415" s="208"/>
      <c r="B415" s="148"/>
      <c r="C415" s="148"/>
      <c r="D415" s="148"/>
      <c r="E415" s="148"/>
    </row>
    <row r="416" customFormat="false" ht="12.75" hidden="false" customHeight="false" outlineLevel="0" collapsed="false">
      <c r="A416" s="208"/>
      <c r="B416" s="148"/>
      <c r="C416" s="148"/>
      <c r="D416" s="148"/>
      <c r="E416" s="148"/>
    </row>
    <row r="417" customFormat="false" ht="12.75" hidden="false" customHeight="false" outlineLevel="0" collapsed="false">
      <c r="A417" s="160"/>
      <c r="B417" s="148"/>
      <c r="C417" s="148"/>
      <c r="D417" s="148"/>
      <c r="E417" s="148"/>
    </row>
    <row r="418" customFormat="false" ht="12.75" hidden="false" customHeight="false" outlineLevel="0" collapsed="false">
      <c r="A418" s="148"/>
      <c r="B418" s="148"/>
      <c r="C418" s="213"/>
      <c r="D418" s="213"/>
      <c r="E418" s="213"/>
    </row>
    <row r="419" customFormat="false" ht="12.75" hidden="false" customHeight="false" outlineLevel="0" collapsed="false">
      <c r="A419" s="148"/>
      <c r="B419" s="148"/>
      <c r="C419" s="148"/>
      <c r="D419" s="148"/>
      <c r="E419" s="148"/>
    </row>
    <row r="420" customFormat="false" ht="12.75" hidden="false" customHeight="false" outlineLevel="0" collapsed="false">
      <c r="A420" s="160"/>
      <c r="B420" s="148"/>
      <c r="C420" s="148"/>
      <c r="D420" s="148"/>
      <c r="E420" s="148"/>
    </row>
    <row r="421" customFormat="false" ht="12.75" hidden="false" customHeight="false" outlineLevel="0" collapsed="false">
      <c r="A421" s="148"/>
      <c r="B421" s="214"/>
      <c r="C421" s="148"/>
      <c r="D421" s="148"/>
      <c r="E421" s="148"/>
    </row>
    <row r="422" customFormat="false" ht="12.75" hidden="false" customHeight="false" outlineLevel="0" collapsed="false">
      <c r="A422" s="160"/>
      <c r="B422" s="148"/>
      <c r="C422" s="148"/>
      <c r="D422" s="148"/>
      <c r="E422" s="148"/>
    </row>
    <row r="423" customFormat="false" ht="12.75" hidden="false" customHeight="false" outlineLevel="0" collapsed="false">
      <c r="A423" s="148"/>
      <c r="B423" s="148"/>
      <c r="C423" s="148"/>
      <c r="D423" s="148"/>
      <c r="E423" s="148"/>
    </row>
    <row r="424" customFormat="false" ht="12.75" hidden="false" customHeight="false" outlineLevel="0" collapsed="false">
      <c r="A424" s="148"/>
      <c r="B424" s="148"/>
      <c r="C424" s="148"/>
      <c r="D424" s="148"/>
      <c r="E424" s="148"/>
    </row>
    <row r="425" customFormat="false" ht="18.75" hidden="false" customHeight="false" outlineLevel="0" collapsed="false">
      <c r="A425" s="215"/>
      <c r="B425" s="216"/>
      <c r="C425" s="216"/>
      <c r="D425" s="216"/>
      <c r="E425" s="216"/>
      <c r="F425" s="217"/>
      <c r="G425" s="217"/>
      <c r="H425" s="217"/>
      <c r="I425" s="217"/>
      <c r="J425" s="217"/>
      <c r="K425" s="217"/>
      <c r="L425" s="217"/>
      <c r="M425" s="217"/>
      <c r="N425" s="217"/>
      <c r="O425" s="217"/>
      <c r="P425" s="217"/>
      <c r="Q425" s="217"/>
      <c r="R425" s="217"/>
      <c r="S425" s="217"/>
      <c r="T425" s="217"/>
      <c r="U425" s="217"/>
      <c r="V425" s="217"/>
      <c r="W425" s="217"/>
      <c r="X425" s="217"/>
      <c r="Y425" s="217"/>
      <c r="Z425" s="217"/>
      <c r="AA425" s="217"/>
      <c r="AB425" s="217"/>
      <c r="AC425" s="217"/>
      <c r="AD425" s="217"/>
      <c r="AE425" s="217"/>
      <c r="AF425" s="217"/>
      <c r="AG425" s="217"/>
      <c r="AH425" s="217"/>
      <c r="AI425" s="217"/>
      <c r="AJ425" s="217"/>
      <c r="AK425" s="217"/>
      <c r="AL425" s="217"/>
      <c r="AM425" s="217"/>
      <c r="AN425" s="217"/>
      <c r="AO425" s="217"/>
      <c r="AP425" s="217"/>
      <c r="AQ425" s="217"/>
      <c r="AR425" s="217"/>
      <c r="AS425" s="217"/>
      <c r="AT425" s="217"/>
      <c r="AU425" s="217"/>
      <c r="AV425" s="217"/>
      <c r="AW425" s="217"/>
      <c r="AX425" s="217"/>
      <c r="AY425" s="217"/>
      <c r="AZ425" s="217"/>
      <c r="BA425" s="217"/>
      <c r="BB425" s="217"/>
      <c r="BC425" s="217"/>
      <c r="BD425" s="217"/>
      <c r="BE425" s="217"/>
      <c r="BF425" s="217"/>
      <c r="BG425" s="217"/>
      <c r="BH425" s="217"/>
      <c r="BI425" s="217"/>
      <c r="BJ425" s="217"/>
      <c r="BK425" s="217"/>
      <c r="BL425" s="217"/>
      <c r="BM425" s="217"/>
      <c r="BN425" s="217"/>
      <c r="BO425" s="217"/>
      <c r="BP425" s="217"/>
      <c r="BQ425" s="217"/>
      <c r="BR425" s="217"/>
      <c r="BS425" s="217"/>
      <c r="BT425" s="217"/>
      <c r="BU425" s="217"/>
      <c r="BV425" s="217"/>
      <c r="BW425" s="217"/>
      <c r="BX425" s="217"/>
      <c r="BY425" s="217"/>
      <c r="BZ425" s="217"/>
      <c r="CA425" s="217"/>
      <c r="CB425" s="217"/>
      <c r="CC425" s="217"/>
      <c r="CD425" s="217"/>
      <c r="CE425" s="217"/>
      <c r="CF425" s="217"/>
      <c r="CG425" s="217"/>
      <c r="CH425" s="217"/>
      <c r="CI425" s="217"/>
      <c r="CJ425" s="217"/>
      <c r="CK425" s="217"/>
      <c r="CL425" s="217"/>
      <c r="CM425" s="217"/>
      <c r="CN425" s="217"/>
      <c r="CO425" s="217"/>
      <c r="CP425" s="217"/>
      <c r="CQ425" s="217"/>
      <c r="CR425" s="217"/>
      <c r="CS425" s="217"/>
      <c r="CT425" s="217"/>
      <c r="CU425" s="217"/>
      <c r="CV425" s="217"/>
      <c r="CW425" s="217"/>
      <c r="CX425" s="217"/>
      <c r="CY425" s="217"/>
      <c r="CZ425" s="217"/>
      <c r="DA425" s="217"/>
      <c r="DB425" s="217"/>
      <c r="DC425" s="217"/>
      <c r="DD425" s="217"/>
      <c r="DE425" s="217"/>
      <c r="DF425" s="217"/>
      <c r="DG425" s="217"/>
      <c r="DH425" s="217"/>
      <c r="DI425" s="217"/>
      <c r="DJ425" s="217"/>
      <c r="DK425" s="217"/>
      <c r="DL425" s="217"/>
      <c r="DM425" s="217"/>
      <c r="DN425" s="217"/>
      <c r="DO425" s="217"/>
      <c r="DP425" s="217"/>
      <c r="DQ425" s="217"/>
      <c r="DR425" s="217"/>
      <c r="DS425" s="217"/>
      <c r="DT425" s="217"/>
      <c r="DU425" s="217"/>
      <c r="DV425" s="217"/>
      <c r="DW425" s="217"/>
      <c r="DX425" s="217"/>
      <c r="DY425" s="217"/>
      <c r="DZ425" s="217"/>
      <c r="EA425" s="217"/>
      <c r="EB425" s="217"/>
      <c r="EC425" s="217"/>
      <c r="ED425" s="217"/>
      <c r="EE425" s="217"/>
      <c r="EF425" s="217"/>
      <c r="EG425" s="217"/>
      <c r="EH425" s="217"/>
      <c r="EI425" s="217"/>
      <c r="EJ425" s="217"/>
      <c r="EK425" s="217"/>
      <c r="EL425" s="217"/>
      <c r="EM425" s="217"/>
      <c r="EN425" s="217"/>
      <c r="EO425" s="217"/>
      <c r="EP425" s="217"/>
      <c r="EQ425" s="217"/>
      <c r="ER425" s="217"/>
      <c r="ES425" s="217"/>
      <c r="ET425" s="217"/>
      <c r="EU425" s="217"/>
      <c r="EV425" s="217"/>
      <c r="EW425" s="217"/>
      <c r="EX425" s="217"/>
      <c r="EY425" s="217"/>
      <c r="EZ425" s="217"/>
      <c r="FA425" s="217"/>
      <c r="FB425" s="217"/>
      <c r="FC425" s="217"/>
      <c r="FD425" s="217"/>
      <c r="FE425" s="217"/>
      <c r="FF425" s="217"/>
      <c r="FG425" s="217"/>
      <c r="FH425" s="217"/>
      <c r="FI425" s="217"/>
      <c r="FJ425" s="217"/>
      <c r="FK425" s="217"/>
      <c r="FL425" s="217"/>
      <c r="FM425" s="217"/>
      <c r="FN425" s="217"/>
      <c r="FO425" s="217"/>
      <c r="FP425" s="217"/>
      <c r="FQ425" s="217"/>
      <c r="FR425" s="217"/>
      <c r="FS425" s="217"/>
      <c r="FT425" s="217"/>
      <c r="FU425" s="217"/>
      <c r="FV425" s="217"/>
      <c r="FW425" s="217"/>
      <c r="FX425" s="217"/>
      <c r="FY425" s="217"/>
      <c r="FZ425" s="217"/>
      <c r="GA425" s="217"/>
      <c r="GB425" s="217"/>
      <c r="GC425" s="217"/>
      <c r="GD425" s="217"/>
      <c r="GE425" s="217"/>
      <c r="GF425" s="217"/>
      <c r="GG425" s="217"/>
      <c r="GH425" s="217"/>
      <c r="GI425" s="217"/>
      <c r="GJ425" s="217"/>
      <c r="GK425" s="217"/>
      <c r="GL425" s="217"/>
      <c r="GM425" s="217"/>
      <c r="GN425" s="217"/>
      <c r="GO425" s="217"/>
      <c r="GP425" s="217"/>
      <c r="GQ425" s="217"/>
      <c r="GR425" s="217"/>
      <c r="GS425" s="217"/>
      <c r="GT425" s="217"/>
      <c r="GU425" s="217"/>
      <c r="GV425" s="217"/>
      <c r="GW425" s="217"/>
      <c r="GX425" s="217"/>
      <c r="GY425" s="217"/>
      <c r="GZ425" s="217"/>
      <c r="HA425" s="217"/>
      <c r="HB425" s="217"/>
      <c r="HC425" s="217"/>
      <c r="HD425" s="217"/>
      <c r="HE425" s="217"/>
      <c r="HF425" s="217"/>
      <c r="HG425" s="217"/>
      <c r="HH425" s="217"/>
      <c r="HI425" s="217"/>
      <c r="HJ425" s="217"/>
      <c r="HK425" s="217"/>
      <c r="HL425" s="217"/>
      <c r="HM425" s="217"/>
      <c r="HN425" s="217"/>
      <c r="HO425" s="217"/>
      <c r="HP425" s="217"/>
      <c r="HQ425" s="217"/>
      <c r="HR425" s="217"/>
      <c r="HS425" s="217"/>
      <c r="HT425" s="217"/>
      <c r="HU425" s="217"/>
      <c r="HV425" s="217"/>
      <c r="HW425" s="217"/>
      <c r="HX425" s="217"/>
      <c r="HY425" s="217"/>
      <c r="HZ425" s="217"/>
      <c r="IA425" s="217"/>
      <c r="IB425" s="217"/>
      <c r="IC425" s="217"/>
      <c r="ID425" s="217"/>
      <c r="IE425" s="217"/>
      <c r="IF425" s="217"/>
      <c r="IG425" s="217"/>
      <c r="IH425" s="217"/>
      <c r="II425" s="217"/>
      <c r="IJ425" s="217"/>
      <c r="IK425" s="217"/>
      <c r="IL425" s="217"/>
      <c r="IM425" s="217"/>
      <c r="IN425" s="217"/>
      <c r="IO425" s="217"/>
      <c r="IP425" s="217"/>
      <c r="IQ425" s="217"/>
      <c r="IR425" s="217"/>
      <c r="IS425" s="217"/>
      <c r="IT425" s="217"/>
      <c r="IU425" s="217"/>
      <c r="IV425" s="217"/>
      <c r="IW425" s="217"/>
    </row>
    <row r="426" customFormat="false" ht="12.75" hidden="false" customHeight="false" outlineLevel="0" collapsed="false">
      <c r="A426" s="216"/>
      <c r="B426" s="216"/>
      <c r="C426" s="216"/>
      <c r="D426" s="216"/>
      <c r="E426" s="218"/>
      <c r="F426" s="217"/>
      <c r="G426" s="217"/>
      <c r="H426" s="217"/>
      <c r="I426" s="217"/>
      <c r="J426" s="217"/>
      <c r="K426" s="217"/>
      <c r="L426" s="217"/>
      <c r="M426" s="217"/>
      <c r="N426" s="217"/>
      <c r="O426" s="217"/>
      <c r="P426" s="217"/>
      <c r="Q426" s="217"/>
      <c r="R426" s="217"/>
      <c r="S426" s="217"/>
      <c r="T426" s="217"/>
      <c r="U426" s="217"/>
      <c r="V426" s="217"/>
      <c r="W426" s="217"/>
      <c r="X426" s="217"/>
      <c r="Y426" s="217"/>
      <c r="Z426" s="217"/>
      <c r="AA426" s="217"/>
      <c r="AB426" s="217"/>
      <c r="AC426" s="217"/>
      <c r="AD426" s="217"/>
      <c r="AE426" s="217"/>
      <c r="AF426" s="217"/>
      <c r="AG426" s="217"/>
      <c r="AH426" s="217"/>
      <c r="AI426" s="217"/>
      <c r="AJ426" s="217"/>
      <c r="AK426" s="217"/>
      <c r="AL426" s="217"/>
      <c r="AM426" s="217"/>
      <c r="AN426" s="217"/>
      <c r="AO426" s="217"/>
      <c r="AP426" s="217"/>
      <c r="AQ426" s="217"/>
      <c r="AR426" s="217"/>
      <c r="AS426" s="217"/>
      <c r="AT426" s="217"/>
      <c r="AU426" s="217"/>
      <c r="AV426" s="217"/>
      <c r="AW426" s="217"/>
      <c r="AX426" s="217"/>
      <c r="AY426" s="217"/>
      <c r="AZ426" s="217"/>
      <c r="BA426" s="217"/>
      <c r="BB426" s="217"/>
      <c r="BC426" s="217"/>
      <c r="BD426" s="217"/>
      <c r="BE426" s="217"/>
      <c r="BF426" s="217"/>
      <c r="BG426" s="217"/>
      <c r="BH426" s="217"/>
      <c r="BI426" s="217"/>
      <c r="BJ426" s="217"/>
      <c r="BK426" s="217"/>
      <c r="BL426" s="217"/>
      <c r="BM426" s="217"/>
      <c r="BN426" s="217"/>
      <c r="BO426" s="217"/>
      <c r="BP426" s="217"/>
      <c r="BQ426" s="217"/>
      <c r="BR426" s="217"/>
      <c r="BS426" s="217"/>
      <c r="BT426" s="217"/>
      <c r="BU426" s="217"/>
      <c r="BV426" s="217"/>
      <c r="BW426" s="217"/>
      <c r="BX426" s="217"/>
      <c r="BY426" s="217"/>
      <c r="BZ426" s="217"/>
      <c r="CA426" s="217"/>
      <c r="CB426" s="217"/>
      <c r="CC426" s="217"/>
      <c r="CD426" s="217"/>
      <c r="CE426" s="217"/>
      <c r="CF426" s="217"/>
      <c r="CG426" s="217"/>
      <c r="CH426" s="217"/>
      <c r="CI426" s="217"/>
      <c r="CJ426" s="217"/>
      <c r="CK426" s="217"/>
      <c r="CL426" s="217"/>
      <c r="CM426" s="217"/>
      <c r="CN426" s="217"/>
      <c r="CO426" s="217"/>
      <c r="CP426" s="217"/>
      <c r="CQ426" s="217"/>
      <c r="CR426" s="217"/>
      <c r="CS426" s="217"/>
      <c r="CT426" s="217"/>
      <c r="CU426" s="217"/>
      <c r="CV426" s="217"/>
      <c r="CW426" s="217"/>
      <c r="CX426" s="217"/>
      <c r="CY426" s="217"/>
      <c r="CZ426" s="217"/>
      <c r="DA426" s="217"/>
      <c r="DB426" s="217"/>
      <c r="DC426" s="217"/>
      <c r="DD426" s="217"/>
      <c r="DE426" s="217"/>
      <c r="DF426" s="217"/>
      <c r="DG426" s="217"/>
      <c r="DH426" s="217"/>
      <c r="DI426" s="217"/>
      <c r="DJ426" s="217"/>
      <c r="DK426" s="217"/>
      <c r="DL426" s="217"/>
      <c r="DM426" s="217"/>
      <c r="DN426" s="217"/>
      <c r="DO426" s="217"/>
      <c r="DP426" s="217"/>
      <c r="DQ426" s="217"/>
      <c r="DR426" s="217"/>
      <c r="DS426" s="217"/>
      <c r="DT426" s="217"/>
      <c r="DU426" s="217"/>
      <c r="DV426" s="217"/>
      <c r="DW426" s="217"/>
      <c r="DX426" s="217"/>
      <c r="DY426" s="217"/>
      <c r="DZ426" s="217"/>
      <c r="EA426" s="217"/>
      <c r="EB426" s="217"/>
      <c r="EC426" s="217"/>
      <c r="ED426" s="217"/>
      <c r="EE426" s="217"/>
      <c r="EF426" s="217"/>
      <c r="EG426" s="217"/>
      <c r="EH426" s="217"/>
      <c r="EI426" s="217"/>
      <c r="EJ426" s="217"/>
      <c r="EK426" s="217"/>
      <c r="EL426" s="217"/>
      <c r="EM426" s="217"/>
      <c r="EN426" s="217"/>
      <c r="EO426" s="217"/>
      <c r="EP426" s="217"/>
      <c r="EQ426" s="217"/>
      <c r="ER426" s="217"/>
      <c r="ES426" s="217"/>
      <c r="ET426" s="217"/>
      <c r="EU426" s="217"/>
      <c r="EV426" s="217"/>
      <c r="EW426" s="217"/>
      <c r="EX426" s="217"/>
      <c r="EY426" s="217"/>
      <c r="EZ426" s="217"/>
      <c r="FA426" s="217"/>
      <c r="FB426" s="217"/>
      <c r="FC426" s="217"/>
      <c r="FD426" s="217"/>
      <c r="FE426" s="217"/>
      <c r="FF426" s="217"/>
      <c r="FG426" s="217"/>
      <c r="FH426" s="217"/>
      <c r="FI426" s="217"/>
      <c r="FJ426" s="217"/>
      <c r="FK426" s="217"/>
      <c r="FL426" s="217"/>
      <c r="FM426" s="217"/>
      <c r="FN426" s="217"/>
      <c r="FO426" s="217"/>
      <c r="FP426" s="217"/>
      <c r="FQ426" s="217"/>
      <c r="FR426" s="217"/>
      <c r="FS426" s="217"/>
      <c r="FT426" s="217"/>
      <c r="FU426" s="217"/>
      <c r="FV426" s="217"/>
      <c r="FW426" s="217"/>
      <c r="FX426" s="217"/>
      <c r="FY426" s="217"/>
      <c r="FZ426" s="217"/>
      <c r="GA426" s="217"/>
      <c r="GB426" s="217"/>
      <c r="GC426" s="217"/>
      <c r="GD426" s="217"/>
      <c r="GE426" s="217"/>
      <c r="GF426" s="217"/>
      <c r="GG426" s="217"/>
      <c r="GH426" s="217"/>
      <c r="GI426" s="217"/>
      <c r="GJ426" s="217"/>
      <c r="GK426" s="217"/>
      <c r="GL426" s="217"/>
      <c r="GM426" s="217"/>
      <c r="GN426" s="217"/>
      <c r="GO426" s="217"/>
      <c r="GP426" s="217"/>
      <c r="GQ426" s="217"/>
      <c r="GR426" s="217"/>
      <c r="GS426" s="217"/>
      <c r="GT426" s="217"/>
      <c r="GU426" s="217"/>
      <c r="GV426" s="217"/>
      <c r="GW426" s="217"/>
      <c r="GX426" s="217"/>
      <c r="GY426" s="217"/>
      <c r="GZ426" s="217"/>
      <c r="HA426" s="217"/>
      <c r="HB426" s="217"/>
      <c r="HC426" s="217"/>
      <c r="HD426" s="217"/>
      <c r="HE426" s="217"/>
      <c r="HF426" s="217"/>
      <c r="HG426" s="217"/>
      <c r="HH426" s="217"/>
      <c r="HI426" s="217"/>
      <c r="HJ426" s="217"/>
      <c r="HK426" s="217"/>
      <c r="HL426" s="217"/>
      <c r="HM426" s="217"/>
      <c r="HN426" s="217"/>
      <c r="HO426" s="217"/>
      <c r="HP426" s="217"/>
      <c r="HQ426" s="217"/>
      <c r="HR426" s="217"/>
      <c r="HS426" s="217"/>
      <c r="HT426" s="217"/>
      <c r="HU426" s="217"/>
      <c r="HV426" s="217"/>
      <c r="HW426" s="217"/>
      <c r="HX426" s="217"/>
      <c r="HY426" s="217"/>
      <c r="HZ426" s="217"/>
      <c r="IA426" s="217"/>
      <c r="IB426" s="217"/>
      <c r="IC426" s="217"/>
      <c r="ID426" s="217"/>
      <c r="IE426" s="217"/>
      <c r="IF426" s="217"/>
      <c r="IG426" s="217"/>
      <c r="IH426" s="217"/>
      <c r="II426" s="217"/>
      <c r="IJ426" s="217"/>
      <c r="IK426" s="217"/>
      <c r="IL426" s="217"/>
      <c r="IM426" s="217"/>
      <c r="IN426" s="217"/>
      <c r="IO426" s="217"/>
      <c r="IP426" s="217"/>
      <c r="IQ426" s="217"/>
      <c r="IR426" s="217"/>
      <c r="IS426" s="217"/>
      <c r="IT426" s="217"/>
      <c r="IU426" s="217"/>
      <c r="IV426" s="217"/>
      <c r="IW426" s="217"/>
    </row>
    <row r="427" customFormat="false" ht="12.75" hidden="false" customHeight="false" outlineLevel="0" collapsed="false">
      <c r="A427" s="216"/>
      <c r="B427" s="219"/>
      <c r="C427" s="219"/>
      <c r="D427" s="219"/>
      <c r="E427" s="220"/>
      <c r="F427" s="217"/>
      <c r="G427" s="217"/>
      <c r="H427" s="217"/>
      <c r="I427" s="217"/>
      <c r="J427" s="217"/>
      <c r="K427" s="217"/>
      <c r="L427" s="217"/>
      <c r="M427" s="217"/>
      <c r="N427" s="217"/>
      <c r="O427" s="217"/>
      <c r="P427" s="217"/>
      <c r="Q427" s="217"/>
      <c r="R427" s="217"/>
      <c r="S427" s="217"/>
      <c r="T427" s="217"/>
      <c r="U427" s="217"/>
      <c r="V427" s="217"/>
      <c r="W427" s="217"/>
      <c r="X427" s="217"/>
      <c r="Y427" s="217"/>
      <c r="Z427" s="217"/>
      <c r="AA427" s="217"/>
      <c r="AB427" s="217"/>
      <c r="AC427" s="217"/>
      <c r="AD427" s="217"/>
      <c r="AE427" s="217"/>
      <c r="AF427" s="217"/>
      <c r="AG427" s="217"/>
      <c r="AH427" s="217"/>
      <c r="AI427" s="217"/>
      <c r="AJ427" s="217"/>
      <c r="AK427" s="217"/>
      <c r="AL427" s="217"/>
      <c r="AM427" s="217"/>
      <c r="AN427" s="217"/>
      <c r="AO427" s="217"/>
      <c r="AP427" s="217"/>
      <c r="AQ427" s="217"/>
      <c r="AR427" s="217"/>
      <c r="AS427" s="217"/>
      <c r="AT427" s="217"/>
      <c r="AU427" s="217"/>
      <c r="AV427" s="217"/>
      <c r="AW427" s="217"/>
      <c r="AX427" s="217"/>
      <c r="AY427" s="217"/>
      <c r="AZ427" s="217"/>
      <c r="BA427" s="217"/>
      <c r="BB427" s="217"/>
      <c r="BC427" s="217"/>
      <c r="BD427" s="217"/>
      <c r="BE427" s="217"/>
      <c r="BF427" s="217"/>
      <c r="BG427" s="217"/>
      <c r="BH427" s="217"/>
      <c r="BI427" s="217"/>
      <c r="BJ427" s="217"/>
      <c r="BK427" s="217"/>
      <c r="BL427" s="217"/>
      <c r="BM427" s="217"/>
      <c r="BN427" s="217"/>
      <c r="BO427" s="217"/>
      <c r="BP427" s="217"/>
      <c r="BQ427" s="217"/>
      <c r="BR427" s="217"/>
      <c r="BS427" s="217"/>
      <c r="BT427" s="217"/>
      <c r="BU427" s="217"/>
      <c r="BV427" s="217"/>
      <c r="BW427" s="217"/>
      <c r="BX427" s="217"/>
      <c r="BY427" s="217"/>
      <c r="BZ427" s="217"/>
      <c r="CA427" s="217"/>
      <c r="CB427" s="217"/>
      <c r="CC427" s="217"/>
      <c r="CD427" s="217"/>
      <c r="CE427" s="217"/>
      <c r="CF427" s="217"/>
      <c r="CG427" s="217"/>
      <c r="CH427" s="217"/>
      <c r="CI427" s="217"/>
      <c r="CJ427" s="217"/>
      <c r="CK427" s="217"/>
      <c r="CL427" s="217"/>
      <c r="CM427" s="217"/>
      <c r="CN427" s="217"/>
      <c r="CO427" s="217"/>
      <c r="CP427" s="217"/>
      <c r="CQ427" s="217"/>
      <c r="CR427" s="217"/>
      <c r="CS427" s="217"/>
      <c r="CT427" s="217"/>
      <c r="CU427" s="217"/>
      <c r="CV427" s="217"/>
      <c r="CW427" s="217"/>
      <c r="CX427" s="217"/>
      <c r="CY427" s="217"/>
      <c r="CZ427" s="217"/>
      <c r="DA427" s="217"/>
      <c r="DB427" s="217"/>
      <c r="DC427" s="217"/>
      <c r="DD427" s="217"/>
      <c r="DE427" s="217"/>
      <c r="DF427" s="217"/>
      <c r="DG427" s="217"/>
      <c r="DH427" s="217"/>
      <c r="DI427" s="217"/>
      <c r="DJ427" s="217"/>
      <c r="DK427" s="217"/>
      <c r="DL427" s="217"/>
      <c r="DM427" s="217"/>
      <c r="DN427" s="217"/>
      <c r="DO427" s="217"/>
      <c r="DP427" s="217"/>
      <c r="DQ427" s="217"/>
      <c r="DR427" s="217"/>
      <c r="DS427" s="217"/>
      <c r="DT427" s="217"/>
      <c r="DU427" s="217"/>
      <c r="DV427" s="217"/>
      <c r="DW427" s="217"/>
      <c r="DX427" s="217"/>
      <c r="DY427" s="217"/>
      <c r="DZ427" s="217"/>
      <c r="EA427" s="217"/>
      <c r="EB427" s="217"/>
      <c r="EC427" s="217"/>
      <c r="ED427" s="217"/>
      <c r="EE427" s="217"/>
      <c r="EF427" s="217"/>
      <c r="EG427" s="217"/>
      <c r="EH427" s="217"/>
      <c r="EI427" s="217"/>
      <c r="EJ427" s="217"/>
      <c r="EK427" s="217"/>
      <c r="EL427" s="217"/>
      <c r="EM427" s="217"/>
      <c r="EN427" s="217"/>
      <c r="EO427" s="217"/>
      <c r="EP427" s="217"/>
      <c r="EQ427" s="217"/>
      <c r="ER427" s="217"/>
      <c r="ES427" s="217"/>
      <c r="ET427" s="217"/>
      <c r="EU427" s="217"/>
      <c r="EV427" s="217"/>
      <c r="EW427" s="217"/>
      <c r="EX427" s="217"/>
      <c r="EY427" s="217"/>
      <c r="EZ427" s="217"/>
      <c r="FA427" s="217"/>
      <c r="FB427" s="217"/>
      <c r="FC427" s="217"/>
      <c r="FD427" s="217"/>
      <c r="FE427" s="217"/>
      <c r="FF427" s="217"/>
      <c r="FG427" s="217"/>
      <c r="FH427" s="217"/>
      <c r="FI427" s="217"/>
      <c r="FJ427" s="217"/>
      <c r="FK427" s="217"/>
      <c r="FL427" s="217"/>
      <c r="FM427" s="217"/>
      <c r="FN427" s="217"/>
      <c r="FO427" s="217"/>
      <c r="FP427" s="217"/>
      <c r="FQ427" s="217"/>
      <c r="FR427" s="217"/>
      <c r="FS427" s="217"/>
      <c r="FT427" s="217"/>
      <c r="FU427" s="217"/>
      <c r="FV427" s="217"/>
      <c r="FW427" s="217"/>
      <c r="FX427" s="217"/>
      <c r="FY427" s="217"/>
      <c r="FZ427" s="217"/>
      <c r="GA427" s="217"/>
      <c r="GB427" s="217"/>
      <c r="GC427" s="217"/>
      <c r="GD427" s="217"/>
      <c r="GE427" s="217"/>
      <c r="GF427" s="217"/>
      <c r="GG427" s="217"/>
      <c r="GH427" s="217"/>
      <c r="GI427" s="217"/>
      <c r="GJ427" s="217"/>
      <c r="GK427" s="217"/>
      <c r="GL427" s="217"/>
      <c r="GM427" s="217"/>
      <c r="GN427" s="217"/>
      <c r="GO427" s="217"/>
      <c r="GP427" s="217"/>
      <c r="GQ427" s="217"/>
      <c r="GR427" s="217"/>
      <c r="GS427" s="217"/>
      <c r="GT427" s="217"/>
      <c r="GU427" s="217"/>
      <c r="GV427" s="217"/>
      <c r="GW427" s="217"/>
      <c r="GX427" s="217"/>
      <c r="GY427" s="217"/>
      <c r="GZ427" s="217"/>
      <c r="HA427" s="217"/>
      <c r="HB427" s="217"/>
      <c r="HC427" s="217"/>
      <c r="HD427" s="217"/>
      <c r="HE427" s="217"/>
      <c r="HF427" s="217"/>
      <c r="HG427" s="217"/>
      <c r="HH427" s="217"/>
      <c r="HI427" s="217"/>
      <c r="HJ427" s="217"/>
      <c r="HK427" s="217"/>
      <c r="HL427" s="217"/>
      <c r="HM427" s="217"/>
      <c r="HN427" s="217"/>
      <c r="HO427" s="217"/>
      <c r="HP427" s="217"/>
      <c r="HQ427" s="217"/>
      <c r="HR427" s="217"/>
      <c r="HS427" s="217"/>
      <c r="HT427" s="217"/>
      <c r="HU427" s="217"/>
      <c r="HV427" s="217"/>
      <c r="HW427" s="217"/>
      <c r="HX427" s="217"/>
      <c r="HY427" s="217"/>
      <c r="HZ427" s="217"/>
      <c r="IA427" s="217"/>
      <c r="IB427" s="217"/>
      <c r="IC427" s="217"/>
      <c r="ID427" s="217"/>
      <c r="IE427" s="217"/>
      <c r="IF427" s="217"/>
      <c r="IG427" s="217"/>
      <c r="IH427" s="217"/>
      <c r="II427" s="217"/>
      <c r="IJ427" s="217"/>
      <c r="IK427" s="217"/>
      <c r="IL427" s="217"/>
      <c r="IM427" s="217"/>
      <c r="IN427" s="217"/>
      <c r="IO427" s="217"/>
      <c r="IP427" s="217"/>
      <c r="IQ427" s="217"/>
      <c r="IR427" s="217"/>
      <c r="IS427" s="217"/>
      <c r="IT427" s="217"/>
      <c r="IU427" s="217"/>
      <c r="IV427" s="217"/>
      <c r="IW427" s="217"/>
    </row>
    <row r="428" customFormat="false" ht="12.75" hidden="false" customHeight="false" outlineLevel="0" collapsed="false">
      <c r="A428" s="216"/>
      <c r="B428" s="202"/>
      <c r="C428" s="202"/>
      <c r="D428" s="202"/>
      <c r="E428" s="202"/>
      <c r="F428" s="217"/>
      <c r="G428" s="217"/>
      <c r="H428" s="217"/>
      <c r="I428" s="217"/>
      <c r="J428" s="217"/>
      <c r="K428" s="217"/>
      <c r="L428" s="217"/>
      <c r="M428" s="217"/>
      <c r="N428" s="217"/>
      <c r="O428" s="217"/>
      <c r="P428" s="217"/>
      <c r="Q428" s="217"/>
      <c r="R428" s="217"/>
      <c r="S428" s="217"/>
      <c r="T428" s="217"/>
      <c r="U428" s="217"/>
      <c r="V428" s="217"/>
      <c r="W428" s="217"/>
      <c r="X428" s="217"/>
      <c r="Y428" s="217"/>
      <c r="Z428" s="217"/>
      <c r="AA428" s="217"/>
      <c r="AB428" s="217"/>
      <c r="AC428" s="217"/>
      <c r="AD428" s="217"/>
      <c r="AE428" s="217"/>
      <c r="AF428" s="217"/>
      <c r="AG428" s="217"/>
      <c r="AH428" s="217"/>
      <c r="AI428" s="217"/>
      <c r="AJ428" s="217"/>
      <c r="AK428" s="217"/>
      <c r="AL428" s="217"/>
      <c r="AM428" s="217"/>
      <c r="AN428" s="217"/>
      <c r="AO428" s="217"/>
      <c r="AP428" s="217"/>
      <c r="AQ428" s="217"/>
      <c r="AR428" s="217"/>
      <c r="AS428" s="217"/>
      <c r="AT428" s="217"/>
      <c r="AU428" s="217"/>
      <c r="AV428" s="217"/>
      <c r="AW428" s="217"/>
      <c r="AX428" s="217"/>
      <c r="AY428" s="217"/>
      <c r="AZ428" s="217"/>
      <c r="BA428" s="217"/>
      <c r="BB428" s="217"/>
      <c r="BC428" s="217"/>
      <c r="BD428" s="217"/>
      <c r="BE428" s="217"/>
      <c r="BF428" s="217"/>
      <c r="BG428" s="217"/>
      <c r="BH428" s="217"/>
      <c r="BI428" s="217"/>
      <c r="BJ428" s="217"/>
      <c r="BK428" s="217"/>
      <c r="BL428" s="217"/>
      <c r="BM428" s="217"/>
      <c r="BN428" s="217"/>
      <c r="BO428" s="217"/>
      <c r="BP428" s="217"/>
      <c r="BQ428" s="217"/>
      <c r="BR428" s="217"/>
      <c r="BS428" s="217"/>
      <c r="BT428" s="217"/>
      <c r="BU428" s="217"/>
      <c r="BV428" s="217"/>
      <c r="BW428" s="217"/>
      <c r="BX428" s="217"/>
      <c r="BY428" s="217"/>
      <c r="BZ428" s="217"/>
      <c r="CA428" s="217"/>
      <c r="CB428" s="217"/>
      <c r="CC428" s="217"/>
      <c r="CD428" s="217"/>
      <c r="CE428" s="217"/>
      <c r="CF428" s="217"/>
      <c r="CG428" s="217"/>
      <c r="CH428" s="217"/>
      <c r="CI428" s="217"/>
      <c r="CJ428" s="217"/>
      <c r="CK428" s="217"/>
      <c r="CL428" s="217"/>
      <c r="CM428" s="217"/>
      <c r="CN428" s="217"/>
      <c r="CO428" s="217"/>
      <c r="CP428" s="217"/>
      <c r="CQ428" s="217"/>
      <c r="CR428" s="217"/>
      <c r="CS428" s="217"/>
      <c r="CT428" s="217"/>
      <c r="CU428" s="217"/>
      <c r="CV428" s="217"/>
      <c r="CW428" s="217"/>
      <c r="CX428" s="217"/>
      <c r="CY428" s="217"/>
      <c r="CZ428" s="217"/>
      <c r="DA428" s="217"/>
      <c r="DB428" s="217"/>
      <c r="DC428" s="217"/>
      <c r="DD428" s="217"/>
      <c r="DE428" s="217"/>
      <c r="DF428" s="217"/>
      <c r="DG428" s="217"/>
      <c r="DH428" s="217"/>
      <c r="DI428" s="217"/>
      <c r="DJ428" s="217"/>
      <c r="DK428" s="217"/>
      <c r="DL428" s="217"/>
      <c r="DM428" s="217"/>
      <c r="DN428" s="217"/>
      <c r="DO428" s="217"/>
      <c r="DP428" s="217"/>
      <c r="DQ428" s="217"/>
      <c r="DR428" s="217"/>
      <c r="DS428" s="217"/>
      <c r="DT428" s="217"/>
      <c r="DU428" s="217"/>
      <c r="DV428" s="217"/>
      <c r="DW428" s="217"/>
      <c r="DX428" s="217"/>
      <c r="DY428" s="217"/>
      <c r="DZ428" s="217"/>
      <c r="EA428" s="217"/>
      <c r="EB428" s="217"/>
      <c r="EC428" s="217"/>
      <c r="ED428" s="217"/>
      <c r="EE428" s="217"/>
      <c r="EF428" s="217"/>
      <c r="EG428" s="217"/>
      <c r="EH428" s="217"/>
      <c r="EI428" s="217"/>
      <c r="EJ428" s="217"/>
      <c r="EK428" s="217"/>
      <c r="EL428" s="217"/>
      <c r="EM428" s="217"/>
      <c r="EN428" s="217"/>
      <c r="EO428" s="217"/>
      <c r="EP428" s="217"/>
      <c r="EQ428" s="217"/>
      <c r="ER428" s="217"/>
      <c r="ES428" s="217"/>
      <c r="ET428" s="217"/>
      <c r="EU428" s="217"/>
      <c r="EV428" s="217"/>
      <c r="EW428" s="217"/>
      <c r="EX428" s="217"/>
      <c r="EY428" s="217"/>
      <c r="EZ428" s="217"/>
      <c r="FA428" s="217"/>
      <c r="FB428" s="217"/>
      <c r="FC428" s="217"/>
      <c r="FD428" s="217"/>
      <c r="FE428" s="217"/>
      <c r="FF428" s="217"/>
      <c r="FG428" s="217"/>
      <c r="FH428" s="217"/>
      <c r="FI428" s="217"/>
      <c r="FJ428" s="217"/>
      <c r="FK428" s="217"/>
      <c r="FL428" s="217"/>
      <c r="FM428" s="217"/>
      <c r="FN428" s="217"/>
      <c r="FO428" s="217"/>
      <c r="FP428" s="217"/>
      <c r="FQ428" s="217"/>
      <c r="FR428" s="217"/>
      <c r="FS428" s="217"/>
      <c r="FT428" s="217"/>
      <c r="FU428" s="217"/>
      <c r="FV428" s="217"/>
      <c r="FW428" s="217"/>
      <c r="FX428" s="217"/>
      <c r="FY428" s="217"/>
      <c r="FZ428" s="217"/>
      <c r="GA428" s="217"/>
      <c r="GB428" s="217"/>
      <c r="GC428" s="217"/>
      <c r="GD428" s="217"/>
      <c r="GE428" s="217"/>
      <c r="GF428" s="217"/>
      <c r="GG428" s="217"/>
      <c r="GH428" s="217"/>
      <c r="GI428" s="217"/>
      <c r="GJ428" s="217"/>
      <c r="GK428" s="217"/>
      <c r="GL428" s="217"/>
      <c r="GM428" s="217"/>
      <c r="GN428" s="217"/>
      <c r="GO428" s="217"/>
      <c r="GP428" s="217"/>
      <c r="GQ428" s="217"/>
      <c r="GR428" s="217"/>
      <c r="GS428" s="217"/>
      <c r="GT428" s="217"/>
      <c r="GU428" s="217"/>
      <c r="GV428" s="217"/>
      <c r="GW428" s="217"/>
      <c r="GX428" s="217"/>
      <c r="GY428" s="217"/>
      <c r="GZ428" s="217"/>
      <c r="HA428" s="217"/>
      <c r="HB428" s="217"/>
      <c r="HC428" s="217"/>
      <c r="HD428" s="217"/>
      <c r="HE428" s="217"/>
      <c r="HF428" s="217"/>
      <c r="HG428" s="217"/>
      <c r="HH428" s="217"/>
      <c r="HI428" s="217"/>
      <c r="HJ428" s="217"/>
      <c r="HK428" s="217"/>
      <c r="HL428" s="217"/>
      <c r="HM428" s="217"/>
      <c r="HN428" s="217"/>
      <c r="HO428" s="217"/>
      <c r="HP428" s="217"/>
      <c r="HQ428" s="217"/>
      <c r="HR428" s="217"/>
      <c r="HS428" s="217"/>
      <c r="HT428" s="217"/>
      <c r="HU428" s="217"/>
      <c r="HV428" s="217"/>
      <c r="HW428" s="217"/>
      <c r="HX428" s="217"/>
      <c r="HY428" s="217"/>
      <c r="HZ428" s="217"/>
      <c r="IA428" s="217"/>
      <c r="IB428" s="217"/>
      <c r="IC428" s="217"/>
      <c r="ID428" s="217"/>
      <c r="IE428" s="217"/>
      <c r="IF428" s="217"/>
      <c r="IG428" s="217"/>
      <c r="IH428" s="217"/>
      <c r="II428" s="217"/>
      <c r="IJ428" s="217"/>
      <c r="IK428" s="217"/>
      <c r="IL428" s="217"/>
      <c r="IM428" s="217"/>
      <c r="IN428" s="217"/>
      <c r="IO428" s="217"/>
      <c r="IP428" s="217"/>
      <c r="IQ428" s="217"/>
      <c r="IR428" s="217"/>
      <c r="IS428" s="217"/>
      <c r="IT428" s="217"/>
      <c r="IU428" s="217"/>
      <c r="IV428" s="217"/>
      <c r="IW428" s="217"/>
    </row>
    <row r="429" customFormat="false" ht="12.75" hidden="false" customHeight="false" outlineLevel="0" collapsed="false">
      <c r="A429" s="221"/>
      <c r="B429" s="218"/>
      <c r="C429" s="218"/>
      <c r="D429" s="218"/>
      <c r="E429" s="218"/>
      <c r="F429" s="217"/>
      <c r="G429" s="217"/>
      <c r="H429" s="217"/>
      <c r="I429" s="217"/>
      <c r="J429" s="217"/>
      <c r="K429" s="217"/>
      <c r="L429" s="217"/>
      <c r="M429" s="217"/>
      <c r="N429" s="217"/>
      <c r="O429" s="217"/>
      <c r="P429" s="217"/>
      <c r="Q429" s="217"/>
      <c r="R429" s="217"/>
      <c r="S429" s="217"/>
      <c r="T429" s="217"/>
      <c r="U429" s="217"/>
      <c r="V429" s="217"/>
      <c r="W429" s="217"/>
      <c r="X429" s="217"/>
      <c r="Y429" s="217"/>
      <c r="Z429" s="217"/>
      <c r="AA429" s="217"/>
      <c r="AB429" s="217"/>
      <c r="AC429" s="217"/>
      <c r="AD429" s="217"/>
      <c r="AE429" s="217"/>
      <c r="AF429" s="217"/>
      <c r="AG429" s="217"/>
      <c r="AH429" s="217"/>
      <c r="AI429" s="217"/>
      <c r="AJ429" s="217"/>
      <c r="AK429" s="217"/>
      <c r="AL429" s="217"/>
      <c r="AM429" s="217"/>
      <c r="AN429" s="217"/>
      <c r="AO429" s="217"/>
      <c r="AP429" s="217"/>
      <c r="AQ429" s="217"/>
      <c r="AR429" s="217"/>
      <c r="AS429" s="217"/>
      <c r="AT429" s="217"/>
      <c r="AU429" s="217"/>
      <c r="AV429" s="217"/>
      <c r="AW429" s="217"/>
      <c r="AX429" s="217"/>
      <c r="AY429" s="217"/>
      <c r="AZ429" s="217"/>
      <c r="BA429" s="217"/>
      <c r="BB429" s="217"/>
      <c r="BC429" s="217"/>
      <c r="BD429" s="217"/>
      <c r="BE429" s="217"/>
      <c r="BF429" s="217"/>
      <c r="BG429" s="217"/>
      <c r="BH429" s="217"/>
      <c r="BI429" s="217"/>
      <c r="BJ429" s="217"/>
      <c r="BK429" s="217"/>
      <c r="BL429" s="217"/>
      <c r="BM429" s="217"/>
      <c r="BN429" s="217"/>
      <c r="BO429" s="217"/>
      <c r="BP429" s="217"/>
      <c r="BQ429" s="217"/>
      <c r="BR429" s="217"/>
      <c r="BS429" s="217"/>
      <c r="BT429" s="217"/>
      <c r="BU429" s="217"/>
      <c r="BV429" s="217"/>
      <c r="BW429" s="217"/>
      <c r="BX429" s="217"/>
      <c r="BY429" s="217"/>
      <c r="BZ429" s="217"/>
      <c r="CA429" s="217"/>
      <c r="CB429" s="217"/>
      <c r="CC429" s="217"/>
      <c r="CD429" s="217"/>
      <c r="CE429" s="217"/>
      <c r="CF429" s="217"/>
      <c r="CG429" s="217"/>
      <c r="CH429" s="217"/>
      <c r="CI429" s="217"/>
      <c r="CJ429" s="217"/>
      <c r="CK429" s="217"/>
      <c r="CL429" s="217"/>
      <c r="CM429" s="217"/>
      <c r="CN429" s="217"/>
      <c r="CO429" s="217"/>
      <c r="CP429" s="217"/>
      <c r="CQ429" s="217"/>
      <c r="CR429" s="217"/>
      <c r="CS429" s="217"/>
      <c r="CT429" s="217"/>
      <c r="CU429" s="217"/>
      <c r="CV429" s="217"/>
      <c r="CW429" s="217"/>
      <c r="CX429" s="217"/>
      <c r="CY429" s="217"/>
      <c r="CZ429" s="217"/>
      <c r="DA429" s="217"/>
      <c r="DB429" s="217"/>
      <c r="DC429" s="217"/>
      <c r="DD429" s="217"/>
      <c r="DE429" s="217"/>
      <c r="DF429" s="217"/>
      <c r="DG429" s="217"/>
      <c r="DH429" s="217"/>
      <c r="DI429" s="217"/>
      <c r="DJ429" s="217"/>
      <c r="DK429" s="217"/>
      <c r="DL429" s="217"/>
      <c r="DM429" s="217"/>
      <c r="DN429" s="217"/>
      <c r="DO429" s="217"/>
      <c r="DP429" s="217"/>
      <c r="DQ429" s="217"/>
      <c r="DR429" s="217"/>
      <c r="DS429" s="217"/>
      <c r="DT429" s="217"/>
      <c r="DU429" s="217"/>
      <c r="DV429" s="217"/>
      <c r="DW429" s="217"/>
      <c r="DX429" s="217"/>
      <c r="DY429" s="217"/>
      <c r="DZ429" s="217"/>
      <c r="EA429" s="217"/>
      <c r="EB429" s="217"/>
      <c r="EC429" s="217"/>
      <c r="ED429" s="217"/>
      <c r="EE429" s="217"/>
      <c r="EF429" s="217"/>
      <c r="EG429" s="217"/>
      <c r="EH429" s="217"/>
      <c r="EI429" s="217"/>
      <c r="EJ429" s="217"/>
      <c r="EK429" s="217"/>
      <c r="EL429" s="217"/>
      <c r="EM429" s="217"/>
      <c r="EN429" s="217"/>
      <c r="EO429" s="217"/>
      <c r="EP429" s="217"/>
      <c r="EQ429" s="217"/>
      <c r="ER429" s="217"/>
      <c r="ES429" s="217"/>
      <c r="ET429" s="217"/>
      <c r="EU429" s="217"/>
      <c r="EV429" s="217"/>
      <c r="EW429" s="217"/>
      <c r="EX429" s="217"/>
      <c r="EY429" s="217"/>
      <c r="EZ429" s="217"/>
      <c r="FA429" s="217"/>
      <c r="FB429" s="217"/>
      <c r="FC429" s="217"/>
      <c r="FD429" s="217"/>
      <c r="FE429" s="217"/>
      <c r="FF429" s="217"/>
      <c r="FG429" s="217"/>
      <c r="FH429" s="217"/>
      <c r="FI429" s="217"/>
      <c r="FJ429" s="217"/>
      <c r="FK429" s="217"/>
      <c r="FL429" s="217"/>
      <c r="FM429" s="217"/>
      <c r="FN429" s="217"/>
      <c r="FO429" s="217"/>
      <c r="FP429" s="217"/>
      <c r="FQ429" s="217"/>
      <c r="FR429" s="217"/>
      <c r="FS429" s="217"/>
      <c r="FT429" s="217"/>
      <c r="FU429" s="217"/>
      <c r="FV429" s="217"/>
      <c r="FW429" s="217"/>
      <c r="FX429" s="217"/>
      <c r="FY429" s="217"/>
      <c r="FZ429" s="217"/>
      <c r="GA429" s="217"/>
      <c r="GB429" s="217"/>
      <c r="GC429" s="217"/>
      <c r="GD429" s="217"/>
      <c r="GE429" s="217"/>
      <c r="GF429" s="217"/>
      <c r="GG429" s="217"/>
      <c r="GH429" s="217"/>
      <c r="GI429" s="217"/>
      <c r="GJ429" s="217"/>
      <c r="GK429" s="217"/>
      <c r="GL429" s="217"/>
      <c r="GM429" s="217"/>
      <c r="GN429" s="217"/>
      <c r="GO429" s="217"/>
      <c r="GP429" s="217"/>
      <c r="GQ429" s="217"/>
      <c r="GR429" s="217"/>
      <c r="GS429" s="217"/>
      <c r="GT429" s="217"/>
      <c r="GU429" s="217"/>
      <c r="GV429" s="217"/>
      <c r="GW429" s="217"/>
      <c r="GX429" s="217"/>
      <c r="GY429" s="217"/>
      <c r="GZ429" s="217"/>
      <c r="HA429" s="217"/>
      <c r="HB429" s="217"/>
      <c r="HC429" s="217"/>
      <c r="HD429" s="217"/>
      <c r="HE429" s="217"/>
      <c r="HF429" s="217"/>
      <c r="HG429" s="217"/>
      <c r="HH429" s="217"/>
      <c r="HI429" s="217"/>
      <c r="HJ429" s="217"/>
      <c r="HK429" s="217"/>
      <c r="HL429" s="217"/>
      <c r="HM429" s="217"/>
      <c r="HN429" s="217"/>
      <c r="HO429" s="217"/>
      <c r="HP429" s="217"/>
      <c r="HQ429" s="217"/>
      <c r="HR429" s="217"/>
      <c r="HS429" s="217"/>
      <c r="HT429" s="217"/>
      <c r="HU429" s="217"/>
      <c r="HV429" s="217"/>
      <c r="HW429" s="217"/>
      <c r="HX429" s="217"/>
      <c r="HY429" s="217"/>
      <c r="HZ429" s="217"/>
      <c r="IA429" s="217"/>
      <c r="IB429" s="217"/>
      <c r="IC429" s="217"/>
      <c r="ID429" s="217"/>
      <c r="IE429" s="217"/>
      <c r="IF429" s="217"/>
      <c r="IG429" s="217"/>
      <c r="IH429" s="217"/>
      <c r="II429" s="217"/>
      <c r="IJ429" s="217"/>
      <c r="IK429" s="217"/>
      <c r="IL429" s="217"/>
      <c r="IM429" s="217"/>
      <c r="IN429" s="217"/>
      <c r="IO429" s="217"/>
      <c r="IP429" s="217"/>
      <c r="IQ429" s="217"/>
      <c r="IR429" s="217"/>
      <c r="IS429" s="217"/>
      <c r="IT429" s="217"/>
      <c r="IU429" s="217"/>
      <c r="IV429" s="217"/>
      <c r="IW429" s="217"/>
    </row>
    <row r="430" customFormat="false" ht="12.75" hidden="false" customHeight="false" outlineLevel="0" collapsed="false">
      <c r="A430" s="192"/>
      <c r="B430" s="216"/>
      <c r="C430" s="216"/>
      <c r="D430" s="216"/>
      <c r="E430" s="216"/>
      <c r="F430" s="217"/>
      <c r="G430" s="217"/>
      <c r="H430" s="217"/>
      <c r="I430" s="217"/>
      <c r="J430" s="217"/>
      <c r="K430" s="217"/>
      <c r="L430" s="217"/>
      <c r="M430" s="217"/>
      <c r="N430" s="217"/>
      <c r="O430" s="217"/>
      <c r="P430" s="217"/>
      <c r="Q430" s="217"/>
      <c r="R430" s="217"/>
      <c r="S430" s="217"/>
      <c r="T430" s="217"/>
      <c r="U430" s="217"/>
      <c r="V430" s="217"/>
      <c r="W430" s="217"/>
      <c r="X430" s="217"/>
      <c r="Y430" s="217"/>
      <c r="Z430" s="217"/>
      <c r="AA430" s="217"/>
      <c r="AB430" s="217"/>
      <c r="AC430" s="217"/>
      <c r="AD430" s="217"/>
      <c r="AE430" s="217"/>
      <c r="AF430" s="217"/>
      <c r="AG430" s="217"/>
      <c r="AH430" s="217"/>
      <c r="AI430" s="217"/>
      <c r="AJ430" s="217"/>
      <c r="AK430" s="217"/>
      <c r="AL430" s="217"/>
      <c r="AM430" s="217"/>
      <c r="AN430" s="217"/>
      <c r="AO430" s="217"/>
      <c r="AP430" s="217"/>
      <c r="AQ430" s="217"/>
      <c r="AR430" s="217"/>
      <c r="AS430" s="217"/>
      <c r="AT430" s="217"/>
      <c r="AU430" s="217"/>
      <c r="AV430" s="217"/>
      <c r="AW430" s="217"/>
      <c r="AX430" s="217"/>
      <c r="AY430" s="217"/>
      <c r="AZ430" s="217"/>
      <c r="BA430" s="217"/>
      <c r="BB430" s="217"/>
      <c r="BC430" s="217"/>
      <c r="BD430" s="217"/>
      <c r="BE430" s="217"/>
      <c r="BF430" s="217"/>
      <c r="BG430" s="217"/>
      <c r="BH430" s="217"/>
      <c r="BI430" s="217"/>
      <c r="BJ430" s="217"/>
      <c r="BK430" s="217"/>
      <c r="BL430" s="217"/>
      <c r="BM430" s="217"/>
      <c r="BN430" s="217"/>
      <c r="BO430" s="217"/>
      <c r="BP430" s="217"/>
      <c r="BQ430" s="217"/>
      <c r="BR430" s="217"/>
      <c r="BS430" s="217"/>
      <c r="BT430" s="217"/>
      <c r="BU430" s="217"/>
      <c r="BV430" s="217"/>
      <c r="BW430" s="217"/>
      <c r="BX430" s="217"/>
      <c r="BY430" s="217"/>
      <c r="BZ430" s="217"/>
      <c r="CA430" s="217"/>
      <c r="CB430" s="217"/>
      <c r="CC430" s="217"/>
      <c r="CD430" s="217"/>
      <c r="CE430" s="217"/>
      <c r="CF430" s="217"/>
      <c r="CG430" s="217"/>
      <c r="CH430" s="217"/>
      <c r="CI430" s="217"/>
      <c r="CJ430" s="217"/>
      <c r="CK430" s="217"/>
      <c r="CL430" s="217"/>
      <c r="CM430" s="217"/>
      <c r="CN430" s="217"/>
      <c r="CO430" s="217"/>
      <c r="CP430" s="217"/>
      <c r="CQ430" s="217"/>
      <c r="CR430" s="217"/>
      <c r="CS430" s="217"/>
      <c r="CT430" s="217"/>
      <c r="CU430" s="217"/>
      <c r="CV430" s="217"/>
      <c r="CW430" s="217"/>
      <c r="CX430" s="217"/>
      <c r="CY430" s="217"/>
      <c r="CZ430" s="217"/>
      <c r="DA430" s="217"/>
      <c r="DB430" s="217"/>
      <c r="DC430" s="217"/>
      <c r="DD430" s="217"/>
      <c r="DE430" s="217"/>
      <c r="DF430" s="217"/>
      <c r="DG430" s="217"/>
      <c r="DH430" s="217"/>
      <c r="DI430" s="217"/>
      <c r="DJ430" s="217"/>
      <c r="DK430" s="217"/>
      <c r="DL430" s="217"/>
      <c r="DM430" s="217"/>
      <c r="DN430" s="217"/>
      <c r="DO430" s="217"/>
      <c r="DP430" s="217"/>
      <c r="DQ430" s="217"/>
      <c r="DR430" s="217"/>
      <c r="DS430" s="217"/>
      <c r="DT430" s="217"/>
      <c r="DU430" s="217"/>
      <c r="DV430" s="217"/>
      <c r="DW430" s="217"/>
      <c r="DX430" s="217"/>
      <c r="DY430" s="217"/>
      <c r="DZ430" s="217"/>
      <c r="EA430" s="217"/>
      <c r="EB430" s="217"/>
      <c r="EC430" s="217"/>
      <c r="ED430" s="217"/>
      <c r="EE430" s="217"/>
      <c r="EF430" s="217"/>
      <c r="EG430" s="217"/>
      <c r="EH430" s="217"/>
      <c r="EI430" s="217"/>
      <c r="EJ430" s="217"/>
      <c r="EK430" s="217"/>
      <c r="EL430" s="217"/>
      <c r="EM430" s="217"/>
      <c r="EN430" s="217"/>
      <c r="EO430" s="217"/>
      <c r="EP430" s="217"/>
      <c r="EQ430" s="217"/>
      <c r="ER430" s="217"/>
      <c r="ES430" s="217"/>
      <c r="ET430" s="217"/>
      <c r="EU430" s="217"/>
      <c r="EV430" s="217"/>
      <c r="EW430" s="217"/>
      <c r="EX430" s="217"/>
      <c r="EY430" s="217"/>
      <c r="EZ430" s="217"/>
      <c r="FA430" s="217"/>
      <c r="FB430" s="217"/>
      <c r="FC430" s="217"/>
      <c r="FD430" s="217"/>
      <c r="FE430" s="217"/>
      <c r="FF430" s="217"/>
      <c r="FG430" s="217"/>
      <c r="FH430" s="217"/>
      <c r="FI430" s="217"/>
      <c r="FJ430" s="217"/>
      <c r="FK430" s="217"/>
      <c r="FL430" s="217"/>
      <c r="FM430" s="217"/>
      <c r="FN430" s="217"/>
      <c r="FO430" s="217"/>
      <c r="FP430" s="217"/>
      <c r="FQ430" s="217"/>
      <c r="FR430" s="217"/>
      <c r="FS430" s="217"/>
      <c r="FT430" s="217"/>
      <c r="FU430" s="217"/>
      <c r="FV430" s="217"/>
      <c r="FW430" s="217"/>
      <c r="FX430" s="217"/>
      <c r="FY430" s="217"/>
      <c r="FZ430" s="217"/>
      <c r="GA430" s="217"/>
      <c r="GB430" s="217"/>
      <c r="GC430" s="217"/>
      <c r="GD430" s="217"/>
      <c r="GE430" s="217"/>
      <c r="GF430" s="217"/>
      <c r="GG430" s="217"/>
      <c r="GH430" s="217"/>
      <c r="GI430" s="217"/>
      <c r="GJ430" s="217"/>
      <c r="GK430" s="217"/>
      <c r="GL430" s="217"/>
      <c r="GM430" s="217"/>
      <c r="GN430" s="217"/>
      <c r="GO430" s="217"/>
      <c r="GP430" s="217"/>
      <c r="GQ430" s="217"/>
      <c r="GR430" s="217"/>
      <c r="GS430" s="217"/>
      <c r="GT430" s="217"/>
      <c r="GU430" s="217"/>
      <c r="GV430" s="217"/>
      <c r="GW430" s="217"/>
      <c r="GX430" s="217"/>
      <c r="GY430" s="217"/>
      <c r="GZ430" s="217"/>
      <c r="HA430" s="217"/>
      <c r="HB430" s="217"/>
      <c r="HC430" s="217"/>
      <c r="HD430" s="217"/>
      <c r="HE430" s="217"/>
      <c r="HF430" s="217"/>
      <c r="HG430" s="217"/>
      <c r="HH430" s="217"/>
      <c r="HI430" s="217"/>
      <c r="HJ430" s="217"/>
      <c r="HK430" s="217"/>
      <c r="HL430" s="217"/>
      <c r="HM430" s="217"/>
      <c r="HN430" s="217"/>
      <c r="HO430" s="217"/>
      <c r="HP430" s="217"/>
      <c r="HQ430" s="217"/>
      <c r="HR430" s="217"/>
      <c r="HS430" s="217"/>
      <c r="HT430" s="217"/>
      <c r="HU430" s="217"/>
      <c r="HV430" s="217"/>
      <c r="HW430" s="217"/>
      <c r="HX430" s="217"/>
      <c r="HY430" s="217"/>
      <c r="HZ430" s="217"/>
      <c r="IA430" s="217"/>
      <c r="IB430" s="217"/>
      <c r="IC430" s="217"/>
      <c r="ID430" s="217"/>
      <c r="IE430" s="217"/>
      <c r="IF430" s="217"/>
      <c r="IG430" s="217"/>
      <c r="IH430" s="217"/>
      <c r="II430" s="217"/>
      <c r="IJ430" s="217"/>
      <c r="IK430" s="217"/>
      <c r="IL430" s="217"/>
      <c r="IM430" s="217"/>
      <c r="IN430" s="217"/>
      <c r="IO430" s="217"/>
      <c r="IP430" s="217"/>
      <c r="IQ430" s="217"/>
      <c r="IR430" s="217"/>
      <c r="IS430" s="217"/>
      <c r="IT430" s="217"/>
      <c r="IU430" s="217"/>
      <c r="IV430" s="217"/>
      <c r="IW430" s="217"/>
    </row>
    <row r="431" customFormat="false" ht="12.75" hidden="false" customHeight="false" outlineLevel="0" collapsed="false">
      <c r="A431" s="191"/>
      <c r="B431" s="216"/>
      <c r="C431" s="222"/>
      <c r="D431" s="222"/>
      <c r="E431" s="222"/>
      <c r="F431" s="217"/>
      <c r="G431" s="217"/>
      <c r="H431" s="217"/>
      <c r="I431" s="217"/>
      <c r="J431" s="217"/>
      <c r="K431" s="217"/>
      <c r="L431" s="217"/>
      <c r="M431" s="217"/>
      <c r="N431" s="217"/>
      <c r="O431" s="217"/>
      <c r="P431" s="217"/>
      <c r="Q431" s="217"/>
      <c r="R431" s="217"/>
      <c r="S431" s="217"/>
      <c r="T431" s="217"/>
      <c r="U431" s="217"/>
      <c r="V431" s="217"/>
      <c r="W431" s="217"/>
      <c r="X431" s="217"/>
      <c r="Y431" s="217"/>
      <c r="Z431" s="217"/>
      <c r="AA431" s="217"/>
      <c r="AB431" s="217"/>
      <c r="AC431" s="217"/>
      <c r="AD431" s="217"/>
      <c r="AE431" s="217"/>
      <c r="AF431" s="217"/>
      <c r="AG431" s="217"/>
      <c r="AH431" s="217"/>
      <c r="AI431" s="217"/>
      <c r="AJ431" s="217"/>
      <c r="AK431" s="217"/>
      <c r="AL431" s="217"/>
      <c r="AM431" s="217"/>
      <c r="AN431" s="217"/>
      <c r="AO431" s="217"/>
      <c r="AP431" s="217"/>
      <c r="AQ431" s="217"/>
      <c r="AR431" s="217"/>
      <c r="AS431" s="217"/>
      <c r="AT431" s="217"/>
      <c r="AU431" s="217"/>
      <c r="AV431" s="217"/>
      <c r="AW431" s="217"/>
      <c r="AX431" s="217"/>
      <c r="AY431" s="217"/>
      <c r="AZ431" s="217"/>
      <c r="BA431" s="217"/>
      <c r="BB431" s="217"/>
      <c r="BC431" s="217"/>
      <c r="BD431" s="217"/>
      <c r="BE431" s="217"/>
      <c r="BF431" s="217"/>
      <c r="BG431" s="217"/>
      <c r="BH431" s="217"/>
      <c r="BI431" s="217"/>
      <c r="BJ431" s="217"/>
      <c r="BK431" s="217"/>
      <c r="BL431" s="217"/>
      <c r="BM431" s="217"/>
      <c r="BN431" s="217"/>
      <c r="BO431" s="217"/>
      <c r="BP431" s="217"/>
      <c r="BQ431" s="217"/>
      <c r="BR431" s="217"/>
      <c r="BS431" s="217"/>
      <c r="BT431" s="217"/>
      <c r="BU431" s="217"/>
      <c r="BV431" s="217"/>
      <c r="BW431" s="217"/>
      <c r="BX431" s="217"/>
      <c r="BY431" s="217"/>
      <c r="BZ431" s="217"/>
      <c r="CA431" s="217"/>
      <c r="CB431" s="217"/>
      <c r="CC431" s="217"/>
      <c r="CD431" s="217"/>
      <c r="CE431" s="217"/>
      <c r="CF431" s="217"/>
      <c r="CG431" s="217"/>
      <c r="CH431" s="217"/>
      <c r="CI431" s="217"/>
      <c r="CJ431" s="217"/>
      <c r="CK431" s="217"/>
      <c r="CL431" s="217"/>
      <c r="CM431" s="217"/>
      <c r="CN431" s="217"/>
      <c r="CO431" s="217"/>
      <c r="CP431" s="217"/>
      <c r="CQ431" s="217"/>
      <c r="CR431" s="217"/>
      <c r="CS431" s="217"/>
      <c r="CT431" s="217"/>
      <c r="CU431" s="217"/>
      <c r="CV431" s="217"/>
      <c r="CW431" s="217"/>
      <c r="CX431" s="217"/>
      <c r="CY431" s="217"/>
      <c r="CZ431" s="217"/>
      <c r="DA431" s="217"/>
      <c r="DB431" s="217"/>
      <c r="DC431" s="217"/>
      <c r="DD431" s="217"/>
      <c r="DE431" s="217"/>
      <c r="DF431" s="217"/>
      <c r="DG431" s="217"/>
      <c r="DH431" s="217"/>
      <c r="DI431" s="217"/>
      <c r="DJ431" s="217"/>
      <c r="DK431" s="217"/>
      <c r="DL431" s="217"/>
      <c r="DM431" s="217"/>
      <c r="DN431" s="217"/>
      <c r="DO431" s="217"/>
      <c r="DP431" s="217"/>
      <c r="DQ431" s="217"/>
      <c r="DR431" s="217"/>
      <c r="DS431" s="217"/>
      <c r="DT431" s="217"/>
      <c r="DU431" s="217"/>
      <c r="DV431" s="217"/>
      <c r="DW431" s="217"/>
      <c r="DX431" s="217"/>
      <c r="DY431" s="217"/>
      <c r="DZ431" s="217"/>
      <c r="EA431" s="217"/>
      <c r="EB431" s="217"/>
      <c r="EC431" s="217"/>
      <c r="ED431" s="217"/>
      <c r="EE431" s="217"/>
      <c r="EF431" s="217"/>
      <c r="EG431" s="217"/>
      <c r="EH431" s="217"/>
      <c r="EI431" s="217"/>
      <c r="EJ431" s="217"/>
      <c r="EK431" s="217"/>
      <c r="EL431" s="217"/>
      <c r="EM431" s="217"/>
      <c r="EN431" s="217"/>
      <c r="EO431" s="217"/>
      <c r="EP431" s="217"/>
      <c r="EQ431" s="217"/>
      <c r="ER431" s="217"/>
      <c r="ES431" s="217"/>
      <c r="ET431" s="217"/>
      <c r="EU431" s="217"/>
      <c r="EV431" s="217"/>
      <c r="EW431" s="217"/>
      <c r="EX431" s="217"/>
      <c r="EY431" s="217"/>
      <c r="EZ431" s="217"/>
      <c r="FA431" s="217"/>
      <c r="FB431" s="217"/>
      <c r="FC431" s="217"/>
      <c r="FD431" s="217"/>
      <c r="FE431" s="217"/>
      <c r="FF431" s="217"/>
      <c r="FG431" s="217"/>
      <c r="FH431" s="217"/>
      <c r="FI431" s="217"/>
      <c r="FJ431" s="217"/>
      <c r="FK431" s="217"/>
      <c r="FL431" s="217"/>
      <c r="FM431" s="217"/>
      <c r="FN431" s="217"/>
      <c r="FO431" s="217"/>
      <c r="FP431" s="217"/>
      <c r="FQ431" s="217"/>
      <c r="FR431" s="217"/>
      <c r="FS431" s="217"/>
      <c r="FT431" s="217"/>
      <c r="FU431" s="217"/>
      <c r="FV431" s="217"/>
      <c r="FW431" s="217"/>
      <c r="FX431" s="217"/>
      <c r="FY431" s="217"/>
      <c r="FZ431" s="217"/>
      <c r="GA431" s="217"/>
      <c r="GB431" s="217"/>
      <c r="GC431" s="217"/>
      <c r="GD431" s="217"/>
      <c r="GE431" s="217"/>
      <c r="GF431" s="217"/>
      <c r="GG431" s="217"/>
      <c r="GH431" s="217"/>
      <c r="GI431" s="217"/>
      <c r="GJ431" s="217"/>
      <c r="GK431" s="217"/>
      <c r="GL431" s="217"/>
      <c r="GM431" s="217"/>
      <c r="GN431" s="217"/>
      <c r="GO431" s="217"/>
      <c r="GP431" s="217"/>
      <c r="GQ431" s="217"/>
      <c r="GR431" s="217"/>
      <c r="GS431" s="217"/>
      <c r="GT431" s="217"/>
      <c r="GU431" s="217"/>
      <c r="GV431" s="217"/>
      <c r="GW431" s="217"/>
      <c r="GX431" s="217"/>
      <c r="GY431" s="217"/>
      <c r="GZ431" s="217"/>
      <c r="HA431" s="217"/>
      <c r="HB431" s="217"/>
      <c r="HC431" s="217"/>
      <c r="HD431" s="217"/>
      <c r="HE431" s="217"/>
      <c r="HF431" s="217"/>
      <c r="HG431" s="217"/>
      <c r="HH431" s="217"/>
      <c r="HI431" s="217"/>
      <c r="HJ431" s="217"/>
      <c r="HK431" s="217"/>
      <c r="HL431" s="217"/>
      <c r="HM431" s="217"/>
      <c r="HN431" s="217"/>
      <c r="HO431" s="217"/>
      <c r="HP431" s="217"/>
      <c r="HQ431" s="217"/>
      <c r="HR431" s="217"/>
      <c r="HS431" s="217"/>
      <c r="HT431" s="217"/>
      <c r="HU431" s="217"/>
      <c r="HV431" s="217"/>
      <c r="HW431" s="217"/>
      <c r="HX431" s="217"/>
      <c r="HY431" s="217"/>
      <c r="HZ431" s="217"/>
      <c r="IA431" s="217"/>
      <c r="IB431" s="217"/>
      <c r="IC431" s="217"/>
      <c r="ID431" s="217"/>
      <c r="IE431" s="217"/>
      <c r="IF431" s="217"/>
      <c r="IG431" s="217"/>
      <c r="IH431" s="217"/>
      <c r="II431" s="217"/>
      <c r="IJ431" s="217"/>
      <c r="IK431" s="217"/>
      <c r="IL431" s="217"/>
      <c r="IM431" s="217"/>
      <c r="IN431" s="217"/>
      <c r="IO431" s="217"/>
      <c r="IP431" s="217"/>
      <c r="IQ431" s="217"/>
      <c r="IR431" s="217"/>
      <c r="IS431" s="217"/>
      <c r="IT431" s="217"/>
      <c r="IU431" s="217"/>
      <c r="IV431" s="217"/>
      <c r="IW431" s="217"/>
    </row>
    <row r="432" customFormat="false" ht="12.75" hidden="false" customHeight="false" outlineLevel="0" collapsed="false">
      <c r="A432" s="191"/>
      <c r="B432" s="223"/>
      <c r="C432" s="222"/>
      <c r="D432" s="222"/>
      <c r="E432" s="222"/>
      <c r="F432" s="217"/>
      <c r="G432" s="217"/>
      <c r="H432" s="217"/>
      <c r="I432" s="217"/>
      <c r="J432" s="217"/>
      <c r="K432" s="217"/>
      <c r="L432" s="217"/>
      <c r="M432" s="217"/>
      <c r="N432" s="217"/>
      <c r="O432" s="217"/>
      <c r="P432" s="217"/>
      <c r="Q432" s="217"/>
      <c r="R432" s="217"/>
      <c r="S432" s="217"/>
      <c r="T432" s="217"/>
      <c r="U432" s="217"/>
      <c r="V432" s="217"/>
      <c r="W432" s="217"/>
      <c r="X432" s="217"/>
      <c r="Y432" s="217"/>
      <c r="Z432" s="217"/>
      <c r="AA432" s="217"/>
      <c r="AB432" s="217"/>
      <c r="AC432" s="217"/>
      <c r="AD432" s="217"/>
      <c r="AE432" s="217"/>
      <c r="AF432" s="217"/>
      <c r="AG432" s="217"/>
      <c r="AH432" s="217"/>
      <c r="AI432" s="217"/>
      <c r="AJ432" s="217"/>
      <c r="AK432" s="217"/>
      <c r="AL432" s="217"/>
      <c r="AM432" s="217"/>
      <c r="AN432" s="217"/>
      <c r="AO432" s="217"/>
      <c r="AP432" s="217"/>
      <c r="AQ432" s="217"/>
      <c r="AR432" s="217"/>
      <c r="AS432" s="217"/>
      <c r="AT432" s="217"/>
      <c r="AU432" s="217"/>
      <c r="AV432" s="217"/>
      <c r="AW432" s="217"/>
      <c r="AX432" s="217"/>
      <c r="AY432" s="217"/>
      <c r="AZ432" s="217"/>
      <c r="BA432" s="217"/>
      <c r="BB432" s="217"/>
      <c r="BC432" s="217"/>
      <c r="BD432" s="217"/>
      <c r="BE432" s="217"/>
      <c r="BF432" s="217"/>
      <c r="BG432" s="217"/>
      <c r="BH432" s="217"/>
      <c r="BI432" s="217"/>
      <c r="BJ432" s="217"/>
      <c r="BK432" s="217"/>
      <c r="BL432" s="217"/>
      <c r="BM432" s="217"/>
      <c r="BN432" s="217"/>
      <c r="BO432" s="217"/>
      <c r="BP432" s="217"/>
      <c r="BQ432" s="217"/>
      <c r="BR432" s="217"/>
      <c r="BS432" s="217"/>
      <c r="BT432" s="217"/>
      <c r="BU432" s="217"/>
      <c r="BV432" s="217"/>
      <c r="BW432" s="217"/>
      <c r="BX432" s="217"/>
      <c r="BY432" s="217"/>
      <c r="BZ432" s="217"/>
      <c r="CA432" s="217"/>
      <c r="CB432" s="217"/>
      <c r="CC432" s="217"/>
      <c r="CD432" s="217"/>
      <c r="CE432" s="217"/>
      <c r="CF432" s="217"/>
      <c r="CG432" s="217"/>
      <c r="CH432" s="217"/>
      <c r="CI432" s="217"/>
      <c r="CJ432" s="217"/>
      <c r="CK432" s="217"/>
      <c r="CL432" s="217"/>
      <c r="CM432" s="217"/>
      <c r="CN432" s="217"/>
      <c r="CO432" s="217"/>
      <c r="CP432" s="217"/>
      <c r="CQ432" s="217"/>
      <c r="CR432" s="217"/>
      <c r="CS432" s="217"/>
      <c r="CT432" s="217"/>
      <c r="CU432" s="217"/>
      <c r="CV432" s="217"/>
      <c r="CW432" s="217"/>
      <c r="CX432" s="217"/>
      <c r="CY432" s="217"/>
      <c r="CZ432" s="217"/>
      <c r="DA432" s="217"/>
      <c r="DB432" s="217"/>
      <c r="DC432" s="217"/>
      <c r="DD432" s="217"/>
      <c r="DE432" s="217"/>
      <c r="DF432" s="217"/>
      <c r="DG432" s="217"/>
      <c r="DH432" s="217"/>
      <c r="DI432" s="217"/>
      <c r="DJ432" s="217"/>
      <c r="DK432" s="217"/>
      <c r="DL432" s="217"/>
      <c r="DM432" s="217"/>
      <c r="DN432" s="217"/>
      <c r="DO432" s="217"/>
      <c r="DP432" s="217"/>
      <c r="DQ432" s="217"/>
      <c r="DR432" s="217"/>
      <c r="DS432" s="217"/>
      <c r="DT432" s="217"/>
      <c r="DU432" s="217"/>
      <c r="DV432" s="217"/>
      <c r="DW432" s="217"/>
      <c r="DX432" s="217"/>
      <c r="DY432" s="217"/>
      <c r="DZ432" s="217"/>
      <c r="EA432" s="217"/>
      <c r="EB432" s="217"/>
      <c r="EC432" s="217"/>
      <c r="ED432" s="217"/>
      <c r="EE432" s="217"/>
      <c r="EF432" s="217"/>
      <c r="EG432" s="217"/>
      <c r="EH432" s="217"/>
      <c r="EI432" s="217"/>
      <c r="EJ432" s="217"/>
      <c r="EK432" s="217"/>
      <c r="EL432" s="217"/>
      <c r="EM432" s="217"/>
      <c r="EN432" s="217"/>
      <c r="EO432" s="217"/>
      <c r="EP432" s="217"/>
      <c r="EQ432" s="217"/>
      <c r="ER432" s="217"/>
      <c r="ES432" s="217"/>
      <c r="ET432" s="217"/>
      <c r="EU432" s="217"/>
      <c r="EV432" s="217"/>
      <c r="EW432" s="217"/>
      <c r="EX432" s="217"/>
      <c r="EY432" s="217"/>
      <c r="EZ432" s="217"/>
      <c r="FA432" s="217"/>
      <c r="FB432" s="217"/>
      <c r="FC432" s="217"/>
      <c r="FD432" s="217"/>
      <c r="FE432" s="217"/>
      <c r="FF432" s="217"/>
      <c r="FG432" s="217"/>
      <c r="FH432" s="217"/>
      <c r="FI432" s="217"/>
      <c r="FJ432" s="217"/>
      <c r="FK432" s="217"/>
      <c r="FL432" s="217"/>
      <c r="FM432" s="217"/>
      <c r="FN432" s="217"/>
      <c r="FO432" s="217"/>
      <c r="FP432" s="217"/>
      <c r="FQ432" s="217"/>
      <c r="FR432" s="217"/>
      <c r="FS432" s="217"/>
      <c r="FT432" s="217"/>
      <c r="FU432" s="217"/>
      <c r="FV432" s="217"/>
      <c r="FW432" s="217"/>
      <c r="FX432" s="217"/>
      <c r="FY432" s="217"/>
      <c r="FZ432" s="217"/>
      <c r="GA432" s="217"/>
      <c r="GB432" s="217"/>
      <c r="GC432" s="217"/>
      <c r="GD432" s="217"/>
      <c r="GE432" s="217"/>
      <c r="GF432" s="217"/>
      <c r="GG432" s="217"/>
      <c r="GH432" s="217"/>
      <c r="GI432" s="217"/>
      <c r="GJ432" s="217"/>
      <c r="GK432" s="217"/>
      <c r="GL432" s="217"/>
      <c r="GM432" s="217"/>
      <c r="GN432" s="217"/>
      <c r="GO432" s="217"/>
      <c r="GP432" s="217"/>
      <c r="GQ432" s="217"/>
      <c r="GR432" s="217"/>
      <c r="GS432" s="217"/>
      <c r="GT432" s="217"/>
      <c r="GU432" s="217"/>
      <c r="GV432" s="217"/>
      <c r="GW432" s="217"/>
      <c r="GX432" s="217"/>
      <c r="GY432" s="217"/>
      <c r="GZ432" s="217"/>
      <c r="HA432" s="217"/>
      <c r="HB432" s="217"/>
      <c r="HC432" s="217"/>
      <c r="HD432" s="217"/>
      <c r="HE432" s="217"/>
      <c r="HF432" s="217"/>
      <c r="HG432" s="217"/>
      <c r="HH432" s="217"/>
      <c r="HI432" s="217"/>
      <c r="HJ432" s="217"/>
      <c r="HK432" s="217"/>
      <c r="HL432" s="217"/>
      <c r="HM432" s="217"/>
      <c r="HN432" s="217"/>
      <c r="HO432" s="217"/>
      <c r="HP432" s="217"/>
      <c r="HQ432" s="217"/>
      <c r="HR432" s="217"/>
      <c r="HS432" s="217"/>
      <c r="HT432" s="217"/>
      <c r="HU432" s="217"/>
      <c r="HV432" s="217"/>
      <c r="HW432" s="217"/>
      <c r="HX432" s="217"/>
      <c r="HY432" s="217"/>
      <c r="HZ432" s="217"/>
      <c r="IA432" s="217"/>
      <c r="IB432" s="217"/>
      <c r="IC432" s="217"/>
      <c r="ID432" s="217"/>
      <c r="IE432" s="217"/>
      <c r="IF432" s="217"/>
      <c r="IG432" s="217"/>
      <c r="IH432" s="217"/>
      <c r="II432" s="217"/>
      <c r="IJ432" s="217"/>
      <c r="IK432" s="217"/>
      <c r="IL432" s="217"/>
      <c r="IM432" s="217"/>
      <c r="IN432" s="217"/>
      <c r="IO432" s="217"/>
      <c r="IP432" s="217"/>
      <c r="IQ432" s="217"/>
      <c r="IR432" s="217"/>
      <c r="IS432" s="217"/>
      <c r="IT432" s="217"/>
      <c r="IU432" s="217"/>
      <c r="IV432" s="217"/>
      <c r="IW432" s="217"/>
    </row>
    <row r="433" customFormat="false" ht="12.75" hidden="false" customHeight="false" outlineLevel="0" collapsed="false">
      <c r="A433" s="191"/>
      <c r="B433" s="224"/>
      <c r="C433" s="222"/>
      <c r="D433" s="222"/>
      <c r="E433" s="222"/>
      <c r="F433" s="217"/>
      <c r="G433" s="217"/>
      <c r="H433" s="217"/>
      <c r="I433" s="217"/>
      <c r="J433" s="217"/>
      <c r="K433" s="217"/>
      <c r="L433" s="217"/>
      <c r="M433" s="217"/>
      <c r="N433" s="217"/>
      <c r="O433" s="217"/>
      <c r="P433" s="217"/>
      <c r="Q433" s="217"/>
      <c r="R433" s="217"/>
      <c r="S433" s="217"/>
      <c r="T433" s="217"/>
      <c r="U433" s="217"/>
      <c r="V433" s="217"/>
      <c r="W433" s="217"/>
      <c r="X433" s="217"/>
      <c r="Y433" s="217"/>
      <c r="Z433" s="217"/>
      <c r="AA433" s="217"/>
      <c r="AB433" s="217"/>
      <c r="AC433" s="217"/>
      <c r="AD433" s="217"/>
      <c r="AE433" s="217"/>
      <c r="AF433" s="217"/>
      <c r="AG433" s="217"/>
      <c r="AH433" s="217"/>
      <c r="AI433" s="217"/>
      <c r="AJ433" s="217"/>
      <c r="AK433" s="217"/>
      <c r="AL433" s="217"/>
      <c r="AM433" s="217"/>
      <c r="AN433" s="217"/>
      <c r="AO433" s="217"/>
      <c r="AP433" s="217"/>
      <c r="AQ433" s="217"/>
      <c r="AR433" s="217"/>
      <c r="AS433" s="217"/>
      <c r="AT433" s="217"/>
      <c r="AU433" s="217"/>
      <c r="AV433" s="217"/>
      <c r="AW433" s="217"/>
      <c r="AX433" s="217"/>
      <c r="AY433" s="217"/>
      <c r="AZ433" s="217"/>
      <c r="BA433" s="217"/>
      <c r="BB433" s="217"/>
      <c r="BC433" s="217"/>
      <c r="BD433" s="217"/>
      <c r="BE433" s="217"/>
      <c r="BF433" s="217"/>
      <c r="BG433" s="217"/>
      <c r="BH433" s="217"/>
      <c r="BI433" s="217"/>
      <c r="BJ433" s="217"/>
      <c r="BK433" s="217"/>
      <c r="BL433" s="217"/>
      <c r="BM433" s="217"/>
      <c r="BN433" s="217"/>
      <c r="BO433" s="217"/>
      <c r="BP433" s="217"/>
      <c r="BQ433" s="217"/>
      <c r="BR433" s="217"/>
      <c r="BS433" s="217"/>
      <c r="BT433" s="217"/>
      <c r="BU433" s="217"/>
      <c r="BV433" s="217"/>
      <c r="BW433" s="217"/>
      <c r="BX433" s="217"/>
      <c r="BY433" s="217"/>
      <c r="BZ433" s="217"/>
      <c r="CA433" s="217"/>
      <c r="CB433" s="217"/>
      <c r="CC433" s="217"/>
      <c r="CD433" s="217"/>
      <c r="CE433" s="217"/>
      <c r="CF433" s="217"/>
      <c r="CG433" s="217"/>
      <c r="CH433" s="217"/>
      <c r="CI433" s="217"/>
      <c r="CJ433" s="217"/>
      <c r="CK433" s="217"/>
      <c r="CL433" s="217"/>
      <c r="CM433" s="217"/>
      <c r="CN433" s="217"/>
      <c r="CO433" s="217"/>
      <c r="CP433" s="217"/>
      <c r="CQ433" s="217"/>
      <c r="CR433" s="217"/>
      <c r="CS433" s="217"/>
      <c r="CT433" s="217"/>
      <c r="CU433" s="217"/>
      <c r="CV433" s="217"/>
      <c r="CW433" s="217"/>
      <c r="CX433" s="217"/>
      <c r="CY433" s="217"/>
      <c r="CZ433" s="217"/>
      <c r="DA433" s="217"/>
      <c r="DB433" s="217"/>
      <c r="DC433" s="217"/>
      <c r="DD433" s="217"/>
      <c r="DE433" s="217"/>
      <c r="DF433" s="217"/>
      <c r="DG433" s="217"/>
      <c r="DH433" s="217"/>
      <c r="DI433" s="217"/>
      <c r="DJ433" s="217"/>
      <c r="DK433" s="217"/>
      <c r="DL433" s="217"/>
      <c r="DM433" s="217"/>
      <c r="DN433" s="217"/>
      <c r="DO433" s="217"/>
      <c r="DP433" s="217"/>
      <c r="DQ433" s="217"/>
      <c r="DR433" s="217"/>
      <c r="DS433" s="217"/>
      <c r="DT433" s="217"/>
      <c r="DU433" s="217"/>
      <c r="DV433" s="217"/>
      <c r="DW433" s="217"/>
      <c r="DX433" s="217"/>
      <c r="DY433" s="217"/>
      <c r="DZ433" s="217"/>
      <c r="EA433" s="217"/>
      <c r="EB433" s="217"/>
      <c r="EC433" s="217"/>
      <c r="ED433" s="217"/>
      <c r="EE433" s="217"/>
      <c r="EF433" s="217"/>
      <c r="EG433" s="217"/>
      <c r="EH433" s="217"/>
      <c r="EI433" s="217"/>
      <c r="EJ433" s="217"/>
      <c r="EK433" s="217"/>
      <c r="EL433" s="217"/>
      <c r="EM433" s="217"/>
      <c r="EN433" s="217"/>
      <c r="EO433" s="217"/>
      <c r="EP433" s="217"/>
      <c r="EQ433" s="217"/>
      <c r="ER433" s="217"/>
      <c r="ES433" s="217"/>
      <c r="ET433" s="217"/>
      <c r="EU433" s="217"/>
      <c r="EV433" s="217"/>
      <c r="EW433" s="217"/>
      <c r="EX433" s="217"/>
      <c r="EY433" s="217"/>
      <c r="EZ433" s="217"/>
      <c r="FA433" s="217"/>
      <c r="FB433" s="217"/>
      <c r="FC433" s="217"/>
      <c r="FD433" s="217"/>
      <c r="FE433" s="217"/>
      <c r="FF433" s="217"/>
      <c r="FG433" s="217"/>
      <c r="FH433" s="217"/>
      <c r="FI433" s="217"/>
      <c r="FJ433" s="217"/>
      <c r="FK433" s="217"/>
      <c r="FL433" s="217"/>
      <c r="FM433" s="217"/>
      <c r="FN433" s="217"/>
      <c r="FO433" s="217"/>
      <c r="FP433" s="217"/>
      <c r="FQ433" s="217"/>
      <c r="FR433" s="217"/>
      <c r="FS433" s="217"/>
      <c r="FT433" s="217"/>
      <c r="FU433" s="217"/>
      <c r="FV433" s="217"/>
      <c r="FW433" s="217"/>
      <c r="FX433" s="217"/>
      <c r="FY433" s="217"/>
      <c r="FZ433" s="217"/>
      <c r="GA433" s="217"/>
      <c r="GB433" s="217"/>
      <c r="GC433" s="217"/>
      <c r="GD433" s="217"/>
      <c r="GE433" s="217"/>
      <c r="GF433" s="217"/>
      <c r="GG433" s="217"/>
      <c r="GH433" s="217"/>
      <c r="GI433" s="217"/>
      <c r="GJ433" s="217"/>
      <c r="GK433" s="217"/>
      <c r="GL433" s="217"/>
      <c r="GM433" s="217"/>
      <c r="GN433" s="217"/>
      <c r="GO433" s="217"/>
      <c r="GP433" s="217"/>
      <c r="GQ433" s="217"/>
      <c r="GR433" s="217"/>
      <c r="GS433" s="217"/>
      <c r="GT433" s="217"/>
      <c r="GU433" s="217"/>
      <c r="GV433" s="217"/>
      <c r="GW433" s="217"/>
      <c r="GX433" s="217"/>
      <c r="GY433" s="217"/>
      <c r="GZ433" s="217"/>
      <c r="HA433" s="217"/>
      <c r="HB433" s="217"/>
      <c r="HC433" s="217"/>
      <c r="HD433" s="217"/>
      <c r="HE433" s="217"/>
      <c r="HF433" s="217"/>
      <c r="HG433" s="217"/>
      <c r="HH433" s="217"/>
      <c r="HI433" s="217"/>
      <c r="HJ433" s="217"/>
      <c r="HK433" s="217"/>
      <c r="HL433" s="217"/>
      <c r="HM433" s="217"/>
      <c r="HN433" s="217"/>
      <c r="HO433" s="217"/>
      <c r="HP433" s="217"/>
      <c r="HQ433" s="217"/>
      <c r="HR433" s="217"/>
      <c r="HS433" s="217"/>
      <c r="HT433" s="217"/>
      <c r="HU433" s="217"/>
      <c r="HV433" s="217"/>
      <c r="HW433" s="217"/>
      <c r="HX433" s="217"/>
      <c r="HY433" s="217"/>
      <c r="HZ433" s="217"/>
      <c r="IA433" s="217"/>
      <c r="IB433" s="217"/>
      <c r="IC433" s="217"/>
      <c r="ID433" s="217"/>
      <c r="IE433" s="217"/>
      <c r="IF433" s="217"/>
      <c r="IG433" s="217"/>
      <c r="IH433" s="217"/>
      <c r="II433" s="217"/>
      <c r="IJ433" s="217"/>
      <c r="IK433" s="217"/>
      <c r="IL433" s="217"/>
      <c r="IM433" s="217"/>
      <c r="IN433" s="217"/>
      <c r="IO433" s="217"/>
      <c r="IP433" s="217"/>
      <c r="IQ433" s="217"/>
      <c r="IR433" s="217"/>
      <c r="IS433" s="217"/>
      <c r="IT433" s="217"/>
      <c r="IU433" s="217"/>
      <c r="IV433" s="217"/>
      <c r="IW433" s="217"/>
    </row>
    <row r="434" customFormat="false" ht="12.75" hidden="false" customHeight="false" outlineLevel="0" collapsed="false">
      <c r="A434" s="190"/>
      <c r="B434" s="221"/>
      <c r="C434" s="222"/>
      <c r="D434" s="222"/>
      <c r="E434" s="222"/>
      <c r="F434" s="217"/>
      <c r="G434" s="217"/>
      <c r="H434" s="217"/>
      <c r="I434" s="217"/>
      <c r="J434" s="217"/>
      <c r="K434" s="217"/>
      <c r="L434" s="217"/>
      <c r="M434" s="217"/>
      <c r="N434" s="217"/>
      <c r="O434" s="217"/>
      <c r="P434" s="217"/>
      <c r="Q434" s="217"/>
      <c r="R434" s="217"/>
      <c r="S434" s="217"/>
      <c r="T434" s="217"/>
      <c r="U434" s="217"/>
      <c r="V434" s="217"/>
      <c r="W434" s="217"/>
      <c r="X434" s="217"/>
      <c r="Y434" s="217"/>
      <c r="Z434" s="217"/>
      <c r="AA434" s="217"/>
      <c r="AB434" s="217"/>
      <c r="AC434" s="217"/>
      <c r="AD434" s="217"/>
      <c r="AE434" s="217"/>
      <c r="AF434" s="217"/>
      <c r="AG434" s="217"/>
      <c r="AH434" s="217"/>
      <c r="AI434" s="217"/>
      <c r="AJ434" s="217"/>
      <c r="AK434" s="217"/>
      <c r="AL434" s="217"/>
      <c r="AM434" s="217"/>
      <c r="AN434" s="217"/>
      <c r="AO434" s="217"/>
      <c r="AP434" s="217"/>
      <c r="AQ434" s="217"/>
      <c r="AR434" s="217"/>
      <c r="AS434" s="217"/>
      <c r="AT434" s="217"/>
      <c r="AU434" s="217"/>
      <c r="AV434" s="217"/>
      <c r="AW434" s="217"/>
      <c r="AX434" s="217"/>
      <c r="AY434" s="217"/>
      <c r="AZ434" s="217"/>
      <c r="BA434" s="217"/>
      <c r="BB434" s="217"/>
      <c r="BC434" s="217"/>
      <c r="BD434" s="217"/>
      <c r="BE434" s="217"/>
      <c r="BF434" s="217"/>
      <c r="BG434" s="217"/>
      <c r="BH434" s="217"/>
      <c r="BI434" s="217"/>
      <c r="BJ434" s="217"/>
      <c r="BK434" s="217"/>
      <c r="BL434" s="217"/>
      <c r="BM434" s="217"/>
      <c r="BN434" s="217"/>
      <c r="BO434" s="217"/>
      <c r="BP434" s="217"/>
      <c r="BQ434" s="217"/>
      <c r="BR434" s="217"/>
      <c r="BS434" s="217"/>
      <c r="BT434" s="217"/>
      <c r="BU434" s="217"/>
      <c r="BV434" s="217"/>
      <c r="BW434" s="217"/>
      <c r="BX434" s="217"/>
      <c r="BY434" s="217"/>
      <c r="BZ434" s="217"/>
      <c r="CA434" s="217"/>
      <c r="CB434" s="217"/>
      <c r="CC434" s="217"/>
      <c r="CD434" s="217"/>
      <c r="CE434" s="217"/>
      <c r="CF434" s="217"/>
      <c r="CG434" s="217"/>
      <c r="CH434" s="217"/>
      <c r="CI434" s="217"/>
      <c r="CJ434" s="217"/>
      <c r="CK434" s="217"/>
      <c r="CL434" s="217"/>
      <c r="CM434" s="217"/>
      <c r="CN434" s="217"/>
      <c r="CO434" s="217"/>
      <c r="CP434" s="217"/>
      <c r="CQ434" s="217"/>
      <c r="CR434" s="217"/>
      <c r="CS434" s="217"/>
      <c r="CT434" s="217"/>
      <c r="CU434" s="217"/>
      <c r="CV434" s="217"/>
      <c r="CW434" s="217"/>
      <c r="CX434" s="217"/>
      <c r="CY434" s="217"/>
      <c r="CZ434" s="217"/>
      <c r="DA434" s="217"/>
      <c r="DB434" s="217"/>
      <c r="DC434" s="217"/>
      <c r="DD434" s="217"/>
      <c r="DE434" s="217"/>
      <c r="DF434" s="217"/>
      <c r="DG434" s="217"/>
      <c r="DH434" s="217"/>
      <c r="DI434" s="217"/>
      <c r="DJ434" s="217"/>
      <c r="DK434" s="217"/>
      <c r="DL434" s="217"/>
      <c r="DM434" s="217"/>
      <c r="DN434" s="217"/>
      <c r="DO434" s="217"/>
      <c r="DP434" s="217"/>
      <c r="DQ434" s="217"/>
      <c r="DR434" s="217"/>
      <c r="DS434" s="217"/>
      <c r="DT434" s="217"/>
      <c r="DU434" s="217"/>
      <c r="DV434" s="217"/>
      <c r="DW434" s="217"/>
      <c r="DX434" s="217"/>
      <c r="DY434" s="217"/>
      <c r="DZ434" s="217"/>
      <c r="EA434" s="217"/>
      <c r="EB434" s="217"/>
      <c r="EC434" s="217"/>
      <c r="ED434" s="217"/>
      <c r="EE434" s="217"/>
      <c r="EF434" s="217"/>
      <c r="EG434" s="217"/>
      <c r="EH434" s="217"/>
      <c r="EI434" s="217"/>
      <c r="EJ434" s="217"/>
      <c r="EK434" s="217"/>
      <c r="EL434" s="217"/>
      <c r="EM434" s="217"/>
      <c r="EN434" s="217"/>
      <c r="EO434" s="217"/>
      <c r="EP434" s="217"/>
      <c r="EQ434" s="217"/>
      <c r="ER434" s="217"/>
      <c r="ES434" s="217"/>
      <c r="ET434" s="217"/>
      <c r="EU434" s="217"/>
      <c r="EV434" s="217"/>
      <c r="EW434" s="217"/>
      <c r="EX434" s="217"/>
      <c r="EY434" s="217"/>
      <c r="EZ434" s="217"/>
      <c r="FA434" s="217"/>
      <c r="FB434" s="217"/>
      <c r="FC434" s="217"/>
      <c r="FD434" s="217"/>
      <c r="FE434" s="217"/>
      <c r="FF434" s="217"/>
      <c r="FG434" s="217"/>
      <c r="FH434" s="217"/>
      <c r="FI434" s="217"/>
      <c r="FJ434" s="217"/>
      <c r="FK434" s="217"/>
      <c r="FL434" s="217"/>
      <c r="FM434" s="217"/>
      <c r="FN434" s="217"/>
      <c r="FO434" s="217"/>
      <c r="FP434" s="217"/>
      <c r="FQ434" s="217"/>
      <c r="FR434" s="217"/>
      <c r="FS434" s="217"/>
      <c r="FT434" s="217"/>
      <c r="FU434" s="217"/>
      <c r="FV434" s="217"/>
      <c r="FW434" s="217"/>
      <c r="FX434" s="217"/>
      <c r="FY434" s="217"/>
      <c r="FZ434" s="217"/>
      <c r="GA434" s="217"/>
      <c r="GB434" s="217"/>
      <c r="GC434" s="217"/>
      <c r="GD434" s="217"/>
      <c r="GE434" s="217"/>
      <c r="GF434" s="217"/>
      <c r="GG434" s="217"/>
      <c r="GH434" s="217"/>
      <c r="GI434" s="217"/>
      <c r="GJ434" s="217"/>
      <c r="GK434" s="217"/>
      <c r="GL434" s="217"/>
      <c r="GM434" s="217"/>
      <c r="GN434" s="217"/>
      <c r="GO434" s="217"/>
      <c r="GP434" s="217"/>
      <c r="GQ434" s="217"/>
      <c r="GR434" s="217"/>
      <c r="GS434" s="217"/>
      <c r="GT434" s="217"/>
      <c r="GU434" s="217"/>
      <c r="GV434" s="217"/>
      <c r="GW434" s="217"/>
      <c r="GX434" s="217"/>
      <c r="GY434" s="217"/>
      <c r="GZ434" s="217"/>
      <c r="HA434" s="217"/>
      <c r="HB434" s="217"/>
      <c r="HC434" s="217"/>
      <c r="HD434" s="217"/>
      <c r="HE434" s="217"/>
      <c r="HF434" s="217"/>
      <c r="HG434" s="217"/>
      <c r="HH434" s="217"/>
      <c r="HI434" s="217"/>
      <c r="HJ434" s="217"/>
      <c r="HK434" s="217"/>
      <c r="HL434" s="217"/>
      <c r="HM434" s="217"/>
      <c r="HN434" s="217"/>
      <c r="HO434" s="217"/>
      <c r="HP434" s="217"/>
      <c r="HQ434" s="217"/>
      <c r="HR434" s="217"/>
      <c r="HS434" s="217"/>
      <c r="HT434" s="217"/>
      <c r="HU434" s="217"/>
      <c r="HV434" s="217"/>
      <c r="HW434" s="217"/>
      <c r="HX434" s="217"/>
      <c r="HY434" s="217"/>
      <c r="HZ434" s="217"/>
      <c r="IA434" s="217"/>
      <c r="IB434" s="217"/>
      <c r="IC434" s="217"/>
      <c r="ID434" s="217"/>
      <c r="IE434" s="217"/>
      <c r="IF434" s="217"/>
      <c r="IG434" s="217"/>
      <c r="IH434" s="217"/>
      <c r="II434" s="217"/>
      <c r="IJ434" s="217"/>
      <c r="IK434" s="217"/>
      <c r="IL434" s="217"/>
      <c r="IM434" s="217"/>
      <c r="IN434" s="217"/>
      <c r="IO434" s="217"/>
      <c r="IP434" s="217"/>
      <c r="IQ434" s="217"/>
      <c r="IR434" s="217"/>
      <c r="IS434" s="217"/>
      <c r="IT434" s="217"/>
      <c r="IU434" s="217"/>
      <c r="IV434" s="217"/>
      <c r="IW434" s="217"/>
    </row>
    <row r="435" customFormat="false" ht="12.75" hidden="false" customHeight="false" outlineLevel="0" collapsed="false">
      <c r="A435" s="112"/>
      <c r="B435" s="217"/>
      <c r="C435" s="222"/>
      <c r="D435" s="222"/>
      <c r="E435" s="222"/>
      <c r="F435" s="217"/>
      <c r="G435" s="217"/>
      <c r="H435" s="217"/>
      <c r="I435" s="217"/>
      <c r="J435" s="217"/>
      <c r="K435" s="217"/>
      <c r="L435" s="217"/>
      <c r="M435" s="217"/>
      <c r="N435" s="217"/>
      <c r="O435" s="217"/>
      <c r="P435" s="217"/>
      <c r="Q435" s="217"/>
      <c r="R435" s="217"/>
      <c r="S435" s="217"/>
      <c r="T435" s="217"/>
      <c r="U435" s="217"/>
      <c r="V435" s="217"/>
      <c r="W435" s="217"/>
      <c r="X435" s="217"/>
      <c r="Y435" s="217"/>
      <c r="Z435" s="217"/>
      <c r="AA435" s="217"/>
      <c r="AB435" s="217"/>
      <c r="AC435" s="217"/>
      <c r="AD435" s="217"/>
      <c r="AE435" s="217"/>
      <c r="AF435" s="217"/>
      <c r="AG435" s="217"/>
      <c r="AH435" s="217"/>
      <c r="AI435" s="217"/>
      <c r="AJ435" s="217"/>
      <c r="AK435" s="217"/>
      <c r="AL435" s="217"/>
      <c r="AM435" s="217"/>
      <c r="AN435" s="217"/>
      <c r="AO435" s="217"/>
      <c r="AP435" s="217"/>
      <c r="AQ435" s="217"/>
      <c r="AR435" s="217"/>
      <c r="AS435" s="217"/>
      <c r="AT435" s="217"/>
      <c r="AU435" s="217"/>
      <c r="AV435" s="217"/>
      <c r="AW435" s="217"/>
      <c r="AX435" s="217"/>
      <c r="AY435" s="217"/>
      <c r="AZ435" s="217"/>
      <c r="BA435" s="217"/>
      <c r="BB435" s="217"/>
      <c r="BC435" s="217"/>
      <c r="BD435" s="217"/>
      <c r="BE435" s="217"/>
      <c r="BF435" s="217"/>
      <c r="BG435" s="217"/>
      <c r="BH435" s="217"/>
      <c r="BI435" s="217"/>
      <c r="BJ435" s="217"/>
      <c r="BK435" s="217"/>
      <c r="BL435" s="217"/>
      <c r="BM435" s="217"/>
      <c r="BN435" s="217"/>
      <c r="BO435" s="217"/>
      <c r="BP435" s="217"/>
      <c r="BQ435" s="217"/>
      <c r="BR435" s="217"/>
      <c r="BS435" s="217"/>
      <c r="BT435" s="217"/>
      <c r="BU435" s="217"/>
      <c r="BV435" s="217"/>
      <c r="BW435" s="217"/>
      <c r="BX435" s="217"/>
      <c r="BY435" s="217"/>
      <c r="BZ435" s="217"/>
      <c r="CA435" s="217"/>
      <c r="CB435" s="217"/>
      <c r="CC435" s="217"/>
      <c r="CD435" s="217"/>
      <c r="CE435" s="217"/>
      <c r="CF435" s="217"/>
      <c r="CG435" s="217"/>
      <c r="CH435" s="217"/>
      <c r="CI435" s="217"/>
      <c r="CJ435" s="217"/>
      <c r="CK435" s="217"/>
      <c r="CL435" s="217"/>
      <c r="CM435" s="217"/>
      <c r="CN435" s="217"/>
      <c r="CO435" s="217"/>
      <c r="CP435" s="217"/>
      <c r="CQ435" s="217"/>
      <c r="CR435" s="217"/>
      <c r="CS435" s="217"/>
      <c r="CT435" s="217"/>
      <c r="CU435" s="217"/>
      <c r="CV435" s="217"/>
      <c r="CW435" s="217"/>
      <c r="CX435" s="217"/>
      <c r="CY435" s="217"/>
      <c r="CZ435" s="217"/>
      <c r="DA435" s="217"/>
      <c r="DB435" s="217"/>
      <c r="DC435" s="217"/>
      <c r="DD435" s="217"/>
      <c r="DE435" s="217"/>
      <c r="DF435" s="217"/>
      <c r="DG435" s="217"/>
      <c r="DH435" s="217"/>
      <c r="DI435" s="217"/>
      <c r="DJ435" s="217"/>
      <c r="DK435" s="217"/>
      <c r="DL435" s="217"/>
      <c r="DM435" s="217"/>
      <c r="DN435" s="217"/>
      <c r="DO435" s="217"/>
      <c r="DP435" s="217"/>
      <c r="DQ435" s="217"/>
      <c r="DR435" s="217"/>
      <c r="DS435" s="217"/>
      <c r="DT435" s="217"/>
      <c r="DU435" s="217"/>
      <c r="DV435" s="217"/>
      <c r="DW435" s="217"/>
      <c r="DX435" s="217"/>
      <c r="DY435" s="217"/>
      <c r="DZ435" s="217"/>
      <c r="EA435" s="217"/>
      <c r="EB435" s="217"/>
      <c r="EC435" s="217"/>
      <c r="ED435" s="217"/>
      <c r="EE435" s="217"/>
      <c r="EF435" s="217"/>
      <c r="EG435" s="217"/>
      <c r="EH435" s="217"/>
      <c r="EI435" s="217"/>
      <c r="EJ435" s="217"/>
      <c r="EK435" s="217"/>
      <c r="EL435" s="217"/>
      <c r="EM435" s="217"/>
      <c r="EN435" s="217"/>
      <c r="EO435" s="217"/>
      <c r="EP435" s="217"/>
      <c r="EQ435" s="217"/>
      <c r="ER435" s="217"/>
      <c r="ES435" s="217"/>
      <c r="ET435" s="217"/>
      <c r="EU435" s="217"/>
      <c r="EV435" s="217"/>
      <c r="EW435" s="217"/>
      <c r="EX435" s="217"/>
      <c r="EY435" s="217"/>
      <c r="EZ435" s="217"/>
      <c r="FA435" s="217"/>
      <c r="FB435" s="217"/>
      <c r="FC435" s="217"/>
      <c r="FD435" s="217"/>
      <c r="FE435" s="217"/>
      <c r="FF435" s="217"/>
      <c r="FG435" s="217"/>
      <c r="FH435" s="217"/>
      <c r="FI435" s="217"/>
      <c r="FJ435" s="217"/>
      <c r="FK435" s="217"/>
      <c r="FL435" s="217"/>
      <c r="FM435" s="217"/>
      <c r="FN435" s="217"/>
      <c r="FO435" s="217"/>
      <c r="FP435" s="217"/>
      <c r="FQ435" s="217"/>
      <c r="FR435" s="217"/>
      <c r="FS435" s="217"/>
      <c r="FT435" s="217"/>
      <c r="FU435" s="217"/>
      <c r="FV435" s="217"/>
      <c r="FW435" s="217"/>
      <c r="FX435" s="217"/>
      <c r="FY435" s="217"/>
      <c r="FZ435" s="217"/>
      <c r="GA435" s="217"/>
      <c r="GB435" s="217"/>
      <c r="GC435" s="217"/>
      <c r="GD435" s="217"/>
      <c r="GE435" s="217"/>
      <c r="GF435" s="217"/>
      <c r="GG435" s="217"/>
      <c r="GH435" s="217"/>
      <c r="GI435" s="217"/>
      <c r="GJ435" s="217"/>
      <c r="GK435" s="217"/>
      <c r="GL435" s="217"/>
      <c r="GM435" s="217"/>
      <c r="GN435" s="217"/>
      <c r="GO435" s="217"/>
      <c r="GP435" s="217"/>
      <c r="GQ435" s="217"/>
      <c r="GR435" s="217"/>
      <c r="GS435" s="217"/>
      <c r="GT435" s="217"/>
      <c r="GU435" s="217"/>
      <c r="GV435" s="217"/>
      <c r="GW435" s="217"/>
      <c r="GX435" s="217"/>
      <c r="GY435" s="217"/>
      <c r="GZ435" s="217"/>
      <c r="HA435" s="217"/>
      <c r="HB435" s="217"/>
      <c r="HC435" s="217"/>
      <c r="HD435" s="217"/>
      <c r="HE435" s="217"/>
      <c r="HF435" s="217"/>
      <c r="HG435" s="217"/>
      <c r="HH435" s="217"/>
      <c r="HI435" s="217"/>
      <c r="HJ435" s="217"/>
      <c r="HK435" s="217"/>
      <c r="HL435" s="217"/>
      <c r="HM435" s="217"/>
      <c r="HN435" s="217"/>
      <c r="HO435" s="217"/>
      <c r="HP435" s="217"/>
      <c r="HQ435" s="217"/>
      <c r="HR435" s="217"/>
      <c r="HS435" s="217"/>
      <c r="HT435" s="217"/>
      <c r="HU435" s="217"/>
      <c r="HV435" s="217"/>
      <c r="HW435" s="217"/>
      <c r="HX435" s="217"/>
      <c r="HY435" s="217"/>
      <c r="HZ435" s="217"/>
      <c r="IA435" s="217"/>
      <c r="IB435" s="217"/>
      <c r="IC435" s="217"/>
      <c r="ID435" s="217"/>
      <c r="IE435" s="217"/>
      <c r="IF435" s="217"/>
      <c r="IG435" s="217"/>
      <c r="IH435" s="217"/>
      <c r="II435" s="217"/>
      <c r="IJ435" s="217"/>
      <c r="IK435" s="217"/>
      <c r="IL435" s="217"/>
      <c r="IM435" s="217"/>
      <c r="IN435" s="217"/>
      <c r="IO435" s="217"/>
      <c r="IP435" s="217"/>
      <c r="IQ435" s="217"/>
      <c r="IR435" s="217"/>
      <c r="IS435" s="217"/>
      <c r="IT435" s="217"/>
      <c r="IU435" s="217"/>
      <c r="IV435" s="217"/>
      <c r="IW435" s="217"/>
    </row>
    <row r="436" customFormat="false" ht="12.75" hidden="false" customHeight="false" outlineLevel="0" collapsed="false">
      <c r="A436" s="192"/>
      <c r="B436" s="216"/>
      <c r="C436" s="222"/>
      <c r="D436" s="222"/>
      <c r="E436" s="222"/>
      <c r="F436" s="217"/>
      <c r="G436" s="217"/>
      <c r="H436" s="217"/>
      <c r="I436" s="217"/>
      <c r="J436" s="217"/>
      <c r="K436" s="217"/>
      <c r="L436" s="217"/>
      <c r="M436" s="217"/>
      <c r="N436" s="217"/>
      <c r="O436" s="217"/>
      <c r="P436" s="217"/>
      <c r="Q436" s="217"/>
      <c r="R436" s="217"/>
      <c r="S436" s="217"/>
      <c r="T436" s="217"/>
      <c r="U436" s="217"/>
      <c r="V436" s="217"/>
      <c r="W436" s="217"/>
      <c r="X436" s="217"/>
      <c r="Y436" s="217"/>
      <c r="Z436" s="217"/>
      <c r="AA436" s="217"/>
      <c r="AB436" s="217"/>
      <c r="AC436" s="217"/>
      <c r="AD436" s="217"/>
      <c r="AE436" s="217"/>
      <c r="AF436" s="217"/>
      <c r="AG436" s="217"/>
      <c r="AH436" s="217"/>
      <c r="AI436" s="217"/>
      <c r="AJ436" s="217"/>
      <c r="AK436" s="217"/>
      <c r="AL436" s="217"/>
      <c r="AM436" s="217"/>
      <c r="AN436" s="217"/>
      <c r="AO436" s="217"/>
      <c r="AP436" s="217"/>
      <c r="AQ436" s="217"/>
      <c r="AR436" s="217"/>
      <c r="AS436" s="217"/>
      <c r="AT436" s="217"/>
      <c r="AU436" s="217"/>
      <c r="AV436" s="217"/>
      <c r="AW436" s="217"/>
      <c r="AX436" s="217"/>
      <c r="AY436" s="217"/>
      <c r="AZ436" s="217"/>
      <c r="BA436" s="217"/>
      <c r="BB436" s="217"/>
      <c r="BC436" s="217"/>
      <c r="BD436" s="217"/>
      <c r="BE436" s="217"/>
      <c r="BF436" s="217"/>
      <c r="BG436" s="217"/>
      <c r="BH436" s="217"/>
      <c r="BI436" s="217"/>
      <c r="BJ436" s="217"/>
      <c r="BK436" s="217"/>
      <c r="BL436" s="217"/>
      <c r="BM436" s="217"/>
      <c r="BN436" s="217"/>
      <c r="BO436" s="217"/>
      <c r="BP436" s="217"/>
      <c r="BQ436" s="217"/>
      <c r="BR436" s="217"/>
      <c r="BS436" s="217"/>
      <c r="BT436" s="217"/>
      <c r="BU436" s="217"/>
      <c r="BV436" s="217"/>
      <c r="BW436" s="217"/>
      <c r="BX436" s="217"/>
      <c r="BY436" s="217"/>
      <c r="BZ436" s="217"/>
      <c r="CA436" s="217"/>
      <c r="CB436" s="217"/>
      <c r="CC436" s="217"/>
      <c r="CD436" s="217"/>
      <c r="CE436" s="217"/>
      <c r="CF436" s="217"/>
      <c r="CG436" s="217"/>
      <c r="CH436" s="217"/>
      <c r="CI436" s="217"/>
      <c r="CJ436" s="217"/>
      <c r="CK436" s="217"/>
      <c r="CL436" s="217"/>
      <c r="CM436" s="217"/>
      <c r="CN436" s="217"/>
      <c r="CO436" s="217"/>
      <c r="CP436" s="217"/>
      <c r="CQ436" s="217"/>
      <c r="CR436" s="217"/>
      <c r="CS436" s="217"/>
      <c r="CT436" s="217"/>
      <c r="CU436" s="217"/>
      <c r="CV436" s="217"/>
      <c r="CW436" s="217"/>
      <c r="CX436" s="217"/>
      <c r="CY436" s="217"/>
      <c r="CZ436" s="217"/>
      <c r="DA436" s="217"/>
      <c r="DB436" s="217"/>
      <c r="DC436" s="217"/>
      <c r="DD436" s="217"/>
      <c r="DE436" s="217"/>
      <c r="DF436" s="217"/>
      <c r="DG436" s="217"/>
      <c r="DH436" s="217"/>
      <c r="DI436" s="217"/>
      <c r="DJ436" s="217"/>
      <c r="DK436" s="217"/>
      <c r="DL436" s="217"/>
      <c r="DM436" s="217"/>
      <c r="DN436" s="217"/>
      <c r="DO436" s="217"/>
      <c r="DP436" s="217"/>
      <c r="DQ436" s="217"/>
      <c r="DR436" s="217"/>
      <c r="DS436" s="217"/>
      <c r="DT436" s="217"/>
      <c r="DU436" s="217"/>
      <c r="DV436" s="217"/>
      <c r="DW436" s="217"/>
      <c r="DX436" s="217"/>
      <c r="DY436" s="217"/>
      <c r="DZ436" s="217"/>
      <c r="EA436" s="217"/>
      <c r="EB436" s="217"/>
      <c r="EC436" s="217"/>
      <c r="ED436" s="217"/>
      <c r="EE436" s="217"/>
      <c r="EF436" s="217"/>
      <c r="EG436" s="217"/>
      <c r="EH436" s="217"/>
      <c r="EI436" s="217"/>
      <c r="EJ436" s="217"/>
      <c r="EK436" s="217"/>
      <c r="EL436" s="217"/>
      <c r="EM436" s="217"/>
      <c r="EN436" s="217"/>
      <c r="EO436" s="217"/>
      <c r="EP436" s="217"/>
      <c r="EQ436" s="217"/>
      <c r="ER436" s="217"/>
      <c r="ES436" s="217"/>
      <c r="ET436" s="217"/>
      <c r="EU436" s="217"/>
      <c r="EV436" s="217"/>
      <c r="EW436" s="217"/>
      <c r="EX436" s="217"/>
      <c r="EY436" s="217"/>
      <c r="EZ436" s="217"/>
      <c r="FA436" s="217"/>
      <c r="FB436" s="217"/>
      <c r="FC436" s="217"/>
      <c r="FD436" s="217"/>
      <c r="FE436" s="217"/>
      <c r="FF436" s="217"/>
      <c r="FG436" s="217"/>
      <c r="FH436" s="217"/>
      <c r="FI436" s="217"/>
      <c r="FJ436" s="217"/>
      <c r="FK436" s="217"/>
      <c r="FL436" s="217"/>
      <c r="FM436" s="217"/>
      <c r="FN436" s="217"/>
      <c r="FO436" s="217"/>
      <c r="FP436" s="217"/>
      <c r="FQ436" s="217"/>
      <c r="FR436" s="217"/>
      <c r="FS436" s="217"/>
      <c r="FT436" s="217"/>
      <c r="FU436" s="217"/>
      <c r="FV436" s="217"/>
      <c r="FW436" s="217"/>
      <c r="FX436" s="217"/>
      <c r="FY436" s="217"/>
      <c r="FZ436" s="217"/>
      <c r="GA436" s="217"/>
      <c r="GB436" s="217"/>
      <c r="GC436" s="217"/>
      <c r="GD436" s="217"/>
      <c r="GE436" s="217"/>
      <c r="GF436" s="217"/>
      <c r="GG436" s="217"/>
      <c r="GH436" s="217"/>
      <c r="GI436" s="217"/>
      <c r="GJ436" s="217"/>
      <c r="GK436" s="217"/>
      <c r="GL436" s="217"/>
      <c r="GM436" s="217"/>
      <c r="GN436" s="217"/>
      <c r="GO436" s="217"/>
      <c r="GP436" s="217"/>
      <c r="GQ436" s="217"/>
      <c r="GR436" s="217"/>
      <c r="GS436" s="217"/>
      <c r="GT436" s="217"/>
      <c r="GU436" s="217"/>
      <c r="GV436" s="217"/>
      <c r="GW436" s="217"/>
      <c r="GX436" s="217"/>
      <c r="GY436" s="217"/>
      <c r="GZ436" s="217"/>
      <c r="HA436" s="217"/>
      <c r="HB436" s="217"/>
      <c r="HC436" s="217"/>
      <c r="HD436" s="217"/>
      <c r="HE436" s="217"/>
      <c r="HF436" s="217"/>
      <c r="HG436" s="217"/>
      <c r="HH436" s="217"/>
      <c r="HI436" s="217"/>
      <c r="HJ436" s="217"/>
      <c r="HK436" s="217"/>
      <c r="HL436" s="217"/>
      <c r="HM436" s="217"/>
      <c r="HN436" s="217"/>
      <c r="HO436" s="217"/>
      <c r="HP436" s="217"/>
      <c r="HQ436" s="217"/>
      <c r="HR436" s="217"/>
      <c r="HS436" s="217"/>
      <c r="HT436" s="217"/>
      <c r="HU436" s="217"/>
      <c r="HV436" s="217"/>
      <c r="HW436" s="217"/>
      <c r="HX436" s="217"/>
      <c r="HY436" s="217"/>
      <c r="HZ436" s="217"/>
      <c r="IA436" s="217"/>
      <c r="IB436" s="217"/>
      <c r="IC436" s="217"/>
      <c r="ID436" s="217"/>
      <c r="IE436" s="217"/>
      <c r="IF436" s="217"/>
      <c r="IG436" s="217"/>
      <c r="IH436" s="217"/>
      <c r="II436" s="217"/>
      <c r="IJ436" s="217"/>
      <c r="IK436" s="217"/>
      <c r="IL436" s="217"/>
      <c r="IM436" s="217"/>
      <c r="IN436" s="217"/>
      <c r="IO436" s="217"/>
      <c r="IP436" s="217"/>
      <c r="IQ436" s="217"/>
      <c r="IR436" s="217"/>
      <c r="IS436" s="217"/>
      <c r="IT436" s="217"/>
      <c r="IU436" s="217"/>
      <c r="IV436" s="217"/>
      <c r="IW436" s="217"/>
    </row>
    <row r="437" customFormat="false" ht="12.75" hidden="false" customHeight="false" outlineLevel="0" collapsed="false">
      <c r="A437" s="225"/>
      <c r="B437" s="226"/>
      <c r="C437" s="222"/>
      <c r="D437" s="222"/>
      <c r="E437" s="222"/>
      <c r="F437" s="217"/>
      <c r="G437" s="217"/>
      <c r="H437" s="217"/>
      <c r="I437" s="217"/>
      <c r="J437" s="217"/>
      <c r="K437" s="217"/>
      <c r="L437" s="217"/>
      <c r="M437" s="217"/>
      <c r="N437" s="217"/>
      <c r="O437" s="217"/>
      <c r="P437" s="217"/>
      <c r="Q437" s="217"/>
      <c r="R437" s="217"/>
      <c r="S437" s="217"/>
      <c r="T437" s="217"/>
      <c r="U437" s="217"/>
      <c r="V437" s="217"/>
      <c r="W437" s="217"/>
      <c r="X437" s="217"/>
      <c r="Y437" s="217"/>
      <c r="Z437" s="217"/>
      <c r="AA437" s="217"/>
      <c r="AB437" s="217"/>
      <c r="AC437" s="217"/>
      <c r="AD437" s="217"/>
      <c r="AE437" s="217"/>
      <c r="AF437" s="217"/>
      <c r="AG437" s="217"/>
      <c r="AH437" s="217"/>
      <c r="AI437" s="217"/>
      <c r="AJ437" s="217"/>
      <c r="AK437" s="217"/>
      <c r="AL437" s="217"/>
      <c r="AM437" s="217"/>
      <c r="AN437" s="217"/>
      <c r="AO437" s="217"/>
      <c r="AP437" s="217"/>
      <c r="AQ437" s="217"/>
      <c r="AR437" s="217"/>
      <c r="AS437" s="217"/>
      <c r="AT437" s="217"/>
      <c r="AU437" s="217"/>
      <c r="AV437" s="217"/>
      <c r="AW437" s="217"/>
      <c r="AX437" s="217"/>
      <c r="AY437" s="217"/>
      <c r="AZ437" s="217"/>
      <c r="BA437" s="217"/>
      <c r="BB437" s="217"/>
      <c r="BC437" s="217"/>
      <c r="BD437" s="217"/>
      <c r="BE437" s="217"/>
      <c r="BF437" s="217"/>
      <c r="BG437" s="217"/>
      <c r="BH437" s="217"/>
      <c r="BI437" s="217"/>
      <c r="BJ437" s="217"/>
      <c r="BK437" s="217"/>
      <c r="BL437" s="217"/>
      <c r="BM437" s="217"/>
      <c r="BN437" s="217"/>
      <c r="BO437" s="217"/>
      <c r="BP437" s="217"/>
      <c r="BQ437" s="217"/>
      <c r="BR437" s="217"/>
      <c r="BS437" s="217"/>
      <c r="BT437" s="217"/>
      <c r="BU437" s="217"/>
      <c r="BV437" s="217"/>
      <c r="BW437" s="217"/>
      <c r="BX437" s="217"/>
      <c r="BY437" s="217"/>
      <c r="BZ437" s="217"/>
      <c r="CA437" s="217"/>
      <c r="CB437" s="217"/>
      <c r="CC437" s="217"/>
      <c r="CD437" s="217"/>
      <c r="CE437" s="217"/>
      <c r="CF437" s="217"/>
      <c r="CG437" s="217"/>
      <c r="CH437" s="217"/>
      <c r="CI437" s="217"/>
      <c r="CJ437" s="217"/>
      <c r="CK437" s="217"/>
      <c r="CL437" s="217"/>
      <c r="CM437" s="217"/>
      <c r="CN437" s="217"/>
      <c r="CO437" s="217"/>
      <c r="CP437" s="217"/>
      <c r="CQ437" s="217"/>
      <c r="CR437" s="217"/>
      <c r="CS437" s="217"/>
      <c r="CT437" s="217"/>
      <c r="CU437" s="217"/>
      <c r="CV437" s="217"/>
      <c r="CW437" s="217"/>
      <c r="CX437" s="217"/>
      <c r="CY437" s="217"/>
      <c r="CZ437" s="217"/>
      <c r="DA437" s="217"/>
      <c r="DB437" s="217"/>
      <c r="DC437" s="217"/>
      <c r="DD437" s="217"/>
      <c r="DE437" s="217"/>
      <c r="DF437" s="217"/>
      <c r="DG437" s="217"/>
      <c r="DH437" s="217"/>
      <c r="DI437" s="217"/>
      <c r="DJ437" s="217"/>
      <c r="DK437" s="217"/>
      <c r="DL437" s="217"/>
      <c r="DM437" s="217"/>
      <c r="DN437" s="217"/>
      <c r="DO437" s="217"/>
      <c r="DP437" s="217"/>
      <c r="DQ437" s="217"/>
      <c r="DR437" s="217"/>
      <c r="DS437" s="217"/>
      <c r="DT437" s="217"/>
      <c r="DU437" s="217"/>
      <c r="DV437" s="217"/>
      <c r="DW437" s="217"/>
      <c r="DX437" s="217"/>
      <c r="DY437" s="217"/>
      <c r="DZ437" s="217"/>
      <c r="EA437" s="217"/>
      <c r="EB437" s="217"/>
      <c r="EC437" s="217"/>
      <c r="ED437" s="217"/>
      <c r="EE437" s="217"/>
      <c r="EF437" s="217"/>
      <c r="EG437" s="217"/>
      <c r="EH437" s="217"/>
      <c r="EI437" s="217"/>
      <c r="EJ437" s="217"/>
      <c r="EK437" s="217"/>
      <c r="EL437" s="217"/>
      <c r="EM437" s="217"/>
      <c r="EN437" s="217"/>
      <c r="EO437" s="217"/>
      <c r="EP437" s="217"/>
      <c r="EQ437" s="217"/>
      <c r="ER437" s="217"/>
      <c r="ES437" s="217"/>
      <c r="ET437" s="217"/>
      <c r="EU437" s="217"/>
      <c r="EV437" s="217"/>
      <c r="EW437" s="217"/>
      <c r="EX437" s="217"/>
      <c r="EY437" s="217"/>
      <c r="EZ437" s="217"/>
      <c r="FA437" s="217"/>
      <c r="FB437" s="217"/>
      <c r="FC437" s="217"/>
      <c r="FD437" s="217"/>
      <c r="FE437" s="217"/>
      <c r="FF437" s="217"/>
      <c r="FG437" s="217"/>
      <c r="FH437" s="217"/>
      <c r="FI437" s="217"/>
      <c r="FJ437" s="217"/>
      <c r="FK437" s="217"/>
      <c r="FL437" s="217"/>
      <c r="FM437" s="217"/>
      <c r="FN437" s="217"/>
      <c r="FO437" s="217"/>
      <c r="FP437" s="217"/>
      <c r="FQ437" s="217"/>
      <c r="FR437" s="217"/>
      <c r="FS437" s="217"/>
      <c r="FT437" s="217"/>
      <c r="FU437" s="217"/>
      <c r="FV437" s="217"/>
      <c r="FW437" s="217"/>
      <c r="FX437" s="217"/>
      <c r="FY437" s="217"/>
      <c r="FZ437" s="217"/>
      <c r="GA437" s="217"/>
      <c r="GB437" s="217"/>
      <c r="GC437" s="217"/>
      <c r="GD437" s="217"/>
      <c r="GE437" s="217"/>
      <c r="GF437" s="217"/>
      <c r="GG437" s="217"/>
      <c r="GH437" s="217"/>
      <c r="GI437" s="217"/>
      <c r="GJ437" s="217"/>
      <c r="GK437" s="217"/>
      <c r="GL437" s="217"/>
      <c r="GM437" s="217"/>
      <c r="GN437" s="217"/>
      <c r="GO437" s="217"/>
      <c r="GP437" s="217"/>
      <c r="GQ437" s="217"/>
      <c r="GR437" s="217"/>
      <c r="GS437" s="217"/>
      <c r="GT437" s="217"/>
      <c r="GU437" s="217"/>
      <c r="GV437" s="217"/>
      <c r="GW437" s="217"/>
      <c r="GX437" s="217"/>
      <c r="GY437" s="217"/>
      <c r="GZ437" s="217"/>
      <c r="HA437" s="217"/>
      <c r="HB437" s="217"/>
      <c r="HC437" s="217"/>
      <c r="HD437" s="217"/>
      <c r="HE437" s="217"/>
      <c r="HF437" s="217"/>
      <c r="HG437" s="217"/>
      <c r="HH437" s="217"/>
      <c r="HI437" s="217"/>
      <c r="HJ437" s="217"/>
      <c r="HK437" s="217"/>
      <c r="HL437" s="217"/>
      <c r="HM437" s="217"/>
      <c r="HN437" s="217"/>
      <c r="HO437" s="217"/>
      <c r="HP437" s="217"/>
      <c r="HQ437" s="217"/>
      <c r="HR437" s="217"/>
      <c r="HS437" s="217"/>
      <c r="HT437" s="217"/>
      <c r="HU437" s="217"/>
      <c r="HV437" s="217"/>
      <c r="HW437" s="217"/>
      <c r="HX437" s="217"/>
      <c r="HY437" s="217"/>
      <c r="HZ437" s="217"/>
      <c r="IA437" s="217"/>
      <c r="IB437" s="217"/>
      <c r="IC437" s="217"/>
      <c r="ID437" s="217"/>
      <c r="IE437" s="217"/>
      <c r="IF437" s="217"/>
      <c r="IG437" s="217"/>
      <c r="IH437" s="217"/>
      <c r="II437" s="217"/>
      <c r="IJ437" s="217"/>
      <c r="IK437" s="217"/>
      <c r="IL437" s="217"/>
      <c r="IM437" s="217"/>
      <c r="IN437" s="217"/>
      <c r="IO437" s="217"/>
      <c r="IP437" s="217"/>
      <c r="IQ437" s="217"/>
      <c r="IR437" s="217"/>
      <c r="IS437" s="217"/>
      <c r="IT437" s="217"/>
      <c r="IU437" s="217"/>
      <c r="IV437" s="217"/>
      <c r="IW437" s="217"/>
    </row>
    <row r="438" customFormat="false" ht="12.75" hidden="false" customHeight="false" outlineLevel="0" collapsed="false">
      <c r="A438" s="225"/>
      <c r="B438" s="226"/>
      <c r="C438" s="222"/>
      <c r="D438" s="222"/>
      <c r="E438" s="222"/>
      <c r="F438" s="217"/>
      <c r="G438" s="217"/>
      <c r="H438" s="217"/>
      <c r="I438" s="217"/>
      <c r="J438" s="217"/>
      <c r="K438" s="217"/>
      <c r="L438" s="217"/>
      <c r="M438" s="217"/>
      <c r="N438" s="217"/>
      <c r="O438" s="217"/>
      <c r="P438" s="217"/>
      <c r="Q438" s="217"/>
      <c r="R438" s="217"/>
      <c r="S438" s="217"/>
      <c r="T438" s="217"/>
      <c r="U438" s="217"/>
      <c r="V438" s="217"/>
      <c r="W438" s="217"/>
      <c r="X438" s="217"/>
      <c r="Y438" s="217"/>
      <c r="Z438" s="217"/>
      <c r="AA438" s="217"/>
      <c r="AB438" s="217"/>
      <c r="AC438" s="217"/>
      <c r="AD438" s="217"/>
      <c r="AE438" s="217"/>
      <c r="AF438" s="217"/>
      <c r="AG438" s="217"/>
      <c r="AH438" s="217"/>
      <c r="AI438" s="217"/>
      <c r="AJ438" s="217"/>
      <c r="AK438" s="217"/>
      <c r="AL438" s="217"/>
      <c r="AM438" s="217"/>
      <c r="AN438" s="217"/>
      <c r="AO438" s="217"/>
      <c r="AP438" s="217"/>
      <c r="AQ438" s="217"/>
      <c r="AR438" s="217"/>
      <c r="AS438" s="217"/>
      <c r="AT438" s="217"/>
      <c r="AU438" s="217"/>
      <c r="AV438" s="217"/>
      <c r="AW438" s="217"/>
      <c r="AX438" s="217"/>
      <c r="AY438" s="217"/>
      <c r="AZ438" s="217"/>
      <c r="BA438" s="217"/>
      <c r="BB438" s="217"/>
      <c r="BC438" s="217"/>
      <c r="BD438" s="217"/>
      <c r="BE438" s="217"/>
      <c r="BF438" s="217"/>
      <c r="BG438" s="217"/>
      <c r="BH438" s="217"/>
      <c r="BI438" s="217"/>
      <c r="BJ438" s="217"/>
      <c r="BK438" s="217"/>
      <c r="BL438" s="217"/>
      <c r="BM438" s="217"/>
      <c r="BN438" s="217"/>
      <c r="BO438" s="217"/>
      <c r="BP438" s="217"/>
      <c r="BQ438" s="217"/>
      <c r="BR438" s="217"/>
      <c r="BS438" s="217"/>
      <c r="BT438" s="217"/>
      <c r="BU438" s="217"/>
      <c r="BV438" s="217"/>
      <c r="BW438" s="217"/>
      <c r="BX438" s="217"/>
      <c r="BY438" s="217"/>
      <c r="BZ438" s="217"/>
      <c r="CA438" s="217"/>
      <c r="CB438" s="217"/>
      <c r="CC438" s="217"/>
      <c r="CD438" s="217"/>
      <c r="CE438" s="217"/>
      <c r="CF438" s="217"/>
      <c r="CG438" s="217"/>
      <c r="CH438" s="217"/>
      <c r="CI438" s="217"/>
      <c r="CJ438" s="217"/>
      <c r="CK438" s="217"/>
      <c r="CL438" s="217"/>
      <c r="CM438" s="217"/>
      <c r="CN438" s="217"/>
      <c r="CO438" s="217"/>
      <c r="CP438" s="217"/>
      <c r="CQ438" s="217"/>
      <c r="CR438" s="217"/>
      <c r="CS438" s="217"/>
      <c r="CT438" s="217"/>
      <c r="CU438" s="217"/>
      <c r="CV438" s="217"/>
      <c r="CW438" s="217"/>
      <c r="CX438" s="217"/>
      <c r="CY438" s="217"/>
      <c r="CZ438" s="217"/>
      <c r="DA438" s="217"/>
      <c r="DB438" s="217"/>
      <c r="DC438" s="217"/>
      <c r="DD438" s="217"/>
      <c r="DE438" s="217"/>
      <c r="DF438" s="217"/>
      <c r="DG438" s="217"/>
      <c r="DH438" s="217"/>
      <c r="DI438" s="217"/>
      <c r="DJ438" s="217"/>
      <c r="DK438" s="217"/>
      <c r="DL438" s="217"/>
      <c r="DM438" s="217"/>
      <c r="DN438" s="217"/>
      <c r="DO438" s="217"/>
      <c r="DP438" s="217"/>
      <c r="DQ438" s="217"/>
      <c r="DR438" s="217"/>
      <c r="DS438" s="217"/>
      <c r="DT438" s="217"/>
      <c r="DU438" s="217"/>
      <c r="DV438" s="217"/>
      <c r="DW438" s="217"/>
      <c r="DX438" s="217"/>
      <c r="DY438" s="217"/>
      <c r="DZ438" s="217"/>
      <c r="EA438" s="217"/>
      <c r="EB438" s="217"/>
      <c r="EC438" s="217"/>
      <c r="ED438" s="217"/>
      <c r="EE438" s="217"/>
      <c r="EF438" s="217"/>
      <c r="EG438" s="217"/>
      <c r="EH438" s="217"/>
      <c r="EI438" s="217"/>
      <c r="EJ438" s="217"/>
      <c r="EK438" s="217"/>
      <c r="EL438" s="217"/>
      <c r="EM438" s="217"/>
      <c r="EN438" s="217"/>
      <c r="EO438" s="217"/>
      <c r="EP438" s="217"/>
      <c r="EQ438" s="217"/>
      <c r="ER438" s="217"/>
      <c r="ES438" s="217"/>
      <c r="ET438" s="217"/>
      <c r="EU438" s="217"/>
      <c r="EV438" s="217"/>
      <c r="EW438" s="217"/>
      <c r="EX438" s="217"/>
      <c r="EY438" s="217"/>
      <c r="EZ438" s="217"/>
      <c r="FA438" s="217"/>
      <c r="FB438" s="217"/>
      <c r="FC438" s="217"/>
      <c r="FD438" s="217"/>
      <c r="FE438" s="217"/>
      <c r="FF438" s="217"/>
      <c r="FG438" s="217"/>
      <c r="FH438" s="217"/>
      <c r="FI438" s="217"/>
      <c r="FJ438" s="217"/>
      <c r="FK438" s="217"/>
      <c r="FL438" s="217"/>
      <c r="FM438" s="217"/>
      <c r="FN438" s="217"/>
      <c r="FO438" s="217"/>
      <c r="FP438" s="217"/>
      <c r="FQ438" s="217"/>
      <c r="FR438" s="217"/>
      <c r="FS438" s="217"/>
      <c r="FT438" s="217"/>
      <c r="FU438" s="217"/>
      <c r="FV438" s="217"/>
      <c r="FW438" s="217"/>
      <c r="FX438" s="217"/>
      <c r="FY438" s="217"/>
      <c r="FZ438" s="217"/>
      <c r="GA438" s="217"/>
      <c r="GB438" s="217"/>
      <c r="GC438" s="217"/>
      <c r="GD438" s="217"/>
      <c r="GE438" s="217"/>
      <c r="GF438" s="217"/>
      <c r="GG438" s="217"/>
      <c r="GH438" s="217"/>
      <c r="GI438" s="217"/>
      <c r="GJ438" s="217"/>
      <c r="GK438" s="217"/>
      <c r="GL438" s="217"/>
      <c r="GM438" s="217"/>
      <c r="GN438" s="217"/>
      <c r="GO438" s="217"/>
      <c r="GP438" s="217"/>
      <c r="GQ438" s="217"/>
      <c r="GR438" s="217"/>
      <c r="GS438" s="217"/>
      <c r="GT438" s="217"/>
      <c r="GU438" s="217"/>
      <c r="GV438" s="217"/>
      <c r="GW438" s="217"/>
      <c r="GX438" s="217"/>
      <c r="GY438" s="217"/>
      <c r="GZ438" s="217"/>
      <c r="HA438" s="217"/>
      <c r="HB438" s="217"/>
      <c r="HC438" s="217"/>
      <c r="HD438" s="217"/>
      <c r="HE438" s="217"/>
      <c r="HF438" s="217"/>
      <c r="HG438" s="217"/>
      <c r="HH438" s="217"/>
      <c r="HI438" s="217"/>
      <c r="HJ438" s="217"/>
      <c r="HK438" s="217"/>
      <c r="HL438" s="217"/>
      <c r="HM438" s="217"/>
      <c r="HN438" s="217"/>
      <c r="HO438" s="217"/>
      <c r="HP438" s="217"/>
      <c r="HQ438" s="217"/>
      <c r="HR438" s="217"/>
      <c r="HS438" s="217"/>
      <c r="HT438" s="217"/>
      <c r="HU438" s="217"/>
      <c r="HV438" s="217"/>
      <c r="HW438" s="217"/>
      <c r="HX438" s="217"/>
      <c r="HY438" s="217"/>
      <c r="HZ438" s="217"/>
      <c r="IA438" s="217"/>
      <c r="IB438" s="217"/>
      <c r="IC438" s="217"/>
      <c r="ID438" s="217"/>
      <c r="IE438" s="217"/>
      <c r="IF438" s="217"/>
      <c r="IG438" s="217"/>
      <c r="IH438" s="217"/>
      <c r="II438" s="217"/>
      <c r="IJ438" s="217"/>
      <c r="IK438" s="217"/>
      <c r="IL438" s="217"/>
      <c r="IM438" s="217"/>
      <c r="IN438" s="217"/>
      <c r="IO438" s="217"/>
      <c r="IP438" s="217"/>
      <c r="IQ438" s="217"/>
      <c r="IR438" s="217"/>
      <c r="IS438" s="217"/>
      <c r="IT438" s="217"/>
      <c r="IU438" s="217"/>
      <c r="IV438" s="217"/>
      <c r="IW438" s="217"/>
    </row>
    <row r="439" customFormat="false" ht="12.75" hidden="false" customHeight="false" outlineLevel="0" collapsed="false">
      <c r="A439" s="225"/>
      <c r="B439" s="226"/>
      <c r="C439" s="222"/>
      <c r="D439" s="222"/>
      <c r="E439" s="222"/>
      <c r="F439" s="217"/>
      <c r="G439" s="217"/>
      <c r="H439" s="217"/>
      <c r="I439" s="217"/>
      <c r="J439" s="217"/>
      <c r="K439" s="217"/>
      <c r="L439" s="217"/>
      <c r="M439" s="217"/>
      <c r="N439" s="217"/>
      <c r="O439" s="217"/>
      <c r="P439" s="217"/>
      <c r="Q439" s="217"/>
      <c r="R439" s="217"/>
      <c r="S439" s="217"/>
      <c r="T439" s="217"/>
      <c r="U439" s="217"/>
      <c r="V439" s="217"/>
      <c r="W439" s="217"/>
      <c r="X439" s="217"/>
      <c r="Y439" s="217"/>
      <c r="Z439" s="217"/>
      <c r="AA439" s="217"/>
      <c r="AB439" s="217"/>
      <c r="AC439" s="217"/>
      <c r="AD439" s="217"/>
      <c r="AE439" s="217"/>
      <c r="AF439" s="217"/>
      <c r="AG439" s="217"/>
      <c r="AH439" s="217"/>
      <c r="AI439" s="217"/>
      <c r="AJ439" s="217"/>
      <c r="AK439" s="217"/>
      <c r="AL439" s="217"/>
      <c r="AM439" s="217"/>
      <c r="AN439" s="217"/>
      <c r="AO439" s="217"/>
      <c r="AP439" s="217"/>
      <c r="AQ439" s="217"/>
      <c r="AR439" s="217"/>
      <c r="AS439" s="217"/>
      <c r="AT439" s="217"/>
      <c r="AU439" s="217"/>
      <c r="AV439" s="217"/>
      <c r="AW439" s="217"/>
      <c r="AX439" s="217"/>
      <c r="AY439" s="217"/>
      <c r="AZ439" s="217"/>
      <c r="BA439" s="217"/>
      <c r="BB439" s="217"/>
      <c r="BC439" s="217"/>
      <c r="BD439" s="217"/>
      <c r="BE439" s="217"/>
      <c r="BF439" s="217"/>
      <c r="BG439" s="217"/>
      <c r="BH439" s="217"/>
      <c r="BI439" s="217"/>
      <c r="BJ439" s="217"/>
      <c r="BK439" s="217"/>
      <c r="BL439" s="217"/>
      <c r="BM439" s="217"/>
      <c r="BN439" s="217"/>
      <c r="BO439" s="217"/>
      <c r="BP439" s="217"/>
      <c r="BQ439" s="217"/>
      <c r="BR439" s="217"/>
      <c r="BS439" s="217"/>
      <c r="BT439" s="217"/>
      <c r="BU439" s="217"/>
      <c r="BV439" s="217"/>
      <c r="BW439" s="217"/>
      <c r="BX439" s="217"/>
      <c r="BY439" s="217"/>
      <c r="BZ439" s="217"/>
      <c r="CA439" s="217"/>
      <c r="CB439" s="217"/>
      <c r="CC439" s="217"/>
      <c r="CD439" s="217"/>
      <c r="CE439" s="217"/>
      <c r="CF439" s="217"/>
      <c r="CG439" s="217"/>
      <c r="CH439" s="217"/>
      <c r="CI439" s="217"/>
      <c r="CJ439" s="217"/>
      <c r="CK439" s="217"/>
      <c r="CL439" s="217"/>
      <c r="CM439" s="217"/>
      <c r="CN439" s="217"/>
      <c r="CO439" s="217"/>
      <c r="CP439" s="217"/>
      <c r="CQ439" s="217"/>
      <c r="CR439" s="217"/>
      <c r="CS439" s="217"/>
      <c r="CT439" s="217"/>
      <c r="CU439" s="217"/>
      <c r="CV439" s="217"/>
      <c r="CW439" s="217"/>
      <c r="CX439" s="217"/>
      <c r="CY439" s="217"/>
      <c r="CZ439" s="217"/>
      <c r="DA439" s="217"/>
      <c r="DB439" s="217"/>
      <c r="DC439" s="217"/>
      <c r="DD439" s="217"/>
      <c r="DE439" s="217"/>
      <c r="DF439" s="217"/>
      <c r="DG439" s="217"/>
      <c r="DH439" s="217"/>
      <c r="DI439" s="217"/>
      <c r="DJ439" s="217"/>
      <c r="DK439" s="217"/>
      <c r="DL439" s="217"/>
      <c r="DM439" s="217"/>
      <c r="DN439" s="217"/>
      <c r="DO439" s="217"/>
      <c r="DP439" s="217"/>
      <c r="DQ439" s="217"/>
      <c r="DR439" s="217"/>
      <c r="DS439" s="217"/>
      <c r="DT439" s="217"/>
      <c r="DU439" s="217"/>
      <c r="DV439" s="217"/>
      <c r="DW439" s="217"/>
      <c r="DX439" s="217"/>
      <c r="DY439" s="217"/>
      <c r="DZ439" s="217"/>
      <c r="EA439" s="217"/>
      <c r="EB439" s="217"/>
      <c r="EC439" s="217"/>
      <c r="ED439" s="217"/>
      <c r="EE439" s="217"/>
      <c r="EF439" s="217"/>
      <c r="EG439" s="217"/>
      <c r="EH439" s="217"/>
      <c r="EI439" s="217"/>
      <c r="EJ439" s="217"/>
      <c r="EK439" s="217"/>
      <c r="EL439" s="217"/>
      <c r="EM439" s="217"/>
      <c r="EN439" s="217"/>
      <c r="EO439" s="217"/>
      <c r="EP439" s="217"/>
      <c r="EQ439" s="217"/>
      <c r="ER439" s="217"/>
      <c r="ES439" s="217"/>
      <c r="ET439" s="217"/>
      <c r="EU439" s="217"/>
      <c r="EV439" s="217"/>
      <c r="EW439" s="217"/>
      <c r="EX439" s="217"/>
      <c r="EY439" s="217"/>
      <c r="EZ439" s="217"/>
      <c r="FA439" s="217"/>
      <c r="FB439" s="217"/>
      <c r="FC439" s="217"/>
      <c r="FD439" s="217"/>
      <c r="FE439" s="217"/>
      <c r="FF439" s="217"/>
      <c r="FG439" s="217"/>
      <c r="FH439" s="217"/>
      <c r="FI439" s="217"/>
      <c r="FJ439" s="217"/>
      <c r="FK439" s="217"/>
      <c r="FL439" s="217"/>
      <c r="FM439" s="217"/>
      <c r="FN439" s="217"/>
      <c r="FO439" s="217"/>
      <c r="FP439" s="217"/>
      <c r="FQ439" s="217"/>
      <c r="FR439" s="217"/>
      <c r="FS439" s="217"/>
      <c r="FT439" s="217"/>
      <c r="FU439" s="217"/>
      <c r="FV439" s="217"/>
      <c r="FW439" s="217"/>
      <c r="FX439" s="217"/>
      <c r="FY439" s="217"/>
      <c r="FZ439" s="217"/>
      <c r="GA439" s="217"/>
      <c r="GB439" s="217"/>
      <c r="GC439" s="217"/>
      <c r="GD439" s="217"/>
      <c r="GE439" s="217"/>
      <c r="GF439" s="217"/>
      <c r="GG439" s="217"/>
      <c r="GH439" s="217"/>
      <c r="GI439" s="217"/>
      <c r="GJ439" s="217"/>
      <c r="GK439" s="217"/>
      <c r="GL439" s="217"/>
      <c r="GM439" s="217"/>
      <c r="GN439" s="217"/>
      <c r="GO439" s="217"/>
      <c r="GP439" s="217"/>
      <c r="GQ439" s="217"/>
      <c r="GR439" s="217"/>
      <c r="GS439" s="217"/>
      <c r="GT439" s="217"/>
      <c r="GU439" s="217"/>
      <c r="GV439" s="217"/>
      <c r="GW439" s="217"/>
      <c r="GX439" s="217"/>
      <c r="GY439" s="217"/>
      <c r="GZ439" s="217"/>
      <c r="HA439" s="217"/>
      <c r="HB439" s="217"/>
      <c r="HC439" s="217"/>
      <c r="HD439" s="217"/>
      <c r="HE439" s="217"/>
      <c r="HF439" s="217"/>
      <c r="HG439" s="217"/>
      <c r="HH439" s="217"/>
      <c r="HI439" s="217"/>
      <c r="HJ439" s="217"/>
      <c r="HK439" s="217"/>
      <c r="HL439" s="217"/>
      <c r="HM439" s="217"/>
      <c r="HN439" s="217"/>
      <c r="HO439" s="217"/>
      <c r="HP439" s="217"/>
      <c r="HQ439" s="217"/>
      <c r="HR439" s="217"/>
      <c r="HS439" s="217"/>
      <c r="HT439" s="217"/>
      <c r="HU439" s="217"/>
      <c r="HV439" s="217"/>
      <c r="HW439" s="217"/>
      <c r="HX439" s="217"/>
      <c r="HY439" s="217"/>
      <c r="HZ439" s="217"/>
      <c r="IA439" s="217"/>
      <c r="IB439" s="217"/>
      <c r="IC439" s="217"/>
      <c r="ID439" s="217"/>
      <c r="IE439" s="217"/>
      <c r="IF439" s="217"/>
      <c r="IG439" s="217"/>
      <c r="IH439" s="217"/>
      <c r="II439" s="217"/>
      <c r="IJ439" s="217"/>
      <c r="IK439" s="217"/>
      <c r="IL439" s="217"/>
      <c r="IM439" s="217"/>
      <c r="IN439" s="217"/>
      <c r="IO439" s="217"/>
      <c r="IP439" s="217"/>
      <c r="IQ439" s="217"/>
      <c r="IR439" s="217"/>
      <c r="IS439" s="217"/>
      <c r="IT439" s="217"/>
      <c r="IU439" s="217"/>
      <c r="IV439" s="217"/>
      <c r="IW439" s="217"/>
    </row>
    <row r="440" customFormat="false" ht="12.75" hidden="false" customHeight="false" outlineLevel="0" collapsed="false">
      <c r="A440" s="225"/>
      <c r="B440" s="226"/>
      <c r="C440" s="222"/>
      <c r="D440" s="222"/>
      <c r="E440" s="222"/>
      <c r="F440" s="217"/>
      <c r="G440" s="217"/>
      <c r="H440" s="217"/>
      <c r="I440" s="217"/>
      <c r="J440" s="217"/>
      <c r="K440" s="217"/>
      <c r="L440" s="217"/>
      <c r="M440" s="217"/>
      <c r="N440" s="217"/>
      <c r="O440" s="217"/>
      <c r="P440" s="217"/>
      <c r="Q440" s="217"/>
      <c r="R440" s="217"/>
      <c r="S440" s="217"/>
      <c r="T440" s="217"/>
      <c r="U440" s="217"/>
      <c r="V440" s="217"/>
      <c r="W440" s="217"/>
      <c r="X440" s="217"/>
      <c r="Y440" s="217"/>
      <c r="Z440" s="217"/>
      <c r="AA440" s="217"/>
      <c r="AB440" s="217"/>
      <c r="AC440" s="217"/>
      <c r="AD440" s="217"/>
      <c r="AE440" s="217"/>
      <c r="AF440" s="217"/>
      <c r="AG440" s="217"/>
      <c r="AH440" s="217"/>
      <c r="AI440" s="217"/>
      <c r="AJ440" s="217"/>
      <c r="AK440" s="217"/>
      <c r="AL440" s="217"/>
      <c r="AM440" s="217"/>
      <c r="AN440" s="217"/>
      <c r="AO440" s="217"/>
      <c r="AP440" s="217"/>
      <c r="AQ440" s="217"/>
      <c r="AR440" s="217"/>
      <c r="AS440" s="217"/>
      <c r="AT440" s="217"/>
      <c r="AU440" s="217"/>
      <c r="AV440" s="217"/>
      <c r="AW440" s="217"/>
      <c r="AX440" s="217"/>
      <c r="AY440" s="217"/>
      <c r="AZ440" s="217"/>
      <c r="BA440" s="217"/>
      <c r="BB440" s="217"/>
      <c r="BC440" s="217"/>
      <c r="BD440" s="217"/>
      <c r="BE440" s="217"/>
      <c r="BF440" s="217"/>
      <c r="BG440" s="217"/>
      <c r="BH440" s="217"/>
      <c r="BI440" s="217"/>
      <c r="BJ440" s="217"/>
      <c r="BK440" s="217"/>
      <c r="BL440" s="217"/>
      <c r="BM440" s="217"/>
      <c r="BN440" s="217"/>
      <c r="BO440" s="217"/>
      <c r="BP440" s="217"/>
      <c r="BQ440" s="217"/>
      <c r="BR440" s="217"/>
      <c r="BS440" s="217"/>
      <c r="BT440" s="217"/>
      <c r="BU440" s="217"/>
      <c r="BV440" s="217"/>
      <c r="BW440" s="217"/>
      <c r="BX440" s="217"/>
      <c r="BY440" s="217"/>
      <c r="BZ440" s="217"/>
      <c r="CA440" s="217"/>
      <c r="CB440" s="217"/>
      <c r="CC440" s="217"/>
      <c r="CD440" s="217"/>
      <c r="CE440" s="217"/>
      <c r="CF440" s="217"/>
      <c r="CG440" s="217"/>
      <c r="CH440" s="217"/>
      <c r="CI440" s="217"/>
      <c r="CJ440" s="217"/>
      <c r="CK440" s="217"/>
      <c r="CL440" s="217"/>
      <c r="CM440" s="217"/>
      <c r="CN440" s="217"/>
      <c r="CO440" s="217"/>
      <c r="CP440" s="217"/>
      <c r="CQ440" s="217"/>
      <c r="CR440" s="217"/>
      <c r="CS440" s="217"/>
      <c r="CT440" s="217"/>
      <c r="CU440" s="217"/>
      <c r="CV440" s="217"/>
      <c r="CW440" s="217"/>
      <c r="CX440" s="217"/>
      <c r="CY440" s="217"/>
      <c r="CZ440" s="217"/>
      <c r="DA440" s="217"/>
      <c r="DB440" s="217"/>
      <c r="DC440" s="217"/>
      <c r="DD440" s="217"/>
      <c r="DE440" s="217"/>
      <c r="DF440" s="217"/>
      <c r="DG440" s="217"/>
      <c r="DH440" s="217"/>
      <c r="DI440" s="217"/>
      <c r="DJ440" s="217"/>
      <c r="DK440" s="217"/>
      <c r="DL440" s="217"/>
      <c r="DM440" s="217"/>
      <c r="DN440" s="217"/>
      <c r="DO440" s="217"/>
      <c r="DP440" s="217"/>
      <c r="DQ440" s="217"/>
      <c r="DR440" s="217"/>
      <c r="DS440" s="217"/>
      <c r="DT440" s="217"/>
      <c r="DU440" s="217"/>
      <c r="DV440" s="217"/>
      <c r="DW440" s="217"/>
      <c r="DX440" s="217"/>
      <c r="DY440" s="217"/>
      <c r="DZ440" s="217"/>
      <c r="EA440" s="217"/>
      <c r="EB440" s="217"/>
      <c r="EC440" s="217"/>
      <c r="ED440" s="217"/>
      <c r="EE440" s="217"/>
      <c r="EF440" s="217"/>
      <c r="EG440" s="217"/>
      <c r="EH440" s="217"/>
      <c r="EI440" s="217"/>
      <c r="EJ440" s="217"/>
      <c r="EK440" s="217"/>
      <c r="EL440" s="217"/>
      <c r="EM440" s="217"/>
      <c r="EN440" s="217"/>
      <c r="EO440" s="217"/>
      <c r="EP440" s="217"/>
      <c r="EQ440" s="217"/>
      <c r="ER440" s="217"/>
      <c r="ES440" s="217"/>
      <c r="ET440" s="217"/>
      <c r="EU440" s="217"/>
      <c r="EV440" s="217"/>
      <c r="EW440" s="217"/>
      <c r="EX440" s="217"/>
      <c r="EY440" s="217"/>
      <c r="EZ440" s="217"/>
      <c r="FA440" s="217"/>
      <c r="FB440" s="217"/>
      <c r="FC440" s="217"/>
      <c r="FD440" s="217"/>
      <c r="FE440" s="217"/>
      <c r="FF440" s="217"/>
      <c r="FG440" s="217"/>
      <c r="FH440" s="217"/>
      <c r="FI440" s="217"/>
      <c r="FJ440" s="217"/>
      <c r="FK440" s="217"/>
      <c r="FL440" s="217"/>
      <c r="FM440" s="217"/>
      <c r="FN440" s="217"/>
      <c r="FO440" s="217"/>
      <c r="FP440" s="217"/>
      <c r="FQ440" s="217"/>
      <c r="FR440" s="217"/>
      <c r="FS440" s="217"/>
      <c r="FT440" s="217"/>
      <c r="FU440" s="217"/>
      <c r="FV440" s="217"/>
      <c r="FW440" s="217"/>
      <c r="FX440" s="217"/>
      <c r="FY440" s="217"/>
      <c r="FZ440" s="217"/>
      <c r="GA440" s="217"/>
      <c r="GB440" s="217"/>
      <c r="GC440" s="217"/>
      <c r="GD440" s="217"/>
      <c r="GE440" s="217"/>
      <c r="GF440" s="217"/>
      <c r="GG440" s="217"/>
      <c r="GH440" s="217"/>
      <c r="GI440" s="217"/>
      <c r="GJ440" s="217"/>
      <c r="GK440" s="217"/>
      <c r="GL440" s="217"/>
      <c r="GM440" s="217"/>
      <c r="GN440" s="217"/>
      <c r="GO440" s="217"/>
      <c r="GP440" s="217"/>
      <c r="GQ440" s="217"/>
      <c r="GR440" s="217"/>
      <c r="GS440" s="217"/>
      <c r="GT440" s="217"/>
      <c r="GU440" s="217"/>
      <c r="GV440" s="217"/>
      <c r="GW440" s="217"/>
      <c r="GX440" s="217"/>
      <c r="GY440" s="217"/>
      <c r="GZ440" s="217"/>
      <c r="HA440" s="217"/>
      <c r="HB440" s="217"/>
      <c r="HC440" s="217"/>
      <c r="HD440" s="217"/>
      <c r="HE440" s="217"/>
      <c r="HF440" s="217"/>
      <c r="HG440" s="217"/>
      <c r="HH440" s="217"/>
      <c r="HI440" s="217"/>
      <c r="HJ440" s="217"/>
      <c r="HK440" s="217"/>
      <c r="HL440" s="217"/>
      <c r="HM440" s="217"/>
      <c r="HN440" s="217"/>
      <c r="HO440" s="217"/>
      <c r="HP440" s="217"/>
      <c r="HQ440" s="217"/>
      <c r="HR440" s="217"/>
      <c r="HS440" s="217"/>
      <c r="HT440" s="217"/>
      <c r="HU440" s="217"/>
      <c r="HV440" s="217"/>
      <c r="HW440" s="217"/>
      <c r="HX440" s="217"/>
      <c r="HY440" s="217"/>
      <c r="HZ440" s="217"/>
      <c r="IA440" s="217"/>
      <c r="IB440" s="217"/>
      <c r="IC440" s="217"/>
      <c r="ID440" s="217"/>
      <c r="IE440" s="217"/>
      <c r="IF440" s="217"/>
      <c r="IG440" s="217"/>
      <c r="IH440" s="217"/>
      <c r="II440" s="217"/>
      <c r="IJ440" s="217"/>
      <c r="IK440" s="217"/>
      <c r="IL440" s="217"/>
      <c r="IM440" s="217"/>
      <c r="IN440" s="217"/>
      <c r="IO440" s="217"/>
      <c r="IP440" s="217"/>
      <c r="IQ440" s="217"/>
      <c r="IR440" s="217"/>
      <c r="IS440" s="217"/>
      <c r="IT440" s="217"/>
      <c r="IU440" s="217"/>
      <c r="IV440" s="217"/>
      <c r="IW440" s="217"/>
    </row>
    <row r="441" customFormat="false" ht="12.75" hidden="false" customHeight="false" outlineLevel="0" collapsed="false">
      <c r="A441" s="225"/>
      <c r="B441" s="226"/>
      <c r="C441" s="222"/>
      <c r="D441" s="222"/>
      <c r="E441" s="222"/>
      <c r="F441" s="217"/>
      <c r="G441" s="217"/>
      <c r="H441" s="217"/>
      <c r="I441" s="217"/>
      <c r="J441" s="217"/>
      <c r="K441" s="217"/>
      <c r="L441" s="217"/>
      <c r="M441" s="217"/>
      <c r="N441" s="217"/>
      <c r="O441" s="217"/>
      <c r="P441" s="217"/>
      <c r="Q441" s="217"/>
      <c r="R441" s="217"/>
      <c r="S441" s="217"/>
      <c r="T441" s="217"/>
      <c r="U441" s="217"/>
      <c r="V441" s="217"/>
      <c r="W441" s="217"/>
      <c r="X441" s="217"/>
      <c r="Y441" s="217"/>
      <c r="Z441" s="217"/>
      <c r="AA441" s="217"/>
      <c r="AB441" s="217"/>
      <c r="AC441" s="217"/>
      <c r="AD441" s="217"/>
      <c r="AE441" s="217"/>
      <c r="AF441" s="217"/>
      <c r="AG441" s="217"/>
      <c r="AH441" s="217"/>
      <c r="AI441" s="217"/>
      <c r="AJ441" s="217"/>
      <c r="AK441" s="217"/>
      <c r="AL441" s="217"/>
      <c r="AM441" s="217"/>
      <c r="AN441" s="217"/>
      <c r="AO441" s="217"/>
      <c r="AP441" s="217"/>
      <c r="AQ441" s="217"/>
      <c r="AR441" s="217"/>
      <c r="AS441" s="217"/>
      <c r="AT441" s="217"/>
      <c r="AU441" s="217"/>
      <c r="AV441" s="217"/>
      <c r="AW441" s="217"/>
      <c r="AX441" s="217"/>
      <c r="AY441" s="217"/>
      <c r="AZ441" s="217"/>
      <c r="BA441" s="217"/>
      <c r="BB441" s="217"/>
      <c r="BC441" s="217"/>
      <c r="BD441" s="217"/>
      <c r="BE441" s="217"/>
      <c r="BF441" s="217"/>
      <c r="BG441" s="217"/>
      <c r="BH441" s="217"/>
      <c r="BI441" s="217"/>
      <c r="BJ441" s="217"/>
      <c r="BK441" s="217"/>
      <c r="BL441" s="217"/>
      <c r="BM441" s="217"/>
      <c r="BN441" s="217"/>
      <c r="BO441" s="217"/>
      <c r="BP441" s="217"/>
      <c r="BQ441" s="217"/>
      <c r="BR441" s="217"/>
      <c r="BS441" s="217"/>
      <c r="BT441" s="217"/>
      <c r="BU441" s="217"/>
      <c r="BV441" s="217"/>
      <c r="BW441" s="217"/>
      <c r="BX441" s="217"/>
      <c r="BY441" s="217"/>
      <c r="BZ441" s="217"/>
      <c r="CA441" s="217"/>
      <c r="CB441" s="217"/>
      <c r="CC441" s="217"/>
      <c r="CD441" s="217"/>
      <c r="CE441" s="217"/>
      <c r="CF441" s="217"/>
      <c r="CG441" s="217"/>
      <c r="CH441" s="217"/>
      <c r="CI441" s="217"/>
      <c r="CJ441" s="217"/>
      <c r="CK441" s="217"/>
      <c r="CL441" s="217"/>
      <c r="CM441" s="217"/>
      <c r="CN441" s="217"/>
      <c r="CO441" s="217"/>
      <c r="CP441" s="217"/>
      <c r="CQ441" s="217"/>
      <c r="CR441" s="217"/>
      <c r="CS441" s="217"/>
      <c r="CT441" s="217"/>
      <c r="CU441" s="217"/>
      <c r="CV441" s="217"/>
      <c r="CW441" s="217"/>
      <c r="CX441" s="217"/>
      <c r="CY441" s="217"/>
      <c r="CZ441" s="217"/>
      <c r="DA441" s="217"/>
      <c r="DB441" s="217"/>
      <c r="DC441" s="217"/>
      <c r="DD441" s="217"/>
      <c r="DE441" s="217"/>
      <c r="DF441" s="217"/>
      <c r="DG441" s="217"/>
      <c r="DH441" s="217"/>
      <c r="DI441" s="217"/>
      <c r="DJ441" s="217"/>
      <c r="DK441" s="217"/>
      <c r="DL441" s="217"/>
      <c r="DM441" s="217"/>
      <c r="DN441" s="217"/>
      <c r="DO441" s="217"/>
      <c r="DP441" s="217"/>
      <c r="DQ441" s="217"/>
      <c r="DR441" s="217"/>
      <c r="DS441" s="217"/>
      <c r="DT441" s="217"/>
      <c r="DU441" s="217"/>
      <c r="DV441" s="217"/>
      <c r="DW441" s="217"/>
      <c r="DX441" s="217"/>
      <c r="DY441" s="217"/>
      <c r="DZ441" s="217"/>
      <c r="EA441" s="217"/>
      <c r="EB441" s="217"/>
      <c r="EC441" s="217"/>
      <c r="ED441" s="217"/>
      <c r="EE441" s="217"/>
      <c r="EF441" s="217"/>
      <c r="EG441" s="217"/>
      <c r="EH441" s="217"/>
      <c r="EI441" s="217"/>
      <c r="EJ441" s="217"/>
      <c r="EK441" s="217"/>
      <c r="EL441" s="217"/>
      <c r="EM441" s="217"/>
      <c r="EN441" s="217"/>
      <c r="EO441" s="217"/>
      <c r="EP441" s="217"/>
      <c r="EQ441" s="217"/>
      <c r="ER441" s="217"/>
      <c r="ES441" s="217"/>
      <c r="ET441" s="217"/>
      <c r="EU441" s="217"/>
      <c r="EV441" s="217"/>
      <c r="EW441" s="217"/>
      <c r="EX441" s="217"/>
      <c r="EY441" s="217"/>
      <c r="EZ441" s="217"/>
      <c r="FA441" s="217"/>
      <c r="FB441" s="217"/>
      <c r="FC441" s="217"/>
      <c r="FD441" s="217"/>
      <c r="FE441" s="217"/>
      <c r="FF441" s="217"/>
      <c r="FG441" s="217"/>
      <c r="FH441" s="217"/>
      <c r="FI441" s="217"/>
      <c r="FJ441" s="217"/>
      <c r="FK441" s="217"/>
      <c r="FL441" s="217"/>
      <c r="FM441" s="217"/>
      <c r="FN441" s="217"/>
      <c r="FO441" s="217"/>
      <c r="FP441" s="217"/>
      <c r="FQ441" s="217"/>
      <c r="FR441" s="217"/>
      <c r="FS441" s="217"/>
      <c r="FT441" s="217"/>
      <c r="FU441" s="217"/>
      <c r="FV441" s="217"/>
      <c r="FW441" s="217"/>
      <c r="FX441" s="217"/>
      <c r="FY441" s="217"/>
      <c r="FZ441" s="217"/>
      <c r="GA441" s="217"/>
      <c r="GB441" s="217"/>
      <c r="GC441" s="217"/>
      <c r="GD441" s="217"/>
      <c r="GE441" s="217"/>
      <c r="GF441" s="217"/>
      <c r="GG441" s="217"/>
      <c r="GH441" s="217"/>
      <c r="GI441" s="217"/>
      <c r="GJ441" s="217"/>
      <c r="GK441" s="217"/>
      <c r="GL441" s="217"/>
      <c r="GM441" s="217"/>
      <c r="GN441" s="217"/>
      <c r="GO441" s="217"/>
      <c r="GP441" s="217"/>
      <c r="GQ441" s="217"/>
      <c r="GR441" s="217"/>
      <c r="GS441" s="217"/>
      <c r="GT441" s="217"/>
      <c r="GU441" s="217"/>
      <c r="GV441" s="217"/>
      <c r="GW441" s="217"/>
      <c r="GX441" s="217"/>
      <c r="GY441" s="217"/>
      <c r="GZ441" s="217"/>
      <c r="HA441" s="217"/>
      <c r="HB441" s="217"/>
      <c r="HC441" s="217"/>
      <c r="HD441" s="217"/>
      <c r="HE441" s="217"/>
      <c r="HF441" s="217"/>
      <c r="HG441" s="217"/>
      <c r="HH441" s="217"/>
      <c r="HI441" s="217"/>
      <c r="HJ441" s="217"/>
      <c r="HK441" s="217"/>
      <c r="HL441" s="217"/>
      <c r="HM441" s="217"/>
      <c r="HN441" s="217"/>
      <c r="HO441" s="217"/>
      <c r="HP441" s="217"/>
      <c r="HQ441" s="217"/>
      <c r="HR441" s="217"/>
      <c r="HS441" s="217"/>
      <c r="HT441" s="217"/>
      <c r="HU441" s="217"/>
      <c r="HV441" s="217"/>
      <c r="HW441" s="217"/>
      <c r="HX441" s="217"/>
      <c r="HY441" s="217"/>
      <c r="HZ441" s="217"/>
      <c r="IA441" s="217"/>
      <c r="IB441" s="217"/>
      <c r="IC441" s="217"/>
      <c r="ID441" s="217"/>
      <c r="IE441" s="217"/>
      <c r="IF441" s="217"/>
      <c r="IG441" s="217"/>
      <c r="IH441" s="217"/>
      <c r="II441" s="217"/>
      <c r="IJ441" s="217"/>
      <c r="IK441" s="217"/>
      <c r="IL441" s="217"/>
      <c r="IM441" s="217"/>
      <c r="IN441" s="217"/>
      <c r="IO441" s="217"/>
      <c r="IP441" s="217"/>
      <c r="IQ441" s="217"/>
      <c r="IR441" s="217"/>
      <c r="IS441" s="217"/>
      <c r="IT441" s="217"/>
      <c r="IU441" s="217"/>
      <c r="IV441" s="217"/>
      <c r="IW441" s="217"/>
    </row>
    <row r="442" customFormat="false" ht="12.75" hidden="false" customHeight="false" outlineLevel="0" collapsed="false">
      <c r="A442" s="195"/>
      <c r="B442" s="226"/>
      <c r="C442" s="222"/>
      <c r="D442" s="222"/>
      <c r="E442" s="222"/>
      <c r="F442" s="217"/>
      <c r="G442" s="217"/>
      <c r="H442" s="217"/>
      <c r="I442" s="217"/>
      <c r="J442" s="217"/>
      <c r="K442" s="217"/>
      <c r="L442" s="217"/>
      <c r="M442" s="217"/>
      <c r="N442" s="217"/>
      <c r="O442" s="217"/>
      <c r="P442" s="217"/>
      <c r="Q442" s="217"/>
      <c r="R442" s="217"/>
      <c r="S442" s="217"/>
      <c r="T442" s="217"/>
      <c r="U442" s="217"/>
      <c r="V442" s="217"/>
      <c r="W442" s="217"/>
      <c r="X442" s="217"/>
      <c r="Y442" s="217"/>
      <c r="Z442" s="217"/>
      <c r="AA442" s="217"/>
      <c r="AB442" s="217"/>
      <c r="AC442" s="217"/>
      <c r="AD442" s="217"/>
      <c r="AE442" s="217"/>
      <c r="AF442" s="217"/>
      <c r="AG442" s="217"/>
      <c r="AH442" s="217"/>
      <c r="AI442" s="217"/>
      <c r="AJ442" s="217"/>
      <c r="AK442" s="217"/>
      <c r="AL442" s="217"/>
      <c r="AM442" s="217"/>
      <c r="AN442" s="217"/>
      <c r="AO442" s="217"/>
      <c r="AP442" s="217"/>
      <c r="AQ442" s="217"/>
      <c r="AR442" s="217"/>
      <c r="AS442" s="217"/>
      <c r="AT442" s="217"/>
      <c r="AU442" s="217"/>
      <c r="AV442" s="217"/>
      <c r="AW442" s="217"/>
      <c r="AX442" s="217"/>
      <c r="AY442" s="217"/>
      <c r="AZ442" s="217"/>
      <c r="BA442" s="217"/>
      <c r="BB442" s="217"/>
      <c r="BC442" s="217"/>
      <c r="BD442" s="217"/>
      <c r="BE442" s="217"/>
      <c r="BF442" s="217"/>
      <c r="BG442" s="217"/>
      <c r="BH442" s="217"/>
      <c r="BI442" s="217"/>
      <c r="BJ442" s="217"/>
      <c r="BK442" s="217"/>
      <c r="BL442" s="217"/>
      <c r="BM442" s="217"/>
      <c r="BN442" s="217"/>
      <c r="BO442" s="217"/>
      <c r="BP442" s="217"/>
      <c r="BQ442" s="217"/>
      <c r="BR442" s="217"/>
      <c r="BS442" s="217"/>
      <c r="BT442" s="217"/>
      <c r="BU442" s="217"/>
      <c r="BV442" s="217"/>
      <c r="BW442" s="217"/>
      <c r="BX442" s="217"/>
      <c r="BY442" s="217"/>
      <c r="BZ442" s="217"/>
      <c r="CA442" s="217"/>
      <c r="CB442" s="217"/>
      <c r="CC442" s="217"/>
      <c r="CD442" s="217"/>
      <c r="CE442" s="217"/>
      <c r="CF442" s="217"/>
      <c r="CG442" s="217"/>
      <c r="CH442" s="217"/>
      <c r="CI442" s="217"/>
      <c r="CJ442" s="217"/>
      <c r="CK442" s="217"/>
      <c r="CL442" s="217"/>
      <c r="CM442" s="217"/>
      <c r="CN442" s="217"/>
      <c r="CO442" s="217"/>
      <c r="CP442" s="217"/>
      <c r="CQ442" s="217"/>
      <c r="CR442" s="217"/>
      <c r="CS442" s="217"/>
      <c r="CT442" s="217"/>
      <c r="CU442" s="217"/>
      <c r="CV442" s="217"/>
      <c r="CW442" s="217"/>
      <c r="CX442" s="217"/>
      <c r="CY442" s="217"/>
      <c r="CZ442" s="217"/>
      <c r="DA442" s="217"/>
      <c r="DB442" s="217"/>
      <c r="DC442" s="217"/>
      <c r="DD442" s="217"/>
      <c r="DE442" s="217"/>
      <c r="DF442" s="217"/>
      <c r="DG442" s="217"/>
      <c r="DH442" s="217"/>
      <c r="DI442" s="217"/>
      <c r="DJ442" s="217"/>
      <c r="DK442" s="217"/>
      <c r="DL442" s="217"/>
      <c r="DM442" s="217"/>
      <c r="DN442" s="217"/>
      <c r="DO442" s="217"/>
      <c r="DP442" s="217"/>
      <c r="DQ442" s="217"/>
      <c r="DR442" s="217"/>
      <c r="DS442" s="217"/>
      <c r="DT442" s="217"/>
      <c r="DU442" s="217"/>
      <c r="DV442" s="217"/>
      <c r="DW442" s="217"/>
      <c r="DX442" s="217"/>
      <c r="DY442" s="217"/>
      <c r="DZ442" s="217"/>
      <c r="EA442" s="217"/>
      <c r="EB442" s="217"/>
      <c r="EC442" s="217"/>
      <c r="ED442" s="217"/>
      <c r="EE442" s="217"/>
      <c r="EF442" s="217"/>
      <c r="EG442" s="217"/>
      <c r="EH442" s="217"/>
      <c r="EI442" s="217"/>
      <c r="EJ442" s="217"/>
      <c r="EK442" s="217"/>
      <c r="EL442" s="217"/>
      <c r="EM442" s="217"/>
      <c r="EN442" s="217"/>
      <c r="EO442" s="217"/>
      <c r="EP442" s="217"/>
      <c r="EQ442" s="217"/>
      <c r="ER442" s="217"/>
      <c r="ES442" s="217"/>
      <c r="ET442" s="217"/>
      <c r="EU442" s="217"/>
      <c r="EV442" s="217"/>
      <c r="EW442" s="217"/>
      <c r="EX442" s="217"/>
      <c r="EY442" s="217"/>
      <c r="EZ442" s="217"/>
      <c r="FA442" s="217"/>
      <c r="FB442" s="217"/>
      <c r="FC442" s="217"/>
      <c r="FD442" s="217"/>
      <c r="FE442" s="217"/>
      <c r="FF442" s="217"/>
      <c r="FG442" s="217"/>
      <c r="FH442" s="217"/>
      <c r="FI442" s="217"/>
      <c r="FJ442" s="217"/>
      <c r="FK442" s="217"/>
      <c r="FL442" s="217"/>
      <c r="FM442" s="217"/>
      <c r="FN442" s="217"/>
      <c r="FO442" s="217"/>
      <c r="FP442" s="217"/>
      <c r="FQ442" s="217"/>
      <c r="FR442" s="217"/>
      <c r="FS442" s="217"/>
      <c r="FT442" s="217"/>
      <c r="FU442" s="217"/>
      <c r="FV442" s="217"/>
      <c r="FW442" s="217"/>
      <c r="FX442" s="217"/>
      <c r="FY442" s="217"/>
      <c r="FZ442" s="217"/>
      <c r="GA442" s="217"/>
      <c r="GB442" s="217"/>
      <c r="GC442" s="217"/>
      <c r="GD442" s="217"/>
      <c r="GE442" s="217"/>
      <c r="GF442" s="217"/>
      <c r="GG442" s="217"/>
      <c r="GH442" s="217"/>
      <c r="GI442" s="217"/>
      <c r="GJ442" s="217"/>
      <c r="GK442" s="217"/>
      <c r="GL442" s="217"/>
      <c r="GM442" s="217"/>
      <c r="GN442" s="217"/>
      <c r="GO442" s="217"/>
      <c r="GP442" s="217"/>
      <c r="GQ442" s="217"/>
      <c r="GR442" s="217"/>
      <c r="GS442" s="217"/>
      <c r="GT442" s="217"/>
      <c r="GU442" s="217"/>
      <c r="GV442" s="217"/>
      <c r="GW442" s="217"/>
      <c r="GX442" s="217"/>
      <c r="GY442" s="217"/>
      <c r="GZ442" s="217"/>
      <c r="HA442" s="217"/>
      <c r="HB442" s="217"/>
      <c r="HC442" s="217"/>
      <c r="HD442" s="217"/>
      <c r="HE442" s="217"/>
      <c r="HF442" s="217"/>
      <c r="HG442" s="217"/>
      <c r="HH442" s="217"/>
      <c r="HI442" s="217"/>
      <c r="HJ442" s="217"/>
      <c r="HK442" s="217"/>
      <c r="HL442" s="217"/>
      <c r="HM442" s="217"/>
      <c r="HN442" s="217"/>
      <c r="HO442" s="217"/>
      <c r="HP442" s="217"/>
      <c r="HQ442" s="217"/>
      <c r="HR442" s="217"/>
      <c r="HS442" s="217"/>
      <c r="HT442" s="217"/>
      <c r="HU442" s="217"/>
      <c r="HV442" s="217"/>
      <c r="HW442" s="217"/>
      <c r="HX442" s="217"/>
      <c r="HY442" s="217"/>
      <c r="HZ442" s="217"/>
      <c r="IA442" s="217"/>
      <c r="IB442" s="217"/>
      <c r="IC442" s="217"/>
      <c r="ID442" s="217"/>
      <c r="IE442" s="217"/>
      <c r="IF442" s="217"/>
      <c r="IG442" s="217"/>
      <c r="IH442" s="217"/>
      <c r="II442" s="217"/>
      <c r="IJ442" s="217"/>
      <c r="IK442" s="217"/>
      <c r="IL442" s="217"/>
      <c r="IM442" s="217"/>
      <c r="IN442" s="217"/>
      <c r="IO442" s="217"/>
      <c r="IP442" s="217"/>
      <c r="IQ442" s="217"/>
      <c r="IR442" s="217"/>
      <c r="IS442" s="217"/>
      <c r="IT442" s="217"/>
      <c r="IU442" s="217"/>
      <c r="IV442" s="217"/>
      <c r="IW442" s="217"/>
    </row>
    <row r="443" customFormat="false" ht="12.75" hidden="false" customHeight="false" outlineLevel="0" collapsed="false">
      <c r="A443" s="225"/>
      <c r="B443" s="226"/>
      <c r="C443" s="222"/>
      <c r="D443" s="222"/>
      <c r="E443" s="222"/>
      <c r="F443" s="217"/>
      <c r="G443" s="217"/>
      <c r="H443" s="217"/>
      <c r="I443" s="217"/>
      <c r="J443" s="217"/>
      <c r="K443" s="217"/>
      <c r="L443" s="217"/>
      <c r="M443" s="217"/>
      <c r="N443" s="217"/>
      <c r="O443" s="217"/>
      <c r="P443" s="217"/>
      <c r="Q443" s="217"/>
      <c r="R443" s="217"/>
      <c r="S443" s="217"/>
      <c r="T443" s="217"/>
      <c r="U443" s="217"/>
      <c r="V443" s="217"/>
      <c r="W443" s="217"/>
      <c r="X443" s="217"/>
      <c r="Y443" s="217"/>
      <c r="Z443" s="217"/>
      <c r="AA443" s="217"/>
      <c r="AB443" s="217"/>
      <c r="AC443" s="217"/>
      <c r="AD443" s="217"/>
      <c r="AE443" s="217"/>
      <c r="AF443" s="217"/>
      <c r="AG443" s="217"/>
      <c r="AH443" s="217"/>
      <c r="AI443" s="217"/>
      <c r="AJ443" s="217"/>
      <c r="AK443" s="217"/>
      <c r="AL443" s="217"/>
      <c r="AM443" s="217"/>
      <c r="AN443" s="217"/>
      <c r="AO443" s="217"/>
      <c r="AP443" s="217"/>
      <c r="AQ443" s="217"/>
      <c r="AR443" s="217"/>
      <c r="AS443" s="217"/>
      <c r="AT443" s="217"/>
      <c r="AU443" s="217"/>
      <c r="AV443" s="217"/>
      <c r="AW443" s="217"/>
      <c r="AX443" s="217"/>
      <c r="AY443" s="217"/>
      <c r="AZ443" s="217"/>
      <c r="BA443" s="217"/>
      <c r="BB443" s="217"/>
      <c r="BC443" s="217"/>
      <c r="BD443" s="217"/>
      <c r="BE443" s="217"/>
      <c r="BF443" s="217"/>
      <c r="BG443" s="217"/>
      <c r="BH443" s="217"/>
      <c r="BI443" s="217"/>
      <c r="BJ443" s="217"/>
      <c r="BK443" s="217"/>
      <c r="BL443" s="217"/>
      <c r="BM443" s="217"/>
      <c r="BN443" s="217"/>
      <c r="BO443" s="217"/>
      <c r="BP443" s="217"/>
      <c r="BQ443" s="217"/>
      <c r="BR443" s="217"/>
      <c r="BS443" s="217"/>
      <c r="BT443" s="217"/>
      <c r="BU443" s="217"/>
      <c r="BV443" s="217"/>
      <c r="BW443" s="217"/>
      <c r="BX443" s="217"/>
      <c r="BY443" s="217"/>
      <c r="BZ443" s="217"/>
      <c r="CA443" s="217"/>
      <c r="CB443" s="217"/>
      <c r="CC443" s="217"/>
      <c r="CD443" s="217"/>
      <c r="CE443" s="217"/>
      <c r="CF443" s="217"/>
      <c r="CG443" s="217"/>
      <c r="CH443" s="217"/>
      <c r="CI443" s="217"/>
      <c r="CJ443" s="217"/>
      <c r="CK443" s="217"/>
      <c r="CL443" s="217"/>
      <c r="CM443" s="217"/>
      <c r="CN443" s="217"/>
      <c r="CO443" s="217"/>
      <c r="CP443" s="217"/>
      <c r="CQ443" s="217"/>
      <c r="CR443" s="217"/>
      <c r="CS443" s="217"/>
      <c r="CT443" s="217"/>
      <c r="CU443" s="217"/>
      <c r="CV443" s="217"/>
      <c r="CW443" s="217"/>
      <c r="CX443" s="217"/>
      <c r="CY443" s="217"/>
      <c r="CZ443" s="217"/>
      <c r="DA443" s="217"/>
      <c r="DB443" s="217"/>
      <c r="DC443" s="217"/>
      <c r="DD443" s="217"/>
      <c r="DE443" s="217"/>
      <c r="DF443" s="217"/>
      <c r="DG443" s="217"/>
      <c r="DH443" s="217"/>
      <c r="DI443" s="217"/>
      <c r="DJ443" s="217"/>
      <c r="DK443" s="217"/>
      <c r="DL443" s="217"/>
      <c r="DM443" s="217"/>
      <c r="DN443" s="217"/>
      <c r="DO443" s="217"/>
      <c r="DP443" s="217"/>
      <c r="DQ443" s="217"/>
      <c r="DR443" s="217"/>
      <c r="DS443" s="217"/>
      <c r="DT443" s="217"/>
      <c r="DU443" s="217"/>
      <c r="DV443" s="217"/>
      <c r="DW443" s="217"/>
      <c r="DX443" s="217"/>
      <c r="DY443" s="217"/>
      <c r="DZ443" s="217"/>
      <c r="EA443" s="217"/>
      <c r="EB443" s="217"/>
      <c r="EC443" s="217"/>
      <c r="ED443" s="217"/>
      <c r="EE443" s="217"/>
      <c r="EF443" s="217"/>
      <c r="EG443" s="217"/>
      <c r="EH443" s="217"/>
      <c r="EI443" s="217"/>
      <c r="EJ443" s="217"/>
      <c r="EK443" s="217"/>
      <c r="EL443" s="217"/>
      <c r="EM443" s="217"/>
      <c r="EN443" s="217"/>
      <c r="EO443" s="217"/>
      <c r="EP443" s="217"/>
      <c r="EQ443" s="217"/>
      <c r="ER443" s="217"/>
      <c r="ES443" s="217"/>
      <c r="ET443" s="217"/>
      <c r="EU443" s="217"/>
      <c r="EV443" s="217"/>
      <c r="EW443" s="217"/>
      <c r="EX443" s="217"/>
      <c r="EY443" s="217"/>
      <c r="EZ443" s="217"/>
      <c r="FA443" s="217"/>
      <c r="FB443" s="217"/>
      <c r="FC443" s="217"/>
      <c r="FD443" s="217"/>
      <c r="FE443" s="217"/>
      <c r="FF443" s="217"/>
      <c r="FG443" s="217"/>
      <c r="FH443" s="217"/>
      <c r="FI443" s="217"/>
      <c r="FJ443" s="217"/>
      <c r="FK443" s="217"/>
      <c r="FL443" s="217"/>
      <c r="FM443" s="217"/>
      <c r="FN443" s="217"/>
      <c r="FO443" s="217"/>
      <c r="FP443" s="217"/>
      <c r="FQ443" s="217"/>
      <c r="FR443" s="217"/>
      <c r="FS443" s="217"/>
      <c r="FT443" s="217"/>
      <c r="FU443" s="217"/>
      <c r="FV443" s="217"/>
      <c r="FW443" s="217"/>
      <c r="FX443" s="217"/>
      <c r="FY443" s="217"/>
      <c r="FZ443" s="217"/>
      <c r="GA443" s="217"/>
      <c r="GB443" s="217"/>
      <c r="GC443" s="217"/>
      <c r="GD443" s="217"/>
      <c r="GE443" s="217"/>
      <c r="GF443" s="217"/>
      <c r="GG443" s="217"/>
      <c r="GH443" s="217"/>
      <c r="GI443" s="217"/>
      <c r="GJ443" s="217"/>
      <c r="GK443" s="217"/>
      <c r="GL443" s="217"/>
      <c r="GM443" s="217"/>
      <c r="GN443" s="217"/>
      <c r="GO443" s="217"/>
      <c r="GP443" s="217"/>
      <c r="GQ443" s="217"/>
      <c r="GR443" s="217"/>
      <c r="GS443" s="217"/>
      <c r="GT443" s="217"/>
      <c r="GU443" s="217"/>
      <c r="GV443" s="217"/>
      <c r="GW443" s="217"/>
      <c r="GX443" s="217"/>
      <c r="GY443" s="217"/>
      <c r="GZ443" s="217"/>
      <c r="HA443" s="217"/>
      <c r="HB443" s="217"/>
      <c r="HC443" s="217"/>
      <c r="HD443" s="217"/>
      <c r="HE443" s="217"/>
      <c r="HF443" s="217"/>
      <c r="HG443" s="217"/>
      <c r="HH443" s="217"/>
      <c r="HI443" s="217"/>
      <c r="HJ443" s="217"/>
      <c r="HK443" s="217"/>
      <c r="HL443" s="217"/>
      <c r="HM443" s="217"/>
      <c r="HN443" s="217"/>
      <c r="HO443" s="217"/>
      <c r="HP443" s="217"/>
      <c r="HQ443" s="217"/>
      <c r="HR443" s="217"/>
      <c r="HS443" s="217"/>
      <c r="HT443" s="217"/>
      <c r="HU443" s="217"/>
      <c r="HV443" s="217"/>
      <c r="HW443" s="217"/>
      <c r="HX443" s="217"/>
      <c r="HY443" s="217"/>
      <c r="HZ443" s="217"/>
      <c r="IA443" s="217"/>
      <c r="IB443" s="217"/>
      <c r="IC443" s="217"/>
      <c r="ID443" s="217"/>
      <c r="IE443" s="217"/>
      <c r="IF443" s="217"/>
      <c r="IG443" s="217"/>
      <c r="IH443" s="217"/>
      <c r="II443" s="217"/>
      <c r="IJ443" s="217"/>
      <c r="IK443" s="217"/>
      <c r="IL443" s="217"/>
      <c r="IM443" s="217"/>
      <c r="IN443" s="217"/>
      <c r="IO443" s="217"/>
      <c r="IP443" s="217"/>
      <c r="IQ443" s="217"/>
      <c r="IR443" s="217"/>
      <c r="IS443" s="217"/>
      <c r="IT443" s="217"/>
      <c r="IU443" s="217"/>
      <c r="IV443" s="217"/>
      <c r="IW443" s="217"/>
    </row>
    <row r="444" customFormat="false" ht="12.75" hidden="false" customHeight="false" outlineLevel="0" collapsed="false">
      <c r="A444" s="225"/>
      <c r="B444" s="226"/>
      <c r="C444" s="222"/>
      <c r="D444" s="222"/>
      <c r="E444" s="222"/>
      <c r="F444" s="217"/>
      <c r="G444" s="217"/>
      <c r="H444" s="217"/>
      <c r="I444" s="217"/>
      <c r="J444" s="217"/>
      <c r="K444" s="217"/>
      <c r="L444" s="217"/>
      <c r="M444" s="217"/>
      <c r="N444" s="217"/>
      <c r="O444" s="217"/>
      <c r="P444" s="217"/>
      <c r="Q444" s="217"/>
      <c r="R444" s="217"/>
      <c r="S444" s="217"/>
      <c r="T444" s="217"/>
      <c r="U444" s="217"/>
      <c r="V444" s="217"/>
      <c r="W444" s="217"/>
      <c r="X444" s="217"/>
      <c r="Y444" s="217"/>
      <c r="Z444" s="217"/>
      <c r="AA444" s="217"/>
      <c r="AB444" s="217"/>
      <c r="AC444" s="217"/>
      <c r="AD444" s="217"/>
      <c r="AE444" s="217"/>
      <c r="AF444" s="217"/>
      <c r="AG444" s="217"/>
      <c r="AH444" s="217"/>
      <c r="AI444" s="217"/>
      <c r="AJ444" s="217"/>
      <c r="AK444" s="217"/>
      <c r="AL444" s="217"/>
      <c r="AM444" s="217"/>
      <c r="AN444" s="217"/>
      <c r="AO444" s="217"/>
      <c r="AP444" s="217"/>
      <c r="AQ444" s="217"/>
      <c r="AR444" s="217"/>
      <c r="AS444" s="217"/>
      <c r="AT444" s="217"/>
      <c r="AU444" s="217"/>
      <c r="AV444" s="217"/>
      <c r="AW444" s="217"/>
      <c r="AX444" s="217"/>
      <c r="AY444" s="217"/>
      <c r="AZ444" s="217"/>
      <c r="BA444" s="217"/>
      <c r="BB444" s="217"/>
      <c r="BC444" s="217"/>
      <c r="BD444" s="217"/>
      <c r="BE444" s="217"/>
      <c r="BF444" s="217"/>
      <c r="BG444" s="217"/>
      <c r="BH444" s="217"/>
      <c r="BI444" s="217"/>
      <c r="BJ444" s="217"/>
      <c r="BK444" s="217"/>
      <c r="BL444" s="217"/>
      <c r="BM444" s="217"/>
      <c r="BN444" s="217"/>
      <c r="BO444" s="217"/>
      <c r="BP444" s="217"/>
      <c r="BQ444" s="217"/>
      <c r="BR444" s="217"/>
      <c r="BS444" s="217"/>
      <c r="BT444" s="217"/>
      <c r="BU444" s="217"/>
      <c r="BV444" s="217"/>
      <c r="BW444" s="217"/>
      <c r="BX444" s="217"/>
      <c r="BY444" s="217"/>
      <c r="BZ444" s="217"/>
      <c r="CA444" s="217"/>
      <c r="CB444" s="217"/>
      <c r="CC444" s="217"/>
      <c r="CD444" s="217"/>
      <c r="CE444" s="217"/>
      <c r="CF444" s="217"/>
      <c r="CG444" s="217"/>
      <c r="CH444" s="217"/>
      <c r="CI444" s="217"/>
      <c r="CJ444" s="217"/>
      <c r="CK444" s="217"/>
      <c r="CL444" s="217"/>
      <c r="CM444" s="217"/>
      <c r="CN444" s="217"/>
      <c r="CO444" s="217"/>
      <c r="CP444" s="217"/>
      <c r="CQ444" s="217"/>
      <c r="CR444" s="217"/>
      <c r="CS444" s="217"/>
      <c r="CT444" s="217"/>
      <c r="CU444" s="217"/>
      <c r="CV444" s="217"/>
      <c r="CW444" s="217"/>
      <c r="CX444" s="217"/>
      <c r="CY444" s="217"/>
      <c r="CZ444" s="217"/>
      <c r="DA444" s="217"/>
      <c r="DB444" s="217"/>
      <c r="DC444" s="217"/>
      <c r="DD444" s="217"/>
      <c r="DE444" s="217"/>
      <c r="DF444" s="217"/>
      <c r="DG444" s="217"/>
      <c r="DH444" s="217"/>
      <c r="DI444" s="217"/>
      <c r="DJ444" s="217"/>
      <c r="DK444" s="217"/>
      <c r="DL444" s="217"/>
      <c r="DM444" s="217"/>
      <c r="DN444" s="217"/>
      <c r="DO444" s="217"/>
      <c r="DP444" s="217"/>
      <c r="DQ444" s="217"/>
      <c r="DR444" s="217"/>
      <c r="DS444" s="217"/>
      <c r="DT444" s="217"/>
      <c r="DU444" s="217"/>
      <c r="DV444" s="217"/>
      <c r="DW444" s="217"/>
      <c r="DX444" s="217"/>
      <c r="DY444" s="217"/>
      <c r="DZ444" s="217"/>
      <c r="EA444" s="217"/>
      <c r="EB444" s="217"/>
      <c r="EC444" s="217"/>
      <c r="ED444" s="217"/>
      <c r="EE444" s="217"/>
      <c r="EF444" s="217"/>
      <c r="EG444" s="217"/>
      <c r="EH444" s="217"/>
      <c r="EI444" s="217"/>
      <c r="EJ444" s="217"/>
      <c r="EK444" s="217"/>
      <c r="EL444" s="217"/>
      <c r="EM444" s="217"/>
      <c r="EN444" s="217"/>
      <c r="EO444" s="217"/>
      <c r="EP444" s="217"/>
      <c r="EQ444" s="217"/>
      <c r="ER444" s="217"/>
      <c r="ES444" s="217"/>
      <c r="ET444" s="217"/>
      <c r="EU444" s="217"/>
      <c r="EV444" s="217"/>
      <c r="EW444" s="217"/>
      <c r="EX444" s="217"/>
      <c r="EY444" s="217"/>
      <c r="EZ444" s="217"/>
      <c r="FA444" s="217"/>
      <c r="FB444" s="217"/>
      <c r="FC444" s="217"/>
      <c r="FD444" s="217"/>
      <c r="FE444" s="217"/>
      <c r="FF444" s="217"/>
      <c r="FG444" s="217"/>
      <c r="FH444" s="217"/>
      <c r="FI444" s="217"/>
      <c r="FJ444" s="217"/>
      <c r="FK444" s="217"/>
      <c r="FL444" s="217"/>
      <c r="FM444" s="217"/>
      <c r="FN444" s="217"/>
      <c r="FO444" s="217"/>
      <c r="FP444" s="217"/>
      <c r="FQ444" s="217"/>
      <c r="FR444" s="217"/>
      <c r="FS444" s="217"/>
      <c r="FT444" s="217"/>
      <c r="FU444" s="217"/>
      <c r="FV444" s="217"/>
      <c r="FW444" s="217"/>
      <c r="FX444" s="217"/>
      <c r="FY444" s="217"/>
      <c r="FZ444" s="217"/>
      <c r="GA444" s="217"/>
      <c r="GB444" s="217"/>
      <c r="GC444" s="217"/>
      <c r="GD444" s="217"/>
      <c r="GE444" s="217"/>
      <c r="GF444" s="217"/>
      <c r="GG444" s="217"/>
      <c r="GH444" s="217"/>
      <c r="GI444" s="217"/>
      <c r="GJ444" s="217"/>
      <c r="GK444" s="217"/>
      <c r="GL444" s="217"/>
      <c r="GM444" s="217"/>
      <c r="GN444" s="217"/>
      <c r="GO444" s="217"/>
      <c r="GP444" s="217"/>
      <c r="GQ444" s="217"/>
      <c r="GR444" s="217"/>
      <c r="GS444" s="217"/>
      <c r="GT444" s="217"/>
      <c r="GU444" s="217"/>
      <c r="GV444" s="217"/>
      <c r="GW444" s="217"/>
      <c r="GX444" s="217"/>
      <c r="GY444" s="217"/>
      <c r="GZ444" s="217"/>
      <c r="HA444" s="217"/>
      <c r="HB444" s="217"/>
      <c r="HC444" s="217"/>
      <c r="HD444" s="217"/>
      <c r="HE444" s="217"/>
      <c r="HF444" s="217"/>
      <c r="HG444" s="217"/>
      <c r="HH444" s="217"/>
      <c r="HI444" s="217"/>
      <c r="HJ444" s="217"/>
      <c r="HK444" s="217"/>
      <c r="HL444" s="217"/>
      <c r="HM444" s="217"/>
      <c r="HN444" s="217"/>
      <c r="HO444" s="217"/>
      <c r="HP444" s="217"/>
      <c r="HQ444" s="217"/>
      <c r="HR444" s="217"/>
      <c r="HS444" s="217"/>
      <c r="HT444" s="217"/>
      <c r="HU444" s="217"/>
      <c r="HV444" s="217"/>
      <c r="HW444" s="217"/>
      <c r="HX444" s="217"/>
      <c r="HY444" s="217"/>
      <c r="HZ444" s="217"/>
      <c r="IA444" s="217"/>
      <c r="IB444" s="217"/>
      <c r="IC444" s="217"/>
      <c r="ID444" s="217"/>
      <c r="IE444" s="217"/>
      <c r="IF444" s="217"/>
      <c r="IG444" s="217"/>
      <c r="IH444" s="217"/>
      <c r="II444" s="217"/>
      <c r="IJ444" s="217"/>
      <c r="IK444" s="217"/>
      <c r="IL444" s="217"/>
      <c r="IM444" s="217"/>
      <c r="IN444" s="217"/>
      <c r="IO444" s="217"/>
      <c r="IP444" s="217"/>
      <c r="IQ444" s="217"/>
      <c r="IR444" s="217"/>
      <c r="IS444" s="217"/>
      <c r="IT444" s="217"/>
      <c r="IU444" s="217"/>
      <c r="IV444" s="217"/>
      <c r="IW444" s="217"/>
    </row>
    <row r="445" customFormat="false" ht="12.75" hidden="false" customHeight="false" outlineLevel="0" collapsed="false">
      <c r="A445" s="225"/>
      <c r="B445" s="226"/>
      <c r="C445" s="222"/>
      <c r="D445" s="222"/>
      <c r="E445" s="222"/>
      <c r="F445" s="217"/>
      <c r="G445" s="217"/>
      <c r="H445" s="217"/>
      <c r="I445" s="217"/>
      <c r="J445" s="217"/>
      <c r="K445" s="217"/>
      <c r="L445" s="217"/>
      <c r="M445" s="217"/>
      <c r="N445" s="217"/>
      <c r="O445" s="217"/>
      <c r="P445" s="217"/>
      <c r="Q445" s="217"/>
      <c r="R445" s="217"/>
      <c r="S445" s="217"/>
      <c r="T445" s="217"/>
      <c r="U445" s="217"/>
      <c r="V445" s="217"/>
      <c r="W445" s="217"/>
      <c r="X445" s="217"/>
      <c r="Y445" s="217"/>
      <c r="Z445" s="217"/>
      <c r="AA445" s="217"/>
      <c r="AB445" s="217"/>
      <c r="AC445" s="217"/>
      <c r="AD445" s="217"/>
      <c r="AE445" s="217"/>
      <c r="AF445" s="217"/>
      <c r="AG445" s="217"/>
      <c r="AH445" s="217"/>
      <c r="AI445" s="217"/>
      <c r="AJ445" s="217"/>
      <c r="AK445" s="217"/>
      <c r="AL445" s="217"/>
      <c r="AM445" s="217"/>
      <c r="AN445" s="217"/>
      <c r="AO445" s="217"/>
      <c r="AP445" s="217"/>
      <c r="AQ445" s="217"/>
      <c r="AR445" s="217"/>
      <c r="AS445" s="217"/>
      <c r="AT445" s="217"/>
      <c r="AU445" s="217"/>
      <c r="AV445" s="217"/>
      <c r="AW445" s="217"/>
      <c r="AX445" s="217"/>
      <c r="AY445" s="217"/>
      <c r="AZ445" s="217"/>
      <c r="BA445" s="217"/>
      <c r="BB445" s="217"/>
      <c r="BC445" s="217"/>
      <c r="BD445" s="217"/>
      <c r="BE445" s="217"/>
      <c r="BF445" s="217"/>
      <c r="BG445" s="217"/>
      <c r="BH445" s="217"/>
      <c r="BI445" s="217"/>
      <c r="BJ445" s="217"/>
      <c r="BK445" s="217"/>
      <c r="BL445" s="217"/>
      <c r="BM445" s="217"/>
      <c r="BN445" s="217"/>
      <c r="BO445" s="217"/>
      <c r="BP445" s="217"/>
      <c r="BQ445" s="217"/>
      <c r="BR445" s="217"/>
      <c r="BS445" s="217"/>
      <c r="BT445" s="217"/>
      <c r="BU445" s="217"/>
      <c r="BV445" s="217"/>
      <c r="BW445" s="217"/>
      <c r="BX445" s="217"/>
      <c r="BY445" s="217"/>
      <c r="BZ445" s="217"/>
      <c r="CA445" s="217"/>
      <c r="CB445" s="217"/>
      <c r="CC445" s="217"/>
      <c r="CD445" s="217"/>
      <c r="CE445" s="217"/>
      <c r="CF445" s="217"/>
      <c r="CG445" s="217"/>
      <c r="CH445" s="217"/>
      <c r="CI445" s="217"/>
      <c r="CJ445" s="217"/>
      <c r="CK445" s="217"/>
      <c r="CL445" s="217"/>
      <c r="CM445" s="217"/>
      <c r="CN445" s="217"/>
      <c r="CO445" s="217"/>
      <c r="CP445" s="217"/>
      <c r="CQ445" s="217"/>
      <c r="CR445" s="217"/>
      <c r="CS445" s="217"/>
      <c r="CT445" s="217"/>
      <c r="CU445" s="217"/>
      <c r="CV445" s="217"/>
      <c r="CW445" s="217"/>
      <c r="CX445" s="217"/>
      <c r="CY445" s="217"/>
      <c r="CZ445" s="217"/>
      <c r="DA445" s="217"/>
      <c r="DB445" s="217"/>
      <c r="DC445" s="217"/>
      <c r="DD445" s="217"/>
      <c r="DE445" s="217"/>
      <c r="DF445" s="217"/>
      <c r="DG445" s="217"/>
      <c r="DH445" s="217"/>
      <c r="DI445" s="217"/>
      <c r="DJ445" s="217"/>
      <c r="DK445" s="217"/>
      <c r="DL445" s="217"/>
      <c r="DM445" s="217"/>
      <c r="DN445" s="217"/>
      <c r="DO445" s="217"/>
      <c r="DP445" s="217"/>
      <c r="DQ445" s="217"/>
      <c r="DR445" s="217"/>
      <c r="DS445" s="217"/>
      <c r="DT445" s="217"/>
      <c r="DU445" s="217"/>
      <c r="DV445" s="217"/>
      <c r="DW445" s="217"/>
      <c r="DX445" s="217"/>
      <c r="DY445" s="217"/>
      <c r="DZ445" s="217"/>
      <c r="EA445" s="217"/>
      <c r="EB445" s="217"/>
      <c r="EC445" s="217"/>
      <c r="ED445" s="217"/>
      <c r="EE445" s="217"/>
      <c r="EF445" s="217"/>
      <c r="EG445" s="217"/>
      <c r="EH445" s="217"/>
      <c r="EI445" s="217"/>
      <c r="EJ445" s="217"/>
      <c r="EK445" s="217"/>
      <c r="EL445" s="217"/>
      <c r="EM445" s="217"/>
      <c r="EN445" s="217"/>
      <c r="EO445" s="217"/>
      <c r="EP445" s="217"/>
      <c r="EQ445" s="217"/>
      <c r="ER445" s="217"/>
      <c r="ES445" s="217"/>
      <c r="ET445" s="217"/>
      <c r="EU445" s="217"/>
      <c r="EV445" s="217"/>
      <c r="EW445" s="217"/>
      <c r="EX445" s="217"/>
      <c r="EY445" s="217"/>
      <c r="EZ445" s="217"/>
      <c r="FA445" s="217"/>
      <c r="FB445" s="217"/>
      <c r="FC445" s="217"/>
      <c r="FD445" s="217"/>
      <c r="FE445" s="217"/>
      <c r="FF445" s="217"/>
      <c r="FG445" s="217"/>
      <c r="FH445" s="217"/>
      <c r="FI445" s="217"/>
      <c r="FJ445" s="217"/>
      <c r="FK445" s="217"/>
      <c r="FL445" s="217"/>
      <c r="FM445" s="217"/>
      <c r="FN445" s="217"/>
      <c r="FO445" s="217"/>
      <c r="FP445" s="217"/>
      <c r="FQ445" s="217"/>
      <c r="FR445" s="217"/>
      <c r="FS445" s="217"/>
      <c r="FT445" s="217"/>
      <c r="FU445" s="217"/>
      <c r="FV445" s="217"/>
      <c r="FW445" s="217"/>
      <c r="FX445" s="217"/>
      <c r="FY445" s="217"/>
      <c r="FZ445" s="217"/>
      <c r="GA445" s="217"/>
      <c r="GB445" s="217"/>
      <c r="GC445" s="217"/>
      <c r="GD445" s="217"/>
      <c r="GE445" s="217"/>
      <c r="GF445" s="217"/>
      <c r="GG445" s="217"/>
      <c r="GH445" s="217"/>
      <c r="GI445" s="217"/>
      <c r="GJ445" s="217"/>
      <c r="GK445" s="217"/>
      <c r="GL445" s="217"/>
      <c r="GM445" s="217"/>
      <c r="GN445" s="217"/>
      <c r="GO445" s="217"/>
      <c r="GP445" s="217"/>
      <c r="GQ445" s="217"/>
      <c r="GR445" s="217"/>
      <c r="GS445" s="217"/>
      <c r="GT445" s="217"/>
      <c r="GU445" s="217"/>
      <c r="GV445" s="217"/>
      <c r="GW445" s="217"/>
      <c r="GX445" s="217"/>
      <c r="GY445" s="217"/>
      <c r="GZ445" s="217"/>
      <c r="HA445" s="217"/>
      <c r="HB445" s="217"/>
      <c r="HC445" s="217"/>
      <c r="HD445" s="217"/>
      <c r="HE445" s="217"/>
      <c r="HF445" s="217"/>
      <c r="HG445" s="217"/>
      <c r="HH445" s="217"/>
      <c r="HI445" s="217"/>
      <c r="HJ445" s="217"/>
      <c r="HK445" s="217"/>
      <c r="HL445" s="217"/>
      <c r="HM445" s="217"/>
      <c r="HN445" s="217"/>
      <c r="HO445" s="217"/>
      <c r="HP445" s="217"/>
      <c r="HQ445" s="217"/>
      <c r="HR445" s="217"/>
      <c r="HS445" s="217"/>
      <c r="HT445" s="217"/>
      <c r="HU445" s="217"/>
      <c r="HV445" s="217"/>
      <c r="HW445" s="217"/>
      <c r="HX445" s="217"/>
      <c r="HY445" s="217"/>
      <c r="HZ445" s="217"/>
      <c r="IA445" s="217"/>
      <c r="IB445" s="217"/>
      <c r="IC445" s="217"/>
      <c r="ID445" s="217"/>
      <c r="IE445" s="217"/>
      <c r="IF445" s="217"/>
      <c r="IG445" s="217"/>
      <c r="IH445" s="217"/>
      <c r="II445" s="217"/>
      <c r="IJ445" s="217"/>
      <c r="IK445" s="217"/>
      <c r="IL445" s="217"/>
      <c r="IM445" s="217"/>
      <c r="IN445" s="217"/>
      <c r="IO445" s="217"/>
      <c r="IP445" s="217"/>
      <c r="IQ445" s="217"/>
      <c r="IR445" s="217"/>
      <c r="IS445" s="217"/>
      <c r="IT445" s="217"/>
      <c r="IU445" s="217"/>
      <c r="IV445" s="217"/>
      <c r="IW445" s="217"/>
    </row>
    <row r="446" customFormat="false" ht="12.75" hidden="false" customHeight="false" outlineLevel="0" collapsed="false">
      <c r="A446" s="225"/>
      <c r="B446" s="226"/>
      <c r="C446" s="222"/>
      <c r="D446" s="222"/>
      <c r="E446" s="222"/>
      <c r="F446" s="217"/>
      <c r="G446" s="217"/>
      <c r="H446" s="217"/>
      <c r="I446" s="217"/>
      <c r="J446" s="217"/>
      <c r="K446" s="217"/>
      <c r="L446" s="217"/>
      <c r="M446" s="217"/>
      <c r="N446" s="217"/>
      <c r="O446" s="217"/>
      <c r="P446" s="217"/>
      <c r="Q446" s="217"/>
      <c r="R446" s="217"/>
      <c r="S446" s="217"/>
      <c r="T446" s="217"/>
      <c r="U446" s="217"/>
      <c r="V446" s="217"/>
      <c r="W446" s="217"/>
      <c r="X446" s="217"/>
      <c r="Y446" s="217"/>
      <c r="Z446" s="217"/>
      <c r="AA446" s="217"/>
      <c r="AB446" s="217"/>
      <c r="AC446" s="217"/>
      <c r="AD446" s="217"/>
      <c r="AE446" s="217"/>
      <c r="AF446" s="217"/>
      <c r="AG446" s="217"/>
      <c r="AH446" s="217"/>
      <c r="AI446" s="217"/>
      <c r="AJ446" s="217"/>
      <c r="AK446" s="217"/>
      <c r="AL446" s="217"/>
      <c r="AM446" s="217"/>
      <c r="AN446" s="217"/>
      <c r="AO446" s="217"/>
      <c r="AP446" s="217"/>
      <c r="AQ446" s="217"/>
      <c r="AR446" s="217"/>
      <c r="AS446" s="217"/>
      <c r="AT446" s="217"/>
      <c r="AU446" s="217"/>
      <c r="AV446" s="217"/>
      <c r="AW446" s="217"/>
      <c r="AX446" s="217"/>
      <c r="AY446" s="217"/>
      <c r="AZ446" s="217"/>
      <c r="BA446" s="217"/>
      <c r="BB446" s="217"/>
      <c r="BC446" s="217"/>
      <c r="BD446" s="217"/>
      <c r="BE446" s="217"/>
      <c r="BF446" s="217"/>
      <c r="BG446" s="217"/>
      <c r="BH446" s="217"/>
      <c r="BI446" s="217"/>
      <c r="BJ446" s="217"/>
      <c r="BK446" s="217"/>
      <c r="BL446" s="217"/>
      <c r="BM446" s="217"/>
      <c r="BN446" s="217"/>
      <c r="BO446" s="217"/>
      <c r="BP446" s="217"/>
      <c r="BQ446" s="217"/>
      <c r="BR446" s="217"/>
      <c r="BS446" s="217"/>
      <c r="BT446" s="217"/>
      <c r="BU446" s="217"/>
      <c r="BV446" s="217"/>
      <c r="BW446" s="217"/>
      <c r="BX446" s="217"/>
      <c r="BY446" s="217"/>
      <c r="BZ446" s="217"/>
      <c r="CA446" s="217"/>
      <c r="CB446" s="217"/>
      <c r="CC446" s="217"/>
      <c r="CD446" s="217"/>
      <c r="CE446" s="217"/>
      <c r="CF446" s="217"/>
      <c r="CG446" s="217"/>
      <c r="CH446" s="217"/>
      <c r="CI446" s="217"/>
      <c r="CJ446" s="217"/>
      <c r="CK446" s="217"/>
      <c r="CL446" s="217"/>
      <c r="CM446" s="217"/>
      <c r="CN446" s="217"/>
      <c r="CO446" s="217"/>
      <c r="CP446" s="217"/>
      <c r="CQ446" s="217"/>
      <c r="CR446" s="217"/>
      <c r="CS446" s="217"/>
      <c r="CT446" s="217"/>
      <c r="CU446" s="217"/>
      <c r="CV446" s="217"/>
      <c r="CW446" s="217"/>
      <c r="CX446" s="217"/>
      <c r="CY446" s="217"/>
      <c r="CZ446" s="217"/>
      <c r="DA446" s="217"/>
      <c r="DB446" s="217"/>
      <c r="DC446" s="217"/>
      <c r="DD446" s="217"/>
      <c r="DE446" s="217"/>
      <c r="DF446" s="217"/>
      <c r="DG446" s="217"/>
      <c r="DH446" s="217"/>
      <c r="DI446" s="217"/>
      <c r="DJ446" s="217"/>
      <c r="DK446" s="217"/>
      <c r="DL446" s="217"/>
      <c r="DM446" s="217"/>
      <c r="DN446" s="217"/>
      <c r="DO446" s="217"/>
      <c r="DP446" s="217"/>
      <c r="DQ446" s="217"/>
      <c r="DR446" s="217"/>
      <c r="DS446" s="217"/>
      <c r="DT446" s="217"/>
      <c r="DU446" s="217"/>
      <c r="DV446" s="217"/>
      <c r="DW446" s="217"/>
      <c r="DX446" s="217"/>
      <c r="DY446" s="217"/>
      <c r="DZ446" s="217"/>
      <c r="EA446" s="217"/>
      <c r="EB446" s="217"/>
      <c r="EC446" s="217"/>
      <c r="ED446" s="217"/>
      <c r="EE446" s="217"/>
      <c r="EF446" s="217"/>
      <c r="EG446" s="217"/>
      <c r="EH446" s="217"/>
      <c r="EI446" s="217"/>
      <c r="EJ446" s="217"/>
      <c r="EK446" s="217"/>
      <c r="EL446" s="217"/>
      <c r="EM446" s="217"/>
      <c r="EN446" s="217"/>
      <c r="EO446" s="217"/>
      <c r="EP446" s="217"/>
      <c r="EQ446" s="217"/>
      <c r="ER446" s="217"/>
      <c r="ES446" s="217"/>
      <c r="ET446" s="217"/>
      <c r="EU446" s="217"/>
      <c r="EV446" s="217"/>
      <c r="EW446" s="217"/>
      <c r="EX446" s="217"/>
      <c r="EY446" s="217"/>
      <c r="EZ446" s="217"/>
      <c r="FA446" s="217"/>
      <c r="FB446" s="217"/>
      <c r="FC446" s="217"/>
      <c r="FD446" s="217"/>
      <c r="FE446" s="217"/>
      <c r="FF446" s="217"/>
      <c r="FG446" s="217"/>
      <c r="FH446" s="217"/>
      <c r="FI446" s="217"/>
      <c r="FJ446" s="217"/>
      <c r="FK446" s="217"/>
      <c r="FL446" s="217"/>
      <c r="FM446" s="217"/>
      <c r="FN446" s="217"/>
      <c r="FO446" s="217"/>
      <c r="FP446" s="217"/>
      <c r="FQ446" s="217"/>
      <c r="FR446" s="217"/>
      <c r="FS446" s="217"/>
      <c r="FT446" s="217"/>
      <c r="FU446" s="217"/>
      <c r="FV446" s="217"/>
      <c r="FW446" s="217"/>
      <c r="FX446" s="217"/>
      <c r="FY446" s="217"/>
      <c r="FZ446" s="217"/>
      <c r="GA446" s="217"/>
      <c r="GB446" s="217"/>
      <c r="GC446" s="217"/>
      <c r="GD446" s="217"/>
      <c r="GE446" s="217"/>
      <c r="GF446" s="217"/>
      <c r="GG446" s="217"/>
      <c r="GH446" s="217"/>
      <c r="GI446" s="217"/>
      <c r="GJ446" s="217"/>
      <c r="GK446" s="217"/>
      <c r="GL446" s="217"/>
      <c r="GM446" s="217"/>
      <c r="GN446" s="217"/>
      <c r="GO446" s="217"/>
      <c r="GP446" s="217"/>
      <c r="GQ446" s="217"/>
      <c r="GR446" s="217"/>
      <c r="GS446" s="217"/>
      <c r="GT446" s="217"/>
      <c r="GU446" s="217"/>
      <c r="GV446" s="217"/>
      <c r="GW446" s="217"/>
      <c r="GX446" s="217"/>
      <c r="GY446" s="217"/>
      <c r="GZ446" s="217"/>
      <c r="HA446" s="217"/>
      <c r="HB446" s="217"/>
      <c r="HC446" s="217"/>
      <c r="HD446" s="217"/>
      <c r="HE446" s="217"/>
      <c r="HF446" s="217"/>
      <c r="HG446" s="217"/>
      <c r="HH446" s="217"/>
      <c r="HI446" s="217"/>
      <c r="HJ446" s="217"/>
      <c r="HK446" s="217"/>
      <c r="HL446" s="217"/>
      <c r="HM446" s="217"/>
      <c r="HN446" s="217"/>
      <c r="HO446" s="217"/>
      <c r="HP446" s="217"/>
      <c r="HQ446" s="217"/>
      <c r="HR446" s="217"/>
      <c r="HS446" s="217"/>
      <c r="HT446" s="217"/>
      <c r="HU446" s="217"/>
      <c r="HV446" s="217"/>
      <c r="HW446" s="217"/>
      <c r="HX446" s="217"/>
      <c r="HY446" s="217"/>
      <c r="HZ446" s="217"/>
      <c r="IA446" s="217"/>
      <c r="IB446" s="217"/>
      <c r="IC446" s="217"/>
      <c r="ID446" s="217"/>
      <c r="IE446" s="217"/>
      <c r="IF446" s="217"/>
      <c r="IG446" s="217"/>
      <c r="IH446" s="217"/>
      <c r="II446" s="217"/>
      <c r="IJ446" s="217"/>
      <c r="IK446" s="217"/>
      <c r="IL446" s="217"/>
      <c r="IM446" s="217"/>
      <c r="IN446" s="217"/>
      <c r="IO446" s="217"/>
      <c r="IP446" s="217"/>
      <c r="IQ446" s="217"/>
      <c r="IR446" s="217"/>
      <c r="IS446" s="217"/>
      <c r="IT446" s="217"/>
      <c r="IU446" s="217"/>
      <c r="IV446" s="217"/>
      <c r="IW446" s="217"/>
    </row>
    <row r="447" customFormat="false" ht="12.75" hidden="false" customHeight="false" outlineLevel="0" collapsed="false">
      <c r="A447" s="225"/>
      <c r="B447" s="227"/>
      <c r="C447" s="222"/>
      <c r="D447" s="222"/>
      <c r="E447" s="222"/>
      <c r="F447" s="217"/>
      <c r="G447" s="217"/>
      <c r="H447" s="217"/>
      <c r="I447" s="217"/>
      <c r="J447" s="217"/>
      <c r="K447" s="217"/>
      <c r="L447" s="217"/>
      <c r="M447" s="217"/>
      <c r="N447" s="217"/>
      <c r="O447" s="217"/>
      <c r="P447" s="217"/>
      <c r="Q447" s="217"/>
      <c r="R447" s="217"/>
      <c r="S447" s="217"/>
      <c r="T447" s="217"/>
      <c r="U447" s="217"/>
      <c r="V447" s="217"/>
      <c r="W447" s="217"/>
      <c r="X447" s="217"/>
      <c r="Y447" s="217"/>
      <c r="Z447" s="217"/>
      <c r="AA447" s="217"/>
      <c r="AB447" s="217"/>
      <c r="AC447" s="217"/>
      <c r="AD447" s="217"/>
      <c r="AE447" s="217"/>
      <c r="AF447" s="217"/>
      <c r="AG447" s="217"/>
      <c r="AH447" s="217"/>
      <c r="AI447" s="217"/>
      <c r="AJ447" s="217"/>
      <c r="AK447" s="217"/>
      <c r="AL447" s="217"/>
      <c r="AM447" s="217"/>
      <c r="AN447" s="217"/>
      <c r="AO447" s="217"/>
      <c r="AP447" s="217"/>
      <c r="AQ447" s="217"/>
      <c r="AR447" s="217"/>
      <c r="AS447" s="217"/>
      <c r="AT447" s="217"/>
      <c r="AU447" s="217"/>
      <c r="AV447" s="217"/>
      <c r="AW447" s="217"/>
      <c r="AX447" s="217"/>
      <c r="AY447" s="217"/>
      <c r="AZ447" s="217"/>
      <c r="BA447" s="217"/>
      <c r="BB447" s="217"/>
      <c r="BC447" s="217"/>
      <c r="BD447" s="217"/>
      <c r="BE447" s="217"/>
      <c r="BF447" s="217"/>
      <c r="BG447" s="217"/>
      <c r="BH447" s="217"/>
      <c r="BI447" s="217"/>
      <c r="BJ447" s="217"/>
      <c r="BK447" s="217"/>
      <c r="BL447" s="217"/>
      <c r="BM447" s="217"/>
      <c r="BN447" s="217"/>
      <c r="BO447" s="217"/>
      <c r="BP447" s="217"/>
      <c r="BQ447" s="217"/>
      <c r="BR447" s="217"/>
      <c r="BS447" s="217"/>
      <c r="BT447" s="217"/>
      <c r="BU447" s="217"/>
      <c r="BV447" s="217"/>
      <c r="BW447" s="217"/>
      <c r="BX447" s="217"/>
      <c r="BY447" s="217"/>
      <c r="BZ447" s="217"/>
      <c r="CA447" s="217"/>
      <c r="CB447" s="217"/>
      <c r="CC447" s="217"/>
      <c r="CD447" s="217"/>
      <c r="CE447" s="217"/>
      <c r="CF447" s="217"/>
      <c r="CG447" s="217"/>
      <c r="CH447" s="217"/>
      <c r="CI447" s="217"/>
      <c r="CJ447" s="217"/>
      <c r="CK447" s="217"/>
      <c r="CL447" s="217"/>
      <c r="CM447" s="217"/>
      <c r="CN447" s="217"/>
      <c r="CO447" s="217"/>
      <c r="CP447" s="217"/>
      <c r="CQ447" s="217"/>
      <c r="CR447" s="217"/>
      <c r="CS447" s="217"/>
      <c r="CT447" s="217"/>
      <c r="CU447" s="217"/>
      <c r="CV447" s="217"/>
      <c r="CW447" s="217"/>
      <c r="CX447" s="217"/>
      <c r="CY447" s="217"/>
      <c r="CZ447" s="217"/>
      <c r="DA447" s="217"/>
      <c r="DB447" s="217"/>
      <c r="DC447" s="217"/>
      <c r="DD447" s="217"/>
      <c r="DE447" s="217"/>
      <c r="DF447" s="217"/>
      <c r="DG447" s="217"/>
      <c r="DH447" s="217"/>
      <c r="DI447" s="217"/>
      <c r="DJ447" s="217"/>
      <c r="DK447" s="217"/>
      <c r="DL447" s="217"/>
      <c r="DM447" s="217"/>
      <c r="DN447" s="217"/>
      <c r="DO447" s="217"/>
      <c r="DP447" s="217"/>
      <c r="DQ447" s="217"/>
      <c r="DR447" s="217"/>
      <c r="DS447" s="217"/>
      <c r="DT447" s="217"/>
      <c r="DU447" s="217"/>
      <c r="DV447" s="217"/>
      <c r="DW447" s="217"/>
      <c r="DX447" s="217"/>
      <c r="DY447" s="217"/>
      <c r="DZ447" s="217"/>
      <c r="EA447" s="217"/>
      <c r="EB447" s="217"/>
      <c r="EC447" s="217"/>
      <c r="ED447" s="217"/>
      <c r="EE447" s="217"/>
      <c r="EF447" s="217"/>
      <c r="EG447" s="217"/>
      <c r="EH447" s="217"/>
      <c r="EI447" s="217"/>
      <c r="EJ447" s="217"/>
      <c r="EK447" s="217"/>
      <c r="EL447" s="217"/>
      <c r="EM447" s="217"/>
      <c r="EN447" s="217"/>
      <c r="EO447" s="217"/>
      <c r="EP447" s="217"/>
      <c r="EQ447" s="217"/>
      <c r="ER447" s="217"/>
      <c r="ES447" s="217"/>
      <c r="ET447" s="217"/>
      <c r="EU447" s="217"/>
      <c r="EV447" s="217"/>
      <c r="EW447" s="217"/>
      <c r="EX447" s="217"/>
      <c r="EY447" s="217"/>
      <c r="EZ447" s="217"/>
      <c r="FA447" s="217"/>
      <c r="FB447" s="217"/>
      <c r="FC447" s="217"/>
      <c r="FD447" s="217"/>
      <c r="FE447" s="217"/>
      <c r="FF447" s="217"/>
      <c r="FG447" s="217"/>
      <c r="FH447" s="217"/>
      <c r="FI447" s="217"/>
      <c r="FJ447" s="217"/>
      <c r="FK447" s="217"/>
      <c r="FL447" s="217"/>
      <c r="FM447" s="217"/>
      <c r="FN447" s="217"/>
      <c r="FO447" s="217"/>
      <c r="FP447" s="217"/>
      <c r="FQ447" s="217"/>
      <c r="FR447" s="217"/>
      <c r="FS447" s="217"/>
      <c r="FT447" s="217"/>
      <c r="FU447" s="217"/>
      <c r="FV447" s="217"/>
      <c r="FW447" s="217"/>
      <c r="FX447" s="217"/>
      <c r="FY447" s="217"/>
      <c r="FZ447" s="217"/>
      <c r="GA447" s="217"/>
      <c r="GB447" s="217"/>
      <c r="GC447" s="217"/>
      <c r="GD447" s="217"/>
      <c r="GE447" s="217"/>
      <c r="GF447" s="217"/>
      <c r="GG447" s="217"/>
      <c r="GH447" s="217"/>
      <c r="GI447" s="217"/>
      <c r="GJ447" s="217"/>
      <c r="GK447" s="217"/>
      <c r="GL447" s="217"/>
      <c r="GM447" s="217"/>
      <c r="GN447" s="217"/>
      <c r="GO447" s="217"/>
      <c r="GP447" s="217"/>
      <c r="GQ447" s="217"/>
      <c r="GR447" s="217"/>
      <c r="GS447" s="217"/>
      <c r="GT447" s="217"/>
      <c r="GU447" s="217"/>
      <c r="GV447" s="217"/>
      <c r="GW447" s="217"/>
      <c r="GX447" s="217"/>
      <c r="GY447" s="217"/>
      <c r="GZ447" s="217"/>
      <c r="HA447" s="217"/>
      <c r="HB447" s="217"/>
      <c r="HC447" s="217"/>
      <c r="HD447" s="217"/>
      <c r="HE447" s="217"/>
      <c r="HF447" s="217"/>
      <c r="HG447" s="217"/>
      <c r="HH447" s="217"/>
      <c r="HI447" s="217"/>
      <c r="HJ447" s="217"/>
      <c r="HK447" s="217"/>
      <c r="HL447" s="217"/>
      <c r="HM447" s="217"/>
      <c r="HN447" s="217"/>
      <c r="HO447" s="217"/>
      <c r="HP447" s="217"/>
      <c r="HQ447" s="217"/>
      <c r="HR447" s="217"/>
      <c r="HS447" s="217"/>
      <c r="HT447" s="217"/>
      <c r="HU447" s="217"/>
      <c r="HV447" s="217"/>
      <c r="HW447" s="217"/>
      <c r="HX447" s="217"/>
      <c r="HY447" s="217"/>
      <c r="HZ447" s="217"/>
      <c r="IA447" s="217"/>
      <c r="IB447" s="217"/>
      <c r="IC447" s="217"/>
      <c r="ID447" s="217"/>
      <c r="IE447" s="217"/>
      <c r="IF447" s="217"/>
      <c r="IG447" s="217"/>
      <c r="IH447" s="217"/>
      <c r="II447" s="217"/>
      <c r="IJ447" s="217"/>
      <c r="IK447" s="217"/>
      <c r="IL447" s="217"/>
      <c r="IM447" s="217"/>
      <c r="IN447" s="217"/>
      <c r="IO447" s="217"/>
      <c r="IP447" s="217"/>
      <c r="IQ447" s="217"/>
      <c r="IR447" s="217"/>
      <c r="IS447" s="217"/>
      <c r="IT447" s="217"/>
      <c r="IU447" s="217"/>
      <c r="IV447" s="217"/>
      <c r="IW447" s="217"/>
    </row>
    <row r="448" customFormat="false" ht="12.75" hidden="false" customHeight="false" outlineLevel="0" collapsed="false">
      <c r="A448" s="192"/>
      <c r="B448" s="226"/>
      <c r="C448" s="222"/>
      <c r="D448" s="222"/>
      <c r="E448" s="222"/>
      <c r="F448" s="217"/>
      <c r="G448" s="217"/>
      <c r="H448" s="217"/>
      <c r="I448" s="217"/>
      <c r="J448" s="217"/>
      <c r="K448" s="217"/>
      <c r="L448" s="217"/>
      <c r="M448" s="217"/>
      <c r="N448" s="217"/>
      <c r="O448" s="217"/>
      <c r="P448" s="217"/>
      <c r="Q448" s="217"/>
      <c r="R448" s="217"/>
      <c r="S448" s="217"/>
      <c r="T448" s="217"/>
      <c r="U448" s="217"/>
      <c r="V448" s="217"/>
      <c r="W448" s="217"/>
      <c r="X448" s="217"/>
      <c r="Y448" s="217"/>
      <c r="Z448" s="217"/>
      <c r="AA448" s="217"/>
      <c r="AB448" s="217"/>
      <c r="AC448" s="217"/>
      <c r="AD448" s="217"/>
      <c r="AE448" s="217"/>
      <c r="AF448" s="217"/>
      <c r="AG448" s="217"/>
      <c r="AH448" s="217"/>
      <c r="AI448" s="217"/>
      <c r="AJ448" s="217"/>
      <c r="AK448" s="217"/>
      <c r="AL448" s="217"/>
      <c r="AM448" s="217"/>
      <c r="AN448" s="217"/>
      <c r="AO448" s="217"/>
      <c r="AP448" s="217"/>
      <c r="AQ448" s="217"/>
      <c r="AR448" s="217"/>
      <c r="AS448" s="217"/>
      <c r="AT448" s="217"/>
      <c r="AU448" s="217"/>
      <c r="AV448" s="217"/>
      <c r="AW448" s="217"/>
      <c r="AX448" s="217"/>
      <c r="AY448" s="217"/>
      <c r="AZ448" s="217"/>
      <c r="BA448" s="217"/>
      <c r="BB448" s="217"/>
      <c r="BC448" s="217"/>
      <c r="BD448" s="217"/>
      <c r="BE448" s="217"/>
      <c r="BF448" s="217"/>
      <c r="BG448" s="217"/>
      <c r="BH448" s="217"/>
      <c r="BI448" s="217"/>
      <c r="BJ448" s="217"/>
      <c r="BK448" s="217"/>
      <c r="BL448" s="217"/>
      <c r="BM448" s="217"/>
      <c r="BN448" s="217"/>
      <c r="BO448" s="217"/>
      <c r="BP448" s="217"/>
      <c r="BQ448" s="217"/>
      <c r="BR448" s="217"/>
      <c r="BS448" s="217"/>
      <c r="BT448" s="217"/>
      <c r="BU448" s="217"/>
      <c r="BV448" s="217"/>
      <c r="BW448" s="217"/>
      <c r="BX448" s="217"/>
      <c r="BY448" s="217"/>
      <c r="BZ448" s="217"/>
      <c r="CA448" s="217"/>
      <c r="CB448" s="217"/>
      <c r="CC448" s="217"/>
      <c r="CD448" s="217"/>
      <c r="CE448" s="217"/>
      <c r="CF448" s="217"/>
      <c r="CG448" s="217"/>
      <c r="CH448" s="217"/>
      <c r="CI448" s="217"/>
      <c r="CJ448" s="217"/>
      <c r="CK448" s="217"/>
      <c r="CL448" s="217"/>
      <c r="CM448" s="217"/>
      <c r="CN448" s="217"/>
      <c r="CO448" s="217"/>
      <c r="CP448" s="217"/>
      <c r="CQ448" s="217"/>
      <c r="CR448" s="217"/>
      <c r="CS448" s="217"/>
      <c r="CT448" s="217"/>
      <c r="CU448" s="217"/>
      <c r="CV448" s="217"/>
      <c r="CW448" s="217"/>
      <c r="CX448" s="217"/>
      <c r="CY448" s="217"/>
      <c r="CZ448" s="217"/>
      <c r="DA448" s="217"/>
      <c r="DB448" s="217"/>
      <c r="DC448" s="217"/>
      <c r="DD448" s="217"/>
      <c r="DE448" s="217"/>
      <c r="DF448" s="217"/>
      <c r="DG448" s="217"/>
      <c r="DH448" s="217"/>
      <c r="DI448" s="217"/>
      <c r="DJ448" s="217"/>
      <c r="DK448" s="217"/>
      <c r="DL448" s="217"/>
      <c r="DM448" s="217"/>
      <c r="DN448" s="217"/>
      <c r="DO448" s="217"/>
      <c r="DP448" s="217"/>
      <c r="DQ448" s="217"/>
      <c r="DR448" s="217"/>
      <c r="DS448" s="217"/>
      <c r="DT448" s="217"/>
      <c r="DU448" s="217"/>
      <c r="DV448" s="217"/>
      <c r="DW448" s="217"/>
      <c r="DX448" s="217"/>
      <c r="DY448" s="217"/>
      <c r="DZ448" s="217"/>
      <c r="EA448" s="217"/>
      <c r="EB448" s="217"/>
      <c r="EC448" s="217"/>
      <c r="ED448" s="217"/>
      <c r="EE448" s="217"/>
      <c r="EF448" s="217"/>
      <c r="EG448" s="217"/>
      <c r="EH448" s="217"/>
      <c r="EI448" s="217"/>
      <c r="EJ448" s="217"/>
      <c r="EK448" s="217"/>
      <c r="EL448" s="217"/>
      <c r="EM448" s="217"/>
      <c r="EN448" s="217"/>
      <c r="EO448" s="217"/>
      <c r="EP448" s="217"/>
      <c r="EQ448" s="217"/>
      <c r="ER448" s="217"/>
      <c r="ES448" s="217"/>
      <c r="ET448" s="217"/>
      <c r="EU448" s="217"/>
      <c r="EV448" s="217"/>
      <c r="EW448" s="217"/>
      <c r="EX448" s="217"/>
      <c r="EY448" s="217"/>
      <c r="EZ448" s="217"/>
      <c r="FA448" s="217"/>
      <c r="FB448" s="217"/>
      <c r="FC448" s="217"/>
      <c r="FD448" s="217"/>
      <c r="FE448" s="217"/>
      <c r="FF448" s="217"/>
      <c r="FG448" s="217"/>
      <c r="FH448" s="217"/>
      <c r="FI448" s="217"/>
      <c r="FJ448" s="217"/>
      <c r="FK448" s="217"/>
      <c r="FL448" s="217"/>
      <c r="FM448" s="217"/>
      <c r="FN448" s="217"/>
      <c r="FO448" s="217"/>
      <c r="FP448" s="217"/>
      <c r="FQ448" s="217"/>
      <c r="FR448" s="217"/>
      <c r="FS448" s="217"/>
      <c r="FT448" s="217"/>
      <c r="FU448" s="217"/>
      <c r="FV448" s="217"/>
      <c r="FW448" s="217"/>
      <c r="FX448" s="217"/>
      <c r="FY448" s="217"/>
      <c r="FZ448" s="217"/>
      <c r="GA448" s="217"/>
      <c r="GB448" s="217"/>
      <c r="GC448" s="217"/>
      <c r="GD448" s="217"/>
      <c r="GE448" s="217"/>
      <c r="GF448" s="217"/>
      <c r="GG448" s="217"/>
      <c r="GH448" s="217"/>
      <c r="GI448" s="217"/>
      <c r="GJ448" s="217"/>
      <c r="GK448" s="217"/>
      <c r="GL448" s="217"/>
      <c r="GM448" s="217"/>
      <c r="GN448" s="217"/>
      <c r="GO448" s="217"/>
      <c r="GP448" s="217"/>
      <c r="GQ448" s="217"/>
      <c r="GR448" s="217"/>
      <c r="GS448" s="217"/>
      <c r="GT448" s="217"/>
      <c r="GU448" s="217"/>
      <c r="GV448" s="217"/>
      <c r="GW448" s="217"/>
      <c r="GX448" s="217"/>
      <c r="GY448" s="217"/>
      <c r="GZ448" s="217"/>
      <c r="HA448" s="217"/>
      <c r="HB448" s="217"/>
      <c r="HC448" s="217"/>
      <c r="HD448" s="217"/>
      <c r="HE448" s="217"/>
      <c r="HF448" s="217"/>
      <c r="HG448" s="217"/>
      <c r="HH448" s="217"/>
      <c r="HI448" s="217"/>
      <c r="HJ448" s="217"/>
      <c r="HK448" s="217"/>
      <c r="HL448" s="217"/>
      <c r="HM448" s="217"/>
      <c r="HN448" s="217"/>
      <c r="HO448" s="217"/>
      <c r="HP448" s="217"/>
      <c r="HQ448" s="217"/>
      <c r="HR448" s="217"/>
      <c r="HS448" s="217"/>
      <c r="HT448" s="217"/>
      <c r="HU448" s="217"/>
      <c r="HV448" s="217"/>
      <c r="HW448" s="217"/>
      <c r="HX448" s="217"/>
      <c r="HY448" s="217"/>
      <c r="HZ448" s="217"/>
      <c r="IA448" s="217"/>
      <c r="IB448" s="217"/>
      <c r="IC448" s="217"/>
      <c r="ID448" s="217"/>
      <c r="IE448" s="217"/>
      <c r="IF448" s="217"/>
      <c r="IG448" s="217"/>
      <c r="IH448" s="217"/>
      <c r="II448" s="217"/>
      <c r="IJ448" s="217"/>
      <c r="IK448" s="217"/>
      <c r="IL448" s="217"/>
      <c r="IM448" s="217"/>
      <c r="IN448" s="217"/>
      <c r="IO448" s="217"/>
      <c r="IP448" s="217"/>
      <c r="IQ448" s="217"/>
      <c r="IR448" s="217"/>
      <c r="IS448" s="217"/>
      <c r="IT448" s="217"/>
      <c r="IU448" s="217"/>
      <c r="IV448" s="217"/>
      <c r="IW448" s="217"/>
    </row>
    <row r="449" customFormat="false" ht="12.75" hidden="false" customHeight="false" outlineLevel="0" collapsed="false">
      <c r="A449" s="192"/>
      <c r="B449" s="226"/>
      <c r="C449" s="222"/>
      <c r="D449" s="222"/>
      <c r="E449" s="222"/>
      <c r="F449" s="217"/>
      <c r="G449" s="217"/>
      <c r="H449" s="217"/>
      <c r="I449" s="217"/>
      <c r="J449" s="217"/>
      <c r="K449" s="217"/>
      <c r="L449" s="217"/>
      <c r="M449" s="217"/>
      <c r="N449" s="217"/>
      <c r="O449" s="217"/>
      <c r="P449" s="217"/>
      <c r="Q449" s="217"/>
      <c r="R449" s="217"/>
      <c r="S449" s="217"/>
      <c r="T449" s="217"/>
      <c r="U449" s="217"/>
      <c r="V449" s="217"/>
      <c r="W449" s="217"/>
      <c r="X449" s="217"/>
      <c r="Y449" s="217"/>
      <c r="Z449" s="217"/>
      <c r="AA449" s="217"/>
      <c r="AB449" s="217"/>
      <c r="AC449" s="217"/>
      <c r="AD449" s="217"/>
      <c r="AE449" s="217"/>
      <c r="AF449" s="217"/>
      <c r="AG449" s="217"/>
      <c r="AH449" s="217"/>
      <c r="AI449" s="217"/>
      <c r="AJ449" s="217"/>
      <c r="AK449" s="217"/>
      <c r="AL449" s="217"/>
      <c r="AM449" s="217"/>
      <c r="AN449" s="217"/>
      <c r="AO449" s="217"/>
      <c r="AP449" s="217"/>
      <c r="AQ449" s="217"/>
      <c r="AR449" s="217"/>
      <c r="AS449" s="217"/>
      <c r="AT449" s="217"/>
      <c r="AU449" s="217"/>
      <c r="AV449" s="217"/>
      <c r="AW449" s="217"/>
      <c r="AX449" s="217"/>
      <c r="AY449" s="217"/>
      <c r="AZ449" s="217"/>
      <c r="BA449" s="217"/>
      <c r="BB449" s="217"/>
      <c r="BC449" s="217"/>
      <c r="BD449" s="217"/>
      <c r="BE449" s="217"/>
      <c r="BF449" s="217"/>
      <c r="BG449" s="217"/>
      <c r="BH449" s="217"/>
      <c r="BI449" s="217"/>
      <c r="BJ449" s="217"/>
      <c r="BK449" s="217"/>
      <c r="BL449" s="217"/>
      <c r="BM449" s="217"/>
      <c r="BN449" s="217"/>
      <c r="BO449" s="217"/>
      <c r="BP449" s="217"/>
      <c r="BQ449" s="217"/>
      <c r="BR449" s="217"/>
      <c r="BS449" s="217"/>
      <c r="BT449" s="217"/>
      <c r="BU449" s="217"/>
      <c r="BV449" s="217"/>
      <c r="BW449" s="217"/>
      <c r="BX449" s="217"/>
      <c r="BY449" s="217"/>
      <c r="BZ449" s="217"/>
      <c r="CA449" s="217"/>
      <c r="CB449" s="217"/>
      <c r="CC449" s="217"/>
      <c r="CD449" s="217"/>
      <c r="CE449" s="217"/>
      <c r="CF449" s="217"/>
      <c r="CG449" s="217"/>
      <c r="CH449" s="217"/>
      <c r="CI449" s="217"/>
      <c r="CJ449" s="217"/>
      <c r="CK449" s="217"/>
      <c r="CL449" s="217"/>
      <c r="CM449" s="217"/>
      <c r="CN449" s="217"/>
      <c r="CO449" s="217"/>
      <c r="CP449" s="217"/>
      <c r="CQ449" s="217"/>
      <c r="CR449" s="217"/>
      <c r="CS449" s="217"/>
      <c r="CT449" s="217"/>
      <c r="CU449" s="217"/>
      <c r="CV449" s="217"/>
      <c r="CW449" s="217"/>
      <c r="CX449" s="217"/>
      <c r="CY449" s="217"/>
      <c r="CZ449" s="217"/>
      <c r="DA449" s="217"/>
      <c r="DB449" s="217"/>
      <c r="DC449" s="217"/>
      <c r="DD449" s="217"/>
      <c r="DE449" s="217"/>
      <c r="DF449" s="217"/>
      <c r="DG449" s="217"/>
      <c r="DH449" s="217"/>
      <c r="DI449" s="217"/>
      <c r="DJ449" s="217"/>
      <c r="DK449" s="217"/>
      <c r="DL449" s="217"/>
      <c r="DM449" s="217"/>
      <c r="DN449" s="217"/>
      <c r="DO449" s="217"/>
      <c r="DP449" s="217"/>
      <c r="DQ449" s="217"/>
      <c r="DR449" s="217"/>
      <c r="DS449" s="217"/>
      <c r="DT449" s="217"/>
      <c r="DU449" s="217"/>
      <c r="DV449" s="217"/>
      <c r="DW449" s="217"/>
      <c r="DX449" s="217"/>
      <c r="DY449" s="217"/>
      <c r="DZ449" s="217"/>
      <c r="EA449" s="217"/>
      <c r="EB449" s="217"/>
      <c r="EC449" s="217"/>
      <c r="ED449" s="217"/>
      <c r="EE449" s="217"/>
      <c r="EF449" s="217"/>
      <c r="EG449" s="217"/>
      <c r="EH449" s="217"/>
      <c r="EI449" s="217"/>
      <c r="EJ449" s="217"/>
      <c r="EK449" s="217"/>
      <c r="EL449" s="217"/>
      <c r="EM449" s="217"/>
      <c r="EN449" s="217"/>
      <c r="EO449" s="217"/>
      <c r="EP449" s="217"/>
      <c r="EQ449" s="217"/>
      <c r="ER449" s="217"/>
      <c r="ES449" s="217"/>
      <c r="ET449" s="217"/>
      <c r="EU449" s="217"/>
      <c r="EV449" s="217"/>
      <c r="EW449" s="217"/>
      <c r="EX449" s="217"/>
      <c r="EY449" s="217"/>
      <c r="EZ449" s="217"/>
      <c r="FA449" s="217"/>
      <c r="FB449" s="217"/>
      <c r="FC449" s="217"/>
      <c r="FD449" s="217"/>
      <c r="FE449" s="217"/>
      <c r="FF449" s="217"/>
      <c r="FG449" s="217"/>
      <c r="FH449" s="217"/>
      <c r="FI449" s="217"/>
      <c r="FJ449" s="217"/>
      <c r="FK449" s="217"/>
      <c r="FL449" s="217"/>
      <c r="FM449" s="217"/>
      <c r="FN449" s="217"/>
      <c r="FO449" s="217"/>
      <c r="FP449" s="217"/>
      <c r="FQ449" s="217"/>
      <c r="FR449" s="217"/>
      <c r="FS449" s="217"/>
      <c r="FT449" s="217"/>
      <c r="FU449" s="217"/>
      <c r="FV449" s="217"/>
      <c r="FW449" s="217"/>
      <c r="FX449" s="217"/>
      <c r="FY449" s="217"/>
      <c r="FZ449" s="217"/>
      <c r="GA449" s="217"/>
      <c r="GB449" s="217"/>
      <c r="GC449" s="217"/>
      <c r="GD449" s="217"/>
      <c r="GE449" s="217"/>
      <c r="GF449" s="217"/>
      <c r="GG449" s="217"/>
      <c r="GH449" s="217"/>
      <c r="GI449" s="217"/>
      <c r="GJ449" s="217"/>
      <c r="GK449" s="217"/>
      <c r="GL449" s="217"/>
      <c r="GM449" s="217"/>
      <c r="GN449" s="217"/>
      <c r="GO449" s="217"/>
      <c r="GP449" s="217"/>
      <c r="GQ449" s="217"/>
      <c r="GR449" s="217"/>
      <c r="GS449" s="217"/>
      <c r="GT449" s="217"/>
      <c r="GU449" s="217"/>
      <c r="GV449" s="217"/>
      <c r="GW449" s="217"/>
      <c r="GX449" s="217"/>
      <c r="GY449" s="217"/>
      <c r="GZ449" s="217"/>
      <c r="HA449" s="217"/>
      <c r="HB449" s="217"/>
      <c r="HC449" s="217"/>
      <c r="HD449" s="217"/>
      <c r="HE449" s="217"/>
      <c r="HF449" s="217"/>
      <c r="HG449" s="217"/>
      <c r="HH449" s="217"/>
      <c r="HI449" s="217"/>
      <c r="HJ449" s="217"/>
      <c r="HK449" s="217"/>
      <c r="HL449" s="217"/>
      <c r="HM449" s="217"/>
      <c r="HN449" s="217"/>
      <c r="HO449" s="217"/>
      <c r="HP449" s="217"/>
      <c r="HQ449" s="217"/>
      <c r="HR449" s="217"/>
      <c r="HS449" s="217"/>
      <c r="HT449" s="217"/>
      <c r="HU449" s="217"/>
      <c r="HV449" s="217"/>
      <c r="HW449" s="217"/>
      <c r="HX449" s="217"/>
      <c r="HY449" s="217"/>
      <c r="HZ449" s="217"/>
      <c r="IA449" s="217"/>
      <c r="IB449" s="217"/>
      <c r="IC449" s="217"/>
      <c r="ID449" s="217"/>
      <c r="IE449" s="217"/>
      <c r="IF449" s="217"/>
      <c r="IG449" s="217"/>
      <c r="IH449" s="217"/>
      <c r="II449" s="217"/>
      <c r="IJ449" s="217"/>
      <c r="IK449" s="217"/>
      <c r="IL449" s="217"/>
      <c r="IM449" s="217"/>
      <c r="IN449" s="217"/>
      <c r="IO449" s="217"/>
      <c r="IP449" s="217"/>
      <c r="IQ449" s="217"/>
      <c r="IR449" s="217"/>
      <c r="IS449" s="217"/>
      <c r="IT449" s="217"/>
      <c r="IU449" s="217"/>
      <c r="IV449" s="217"/>
      <c r="IW449" s="217"/>
    </row>
    <row r="450" customFormat="false" ht="12.75" hidden="false" customHeight="false" outlineLevel="0" collapsed="false">
      <c r="A450" s="192"/>
      <c r="B450" s="226"/>
      <c r="C450" s="222"/>
      <c r="D450" s="222"/>
      <c r="E450" s="222"/>
      <c r="F450" s="217"/>
      <c r="G450" s="217"/>
      <c r="H450" s="217"/>
      <c r="I450" s="217"/>
      <c r="J450" s="217"/>
      <c r="K450" s="217"/>
      <c r="L450" s="217"/>
      <c r="M450" s="217"/>
      <c r="N450" s="217"/>
      <c r="O450" s="217"/>
      <c r="P450" s="217"/>
      <c r="Q450" s="217"/>
      <c r="R450" s="217"/>
      <c r="S450" s="217"/>
      <c r="T450" s="217"/>
      <c r="U450" s="217"/>
      <c r="V450" s="217"/>
      <c r="W450" s="217"/>
      <c r="X450" s="217"/>
      <c r="Y450" s="217"/>
      <c r="Z450" s="217"/>
      <c r="AA450" s="217"/>
      <c r="AB450" s="217"/>
      <c r="AC450" s="217"/>
      <c r="AD450" s="217"/>
      <c r="AE450" s="217"/>
      <c r="AF450" s="217"/>
      <c r="AG450" s="217"/>
      <c r="AH450" s="217"/>
      <c r="AI450" s="217"/>
      <c r="AJ450" s="217"/>
      <c r="AK450" s="217"/>
      <c r="AL450" s="217"/>
      <c r="AM450" s="217"/>
      <c r="AN450" s="217"/>
      <c r="AO450" s="217"/>
      <c r="AP450" s="217"/>
      <c r="AQ450" s="217"/>
      <c r="AR450" s="217"/>
      <c r="AS450" s="217"/>
      <c r="AT450" s="217"/>
      <c r="AU450" s="217"/>
      <c r="AV450" s="217"/>
      <c r="AW450" s="217"/>
      <c r="AX450" s="217"/>
      <c r="AY450" s="217"/>
      <c r="AZ450" s="217"/>
      <c r="BA450" s="217"/>
      <c r="BB450" s="217"/>
      <c r="BC450" s="217"/>
      <c r="BD450" s="217"/>
      <c r="BE450" s="217"/>
      <c r="BF450" s="217"/>
      <c r="BG450" s="217"/>
      <c r="BH450" s="217"/>
      <c r="BI450" s="217"/>
      <c r="BJ450" s="217"/>
      <c r="BK450" s="217"/>
      <c r="BL450" s="217"/>
      <c r="BM450" s="217"/>
      <c r="BN450" s="217"/>
      <c r="BO450" s="217"/>
      <c r="BP450" s="217"/>
      <c r="BQ450" s="217"/>
      <c r="BR450" s="217"/>
      <c r="BS450" s="217"/>
      <c r="BT450" s="217"/>
      <c r="BU450" s="217"/>
      <c r="BV450" s="217"/>
      <c r="BW450" s="217"/>
      <c r="BX450" s="217"/>
      <c r="BY450" s="217"/>
      <c r="BZ450" s="217"/>
      <c r="CA450" s="217"/>
      <c r="CB450" s="217"/>
      <c r="CC450" s="217"/>
      <c r="CD450" s="217"/>
      <c r="CE450" s="217"/>
      <c r="CF450" s="217"/>
      <c r="CG450" s="217"/>
      <c r="CH450" s="217"/>
      <c r="CI450" s="217"/>
      <c r="CJ450" s="217"/>
      <c r="CK450" s="217"/>
      <c r="CL450" s="217"/>
      <c r="CM450" s="217"/>
      <c r="CN450" s="217"/>
      <c r="CO450" s="217"/>
      <c r="CP450" s="217"/>
      <c r="CQ450" s="217"/>
      <c r="CR450" s="217"/>
      <c r="CS450" s="217"/>
      <c r="CT450" s="217"/>
      <c r="CU450" s="217"/>
      <c r="CV450" s="217"/>
      <c r="CW450" s="217"/>
      <c r="CX450" s="217"/>
      <c r="CY450" s="217"/>
      <c r="CZ450" s="217"/>
      <c r="DA450" s="217"/>
      <c r="DB450" s="217"/>
      <c r="DC450" s="217"/>
      <c r="DD450" s="217"/>
      <c r="DE450" s="217"/>
      <c r="DF450" s="217"/>
      <c r="DG450" s="217"/>
      <c r="DH450" s="217"/>
      <c r="DI450" s="217"/>
      <c r="DJ450" s="217"/>
      <c r="DK450" s="217"/>
      <c r="DL450" s="217"/>
      <c r="DM450" s="217"/>
      <c r="DN450" s="217"/>
      <c r="DO450" s="217"/>
      <c r="DP450" s="217"/>
      <c r="DQ450" s="217"/>
      <c r="DR450" s="217"/>
      <c r="DS450" s="217"/>
      <c r="DT450" s="217"/>
      <c r="DU450" s="217"/>
      <c r="DV450" s="217"/>
      <c r="DW450" s="217"/>
      <c r="DX450" s="217"/>
      <c r="DY450" s="217"/>
      <c r="DZ450" s="217"/>
      <c r="EA450" s="217"/>
      <c r="EB450" s="217"/>
      <c r="EC450" s="217"/>
      <c r="ED450" s="217"/>
      <c r="EE450" s="217"/>
      <c r="EF450" s="217"/>
      <c r="EG450" s="217"/>
      <c r="EH450" s="217"/>
      <c r="EI450" s="217"/>
      <c r="EJ450" s="217"/>
      <c r="EK450" s="217"/>
      <c r="EL450" s="217"/>
      <c r="EM450" s="217"/>
      <c r="EN450" s="217"/>
      <c r="EO450" s="217"/>
      <c r="EP450" s="217"/>
      <c r="EQ450" s="217"/>
      <c r="ER450" s="217"/>
      <c r="ES450" s="217"/>
      <c r="ET450" s="217"/>
      <c r="EU450" s="217"/>
      <c r="EV450" s="217"/>
      <c r="EW450" s="217"/>
      <c r="EX450" s="217"/>
      <c r="EY450" s="217"/>
      <c r="EZ450" s="217"/>
      <c r="FA450" s="217"/>
      <c r="FB450" s="217"/>
      <c r="FC450" s="217"/>
      <c r="FD450" s="217"/>
      <c r="FE450" s="217"/>
      <c r="FF450" s="217"/>
      <c r="FG450" s="217"/>
      <c r="FH450" s="217"/>
      <c r="FI450" s="217"/>
      <c r="FJ450" s="217"/>
      <c r="FK450" s="217"/>
      <c r="FL450" s="217"/>
      <c r="FM450" s="217"/>
      <c r="FN450" s="217"/>
      <c r="FO450" s="217"/>
      <c r="FP450" s="217"/>
      <c r="FQ450" s="217"/>
      <c r="FR450" s="217"/>
      <c r="FS450" s="217"/>
      <c r="FT450" s="217"/>
      <c r="FU450" s="217"/>
      <c r="FV450" s="217"/>
      <c r="FW450" s="217"/>
      <c r="FX450" s="217"/>
      <c r="FY450" s="217"/>
      <c r="FZ450" s="217"/>
      <c r="GA450" s="217"/>
      <c r="GB450" s="217"/>
      <c r="GC450" s="217"/>
      <c r="GD450" s="217"/>
      <c r="GE450" s="217"/>
      <c r="GF450" s="217"/>
      <c r="GG450" s="217"/>
      <c r="GH450" s="217"/>
      <c r="GI450" s="217"/>
      <c r="GJ450" s="217"/>
      <c r="GK450" s="217"/>
      <c r="GL450" s="217"/>
      <c r="GM450" s="217"/>
      <c r="GN450" s="217"/>
      <c r="GO450" s="217"/>
      <c r="GP450" s="217"/>
      <c r="GQ450" s="217"/>
      <c r="GR450" s="217"/>
      <c r="GS450" s="217"/>
      <c r="GT450" s="217"/>
      <c r="GU450" s="217"/>
      <c r="GV450" s="217"/>
      <c r="GW450" s="217"/>
      <c r="GX450" s="217"/>
      <c r="GY450" s="217"/>
      <c r="GZ450" s="217"/>
      <c r="HA450" s="217"/>
      <c r="HB450" s="217"/>
      <c r="HC450" s="217"/>
      <c r="HD450" s="217"/>
      <c r="HE450" s="217"/>
      <c r="HF450" s="217"/>
      <c r="HG450" s="217"/>
      <c r="HH450" s="217"/>
      <c r="HI450" s="217"/>
      <c r="HJ450" s="217"/>
      <c r="HK450" s="217"/>
      <c r="HL450" s="217"/>
      <c r="HM450" s="217"/>
      <c r="HN450" s="217"/>
      <c r="HO450" s="217"/>
      <c r="HP450" s="217"/>
      <c r="HQ450" s="217"/>
      <c r="HR450" s="217"/>
      <c r="HS450" s="217"/>
      <c r="HT450" s="217"/>
      <c r="HU450" s="217"/>
      <c r="HV450" s="217"/>
      <c r="HW450" s="217"/>
      <c r="HX450" s="217"/>
      <c r="HY450" s="217"/>
      <c r="HZ450" s="217"/>
      <c r="IA450" s="217"/>
      <c r="IB450" s="217"/>
      <c r="IC450" s="217"/>
      <c r="ID450" s="217"/>
      <c r="IE450" s="217"/>
      <c r="IF450" s="217"/>
      <c r="IG450" s="217"/>
      <c r="IH450" s="217"/>
      <c r="II450" s="217"/>
      <c r="IJ450" s="217"/>
      <c r="IK450" s="217"/>
      <c r="IL450" s="217"/>
      <c r="IM450" s="217"/>
      <c r="IN450" s="217"/>
      <c r="IO450" s="217"/>
      <c r="IP450" s="217"/>
      <c r="IQ450" s="217"/>
      <c r="IR450" s="217"/>
      <c r="IS450" s="217"/>
      <c r="IT450" s="217"/>
      <c r="IU450" s="217"/>
      <c r="IV450" s="217"/>
      <c r="IW450" s="217"/>
    </row>
    <row r="451" customFormat="false" ht="12.75" hidden="false" customHeight="false" outlineLevel="0" collapsed="false">
      <c r="A451" s="192"/>
      <c r="B451" s="226"/>
      <c r="C451" s="222"/>
      <c r="D451" s="222"/>
      <c r="E451" s="222"/>
      <c r="F451" s="217"/>
      <c r="G451" s="217"/>
      <c r="H451" s="217"/>
      <c r="I451" s="217"/>
      <c r="J451" s="217"/>
      <c r="K451" s="217"/>
      <c r="L451" s="217"/>
      <c r="M451" s="217"/>
      <c r="N451" s="217"/>
      <c r="O451" s="217"/>
      <c r="P451" s="217"/>
      <c r="Q451" s="217"/>
      <c r="R451" s="217"/>
      <c r="S451" s="217"/>
      <c r="T451" s="217"/>
      <c r="U451" s="217"/>
      <c r="V451" s="217"/>
      <c r="W451" s="217"/>
      <c r="X451" s="217"/>
      <c r="Y451" s="217"/>
      <c r="Z451" s="217"/>
      <c r="AA451" s="217"/>
      <c r="AB451" s="217"/>
      <c r="AC451" s="217"/>
      <c r="AD451" s="217"/>
      <c r="AE451" s="217"/>
      <c r="AF451" s="217"/>
      <c r="AG451" s="217"/>
      <c r="AH451" s="217"/>
      <c r="AI451" s="217"/>
      <c r="AJ451" s="217"/>
      <c r="AK451" s="217"/>
      <c r="AL451" s="217"/>
      <c r="AM451" s="217"/>
      <c r="AN451" s="217"/>
      <c r="AO451" s="217"/>
      <c r="AP451" s="217"/>
      <c r="AQ451" s="217"/>
      <c r="AR451" s="217"/>
      <c r="AS451" s="217"/>
      <c r="AT451" s="217"/>
      <c r="AU451" s="217"/>
      <c r="AV451" s="217"/>
      <c r="AW451" s="217"/>
      <c r="AX451" s="217"/>
      <c r="AY451" s="217"/>
      <c r="AZ451" s="217"/>
      <c r="BA451" s="217"/>
      <c r="BB451" s="217"/>
      <c r="BC451" s="217"/>
      <c r="BD451" s="217"/>
      <c r="BE451" s="217"/>
      <c r="BF451" s="217"/>
      <c r="BG451" s="217"/>
      <c r="BH451" s="217"/>
      <c r="BI451" s="217"/>
      <c r="BJ451" s="217"/>
      <c r="BK451" s="217"/>
      <c r="BL451" s="217"/>
      <c r="BM451" s="217"/>
      <c r="BN451" s="217"/>
      <c r="BO451" s="217"/>
      <c r="BP451" s="217"/>
      <c r="BQ451" s="217"/>
      <c r="BR451" s="217"/>
      <c r="BS451" s="217"/>
      <c r="BT451" s="217"/>
      <c r="BU451" s="217"/>
      <c r="BV451" s="217"/>
      <c r="BW451" s="217"/>
      <c r="BX451" s="217"/>
      <c r="BY451" s="217"/>
      <c r="BZ451" s="217"/>
      <c r="CA451" s="217"/>
      <c r="CB451" s="217"/>
      <c r="CC451" s="217"/>
      <c r="CD451" s="217"/>
      <c r="CE451" s="217"/>
      <c r="CF451" s="217"/>
      <c r="CG451" s="217"/>
      <c r="CH451" s="217"/>
      <c r="CI451" s="217"/>
      <c r="CJ451" s="217"/>
      <c r="CK451" s="217"/>
      <c r="CL451" s="217"/>
      <c r="CM451" s="217"/>
      <c r="CN451" s="217"/>
      <c r="CO451" s="217"/>
      <c r="CP451" s="217"/>
      <c r="CQ451" s="217"/>
      <c r="CR451" s="217"/>
      <c r="CS451" s="217"/>
      <c r="CT451" s="217"/>
      <c r="CU451" s="217"/>
      <c r="CV451" s="217"/>
      <c r="CW451" s="217"/>
      <c r="CX451" s="217"/>
      <c r="CY451" s="217"/>
      <c r="CZ451" s="217"/>
      <c r="DA451" s="217"/>
      <c r="DB451" s="217"/>
      <c r="DC451" s="217"/>
      <c r="DD451" s="217"/>
      <c r="DE451" s="217"/>
      <c r="DF451" s="217"/>
      <c r="DG451" s="217"/>
      <c r="DH451" s="217"/>
      <c r="DI451" s="217"/>
      <c r="DJ451" s="217"/>
      <c r="DK451" s="217"/>
      <c r="DL451" s="217"/>
      <c r="DM451" s="217"/>
      <c r="DN451" s="217"/>
      <c r="DO451" s="217"/>
      <c r="DP451" s="217"/>
      <c r="DQ451" s="217"/>
      <c r="DR451" s="217"/>
      <c r="DS451" s="217"/>
      <c r="DT451" s="217"/>
      <c r="DU451" s="217"/>
      <c r="DV451" s="217"/>
      <c r="DW451" s="217"/>
      <c r="DX451" s="217"/>
      <c r="DY451" s="217"/>
      <c r="DZ451" s="217"/>
      <c r="EA451" s="217"/>
      <c r="EB451" s="217"/>
      <c r="EC451" s="217"/>
      <c r="ED451" s="217"/>
      <c r="EE451" s="217"/>
      <c r="EF451" s="217"/>
      <c r="EG451" s="217"/>
      <c r="EH451" s="217"/>
      <c r="EI451" s="217"/>
      <c r="EJ451" s="217"/>
      <c r="EK451" s="217"/>
      <c r="EL451" s="217"/>
      <c r="EM451" s="217"/>
      <c r="EN451" s="217"/>
      <c r="EO451" s="217"/>
      <c r="EP451" s="217"/>
      <c r="EQ451" s="217"/>
      <c r="ER451" s="217"/>
      <c r="ES451" s="217"/>
      <c r="ET451" s="217"/>
      <c r="EU451" s="217"/>
      <c r="EV451" s="217"/>
      <c r="EW451" s="217"/>
      <c r="EX451" s="217"/>
      <c r="EY451" s="217"/>
      <c r="EZ451" s="217"/>
      <c r="FA451" s="217"/>
      <c r="FB451" s="217"/>
      <c r="FC451" s="217"/>
      <c r="FD451" s="217"/>
      <c r="FE451" s="217"/>
      <c r="FF451" s="217"/>
      <c r="FG451" s="217"/>
      <c r="FH451" s="217"/>
      <c r="FI451" s="217"/>
      <c r="FJ451" s="217"/>
      <c r="FK451" s="217"/>
      <c r="FL451" s="217"/>
      <c r="FM451" s="217"/>
      <c r="FN451" s="217"/>
      <c r="FO451" s="217"/>
      <c r="FP451" s="217"/>
      <c r="FQ451" s="217"/>
      <c r="FR451" s="217"/>
      <c r="FS451" s="217"/>
      <c r="FT451" s="217"/>
      <c r="FU451" s="217"/>
      <c r="FV451" s="217"/>
      <c r="FW451" s="217"/>
      <c r="FX451" s="217"/>
      <c r="FY451" s="217"/>
      <c r="FZ451" s="217"/>
      <c r="GA451" s="217"/>
      <c r="GB451" s="217"/>
      <c r="GC451" s="217"/>
      <c r="GD451" s="217"/>
      <c r="GE451" s="217"/>
      <c r="GF451" s="217"/>
      <c r="GG451" s="217"/>
      <c r="GH451" s="217"/>
      <c r="GI451" s="217"/>
      <c r="GJ451" s="217"/>
      <c r="GK451" s="217"/>
      <c r="GL451" s="217"/>
      <c r="GM451" s="217"/>
      <c r="GN451" s="217"/>
      <c r="GO451" s="217"/>
      <c r="GP451" s="217"/>
      <c r="GQ451" s="217"/>
      <c r="GR451" s="217"/>
      <c r="GS451" s="217"/>
      <c r="GT451" s="217"/>
      <c r="GU451" s="217"/>
      <c r="GV451" s="217"/>
      <c r="GW451" s="217"/>
      <c r="GX451" s="217"/>
      <c r="GY451" s="217"/>
      <c r="GZ451" s="217"/>
      <c r="HA451" s="217"/>
      <c r="HB451" s="217"/>
      <c r="HC451" s="217"/>
      <c r="HD451" s="217"/>
      <c r="HE451" s="217"/>
      <c r="HF451" s="217"/>
      <c r="HG451" s="217"/>
      <c r="HH451" s="217"/>
      <c r="HI451" s="217"/>
      <c r="HJ451" s="217"/>
      <c r="HK451" s="217"/>
      <c r="HL451" s="217"/>
      <c r="HM451" s="217"/>
      <c r="HN451" s="217"/>
      <c r="HO451" s="217"/>
      <c r="HP451" s="217"/>
      <c r="HQ451" s="217"/>
      <c r="HR451" s="217"/>
      <c r="HS451" s="217"/>
      <c r="HT451" s="217"/>
      <c r="HU451" s="217"/>
      <c r="HV451" s="217"/>
      <c r="HW451" s="217"/>
      <c r="HX451" s="217"/>
      <c r="HY451" s="217"/>
      <c r="HZ451" s="217"/>
      <c r="IA451" s="217"/>
      <c r="IB451" s="217"/>
      <c r="IC451" s="217"/>
      <c r="ID451" s="217"/>
      <c r="IE451" s="217"/>
      <c r="IF451" s="217"/>
      <c r="IG451" s="217"/>
      <c r="IH451" s="217"/>
      <c r="II451" s="217"/>
      <c r="IJ451" s="217"/>
      <c r="IK451" s="217"/>
      <c r="IL451" s="217"/>
      <c r="IM451" s="217"/>
      <c r="IN451" s="217"/>
      <c r="IO451" s="217"/>
      <c r="IP451" s="217"/>
      <c r="IQ451" s="217"/>
      <c r="IR451" s="217"/>
      <c r="IS451" s="217"/>
      <c r="IT451" s="217"/>
      <c r="IU451" s="217"/>
      <c r="IV451" s="217"/>
      <c r="IW451" s="217"/>
    </row>
    <row r="452" customFormat="false" ht="12.75" hidden="false" customHeight="false" outlineLevel="0" collapsed="false">
      <c r="A452" s="191"/>
      <c r="B452" s="226"/>
      <c r="C452" s="222"/>
      <c r="D452" s="222"/>
      <c r="E452" s="222"/>
      <c r="F452" s="217"/>
      <c r="G452" s="217"/>
      <c r="H452" s="217"/>
      <c r="I452" s="217"/>
      <c r="J452" s="217"/>
      <c r="K452" s="217"/>
      <c r="L452" s="217"/>
      <c r="M452" s="217"/>
      <c r="N452" s="217"/>
      <c r="O452" s="217"/>
      <c r="P452" s="217"/>
      <c r="Q452" s="217"/>
      <c r="R452" s="217"/>
      <c r="S452" s="217"/>
      <c r="T452" s="217"/>
      <c r="U452" s="217"/>
      <c r="V452" s="217"/>
      <c r="W452" s="217"/>
      <c r="X452" s="217"/>
      <c r="Y452" s="217"/>
      <c r="Z452" s="217"/>
      <c r="AA452" s="217"/>
      <c r="AB452" s="217"/>
      <c r="AC452" s="217"/>
      <c r="AD452" s="217"/>
      <c r="AE452" s="217"/>
      <c r="AF452" s="217"/>
      <c r="AG452" s="217"/>
      <c r="AH452" s="217"/>
      <c r="AI452" s="217"/>
      <c r="AJ452" s="217"/>
      <c r="AK452" s="217"/>
      <c r="AL452" s="217"/>
      <c r="AM452" s="217"/>
      <c r="AN452" s="217"/>
      <c r="AO452" s="217"/>
      <c r="AP452" s="217"/>
      <c r="AQ452" s="217"/>
      <c r="AR452" s="217"/>
      <c r="AS452" s="217"/>
      <c r="AT452" s="217"/>
      <c r="AU452" s="217"/>
      <c r="AV452" s="217"/>
      <c r="AW452" s="217"/>
      <c r="AX452" s="217"/>
      <c r="AY452" s="217"/>
      <c r="AZ452" s="217"/>
      <c r="BA452" s="217"/>
      <c r="BB452" s="217"/>
      <c r="BC452" s="217"/>
      <c r="BD452" s="217"/>
      <c r="BE452" s="217"/>
      <c r="BF452" s="217"/>
      <c r="BG452" s="217"/>
      <c r="BH452" s="217"/>
      <c r="BI452" s="217"/>
      <c r="BJ452" s="217"/>
      <c r="BK452" s="217"/>
      <c r="BL452" s="217"/>
      <c r="BM452" s="217"/>
      <c r="BN452" s="217"/>
      <c r="BO452" s="217"/>
      <c r="BP452" s="217"/>
      <c r="BQ452" s="217"/>
      <c r="BR452" s="217"/>
      <c r="BS452" s="217"/>
      <c r="BT452" s="217"/>
      <c r="BU452" s="217"/>
      <c r="BV452" s="217"/>
      <c r="BW452" s="217"/>
      <c r="BX452" s="217"/>
      <c r="BY452" s="217"/>
      <c r="BZ452" s="217"/>
      <c r="CA452" s="217"/>
      <c r="CB452" s="217"/>
      <c r="CC452" s="217"/>
      <c r="CD452" s="217"/>
      <c r="CE452" s="217"/>
      <c r="CF452" s="217"/>
      <c r="CG452" s="217"/>
      <c r="CH452" s="217"/>
      <c r="CI452" s="217"/>
      <c r="CJ452" s="217"/>
      <c r="CK452" s="217"/>
      <c r="CL452" s="217"/>
      <c r="CM452" s="217"/>
      <c r="CN452" s="217"/>
      <c r="CO452" s="217"/>
      <c r="CP452" s="217"/>
      <c r="CQ452" s="217"/>
      <c r="CR452" s="217"/>
      <c r="CS452" s="217"/>
      <c r="CT452" s="217"/>
      <c r="CU452" s="217"/>
      <c r="CV452" s="217"/>
      <c r="CW452" s="217"/>
      <c r="CX452" s="217"/>
      <c r="CY452" s="217"/>
      <c r="CZ452" s="217"/>
      <c r="DA452" s="217"/>
      <c r="DB452" s="217"/>
      <c r="DC452" s="217"/>
      <c r="DD452" s="217"/>
      <c r="DE452" s="217"/>
      <c r="DF452" s="217"/>
      <c r="DG452" s="217"/>
      <c r="DH452" s="217"/>
      <c r="DI452" s="217"/>
      <c r="DJ452" s="217"/>
      <c r="DK452" s="217"/>
      <c r="DL452" s="217"/>
      <c r="DM452" s="217"/>
      <c r="DN452" s="217"/>
      <c r="DO452" s="217"/>
      <c r="DP452" s="217"/>
      <c r="DQ452" s="217"/>
      <c r="DR452" s="217"/>
      <c r="DS452" s="217"/>
      <c r="DT452" s="217"/>
      <c r="DU452" s="217"/>
      <c r="DV452" s="217"/>
      <c r="DW452" s="217"/>
      <c r="DX452" s="217"/>
      <c r="DY452" s="217"/>
      <c r="DZ452" s="217"/>
      <c r="EA452" s="217"/>
      <c r="EB452" s="217"/>
      <c r="EC452" s="217"/>
      <c r="ED452" s="217"/>
      <c r="EE452" s="217"/>
      <c r="EF452" s="217"/>
      <c r="EG452" s="217"/>
      <c r="EH452" s="217"/>
      <c r="EI452" s="217"/>
      <c r="EJ452" s="217"/>
      <c r="EK452" s="217"/>
      <c r="EL452" s="217"/>
      <c r="EM452" s="217"/>
      <c r="EN452" s="217"/>
      <c r="EO452" s="217"/>
      <c r="EP452" s="217"/>
      <c r="EQ452" s="217"/>
      <c r="ER452" s="217"/>
      <c r="ES452" s="217"/>
      <c r="ET452" s="217"/>
      <c r="EU452" s="217"/>
      <c r="EV452" s="217"/>
      <c r="EW452" s="217"/>
      <c r="EX452" s="217"/>
      <c r="EY452" s="217"/>
      <c r="EZ452" s="217"/>
      <c r="FA452" s="217"/>
      <c r="FB452" s="217"/>
      <c r="FC452" s="217"/>
      <c r="FD452" s="217"/>
      <c r="FE452" s="217"/>
      <c r="FF452" s="217"/>
      <c r="FG452" s="217"/>
      <c r="FH452" s="217"/>
      <c r="FI452" s="217"/>
      <c r="FJ452" s="217"/>
      <c r="FK452" s="217"/>
      <c r="FL452" s="217"/>
      <c r="FM452" s="217"/>
      <c r="FN452" s="217"/>
      <c r="FO452" s="217"/>
      <c r="FP452" s="217"/>
      <c r="FQ452" s="217"/>
      <c r="FR452" s="217"/>
      <c r="FS452" s="217"/>
      <c r="FT452" s="217"/>
      <c r="FU452" s="217"/>
      <c r="FV452" s="217"/>
      <c r="FW452" s="217"/>
      <c r="FX452" s="217"/>
      <c r="FY452" s="217"/>
      <c r="FZ452" s="217"/>
      <c r="GA452" s="217"/>
      <c r="GB452" s="217"/>
      <c r="GC452" s="217"/>
      <c r="GD452" s="217"/>
      <c r="GE452" s="217"/>
      <c r="GF452" s="217"/>
      <c r="GG452" s="217"/>
      <c r="GH452" s="217"/>
      <c r="GI452" s="217"/>
      <c r="GJ452" s="217"/>
      <c r="GK452" s="217"/>
      <c r="GL452" s="217"/>
      <c r="GM452" s="217"/>
      <c r="GN452" s="217"/>
      <c r="GO452" s="217"/>
      <c r="GP452" s="217"/>
      <c r="GQ452" s="217"/>
      <c r="GR452" s="217"/>
      <c r="GS452" s="217"/>
      <c r="GT452" s="217"/>
      <c r="GU452" s="217"/>
      <c r="GV452" s="217"/>
      <c r="GW452" s="217"/>
      <c r="GX452" s="217"/>
      <c r="GY452" s="217"/>
      <c r="GZ452" s="217"/>
      <c r="HA452" s="217"/>
      <c r="HB452" s="217"/>
      <c r="HC452" s="217"/>
      <c r="HD452" s="217"/>
      <c r="HE452" s="217"/>
      <c r="HF452" s="217"/>
      <c r="HG452" s="217"/>
      <c r="HH452" s="217"/>
      <c r="HI452" s="217"/>
      <c r="HJ452" s="217"/>
      <c r="HK452" s="217"/>
      <c r="HL452" s="217"/>
      <c r="HM452" s="217"/>
      <c r="HN452" s="217"/>
      <c r="HO452" s="217"/>
      <c r="HP452" s="217"/>
      <c r="HQ452" s="217"/>
      <c r="HR452" s="217"/>
      <c r="HS452" s="217"/>
      <c r="HT452" s="217"/>
      <c r="HU452" s="217"/>
      <c r="HV452" s="217"/>
      <c r="HW452" s="217"/>
      <c r="HX452" s="217"/>
      <c r="HY452" s="217"/>
      <c r="HZ452" s="217"/>
      <c r="IA452" s="217"/>
      <c r="IB452" s="217"/>
      <c r="IC452" s="217"/>
      <c r="ID452" s="217"/>
      <c r="IE452" s="217"/>
      <c r="IF452" s="217"/>
      <c r="IG452" s="217"/>
      <c r="IH452" s="217"/>
      <c r="II452" s="217"/>
      <c r="IJ452" s="217"/>
      <c r="IK452" s="217"/>
      <c r="IL452" s="217"/>
      <c r="IM452" s="217"/>
      <c r="IN452" s="217"/>
      <c r="IO452" s="217"/>
      <c r="IP452" s="217"/>
      <c r="IQ452" s="217"/>
      <c r="IR452" s="217"/>
      <c r="IS452" s="217"/>
      <c r="IT452" s="217"/>
      <c r="IU452" s="217"/>
      <c r="IV452" s="217"/>
      <c r="IW452" s="217"/>
    </row>
    <row r="453" customFormat="false" ht="12.75" hidden="false" customHeight="false" outlineLevel="0" collapsed="false">
      <c r="A453" s="191"/>
      <c r="B453" s="226"/>
      <c r="C453" s="222"/>
      <c r="D453" s="222"/>
      <c r="E453" s="222"/>
      <c r="F453" s="217"/>
      <c r="G453" s="217"/>
      <c r="H453" s="217"/>
      <c r="I453" s="217"/>
      <c r="J453" s="217"/>
      <c r="K453" s="217"/>
      <c r="L453" s="217"/>
      <c r="M453" s="217"/>
      <c r="N453" s="217"/>
      <c r="O453" s="217"/>
      <c r="P453" s="217"/>
      <c r="Q453" s="217"/>
      <c r="R453" s="217"/>
      <c r="S453" s="217"/>
      <c r="T453" s="217"/>
      <c r="U453" s="217"/>
      <c r="V453" s="217"/>
      <c r="W453" s="217"/>
      <c r="X453" s="217"/>
      <c r="Y453" s="217"/>
      <c r="Z453" s="217"/>
      <c r="AA453" s="217"/>
      <c r="AB453" s="217"/>
      <c r="AC453" s="217"/>
      <c r="AD453" s="217"/>
      <c r="AE453" s="217"/>
      <c r="AF453" s="217"/>
      <c r="AG453" s="217"/>
      <c r="AH453" s="217"/>
      <c r="AI453" s="217"/>
      <c r="AJ453" s="217"/>
      <c r="AK453" s="217"/>
      <c r="AL453" s="217"/>
      <c r="AM453" s="217"/>
      <c r="AN453" s="217"/>
      <c r="AO453" s="217"/>
      <c r="AP453" s="217"/>
      <c r="AQ453" s="217"/>
      <c r="AR453" s="217"/>
      <c r="AS453" s="217"/>
      <c r="AT453" s="217"/>
      <c r="AU453" s="217"/>
      <c r="AV453" s="217"/>
      <c r="AW453" s="217"/>
      <c r="AX453" s="217"/>
      <c r="AY453" s="217"/>
      <c r="AZ453" s="217"/>
      <c r="BA453" s="217"/>
      <c r="BB453" s="217"/>
      <c r="BC453" s="217"/>
      <c r="BD453" s="217"/>
      <c r="BE453" s="217"/>
      <c r="BF453" s="217"/>
      <c r="BG453" s="217"/>
      <c r="BH453" s="217"/>
      <c r="BI453" s="217"/>
      <c r="BJ453" s="217"/>
      <c r="BK453" s="217"/>
      <c r="BL453" s="217"/>
      <c r="BM453" s="217"/>
      <c r="BN453" s="217"/>
      <c r="BO453" s="217"/>
      <c r="BP453" s="217"/>
      <c r="BQ453" s="217"/>
      <c r="BR453" s="217"/>
      <c r="BS453" s="217"/>
      <c r="BT453" s="217"/>
      <c r="BU453" s="217"/>
      <c r="BV453" s="217"/>
      <c r="BW453" s="217"/>
      <c r="BX453" s="217"/>
      <c r="BY453" s="217"/>
      <c r="BZ453" s="217"/>
      <c r="CA453" s="217"/>
      <c r="CB453" s="217"/>
      <c r="CC453" s="217"/>
      <c r="CD453" s="217"/>
      <c r="CE453" s="217"/>
      <c r="CF453" s="217"/>
      <c r="CG453" s="217"/>
      <c r="CH453" s="217"/>
      <c r="CI453" s="217"/>
      <c r="CJ453" s="217"/>
      <c r="CK453" s="217"/>
      <c r="CL453" s="217"/>
      <c r="CM453" s="217"/>
      <c r="CN453" s="217"/>
      <c r="CO453" s="217"/>
      <c r="CP453" s="217"/>
      <c r="CQ453" s="217"/>
      <c r="CR453" s="217"/>
      <c r="CS453" s="217"/>
      <c r="CT453" s="217"/>
      <c r="CU453" s="217"/>
      <c r="CV453" s="217"/>
      <c r="CW453" s="217"/>
      <c r="CX453" s="217"/>
      <c r="CY453" s="217"/>
      <c r="CZ453" s="217"/>
      <c r="DA453" s="217"/>
      <c r="DB453" s="217"/>
      <c r="DC453" s="217"/>
      <c r="DD453" s="217"/>
      <c r="DE453" s="217"/>
      <c r="DF453" s="217"/>
      <c r="DG453" s="217"/>
      <c r="DH453" s="217"/>
      <c r="DI453" s="217"/>
      <c r="DJ453" s="217"/>
      <c r="DK453" s="217"/>
      <c r="DL453" s="217"/>
      <c r="DM453" s="217"/>
      <c r="DN453" s="217"/>
      <c r="DO453" s="217"/>
      <c r="DP453" s="217"/>
      <c r="DQ453" s="217"/>
      <c r="DR453" s="217"/>
      <c r="DS453" s="217"/>
      <c r="DT453" s="217"/>
      <c r="DU453" s="217"/>
      <c r="DV453" s="217"/>
      <c r="DW453" s="217"/>
      <c r="DX453" s="217"/>
      <c r="DY453" s="217"/>
      <c r="DZ453" s="217"/>
      <c r="EA453" s="217"/>
      <c r="EB453" s="217"/>
      <c r="EC453" s="217"/>
      <c r="ED453" s="217"/>
      <c r="EE453" s="217"/>
      <c r="EF453" s="217"/>
      <c r="EG453" s="217"/>
      <c r="EH453" s="217"/>
      <c r="EI453" s="217"/>
      <c r="EJ453" s="217"/>
      <c r="EK453" s="217"/>
      <c r="EL453" s="217"/>
      <c r="EM453" s="217"/>
      <c r="EN453" s="217"/>
      <c r="EO453" s="217"/>
      <c r="EP453" s="217"/>
      <c r="EQ453" s="217"/>
      <c r="ER453" s="217"/>
      <c r="ES453" s="217"/>
      <c r="ET453" s="217"/>
      <c r="EU453" s="217"/>
      <c r="EV453" s="217"/>
      <c r="EW453" s="217"/>
      <c r="EX453" s="217"/>
      <c r="EY453" s="217"/>
      <c r="EZ453" s="217"/>
      <c r="FA453" s="217"/>
      <c r="FB453" s="217"/>
      <c r="FC453" s="217"/>
      <c r="FD453" s="217"/>
      <c r="FE453" s="217"/>
      <c r="FF453" s="217"/>
      <c r="FG453" s="217"/>
      <c r="FH453" s="217"/>
      <c r="FI453" s="217"/>
      <c r="FJ453" s="217"/>
      <c r="FK453" s="217"/>
      <c r="FL453" s="217"/>
      <c r="FM453" s="217"/>
      <c r="FN453" s="217"/>
      <c r="FO453" s="217"/>
      <c r="FP453" s="217"/>
      <c r="FQ453" s="217"/>
      <c r="FR453" s="217"/>
      <c r="FS453" s="217"/>
      <c r="FT453" s="217"/>
      <c r="FU453" s="217"/>
      <c r="FV453" s="217"/>
      <c r="FW453" s="217"/>
      <c r="FX453" s="217"/>
      <c r="FY453" s="217"/>
      <c r="FZ453" s="217"/>
      <c r="GA453" s="217"/>
      <c r="GB453" s="217"/>
      <c r="GC453" s="217"/>
      <c r="GD453" s="217"/>
      <c r="GE453" s="217"/>
      <c r="GF453" s="217"/>
      <c r="GG453" s="217"/>
      <c r="GH453" s="217"/>
      <c r="GI453" s="217"/>
      <c r="GJ453" s="217"/>
      <c r="GK453" s="217"/>
      <c r="GL453" s="217"/>
      <c r="GM453" s="217"/>
      <c r="GN453" s="217"/>
      <c r="GO453" s="217"/>
      <c r="GP453" s="217"/>
      <c r="GQ453" s="217"/>
      <c r="GR453" s="217"/>
      <c r="GS453" s="217"/>
      <c r="GT453" s="217"/>
      <c r="GU453" s="217"/>
      <c r="GV453" s="217"/>
      <c r="GW453" s="217"/>
      <c r="GX453" s="217"/>
      <c r="GY453" s="217"/>
      <c r="GZ453" s="217"/>
      <c r="HA453" s="217"/>
      <c r="HB453" s="217"/>
      <c r="HC453" s="217"/>
      <c r="HD453" s="217"/>
      <c r="HE453" s="217"/>
      <c r="HF453" s="217"/>
      <c r="HG453" s="217"/>
      <c r="HH453" s="217"/>
      <c r="HI453" s="217"/>
      <c r="HJ453" s="217"/>
      <c r="HK453" s="217"/>
      <c r="HL453" s="217"/>
      <c r="HM453" s="217"/>
      <c r="HN453" s="217"/>
      <c r="HO453" s="217"/>
      <c r="HP453" s="217"/>
      <c r="HQ453" s="217"/>
      <c r="HR453" s="217"/>
      <c r="HS453" s="217"/>
      <c r="HT453" s="217"/>
      <c r="HU453" s="217"/>
      <c r="HV453" s="217"/>
      <c r="HW453" s="217"/>
      <c r="HX453" s="217"/>
      <c r="HY453" s="217"/>
      <c r="HZ453" s="217"/>
      <c r="IA453" s="217"/>
      <c r="IB453" s="217"/>
      <c r="IC453" s="217"/>
      <c r="ID453" s="217"/>
      <c r="IE453" s="217"/>
      <c r="IF453" s="217"/>
      <c r="IG453" s="217"/>
      <c r="IH453" s="217"/>
      <c r="II453" s="217"/>
      <c r="IJ453" s="217"/>
      <c r="IK453" s="217"/>
      <c r="IL453" s="217"/>
      <c r="IM453" s="217"/>
      <c r="IN453" s="217"/>
      <c r="IO453" s="217"/>
      <c r="IP453" s="217"/>
      <c r="IQ453" s="217"/>
      <c r="IR453" s="217"/>
      <c r="IS453" s="217"/>
      <c r="IT453" s="217"/>
      <c r="IU453" s="217"/>
      <c r="IV453" s="217"/>
      <c r="IW453" s="217"/>
    </row>
    <row r="454" customFormat="false" ht="12.75" hidden="false" customHeight="false" outlineLevel="0" collapsed="false">
      <c r="A454" s="192"/>
      <c r="B454" s="226"/>
      <c r="C454" s="222"/>
      <c r="D454" s="222"/>
      <c r="E454" s="222"/>
      <c r="F454" s="217"/>
      <c r="G454" s="217"/>
      <c r="H454" s="217"/>
      <c r="I454" s="217"/>
      <c r="J454" s="217"/>
      <c r="K454" s="217"/>
      <c r="L454" s="217"/>
      <c r="M454" s="217"/>
      <c r="N454" s="217"/>
      <c r="O454" s="217"/>
      <c r="P454" s="217"/>
      <c r="Q454" s="217"/>
      <c r="R454" s="217"/>
      <c r="S454" s="217"/>
      <c r="T454" s="217"/>
      <c r="U454" s="217"/>
      <c r="V454" s="217"/>
      <c r="W454" s="217"/>
      <c r="X454" s="217"/>
      <c r="Y454" s="217"/>
      <c r="Z454" s="217"/>
      <c r="AA454" s="217"/>
      <c r="AB454" s="217"/>
      <c r="AC454" s="217"/>
      <c r="AD454" s="217"/>
      <c r="AE454" s="217"/>
      <c r="AF454" s="217"/>
      <c r="AG454" s="217"/>
      <c r="AH454" s="217"/>
      <c r="AI454" s="217"/>
      <c r="AJ454" s="217"/>
      <c r="AK454" s="217"/>
      <c r="AL454" s="217"/>
      <c r="AM454" s="217"/>
      <c r="AN454" s="217"/>
      <c r="AO454" s="217"/>
      <c r="AP454" s="217"/>
      <c r="AQ454" s="217"/>
      <c r="AR454" s="217"/>
      <c r="AS454" s="217"/>
      <c r="AT454" s="217"/>
      <c r="AU454" s="217"/>
      <c r="AV454" s="217"/>
      <c r="AW454" s="217"/>
      <c r="AX454" s="217"/>
      <c r="AY454" s="217"/>
      <c r="AZ454" s="217"/>
      <c r="BA454" s="217"/>
      <c r="BB454" s="217"/>
      <c r="BC454" s="217"/>
      <c r="BD454" s="217"/>
      <c r="BE454" s="217"/>
      <c r="BF454" s="217"/>
      <c r="BG454" s="217"/>
      <c r="BH454" s="217"/>
      <c r="BI454" s="217"/>
      <c r="BJ454" s="217"/>
      <c r="BK454" s="217"/>
      <c r="BL454" s="217"/>
      <c r="BM454" s="217"/>
      <c r="BN454" s="217"/>
      <c r="BO454" s="217"/>
      <c r="BP454" s="217"/>
      <c r="BQ454" s="217"/>
      <c r="BR454" s="217"/>
      <c r="BS454" s="217"/>
      <c r="BT454" s="217"/>
      <c r="BU454" s="217"/>
      <c r="BV454" s="217"/>
      <c r="BW454" s="217"/>
      <c r="BX454" s="217"/>
      <c r="BY454" s="217"/>
      <c r="BZ454" s="217"/>
      <c r="CA454" s="217"/>
      <c r="CB454" s="217"/>
      <c r="CC454" s="217"/>
      <c r="CD454" s="217"/>
      <c r="CE454" s="217"/>
      <c r="CF454" s="217"/>
      <c r="CG454" s="217"/>
      <c r="CH454" s="217"/>
      <c r="CI454" s="217"/>
      <c r="CJ454" s="217"/>
      <c r="CK454" s="217"/>
      <c r="CL454" s="217"/>
      <c r="CM454" s="217"/>
      <c r="CN454" s="217"/>
      <c r="CO454" s="217"/>
      <c r="CP454" s="217"/>
      <c r="CQ454" s="217"/>
      <c r="CR454" s="217"/>
      <c r="CS454" s="217"/>
      <c r="CT454" s="217"/>
      <c r="CU454" s="217"/>
      <c r="CV454" s="217"/>
      <c r="CW454" s="217"/>
      <c r="CX454" s="217"/>
      <c r="CY454" s="217"/>
      <c r="CZ454" s="217"/>
      <c r="DA454" s="217"/>
      <c r="DB454" s="217"/>
      <c r="DC454" s="217"/>
      <c r="DD454" s="217"/>
      <c r="DE454" s="217"/>
      <c r="DF454" s="217"/>
      <c r="DG454" s="217"/>
      <c r="DH454" s="217"/>
      <c r="DI454" s="217"/>
      <c r="DJ454" s="217"/>
      <c r="DK454" s="217"/>
      <c r="DL454" s="217"/>
      <c r="DM454" s="217"/>
      <c r="DN454" s="217"/>
      <c r="DO454" s="217"/>
      <c r="DP454" s="217"/>
      <c r="DQ454" s="217"/>
      <c r="DR454" s="217"/>
      <c r="DS454" s="217"/>
      <c r="DT454" s="217"/>
      <c r="DU454" s="217"/>
      <c r="DV454" s="217"/>
      <c r="DW454" s="217"/>
      <c r="DX454" s="217"/>
      <c r="DY454" s="217"/>
      <c r="DZ454" s="217"/>
      <c r="EA454" s="217"/>
      <c r="EB454" s="217"/>
      <c r="EC454" s="217"/>
      <c r="ED454" s="217"/>
      <c r="EE454" s="217"/>
      <c r="EF454" s="217"/>
      <c r="EG454" s="217"/>
      <c r="EH454" s="217"/>
      <c r="EI454" s="217"/>
      <c r="EJ454" s="217"/>
      <c r="EK454" s="217"/>
      <c r="EL454" s="217"/>
      <c r="EM454" s="217"/>
      <c r="EN454" s="217"/>
      <c r="EO454" s="217"/>
      <c r="EP454" s="217"/>
      <c r="EQ454" s="217"/>
      <c r="ER454" s="217"/>
      <c r="ES454" s="217"/>
      <c r="ET454" s="217"/>
      <c r="EU454" s="217"/>
      <c r="EV454" s="217"/>
      <c r="EW454" s="217"/>
      <c r="EX454" s="217"/>
      <c r="EY454" s="217"/>
      <c r="EZ454" s="217"/>
      <c r="FA454" s="217"/>
      <c r="FB454" s="217"/>
      <c r="FC454" s="217"/>
      <c r="FD454" s="217"/>
      <c r="FE454" s="217"/>
      <c r="FF454" s="217"/>
      <c r="FG454" s="217"/>
      <c r="FH454" s="217"/>
      <c r="FI454" s="217"/>
      <c r="FJ454" s="217"/>
      <c r="FK454" s="217"/>
      <c r="FL454" s="217"/>
      <c r="FM454" s="217"/>
      <c r="FN454" s="217"/>
      <c r="FO454" s="217"/>
      <c r="FP454" s="217"/>
      <c r="FQ454" s="217"/>
      <c r="FR454" s="217"/>
      <c r="FS454" s="217"/>
      <c r="FT454" s="217"/>
      <c r="FU454" s="217"/>
      <c r="FV454" s="217"/>
      <c r="FW454" s="217"/>
      <c r="FX454" s="217"/>
      <c r="FY454" s="217"/>
      <c r="FZ454" s="217"/>
      <c r="GA454" s="217"/>
      <c r="GB454" s="217"/>
      <c r="GC454" s="217"/>
      <c r="GD454" s="217"/>
      <c r="GE454" s="217"/>
      <c r="GF454" s="217"/>
      <c r="GG454" s="217"/>
      <c r="GH454" s="217"/>
      <c r="GI454" s="217"/>
      <c r="GJ454" s="217"/>
      <c r="GK454" s="217"/>
      <c r="GL454" s="217"/>
      <c r="GM454" s="217"/>
      <c r="GN454" s="217"/>
      <c r="GO454" s="217"/>
      <c r="GP454" s="217"/>
      <c r="GQ454" s="217"/>
      <c r="GR454" s="217"/>
      <c r="GS454" s="217"/>
      <c r="GT454" s="217"/>
      <c r="GU454" s="217"/>
      <c r="GV454" s="217"/>
      <c r="GW454" s="217"/>
      <c r="GX454" s="217"/>
      <c r="GY454" s="217"/>
      <c r="GZ454" s="217"/>
      <c r="HA454" s="217"/>
      <c r="HB454" s="217"/>
      <c r="HC454" s="217"/>
      <c r="HD454" s="217"/>
      <c r="HE454" s="217"/>
      <c r="HF454" s="217"/>
      <c r="HG454" s="217"/>
      <c r="HH454" s="217"/>
      <c r="HI454" s="217"/>
      <c r="HJ454" s="217"/>
      <c r="HK454" s="217"/>
      <c r="HL454" s="217"/>
      <c r="HM454" s="217"/>
      <c r="HN454" s="217"/>
      <c r="HO454" s="217"/>
      <c r="HP454" s="217"/>
      <c r="HQ454" s="217"/>
      <c r="HR454" s="217"/>
      <c r="HS454" s="217"/>
      <c r="HT454" s="217"/>
      <c r="HU454" s="217"/>
      <c r="HV454" s="217"/>
      <c r="HW454" s="217"/>
      <c r="HX454" s="217"/>
      <c r="HY454" s="217"/>
      <c r="HZ454" s="217"/>
      <c r="IA454" s="217"/>
      <c r="IB454" s="217"/>
      <c r="IC454" s="217"/>
      <c r="ID454" s="217"/>
      <c r="IE454" s="217"/>
      <c r="IF454" s="217"/>
      <c r="IG454" s="217"/>
      <c r="IH454" s="217"/>
      <c r="II454" s="217"/>
      <c r="IJ454" s="217"/>
      <c r="IK454" s="217"/>
      <c r="IL454" s="217"/>
      <c r="IM454" s="217"/>
      <c r="IN454" s="217"/>
      <c r="IO454" s="217"/>
      <c r="IP454" s="217"/>
      <c r="IQ454" s="217"/>
      <c r="IR454" s="217"/>
      <c r="IS454" s="217"/>
      <c r="IT454" s="217"/>
      <c r="IU454" s="217"/>
      <c r="IV454" s="217"/>
      <c r="IW454" s="217"/>
    </row>
    <row r="455" customFormat="false" ht="12.75" hidden="false" customHeight="false" outlineLevel="0" collapsed="false">
      <c r="A455" s="194"/>
      <c r="B455" s="226"/>
      <c r="C455" s="228"/>
      <c r="D455" s="228"/>
      <c r="E455" s="228"/>
      <c r="F455" s="217"/>
      <c r="G455" s="217"/>
      <c r="H455" s="217"/>
      <c r="I455" s="217"/>
      <c r="J455" s="217"/>
      <c r="K455" s="217"/>
      <c r="L455" s="217"/>
      <c r="M455" s="217"/>
      <c r="N455" s="217"/>
      <c r="O455" s="217"/>
      <c r="P455" s="217"/>
      <c r="Q455" s="217"/>
      <c r="R455" s="217"/>
      <c r="S455" s="217"/>
      <c r="T455" s="217"/>
      <c r="U455" s="217"/>
      <c r="V455" s="217"/>
      <c r="W455" s="217"/>
      <c r="X455" s="217"/>
      <c r="Y455" s="217"/>
      <c r="Z455" s="217"/>
      <c r="AA455" s="217"/>
      <c r="AB455" s="217"/>
      <c r="AC455" s="217"/>
      <c r="AD455" s="217"/>
      <c r="AE455" s="217"/>
      <c r="AF455" s="217"/>
      <c r="AG455" s="217"/>
      <c r="AH455" s="217"/>
      <c r="AI455" s="217"/>
      <c r="AJ455" s="217"/>
      <c r="AK455" s="217"/>
      <c r="AL455" s="217"/>
      <c r="AM455" s="217"/>
      <c r="AN455" s="217"/>
      <c r="AO455" s="217"/>
      <c r="AP455" s="217"/>
      <c r="AQ455" s="217"/>
      <c r="AR455" s="217"/>
      <c r="AS455" s="217"/>
      <c r="AT455" s="217"/>
      <c r="AU455" s="217"/>
      <c r="AV455" s="217"/>
      <c r="AW455" s="217"/>
      <c r="AX455" s="217"/>
      <c r="AY455" s="217"/>
      <c r="AZ455" s="217"/>
      <c r="BA455" s="217"/>
      <c r="BB455" s="217"/>
      <c r="BC455" s="217"/>
      <c r="BD455" s="217"/>
      <c r="BE455" s="217"/>
      <c r="BF455" s="217"/>
      <c r="BG455" s="217"/>
      <c r="BH455" s="217"/>
      <c r="BI455" s="217"/>
      <c r="BJ455" s="217"/>
      <c r="BK455" s="217"/>
      <c r="BL455" s="217"/>
      <c r="BM455" s="217"/>
      <c r="BN455" s="217"/>
      <c r="BO455" s="217"/>
      <c r="BP455" s="217"/>
      <c r="BQ455" s="217"/>
      <c r="BR455" s="217"/>
      <c r="BS455" s="217"/>
      <c r="BT455" s="217"/>
      <c r="BU455" s="217"/>
      <c r="BV455" s="217"/>
      <c r="BW455" s="217"/>
      <c r="BX455" s="217"/>
      <c r="BY455" s="217"/>
      <c r="BZ455" s="217"/>
      <c r="CA455" s="217"/>
      <c r="CB455" s="217"/>
      <c r="CC455" s="217"/>
      <c r="CD455" s="217"/>
      <c r="CE455" s="217"/>
      <c r="CF455" s="217"/>
      <c r="CG455" s="217"/>
      <c r="CH455" s="217"/>
      <c r="CI455" s="217"/>
      <c r="CJ455" s="217"/>
      <c r="CK455" s="217"/>
      <c r="CL455" s="217"/>
      <c r="CM455" s="217"/>
      <c r="CN455" s="217"/>
      <c r="CO455" s="217"/>
      <c r="CP455" s="217"/>
      <c r="CQ455" s="217"/>
      <c r="CR455" s="217"/>
      <c r="CS455" s="217"/>
      <c r="CT455" s="217"/>
      <c r="CU455" s="217"/>
      <c r="CV455" s="217"/>
      <c r="CW455" s="217"/>
      <c r="CX455" s="217"/>
      <c r="CY455" s="217"/>
      <c r="CZ455" s="217"/>
      <c r="DA455" s="217"/>
      <c r="DB455" s="217"/>
      <c r="DC455" s="217"/>
      <c r="DD455" s="217"/>
      <c r="DE455" s="217"/>
      <c r="DF455" s="217"/>
      <c r="DG455" s="217"/>
      <c r="DH455" s="217"/>
      <c r="DI455" s="217"/>
      <c r="DJ455" s="217"/>
      <c r="DK455" s="217"/>
      <c r="DL455" s="217"/>
      <c r="DM455" s="217"/>
      <c r="DN455" s="217"/>
      <c r="DO455" s="217"/>
      <c r="DP455" s="217"/>
      <c r="DQ455" s="217"/>
      <c r="DR455" s="217"/>
      <c r="DS455" s="217"/>
      <c r="DT455" s="217"/>
      <c r="DU455" s="217"/>
      <c r="DV455" s="217"/>
      <c r="DW455" s="217"/>
      <c r="DX455" s="217"/>
      <c r="DY455" s="217"/>
      <c r="DZ455" s="217"/>
      <c r="EA455" s="217"/>
      <c r="EB455" s="217"/>
      <c r="EC455" s="217"/>
      <c r="ED455" s="217"/>
      <c r="EE455" s="217"/>
      <c r="EF455" s="217"/>
      <c r="EG455" s="217"/>
      <c r="EH455" s="217"/>
      <c r="EI455" s="217"/>
      <c r="EJ455" s="217"/>
      <c r="EK455" s="217"/>
      <c r="EL455" s="217"/>
      <c r="EM455" s="217"/>
      <c r="EN455" s="217"/>
      <c r="EO455" s="217"/>
      <c r="EP455" s="217"/>
      <c r="EQ455" s="217"/>
      <c r="ER455" s="217"/>
      <c r="ES455" s="217"/>
      <c r="ET455" s="217"/>
      <c r="EU455" s="217"/>
      <c r="EV455" s="217"/>
      <c r="EW455" s="217"/>
      <c r="EX455" s="217"/>
      <c r="EY455" s="217"/>
      <c r="EZ455" s="217"/>
      <c r="FA455" s="217"/>
      <c r="FB455" s="217"/>
      <c r="FC455" s="217"/>
      <c r="FD455" s="217"/>
      <c r="FE455" s="217"/>
      <c r="FF455" s="217"/>
      <c r="FG455" s="217"/>
      <c r="FH455" s="217"/>
      <c r="FI455" s="217"/>
      <c r="FJ455" s="217"/>
      <c r="FK455" s="217"/>
      <c r="FL455" s="217"/>
      <c r="FM455" s="217"/>
      <c r="FN455" s="217"/>
      <c r="FO455" s="217"/>
      <c r="FP455" s="217"/>
      <c r="FQ455" s="217"/>
      <c r="FR455" s="217"/>
      <c r="FS455" s="217"/>
      <c r="FT455" s="217"/>
      <c r="FU455" s="217"/>
      <c r="FV455" s="217"/>
      <c r="FW455" s="217"/>
      <c r="FX455" s="217"/>
      <c r="FY455" s="217"/>
      <c r="FZ455" s="217"/>
      <c r="GA455" s="217"/>
      <c r="GB455" s="217"/>
      <c r="GC455" s="217"/>
      <c r="GD455" s="217"/>
      <c r="GE455" s="217"/>
      <c r="GF455" s="217"/>
      <c r="GG455" s="217"/>
      <c r="GH455" s="217"/>
      <c r="GI455" s="217"/>
      <c r="GJ455" s="217"/>
      <c r="GK455" s="217"/>
      <c r="GL455" s="217"/>
      <c r="GM455" s="217"/>
      <c r="GN455" s="217"/>
      <c r="GO455" s="217"/>
      <c r="GP455" s="217"/>
      <c r="GQ455" s="217"/>
      <c r="GR455" s="217"/>
      <c r="GS455" s="217"/>
      <c r="GT455" s="217"/>
      <c r="GU455" s="217"/>
      <c r="GV455" s="217"/>
      <c r="GW455" s="217"/>
      <c r="GX455" s="217"/>
      <c r="GY455" s="217"/>
      <c r="GZ455" s="217"/>
      <c r="HA455" s="217"/>
      <c r="HB455" s="217"/>
      <c r="HC455" s="217"/>
      <c r="HD455" s="217"/>
      <c r="HE455" s="217"/>
      <c r="HF455" s="217"/>
      <c r="HG455" s="217"/>
      <c r="HH455" s="217"/>
      <c r="HI455" s="217"/>
      <c r="HJ455" s="217"/>
      <c r="HK455" s="217"/>
      <c r="HL455" s="217"/>
      <c r="HM455" s="217"/>
      <c r="HN455" s="217"/>
      <c r="HO455" s="217"/>
      <c r="HP455" s="217"/>
      <c r="HQ455" s="217"/>
      <c r="HR455" s="217"/>
      <c r="HS455" s="217"/>
      <c r="HT455" s="217"/>
      <c r="HU455" s="217"/>
      <c r="HV455" s="217"/>
      <c r="HW455" s="217"/>
      <c r="HX455" s="217"/>
      <c r="HY455" s="217"/>
      <c r="HZ455" s="217"/>
      <c r="IA455" s="217"/>
      <c r="IB455" s="217"/>
      <c r="IC455" s="217"/>
      <c r="ID455" s="217"/>
      <c r="IE455" s="217"/>
      <c r="IF455" s="217"/>
      <c r="IG455" s="217"/>
      <c r="IH455" s="217"/>
      <c r="II455" s="217"/>
      <c r="IJ455" s="217"/>
      <c r="IK455" s="217"/>
      <c r="IL455" s="217"/>
      <c r="IM455" s="217"/>
      <c r="IN455" s="217"/>
      <c r="IO455" s="217"/>
      <c r="IP455" s="217"/>
      <c r="IQ455" s="217"/>
      <c r="IR455" s="217"/>
      <c r="IS455" s="217"/>
      <c r="IT455" s="217"/>
      <c r="IU455" s="217"/>
      <c r="IV455" s="217"/>
      <c r="IW455" s="217"/>
    </row>
    <row r="456" customFormat="false" ht="12.75" hidden="false" customHeight="false" outlineLevel="0" collapsed="false">
      <c r="A456" s="191"/>
      <c r="B456" s="229"/>
      <c r="C456" s="222"/>
      <c r="D456" s="222"/>
      <c r="E456" s="222"/>
      <c r="F456" s="217"/>
      <c r="G456" s="217"/>
      <c r="H456" s="217"/>
      <c r="I456" s="217"/>
      <c r="J456" s="217"/>
      <c r="K456" s="217"/>
      <c r="L456" s="217"/>
      <c r="M456" s="217"/>
      <c r="N456" s="217"/>
      <c r="O456" s="217"/>
      <c r="P456" s="217"/>
      <c r="Q456" s="217"/>
      <c r="R456" s="217"/>
      <c r="S456" s="217"/>
      <c r="T456" s="217"/>
      <c r="U456" s="217"/>
      <c r="V456" s="217"/>
      <c r="W456" s="217"/>
      <c r="X456" s="217"/>
      <c r="Y456" s="217"/>
      <c r="Z456" s="217"/>
      <c r="AA456" s="217"/>
      <c r="AB456" s="217"/>
      <c r="AC456" s="217"/>
      <c r="AD456" s="217"/>
      <c r="AE456" s="217"/>
      <c r="AF456" s="217"/>
      <c r="AG456" s="217"/>
      <c r="AH456" s="217"/>
      <c r="AI456" s="217"/>
      <c r="AJ456" s="217"/>
      <c r="AK456" s="217"/>
      <c r="AL456" s="217"/>
      <c r="AM456" s="217"/>
      <c r="AN456" s="217"/>
      <c r="AO456" s="217"/>
      <c r="AP456" s="217"/>
      <c r="AQ456" s="217"/>
      <c r="AR456" s="217"/>
      <c r="AS456" s="217"/>
      <c r="AT456" s="217"/>
      <c r="AU456" s="217"/>
      <c r="AV456" s="217"/>
      <c r="AW456" s="217"/>
      <c r="AX456" s="217"/>
      <c r="AY456" s="217"/>
      <c r="AZ456" s="217"/>
      <c r="BA456" s="217"/>
      <c r="BB456" s="217"/>
      <c r="BC456" s="217"/>
      <c r="BD456" s="217"/>
      <c r="BE456" s="217"/>
      <c r="BF456" s="217"/>
      <c r="BG456" s="217"/>
      <c r="BH456" s="217"/>
      <c r="BI456" s="217"/>
      <c r="BJ456" s="217"/>
      <c r="BK456" s="217"/>
      <c r="BL456" s="217"/>
      <c r="BM456" s="217"/>
      <c r="BN456" s="217"/>
      <c r="BO456" s="217"/>
      <c r="BP456" s="217"/>
      <c r="BQ456" s="217"/>
      <c r="BR456" s="217"/>
      <c r="BS456" s="217"/>
      <c r="BT456" s="217"/>
      <c r="BU456" s="217"/>
      <c r="BV456" s="217"/>
      <c r="BW456" s="217"/>
      <c r="BX456" s="217"/>
      <c r="BY456" s="217"/>
      <c r="BZ456" s="217"/>
      <c r="CA456" s="217"/>
      <c r="CB456" s="217"/>
      <c r="CC456" s="217"/>
      <c r="CD456" s="217"/>
      <c r="CE456" s="217"/>
      <c r="CF456" s="217"/>
      <c r="CG456" s="217"/>
      <c r="CH456" s="217"/>
      <c r="CI456" s="217"/>
      <c r="CJ456" s="217"/>
      <c r="CK456" s="217"/>
      <c r="CL456" s="217"/>
      <c r="CM456" s="217"/>
      <c r="CN456" s="217"/>
      <c r="CO456" s="217"/>
      <c r="CP456" s="217"/>
      <c r="CQ456" s="217"/>
      <c r="CR456" s="217"/>
      <c r="CS456" s="217"/>
      <c r="CT456" s="217"/>
      <c r="CU456" s="217"/>
      <c r="CV456" s="217"/>
      <c r="CW456" s="217"/>
      <c r="CX456" s="217"/>
      <c r="CY456" s="217"/>
      <c r="CZ456" s="217"/>
      <c r="DA456" s="217"/>
      <c r="DB456" s="217"/>
      <c r="DC456" s="217"/>
      <c r="DD456" s="217"/>
      <c r="DE456" s="217"/>
      <c r="DF456" s="217"/>
      <c r="DG456" s="217"/>
      <c r="DH456" s="217"/>
      <c r="DI456" s="217"/>
      <c r="DJ456" s="217"/>
      <c r="DK456" s="217"/>
      <c r="DL456" s="217"/>
      <c r="DM456" s="217"/>
      <c r="DN456" s="217"/>
      <c r="DO456" s="217"/>
      <c r="DP456" s="217"/>
      <c r="DQ456" s="217"/>
      <c r="DR456" s="217"/>
      <c r="DS456" s="217"/>
      <c r="DT456" s="217"/>
      <c r="DU456" s="217"/>
      <c r="DV456" s="217"/>
      <c r="DW456" s="217"/>
      <c r="DX456" s="217"/>
      <c r="DY456" s="217"/>
      <c r="DZ456" s="217"/>
      <c r="EA456" s="217"/>
      <c r="EB456" s="217"/>
      <c r="EC456" s="217"/>
      <c r="ED456" s="217"/>
      <c r="EE456" s="217"/>
      <c r="EF456" s="217"/>
      <c r="EG456" s="217"/>
      <c r="EH456" s="217"/>
      <c r="EI456" s="217"/>
      <c r="EJ456" s="217"/>
      <c r="EK456" s="217"/>
      <c r="EL456" s="217"/>
      <c r="EM456" s="217"/>
      <c r="EN456" s="217"/>
      <c r="EO456" s="217"/>
      <c r="EP456" s="217"/>
      <c r="EQ456" s="217"/>
      <c r="ER456" s="217"/>
      <c r="ES456" s="217"/>
      <c r="ET456" s="217"/>
      <c r="EU456" s="217"/>
      <c r="EV456" s="217"/>
      <c r="EW456" s="217"/>
      <c r="EX456" s="217"/>
      <c r="EY456" s="217"/>
      <c r="EZ456" s="217"/>
      <c r="FA456" s="217"/>
      <c r="FB456" s="217"/>
      <c r="FC456" s="217"/>
      <c r="FD456" s="217"/>
      <c r="FE456" s="217"/>
      <c r="FF456" s="217"/>
      <c r="FG456" s="217"/>
      <c r="FH456" s="217"/>
      <c r="FI456" s="217"/>
      <c r="FJ456" s="217"/>
      <c r="FK456" s="217"/>
      <c r="FL456" s="217"/>
      <c r="FM456" s="217"/>
      <c r="FN456" s="217"/>
      <c r="FO456" s="217"/>
      <c r="FP456" s="217"/>
      <c r="FQ456" s="217"/>
      <c r="FR456" s="217"/>
      <c r="FS456" s="217"/>
      <c r="FT456" s="217"/>
      <c r="FU456" s="217"/>
      <c r="FV456" s="217"/>
      <c r="FW456" s="217"/>
      <c r="FX456" s="217"/>
      <c r="FY456" s="217"/>
      <c r="FZ456" s="217"/>
      <c r="GA456" s="217"/>
      <c r="GB456" s="217"/>
      <c r="GC456" s="217"/>
      <c r="GD456" s="217"/>
      <c r="GE456" s="217"/>
      <c r="GF456" s="217"/>
      <c r="GG456" s="217"/>
      <c r="GH456" s="217"/>
      <c r="GI456" s="217"/>
      <c r="GJ456" s="217"/>
      <c r="GK456" s="217"/>
      <c r="GL456" s="217"/>
      <c r="GM456" s="217"/>
      <c r="GN456" s="217"/>
      <c r="GO456" s="217"/>
      <c r="GP456" s="217"/>
      <c r="GQ456" s="217"/>
      <c r="GR456" s="217"/>
      <c r="GS456" s="217"/>
      <c r="GT456" s="217"/>
      <c r="GU456" s="217"/>
      <c r="GV456" s="217"/>
      <c r="GW456" s="217"/>
      <c r="GX456" s="217"/>
      <c r="GY456" s="217"/>
      <c r="GZ456" s="217"/>
      <c r="HA456" s="217"/>
      <c r="HB456" s="217"/>
      <c r="HC456" s="217"/>
      <c r="HD456" s="217"/>
      <c r="HE456" s="217"/>
      <c r="HF456" s="217"/>
      <c r="HG456" s="217"/>
      <c r="HH456" s="217"/>
      <c r="HI456" s="217"/>
      <c r="HJ456" s="217"/>
      <c r="HK456" s="217"/>
      <c r="HL456" s="217"/>
      <c r="HM456" s="217"/>
      <c r="HN456" s="217"/>
      <c r="HO456" s="217"/>
      <c r="HP456" s="217"/>
      <c r="HQ456" s="217"/>
      <c r="HR456" s="217"/>
      <c r="HS456" s="217"/>
      <c r="HT456" s="217"/>
      <c r="HU456" s="217"/>
      <c r="HV456" s="217"/>
      <c r="HW456" s="217"/>
      <c r="HX456" s="217"/>
      <c r="HY456" s="217"/>
      <c r="HZ456" s="217"/>
      <c r="IA456" s="217"/>
      <c r="IB456" s="217"/>
      <c r="IC456" s="217"/>
      <c r="ID456" s="217"/>
      <c r="IE456" s="217"/>
      <c r="IF456" s="217"/>
      <c r="IG456" s="217"/>
      <c r="IH456" s="217"/>
      <c r="II456" s="217"/>
      <c r="IJ456" s="217"/>
      <c r="IK456" s="217"/>
      <c r="IL456" s="217"/>
      <c r="IM456" s="217"/>
      <c r="IN456" s="217"/>
      <c r="IO456" s="217"/>
      <c r="IP456" s="217"/>
      <c r="IQ456" s="217"/>
      <c r="IR456" s="217"/>
      <c r="IS456" s="217"/>
      <c r="IT456" s="217"/>
      <c r="IU456" s="217"/>
      <c r="IV456" s="217"/>
      <c r="IW456" s="217"/>
    </row>
    <row r="457" customFormat="false" ht="13.9" hidden="false" customHeight="true" outlineLevel="0" collapsed="false">
      <c r="A457" s="190"/>
      <c r="B457" s="229"/>
      <c r="C457" s="222"/>
      <c r="D457" s="222"/>
      <c r="E457" s="222"/>
      <c r="F457" s="217"/>
      <c r="G457" s="217"/>
      <c r="H457" s="217"/>
      <c r="I457" s="217"/>
      <c r="J457" s="217"/>
      <c r="K457" s="217"/>
      <c r="L457" s="217"/>
      <c r="M457" s="217"/>
      <c r="N457" s="217"/>
      <c r="O457" s="217"/>
      <c r="P457" s="217"/>
      <c r="Q457" s="217"/>
      <c r="R457" s="217"/>
      <c r="S457" s="217"/>
      <c r="T457" s="217"/>
      <c r="U457" s="217"/>
      <c r="V457" s="217"/>
      <c r="W457" s="217"/>
      <c r="X457" s="217"/>
      <c r="Y457" s="217"/>
      <c r="Z457" s="217"/>
      <c r="AA457" s="217"/>
      <c r="AB457" s="217"/>
      <c r="AC457" s="217"/>
      <c r="AD457" s="217"/>
      <c r="AE457" s="217"/>
      <c r="AF457" s="217"/>
      <c r="AG457" s="217"/>
      <c r="AH457" s="217"/>
      <c r="AI457" s="217"/>
      <c r="AJ457" s="217"/>
      <c r="AK457" s="217"/>
      <c r="AL457" s="217"/>
      <c r="AM457" s="217"/>
      <c r="AN457" s="217"/>
      <c r="AO457" s="217"/>
      <c r="AP457" s="217"/>
      <c r="AQ457" s="217"/>
      <c r="AR457" s="217"/>
      <c r="AS457" s="217"/>
      <c r="AT457" s="217"/>
      <c r="AU457" s="217"/>
      <c r="AV457" s="217"/>
      <c r="AW457" s="217"/>
      <c r="AX457" s="217"/>
      <c r="AY457" s="217"/>
      <c r="AZ457" s="217"/>
      <c r="BA457" s="217"/>
      <c r="BB457" s="217"/>
      <c r="BC457" s="217"/>
      <c r="BD457" s="217"/>
      <c r="BE457" s="217"/>
      <c r="BF457" s="217"/>
      <c r="BG457" s="217"/>
      <c r="BH457" s="217"/>
      <c r="BI457" s="217"/>
      <c r="BJ457" s="217"/>
      <c r="BK457" s="217"/>
      <c r="BL457" s="217"/>
      <c r="BM457" s="217"/>
      <c r="BN457" s="217"/>
      <c r="BO457" s="217"/>
      <c r="BP457" s="217"/>
      <c r="BQ457" s="217"/>
      <c r="BR457" s="217"/>
      <c r="BS457" s="217"/>
      <c r="BT457" s="217"/>
      <c r="BU457" s="217"/>
      <c r="BV457" s="217"/>
      <c r="BW457" s="217"/>
      <c r="BX457" s="217"/>
      <c r="BY457" s="217"/>
      <c r="BZ457" s="217"/>
      <c r="CA457" s="217"/>
      <c r="CB457" s="217"/>
      <c r="CC457" s="217"/>
      <c r="CD457" s="217"/>
      <c r="CE457" s="217"/>
      <c r="CF457" s="217"/>
      <c r="CG457" s="217"/>
      <c r="CH457" s="217"/>
      <c r="CI457" s="217"/>
      <c r="CJ457" s="217"/>
      <c r="CK457" s="217"/>
      <c r="CL457" s="217"/>
      <c r="CM457" s="217"/>
      <c r="CN457" s="217"/>
      <c r="CO457" s="217"/>
      <c r="CP457" s="217"/>
      <c r="CQ457" s="217"/>
      <c r="CR457" s="217"/>
      <c r="CS457" s="217"/>
      <c r="CT457" s="217"/>
      <c r="CU457" s="217"/>
      <c r="CV457" s="217"/>
      <c r="CW457" s="217"/>
      <c r="CX457" s="217"/>
      <c r="CY457" s="217"/>
      <c r="CZ457" s="217"/>
      <c r="DA457" s="217"/>
      <c r="DB457" s="217"/>
      <c r="DC457" s="217"/>
      <c r="DD457" s="217"/>
      <c r="DE457" s="217"/>
      <c r="DF457" s="217"/>
      <c r="DG457" s="217"/>
      <c r="DH457" s="217"/>
      <c r="DI457" s="217"/>
      <c r="DJ457" s="217"/>
      <c r="DK457" s="217"/>
      <c r="DL457" s="217"/>
      <c r="DM457" s="217"/>
      <c r="DN457" s="217"/>
      <c r="DO457" s="217"/>
      <c r="DP457" s="217"/>
      <c r="DQ457" s="217"/>
      <c r="DR457" s="217"/>
      <c r="DS457" s="217"/>
      <c r="DT457" s="217"/>
      <c r="DU457" s="217"/>
      <c r="DV457" s="217"/>
      <c r="DW457" s="217"/>
      <c r="DX457" s="217"/>
      <c r="DY457" s="217"/>
      <c r="DZ457" s="217"/>
      <c r="EA457" s="217"/>
      <c r="EB457" s="217"/>
      <c r="EC457" s="217"/>
      <c r="ED457" s="217"/>
      <c r="EE457" s="217"/>
      <c r="EF457" s="217"/>
      <c r="EG457" s="217"/>
      <c r="EH457" s="217"/>
      <c r="EI457" s="217"/>
      <c r="EJ457" s="217"/>
      <c r="EK457" s="217"/>
      <c r="EL457" s="217"/>
      <c r="EM457" s="217"/>
      <c r="EN457" s="217"/>
      <c r="EO457" s="217"/>
      <c r="EP457" s="217"/>
      <c r="EQ457" s="217"/>
      <c r="ER457" s="217"/>
      <c r="ES457" s="217"/>
      <c r="ET457" s="217"/>
      <c r="EU457" s="217"/>
      <c r="EV457" s="217"/>
      <c r="EW457" s="217"/>
      <c r="EX457" s="217"/>
      <c r="EY457" s="217"/>
      <c r="EZ457" s="217"/>
      <c r="FA457" s="217"/>
      <c r="FB457" s="217"/>
      <c r="FC457" s="217"/>
      <c r="FD457" s="217"/>
      <c r="FE457" s="217"/>
      <c r="FF457" s="217"/>
      <c r="FG457" s="217"/>
      <c r="FH457" s="217"/>
      <c r="FI457" s="217"/>
      <c r="FJ457" s="217"/>
      <c r="FK457" s="217"/>
      <c r="FL457" s="217"/>
      <c r="FM457" s="217"/>
      <c r="FN457" s="217"/>
      <c r="FO457" s="217"/>
      <c r="FP457" s="217"/>
      <c r="FQ457" s="217"/>
      <c r="FR457" s="217"/>
      <c r="FS457" s="217"/>
      <c r="FT457" s="217"/>
      <c r="FU457" s="217"/>
      <c r="FV457" s="217"/>
      <c r="FW457" s="217"/>
      <c r="FX457" s="217"/>
      <c r="FY457" s="217"/>
      <c r="FZ457" s="217"/>
      <c r="GA457" s="217"/>
      <c r="GB457" s="217"/>
      <c r="GC457" s="217"/>
      <c r="GD457" s="217"/>
      <c r="GE457" s="217"/>
      <c r="GF457" s="217"/>
      <c r="GG457" s="217"/>
      <c r="GH457" s="217"/>
      <c r="GI457" s="217"/>
      <c r="GJ457" s="217"/>
      <c r="GK457" s="217"/>
      <c r="GL457" s="217"/>
      <c r="GM457" s="217"/>
      <c r="GN457" s="217"/>
      <c r="GO457" s="217"/>
      <c r="GP457" s="217"/>
      <c r="GQ457" s="217"/>
      <c r="GR457" s="217"/>
      <c r="GS457" s="217"/>
      <c r="GT457" s="217"/>
      <c r="GU457" s="217"/>
      <c r="GV457" s="217"/>
      <c r="GW457" s="217"/>
      <c r="GX457" s="217"/>
      <c r="GY457" s="217"/>
      <c r="GZ457" s="217"/>
      <c r="HA457" s="217"/>
      <c r="HB457" s="217"/>
      <c r="HC457" s="217"/>
      <c r="HD457" s="217"/>
      <c r="HE457" s="217"/>
      <c r="HF457" s="217"/>
      <c r="HG457" s="217"/>
      <c r="HH457" s="217"/>
      <c r="HI457" s="217"/>
      <c r="HJ457" s="217"/>
      <c r="HK457" s="217"/>
      <c r="HL457" s="217"/>
      <c r="HM457" s="217"/>
      <c r="HN457" s="217"/>
      <c r="HO457" s="217"/>
      <c r="HP457" s="217"/>
      <c r="HQ457" s="217"/>
      <c r="HR457" s="217"/>
      <c r="HS457" s="217"/>
      <c r="HT457" s="217"/>
      <c r="HU457" s="217"/>
      <c r="HV457" s="217"/>
      <c r="HW457" s="217"/>
      <c r="HX457" s="217"/>
      <c r="HY457" s="217"/>
      <c r="HZ457" s="217"/>
      <c r="IA457" s="217"/>
      <c r="IB457" s="217"/>
      <c r="IC457" s="217"/>
      <c r="ID457" s="217"/>
      <c r="IE457" s="217"/>
      <c r="IF457" s="217"/>
      <c r="IG457" s="217"/>
      <c r="IH457" s="217"/>
      <c r="II457" s="217"/>
      <c r="IJ457" s="217"/>
      <c r="IK457" s="217"/>
      <c r="IL457" s="217"/>
      <c r="IM457" s="217"/>
      <c r="IN457" s="217"/>
      <c r="IO457" s="217"/>
      <c r="IP457" s="217"/>
      <c r="IQ457" s="217"/>
      <c r="IR457" s="217"/>
      <c r="IS457" s="217"/>
      <c r="IT457" s="217"/>
      <c r="IU457" s="217"/>
      <c r="IV457" s="217"/>
      <c r="IW457" s="217"/>
    </row>
    <row r="458" customFormat="false" ht="12.75" hidden="false" customHeight="false" outlineLevel="0" collapsed="false">
      <c r="A458" s="230"/>
      <c r="B458" s="231"/>
      <c r="C458" s="222"/>
      <c r="D458" s="222"/>
      <c r="E458" s="222"/>
      <c r="F458" s="232"/>
      <c r="G458" s="232"/>
      <c r="H458" s="232"/>
      <c r="I458" s="232"/>
      <c r="J458" s="232"/>
      <c r="K458" s="232"/>
      <c r="L458" s="232"/>
      <c r="M458" s="232"/>
      <c r="N458" s="232"/>
      <c r="O458" s="232"/>
      <c r="P458" s="232"/>
      <c r="Q458" s="232"/>
      <c r="R458" s="232"/>
      <c r="S458" s="232"/>
      <c r="T458" s="232"/>
      <c r="U458" s="232"/>
      <c r="V458" s="232"/>
      <c r="W458" s="232"/>
      <c r="X458" s="232"/>
      <c r="Y458" s="232"/>
      <c r="Z458" s="232"/>
      <c r="AA458" s="232"/>
      <c r="AB458" s="232"/>
      <c r="AC458" s="232"/>
      <c r="AD458" s="232"/>
      <c r="AE458" s="232"/>
      <c r="AF458" s="232"/>
      <c r="AG458" s="232"/>
      <c r="AH458" s="232"/>
      <c r="AI458" s="232"/>
      <c r="AJ458" s="232"/>
      <c r="AK458" s="232"/>
      <c r="AL458" s="232"/>
      <c r="AM458" s="232"/>
      <c r="AN458" s="232"/>
      <c r="AO458" s="232"/>
      <c r="AP458" s="232"/>
      <c r="AQ458" s="232"/>
      <c r="AR458" s="232"/>
      <c r="AS458" s="232"/>
      <c r="AT458" s="232"/>
      <c r="AU458" s="232"/>
      <c r="AV458" s="232"/>
      <c r="AW458" s="232"/>
      <c r="AX458" s="232"/>
      <c r="AY458" s="232"/>
      <c r="AZ458" s="232"/>
      <c r="BA458" s="232"/>
      <c r="BB458" s="232"/>
      <c r="BC458" s="232"/>
      <c r="BD458" s="232"/>
      <c r="BE458" s="232"/>
      <c r="BF458" s="232"/>
      <c r="BG458" s="232"/>
      <c r="BH458" s="232"/>
      <c r="BI458" s="232"/>
      <c r="BJ458" s="232"/>
      <c r="BK458" s="232"/>
      <c r="BL458" s="232"/>
      <c r="BM458" s="232"/>
      <c r="BN458" s="232"/>
      <c r="BO458" s="232"/>
      <c r="BP458" s="232"/>
      <c r="BQ458" s="232"/>
      <c r="BR458" s="232"/>
      <c r="BS458" s="232"/>
      <c r="BT458" s="232"/>
      <c r="BU458" s="232"/>
      <c r="BV458" s="232"/>
      <c r="BW458" s="232"/>
      <c r="BX458" s="232"/>
      <c r="BY458" s="232"/>
      <c r="BZ458" s="232"/>
      <c r="CA458" s="232"/>
      <c r="CB458" s="232"/>
      <c r="CC458" s="232"/>
      <c r="CD458" s="232"/>
      <c r="CE458" s="232"/>
      <c r="CF458" s="232"/>
      <c r="CG458" s="232"/>
      <c r="CH458" s="232"/>
      <c r="CI458" s="232"/>
      <c r="CJ458" s="232"/>
      <c r="CK458" s="232"/>
      <c r="CL458" s="232"/>
      <c r="CM458" s="232"/>
      <c r="CN458" s="232"/>
      <c r="CO458" s="232"/>
      <c r="CP458" s="232"/>
      <c r="CQ458" s="232"/>
      <c r="CR458" s="232"/>
      <c r="CS458" s="232"/>
      <c r="CT458" s="232"/>
      <c r="CU458" s="232"/>
      <c r="CV458" s="232"/>
      <c r="CW458" s="232"/>
      <c r="CX458" s="232"/>
      <c r="CY458" s="232"/>
      <c r="CZ458" s="232"/>
      <c r="DA458" s="232"/>
      <c r="DB458" s="232"/>
      <c r="DC458" s="232"/>
      <c r="DD458" s="232"/>
      <c r="DE458" s="232"/>
      <c r="DF458" s="232"/>
      <c r="DG458" s="232"/>
      <c r="DH458" s="232"/>
      <c r="DI458" s="232"/>
      <c r="DJ458" s="232"/>
      <c r="DK458" s="232"/>
      <c r="DL458" s="232"/>
      <c r="DM458" s="232"/>
      <c r="DN458" s="232"/>
      <c r="DO458" s="232"/>
      <c r="DP458" s="232"/>
      <c r="DQ458" s="232"/>
      <c r="DR458" s="232"/>
      <c r="DS458" s="232"/>
      <c r="DT458" s="232"/>
      <c r="DU458" s="232"/>
      <c r="DV458" s="232"/>
      <c r="DW458" s="232"/>
      <c r="DX458" s="232"/>
      <c r="DY458" s="232"/>
      <c r="DZ458" s="232"/>
      <c r="EA458" s="232"/>
      <c r="EB458" s="232"/>
      <c r="EC458" s="232"/>
      <c r="ED458" s="232"/>
      <c r="EE458" s="232"/>
      <c r="EF458" s="232"/>
      <c r="EG458" s="232"/>
      <c r="EH458" s="232"/>
      <c r="EI458" s="232"/>
      <c r="EJ458" s="232"/>
      <c r="EK458" s="232"/>
      <c r="EL458" s="232"/>
      <c r="EM458" s="232"/>
      <c r="EN458" s="232"/>
      <c r="EO458" s="232"/>
      <c r="EP458" s="232"/>
      <c r="EQ458" s="232"/>
      <c r="ER458" s="232"/>
      <c r="ES458" s="232"/>
      <c r="ET458" s="232"/>
      <c r="EU458" s="232"/>
      <c r="EV458" s="232"/>
      <c r="EW458" s="232"/>
      <c r="EX458" s="232"/>
      <c r="EY458" s="232"/>
      <c r="EZ458" s="232"/>
      <c r="FA458" s="232"/>
      <c r="FB458" s="232"/>
      <c r="FC458" s="232"/>
      <c r="FD458" s="232"/>
      <c r="FE458" s="232"/>
      <c r="FF458" s="232"/>
      <c r="FG458" s="232"/>
      <c r="FH458" s="232"/>
      <c r="FI458" s="232"/>
      <c r="FJ458" s="232"/>
      <c r="FK458" s="232"/>
      <c r="FL458" s="232"/>
      <c r="FM458" s="232"/>
      <c r="FN458" s="232"/>
      <c r="FO458" s="232"/>
      <c r="FP458" s="232"/>
      <c r="FQ458" s="232"/>
      <c r="FR458" s="232"/>
      <c r="FS458" s="232"/>
      <c r="FT458" s="232"/>
      <c r="FU458" s="232"/>
      <c r="FV458" s="232"/>
      <c r="FW458" s="232"/>
      <c r="FX458" s="232"/>
      <c r="FY458" s="232"/>
      <c r="FZ458" s="232"/>
      <c r="GA458" s="232"/>
      <c r="GB458" s="232"/>
      <c r="GC458" s="232"/>
      <c r="GD458" s="232"/>
      <c r="GE458" s="232"/>
      <c r="GF458" s="232"/>
      <c r="GG458" s="232"/>
      <c r="GH458" s="232"/>
      <c r="GI458" s="232"/>
      <c r="GJ458" s="232"/>
      <c r="GK458" s="232"/>
      <c r="GL458" s="232"/>
      <c r="GM458" s="232"/>
      <c r="GN458" s="232"/>
      <c r="GO458" s="232"/>
      <c r="GP458" s="232"/>
      <c r="GQ458" s="232"/>
      <c r="GR458" s="232"/>
      <c r="GS458" s="232"/>
      <c r="GT458" s="232"/>
      <c r="GU458" s="232"/>
      <c r="GV458" s="232"/>
      <c r="GW458" s="232"/>
      <c r="GX458" s="232"/>
      <c r="GY458" s="232"/>
      <c r="GZ458" s="232"/>
      <c r="HA458" s="232"/>
      <c r="HB458" s="232"/>
      <c r="HC458" s="232"/>
      <c r="HD458" s="232"/>
      <c r="HE458" s="232"/>
      <c r="HF458" s="232"/>
      <c r="HG458" s="232"/>
      <c r="HH458" s="232"/>
      <c r="HI458" s="232"/>
      <c r="HJ458" s="232"/>
      <c r="HK458" s="232"/>
      <c r="HL458" s="232"/>
      <c r="HM458" s="232"/>
      <c r="HN458" s="232"/>
      <c r="HO458" s="232"/>
      <c r="HP458" s="232"/>
      <c r="HQ458" s="232"/>
      <c r="HR458" s="232"/>
      <c r="HS458" s="232"/>
      <c r="HT458" s="232"/>
      <c r="HU458" s="232"/>
      <c r="HV458" s="232"/>
      <c r="HW458" s="232"/>
      <c r="HX458" s="232"/>
      <c r="HY458" s="232"/>
      <c r="HZ458" s="232"/>
      <c r="IA458" s="232"/>
      <c r="IB458" s="232"/>
      <c r="IC458" s="232"/>
      <c r="ID458" s="232"/>
      <c r="IE458" s="232"/>
      <c r="IF458" s="232"/>
      <c r="IG458" s="232"/>
      <c r="IH458" s="232"/>
      <c r="II458" s="232"/>
      <c r="IJ458" s="232"/>
      <c r="IK458" s="232"/>
      <c r="IL458" s="232"/>
      <c r="IM458" s="232"/>
      <c r="IN458" s="232"/>
      <c r="IO458" s="232"/>
      <c r="IP458" s="232"/>
      <c r="IQ458" s="232"/>
      <c r="IR458" s="232"/>
      <c r="IS458" s="232"/>
      <c r="IT458" s="232"/>
      <c r="IU458" s="232"/>
      <c r="IV458" s="232"/>
      <c r="IW458" s="232"/>
    </row>
    <row r="459" customFormat="false" ht="12.75" hidden="false" customHeight="false" outlineLevel="0" collapsed="false">
      <c r="A459" s="190"/>
      <c r="B459" s="223"/>
      <c r="C459" s="222"/>
      <c r="D459" s="222"/>
      <c r="E459" s="222"/>
      <c r="F459" s="217"/>
      <c r="G459" s="217"/>
      <c r="H459" s="217"/>
      <c r="I459" s="217"/>
      <c r="J459" s="217"/>
      <c r="K459" s="217"/>
      <c r="L459" s="217"/>
      <c r="M459" s="217"/>
      <c r="N459" s="217"/>
      <c r="O459" s="217"/>
      <c r="P459" s="217"/>
      <c r="Q459" s="217"/>
      <c r="R459" s="217"/>
      <c r="S459" s="217"/>
      <c r="T459" s="217"/>
      <c r="U459" s="217"/>
      <c r="V459" s="217"/>
      <c r="W459" s="217"/>
      <c r="X459" s="217"/>
      <c r="Y459" s="217"/>
      <c r="Z459" s="217"/>
      <c r="AA459" s="217"/>
      <c r="AB459" s="217"/>
      <c r="AC459" s="217"/>
      <c r="AD459" s="217"/>
      <c r="AE459" s="217"/>
      <c r="AF459" s="217"/>
      <c r="AG459" s="217"/>
      <c r="AH459" s="217"/>
      <c r="AI459" s="217"/>
      <c r="AJ459" s="217"/>
      <c r="AK459" s="217"/>
      <c r="AL459" s="217"/>
      <c r="AM459" s="217"/>
      <c r="AN459" s="217"/>
      <c r="AO459" s="217"/>
      <c r="AP459" s="217"/>
      <c r="AQ459" s="217"/>
      <c r="AR459" s="217"/>
      <c r="AS459" s="217"/>
      <c r="AT459" s="217"/>
      <c r="AU459" s="217"/>
      <c r="AV459" s="217"/>
      <c r="AW459" s="217"/>
      <c r="AX459" s="217"/>
      <c r="AY459" s="217"/>
      <c r="AZ459" s="217"/>
      <c r="BA459" s="217"/>
      <c r="BB459" s="217"/>
      <c r="BC459" s="217"/>
      <c r="BD459" s="217"/>
      <c r="BE459" s="217"/>
      <c r="BF459" s="217"/>
      <c r="BG459" s="217"/>
      <c r="BH459" s="217"/>
      <c r="BI459" s="217"/>
      <c r="BJ459" s="217"/>
      <c r="BK459" s="217"/>
      <c r="BL459" s="217"/>
      <c r="BM459" s="217"/>
      <c r="BN459" s="217"/>
      <c r="BO459" s="217"/>
      <c r="BP459" s="217"/>
      <c r="BQ459" s="217"/>
      <c r="BR459" s="217"/>
      <c r="BS459" s="217"/>
      <c r="BT459" s="217"/>
      <c r="BU459" s="217"/>
      <c r="BV459" s="217"/>
      <c r="BW459" s="217"/>
      <c r="BX459" s="217"/>
      <c r="BY459" s="217"/>
      <c r="BZ459" s="217"/>
      <c r="CA459" s="217"/>
      <c r="CB459" s="217"/>
      <c r="CC459" s="217"/>
      <c r="CD459" s="217"/>
      <c r="CE459" s="217"/>
      <c r="CF459" s="217"/>
      <c r="CG459" s="217"/>
      <c r="CH459" s="217"/>
      <c r="CI459" s="217"/>
      <c r="CJ459" s="217"/>
      <c r="CK459" s="217"/>
      <c r="CL459" s="217"/>
      <c r="CM459" s="217"/>
      <c r="CN459" s="217"/>
      <c r="CO459" s="217"/>
      <c r="CP459" s="217"/>
      <c r="CQ459" s="217"/>
      <c r="CR459" s="217"/>
      <c r="CS459" s="217"/>
      <c r="CT459" s="217"/>
      <c r="CU459" s="217"/>
      <c r="CV459" s="217"/>
      <c r="CW459" s="217"/>
      <c r="CX459" s="217"/>
      <c r="CY459" s="217"/>
      <c r="CZ459" s="217"/>
      <c r="DA459" s="217"/>
      <c r="DB459" s="217"/>
      <c r="DC459" s="217"/>
      <c r="DD459" s="217"/>
      <c r="DE459" s="217"/>
      <c r="DF459" s="217"/>
      <c r="DG459" s="217"/>
      <c r="DH459" s="217"/>
      <c r="DI459" s="217"/>
      <c r="DJ459" s="217"/>
      <c r="DK459" s="217"/>
      <c r="DL459" s="217"/>
      <c r="DM459" s="217"/>
      <c r="DN459" s="217"/>
      <c r="DO459" s="217"/>
      <c r="DP459" s="217"/>
      <c r="DQ459" s="217"/>
      <c r="DR459" s="217"/>
      <c r="DS459" s="217"/>
      <c r="DT459" s="217"/>
      <c r="DU459" s="217"/>
      <c r="DV459" s="217"/>
      <c r="DW459" s="217"/>
      <c r="DX459" s="217"/>
      <c r="DY459" s="217"/>
      <c r="DZ459" s="217"/>
      <c r="EA459" s="217"/>
      <c r="EB459" s="217"/>
      <c r="EC459" s="217"/>
      <c r="ED459" s="217"/>
      <c r="EE459" s="217"/>
      <c r="EF459" s="217"/>
      <c r="EG459" s="217"/>
      <c r="EH459" s="217"/>
      <c r="EI459" s="217"/>
      <c r="EJ459" s="217"/>
      <c r="EK459" s="217"/>
      <c r="EL459" s="217"/>
      <c r="EM459" s="217"/>
      <c r="EN459" s="217"/>
      <c r="EO459" s="217"/>
      <c r="EP459" s="217"/>
      <c r="EQ459" s="217"/>
      <c r="ER459" s="217"/>
      <c r="ES459" s="217"/>
      <c r="ET459" s="217"/>
      <c r="EU459" s="217"/>
      <c r="EV459" s="217"/>
      <c r="EW459" s="217"/>
      <c r="EX459" s="217"/>
      <c r="EY459" s="217"/>
      <c r="EZ459" s="217"/>
      <c r="FA459" s="217"/>
      <c r="FB459" s="217"/>
      <c r="FC459" s="217"/>
      <c r="FD459" s="217"/>
      <c r="FE459" s="217"/>
      <c r="FF459" s="217"/>
      <c r="FG459" s="217"/>
      <c r="FH459" s="217"/>
      <c r="FI459" s="217"/>
      <c r="FJ459" s="217"/>
      <c r="FK459" s="217"/>
      <c r="FL459" s="217"/>
      <c r="FM459" s="217"/>
      <c r="FN459" s="217"/>
      <c r="FO459" s="217"/>
      <c r="FP459" s="217"/>
      <c r="FQ459" s="217"/>
      <c r="FR459" s="217"/>
      <c r="FS459" s="217"/>
      <c r="FT459" s="217"/>
      <c r="FU459" s="217"/>
      <c r="FV459" s="217"/>
      <c r="FW459" s="217"/>
      <c r="FX459" s="217"/>
      <c r="FY459" s="217"/>
      <c r="FZ459" s="217"/>
      <c r="GA459" s="217"/>
      <c r="GB459" s="217"/>
      <c r="GC459" s="217"/>
      <c r="GD459" s="217"/>
      <c r="GE459" s="217"/>
      <c r="GF459" s="217"/>
      <c r="GG459" s="217"/>
      <c r="GH459" s="217"/>
      <c r="GI459" s="217"/>
      <c r="GJ459" s="217"/>
      <c r="GK459" s="217"/>
      <c r="GL459" s="217"/>
      <c r="GM459" s="217"/>
      <c r="GN459" s="217"/>
      <c r="GO459" s="217"/>
      <c r="GP459" s="217"/>
      <c r="GQ459" s="217"/>
      <c r="GR459" s="217"/>
      <c r="GS459" s="217"/>
      <c r="GT459" s="217"/>
      <c r="GU459" s="217"/>
      <c r="GV459" s="217"/>
      <c r="GW459" s="217"/>
      <c r="GX459" s="217"/>
      <c r="GY459" s="217"/>
      <c r="GZ459" s="217"/>
      <c r="HA459" s="217"/>
      <c r="HB459" s="217"/>
      <c r="HC459" s="217"/>
      <c r="HD459" s="217"/>
      <c r="HE459" s="217"/>
      <c r="HF459" s="217"/>
      <c r="HG459" s="217"/>
      <c r="HH459" s="217"/>
      <c r="HI459" s="217"/>
      <c r="HJ459" s="217"/>
      <c r="HK459" s="217"/>
      <c r="HL459" s="217"/>
      <c r="HM459" s="217"/>
      <c r="HN459" s="217"/>
      <c r="HO459" s="217"/>
      <c r="HP459" s="217"/>
      <c r="HQ459" s="217"/>
      <c r="HR459" s="217"/>
      <c r="HS459" s="217"/>
      <c r="HT459" s="217"/>
      <c r="HU459" s="217"/>
      <c r="HV459" s="217"/>
      <c r="HW459" s="217"/>
      <c r="HX459" s="217"/>
      <c r="HY459" s="217"/>
      <c r="HZ459" s="217"/>
      <c r="IA459" s="217"/>
      <c r="IB459" s="217"/>
      <c r="IC459" s="217"/>
      <c r="ID459" s="217"/>
      <c r="IE459" s="217"/>
      <c r="IF459" s="217"/>
      <c r="IG459" s="217"/>
      <c r="IH459" s="217"/>
      <c r="II459" s="217"/>
      <c r="IJ459" s="217"/>
      <c r="IK459" s="217"/>
      <c r="IL459" s="217"/>
      <c r="IM459" s="217"/>
      <c r="IN459" s="217"/>
      <c r="IO459" s="217"/>
      <c r="IP459" s="217"/>
      <c r="IQ459" s="217"/>
      <c r="IR459" s="217"/>
      <c r="IS459" s="217"/>
      <c r="IT459" s="217"/>
      <c r="IU459" s="217"/>
      <c r="IV459" s="217"/>
      <c r="IW459" s="217"/>
    </row>
    <row r="460" customFormat="false" ht="12.75" hidden="false" customHeight="false" outlineLevel="0" collapsed="false">
      <c r="A460" s="191"/>
      <c r="B460" s="223"/>
      <c r="C460" s="222"/>
      <c r="D460" s="222"/>
      <c r="E460" s="222"/>
      <c r="F460" s="217"/>
      <c r="G460" s="217"/>
      <c r="H460" s="217"/>
      <c r="I460" s="217"/>
      <c r="J460" s="217"/>
      <c r="K460" s="217"/>
      <c r="L460" s="217"/>
      <c r="M460" s="217"/>
      <c r="N460" s="217"/>
      <c r="O460" s="217"/>
      <c r="P460" s="217"/>
      <c r="Q460" s="217"/>
      <c r="R460" s="217"/>
      <c r="S460" s="217"/>
      <c r="T460" s="217"/>
      <c r="U460" s="217"/>
      <c r="V460" s="217"/>
      <c r="W460" s="217"/>
      <c r="X460" s="217"/>
      <c r="Y460" s="217"/>
      <c r="Z460" s="217"/>
      <c r="AA460" s="217"/>
      <c r="AB460" s="217"/>
      <c r="AC460" s="217"/>
      <c r="AD460" s="217"/>
      <c r="AE460" s="217"/>
      <c r="AF460" s="217"/>
      <c r="AG460" s="217"/>
      <c r="AH460" s="217"/>
      <c r="AI460" s="217"/>
      <c r="AJ460" s="217"/>
      <c r="AK460" s="217"/>
      <c r="AL460" s="217"/>
      <c r="AM460" s="217"/>
      <c r="AN460" s="217"/>
      <c r="AO460" s="217"/>
      <c r="AP460" s="217"/>
      <c r="AQ460" s="217"/>
      <c r="AR460" s="217"/>
      <c r="AS460" s="217"/>
      <c r="AT460" s="217"/>
      <c r="AU460" s="217"/>
      <c r="AV460" s="217"/>
      <c r="AW460" s="217"/>
      <c r="AX460" s="217"/>
      <c r="AY460" s="217"/>
      <c r="AZ460" s="217"/>
      <c r="BA460" s="217"/>
      <c r="BB460" s="217"/>
      <c r="BC460" s="217"/>
      <c r="BD460" s="217"/>
      <c r="BE460" s="217"/>
      <c r="BF460" s="217"/>
      <c r="BG460" s="217"/>
      <c r="BH460" s="217"/>
      <c r="BI460" s="217"/>
      <c r="BJ460" s="217"/>
      <c r="BK460" s="217"/>
      <c r="BL460" s="217"/>
      <c r="BM460" s="217"/>
      <c r="BN460" s="217"/>
      <c r="BO460" s="217"/>
      <c r="BP460" s="217"/>
      <c r="BQ460" s="217"/>
      <c r="BR460" s="217"/>
      <c r="BS460" s="217"/>
      <c r="BT460" s="217"/>
      <c r="BU460" s="217"/>
      <c r="BV460" s="217"/>
      <c r="BW460" s="217"/>
      <c r="BX460" s="217"/>
      <c r="BY460" s="217"/>
      <c r="BZ460" s="217"/>
      <c r="CA460" s="217"/>
      <c r="CB460" s="217"/>
      <c r="CC460" s="217"/>
      <c r="CD460" s="217"/>
      <c r="CE460" s="217"/>
      <c r="CF460" s="217"/>
      <c r="CG460" s="217"/>
      <c r="CH460" s="217"/>
      <c r="CI460" s="217"/>
      <c r="CJ460" s="217"/>
      <c r="CK460" s="217"/>
      <c r="CL460" s="217"/>
      <c r="CM460" s="217"/>
      <c r="CN460" s="217"/>
      <c r="CO460" s="217"/>
      <c r="CP460" s="217"/>
      <c r="CQ460" s="217"/>
      <c r="CR460" s="217"/>
      <c r="CS460" s="217"/>
      <c r="CT460" s="217"/>
      <c r="CU460" s="217"/>
      <c r="CV460" s="217"/>
      <c r="CW460" s="217"/>
      <c r="CX460" s="217"/>
      <c r="CY460" s="217"/>
      <c r="CZ460" s="217"/>
      <c r="DA460" s="217"/>
      <c r="DB460" s="217"/>
      <c r="DC460" s="217"/>
      <c r="DD460" s="217"/>
      <c r="DE460" s="217"/>
      <c r="DF460" s="217"/>
      <c r="DG460" s="217"/>
      <c r="DH460" s="217"/>
      <c r="DI460" s="217"/>
      <c r="DJ460" s="217"/>
      <c r="DK460" s="217"/>
      <c r="DL460" s="217"/>
      <c r="DM460" s="217"/>
      <c r="DN460" s="217"/>
      <c r="DO460" s="217"/>
      <c r="DP460" s="217"/>
      <c r="DQ460" s="217"/>
      <c r="DR460" s="217"/>
      <c r="DS460" s="217"/>
      <c r="DT460" s="217"/>
      <c r="DU460" s="217"/>
      <c r="DV460" s="217"/>
      <c r="DW460" s="217"/>
      <c r="DX460" s="217"/>
      <c r="DY460" s="217"/>
      <c r="DZ460" s="217"/>
      <c r="EA460" s="217"/>
      <c r="EB460" s="217"/>
      <c r="EC460" s="217"/>
      <c r="ED460" s="217"/>
      <c r="EE460" s="217"/>
      <c r="EF460" s="217"/>
      <c r="EG460" s="217"/>
      <c r="EH460" s="217"/>
      <c r="EI460" s="217"/>
      <c r="EJ460" s="217"/>
      <c r="EK460" s="217"/>
      <c r="EL460" s="217"/>
      <c r="EM460" s="217"/>
      <c r="EN460" s="217"/>
      <c r="EO460" s="217"/>
      <c r="EP460" s="217"/>
      <c r="EQ460" s="217"/>
      <c r="ER460" s="217"/>
      <c r="ES460" s="217"/>
      <c r="ET460" s="217"/>
      <c r="EU460" s="217"/>
      <c r="EV460" s="217"/>
      <c r="EW460" s="217"/>
      <c r="EX460" s="217"/>
      <c r="EY460" s="217"/>
      <c r="EZ460" s="217"/>
      <c r="FA460" s="217"/>
      <c r="FB460" s="217"/>
      <c r="FC460" s="217"/>
      <c r="FD460" s="217"/>
      <c r="FE460" s="217"/>
      <c r="FF460" s="217"/>
      <c r="FG460" s="217"/>
      <c r="FH460" s="217"/>
      <c r="FI460" s="217"/>
      <c r="FJ460" s="217"/>
      <c r="FK460" s="217"/>
      <c r="FL460" s="217"/>
      <c r="FM460" s="217"/>
      <c r="FN460" s="217"/>
      <c r="FO460" s="217"/>
      <c r="FP460" s="217"/>
      <c r="FQ460" s="217"/>
      <c r="FR460" s="217"/>
      <c r="FS460" s="217"/>
      <c r="FT460" s="217"/>
      <c r="FU460" s="217"/>
      <c r="FV460" s="217"/>
      <c r="FW460" s="217"/>
      <c r="FX460" s="217"/>
      <c r="FY460" s="217"/>
      <c r="FZ460" s="217"/>
      <c r="GA460" s="217"/>
      <c r="GB460" s="217"/>
      <c r="GC460" s="217"/>
      <c r="GD460" s="217"/>
      <c r="GE460" s="217"/>
      <c r="GF460" s="217"/>
      <c r="GG460" s="217"/>
      <c r="GH460" s="217"/>
      <c r="GI460" s="217"/>
      <c r="GJ460" s="217"/>
      <c r="GK460" s="217"/>
      <c r="GL460" s="217"/>
      <c r="GM460" s="217"/>
      <c r="GN460" s="217"/>
      <c r="GO460" s="217"/>
      <c r="GP460" s="217"/>
      <c r="GQ460" s="217"/>
      <c r="GR460" s="217"/>
      <c r="GS460" s="217"/>
      <c r="GT460" s="217"/>
      <c r="GU460" s="217"/>
      <c r="GV460" s="217"/>
      <c r="GW460" s="217"/>
      <c r="GX460" s="217"/>
      <c r="GY460" s="217"/>
      <c r="GZ460" s="217"/>
      <c r="HA460" s="217"/>
      <c r="HB460" s="217"/>
      <c r="HC460" s="217"/>
      <c r="HD460" s="217"/>
      <c r="HE460" s="217"/>
      <c r="HF460" s="217"/>
      <c r="HG460" s="217"/>
      <c r="HH460" s="217"/>
      <c r="HI460" s="217"/>
      <c r="HJ460" s="217"/>
      <c r="HK460" s="217"/>
      <c r="HL460" s="217"/>
      <c r="HM460" s="217"/>
      <c r="HN460" s="217"/>
      <c r="HO460" s="217"/>
      <c r="HP460" s="217"/>
      <c r="HQ460" s="217"/>
      <c r="HR460" s="217"/>
      <c r="HS460" s="217"/>
      <c r="HT460" s="217"/>
      <c r="HU460" s="217"/>
      <c r="HV460" s="217"/>
      <c r="HW460" s="217"/>
      <c r="HX460" s="217"/>
      <c r="HY460" s="217"/>
      <c r="HZ460" s="217"/>
      <c r="IA460" s="217"/>
      <c r="IB460" s="217"/>
      <c r="IC460" s="217"/>
      <c r="ID460" s="217"/>
      <c r="IE460" s="217"/>
      <c r="IF460" s="217"/>
      <c r="IG460" s="217"/>
      <c r="IH460" s="217"/>
      <c r="II460" s="217"/>
      <c r="IJ460" s="217"/>
      <c r="IK460" s="217"/>
      <c r="IL460" s="217"/>
      <c r="IM460" s="217"/>
      <c r="IN460" s="217"/>
      <c r="IO460" s="217"/>
      <c r="IP460" s="217"/>
      <c r="IQ460" s="217"/>
      <c r="IR460" s="217"/>
      <c r="IS460" s="217"/>
      <c r="IT460" s="217"/>
      <c r="IU460" s="217"/>
      <c r="IV460" s="217"/>
      <c r="IW460" s="217"/>
    </row>
    <row r="461" customFormat="false" ht="12.75" hidden="false" customHeight="false" outlineLevel="0" collapsed="false">
      <c r="A461" s="191"/>
      <c r="B461" s="233"/>
      <c r="C461" s="222"/>
      <c r="D461" s="222"/>
      <c r="E461" s="222"/>
      <c r="F461" s="217"/>
      <c r="G461" s="217"/>
      <c r="H461" s="217"/>
      <c r="I461" s="217"/>
      <c r="J461" s="217"/>
      <c r="K461" s="217"/>
      <c r="L461" s="217"/>
      <c r="M461" s="217"/>
      <c r="N461" s="217"/>
      <c r="O461" s="217"/>
      <c r="P461" s="217"/>
      <c r="Q461" s="217"/>
      <c r="R461" s="217"/>
      <c r="S461" s="217"/>
      <c r="T461" s="217"/>
      <c r="U461" s="217"/>
      <c r="V461" s="217"/>
      <c r="W461" s="217"/>
      <c r="X461" s="217"/>
      <c r="Y461" s="217"/>
      <c r="Z461" s="217"/>
      <c r="AA461" s="217"/>
      <c r="AB461" s="217"/>
      <c r="AC461" s="217"/>
      <c r="AD461" s="217"/>
      <c r="AE461" s="217"/>
      <c r="AF461" s="217"/>
      <c r="AG461" s="217"/>
      <c r="AH461" s="217"/>
      <c r="AI461" s="217"/>
      <c r="AJ461" s="217"/>
      <c r="AK461" s="217"/>
      <c r="AL461" s="217"/>
      <c r="AM461" s="217"/>
      <c r="AN461" s="217"/>
      <c r="AO461" s="217"/>
      <c r="AP461" s="217"/>
      <c r="AQ461" s="217"/>
      <c r="AR461" s="217"/>
      <c r="AS461" s="217"/>
      <c r="AT461" s="217"/>
      <c r="AU461" s="217"/>
      <c r="AV461" s="217"/>
      <c r="AW461" s="217"/>
      <c r="AX461" s="217"/>
      <c r="AY461" s="217"/>
      <c r="AZ461" s="217"/>
      <c r="BA461" s="217"/>
      <c r="BB461" s="217"/>
      <c r="BC461" s="217"/>
      <c r="BD461" s="217"/>
      <c r="BE461" s="217"/>
      <c r="BF461" s="217"/>
      <c r="BG461" s="217"/>
      <c r="BH461" s="217"/>
      <c r="BI461" s="217"/>
      <c r="BJ461" s="217"/>
      <c r="BK461" s="217"/>
      <c r="BL461" s="217"/>
      <c r="BM461" s="217"/>
      <c r="BN461" s="217"/>
      <c r="BO461" s="217"/>
      <c r="BP461" s="217"/>
      <c r="BQ461" s="217"/>
      <c r="BR461" s="217"/>
      <c r="BS461" s="217"/>
      <c r="BT461" s="217"/>
      <c r="BU461" s="217"/>
      <c r="BV461" s="217"/>
      <c r="BW461" s="217"/>
      <c r="BX461" s="217"/>
      <c r="BY461" s="217"/>
      <c r="BZ461" s="217"/>
      <c r="CA461" s="217"/>
      <c r="CB461" s="217"/>
      <c r="CC461" s="217"/>
      <c r="CD461" s="217"/>
      <c r="CE461" s="217"/>
      <c r="CF461" s="217"/>
      <c r="CG461" s="217"/>
      <c r="CH461" s="217"/>
      <c r="CI461" s="217"/>
      <c r="CJ461" s="217"/>
      <c r="CK461" s="217"/>
      <c r="CL461" s="217"/>
      <c r="CM461" s="217"/>
      <c r="CN461" s="217"/>
      <c r="CO461" s="217"/>
      <c r="CP461" s="217"/>
      <c r="CQ461" s="217"/>
      <c r="CR461" s="217"/>
      <c r="CS461" s="217"/>
      <c r="CT461" s="217"/>
      <c r="CU461" s="217"/>
      <c r="CV461" s="217"/>
      <c r="CW461" s="217"/>
      <c r="CX461" s="217"/>
      <c r="CY461" s="217"/>
      <c r="CZ461" s="217"/>
      <c r="DA461" s="217"/>
      <c r="DB461" s="217"/>
      <c r="DC461" s="217"/>
      <c r="DD461" s="217"/>
      <c r="DE461" s="217"/>
      <c r="DF461" s="217"/>
      <c r="DG461" s="217"/>
      <c r="DH461" s="217"/>
      <c r="DI461" s="217"/>
      <c r="DJ461" s="217"/>
      <c r="DK461" s="217"/>
      <c r="DL461" s="217"/>
      <c r="DM461" s="217"/>
      <c r="DN461" s="217"/>
      <c r="DO461" s="217"/>
      <c r="DP461" s="217"/>
      <c r="DQ461" s="217"/>
      <c r="DR461" s="217"/>
      <c r="DS461" s="217"/>
      <c r="DT461" s="217"/>
      <c r="DU461" s="217"/>
      <c r="DV461" s="217"/>
      <c r="DW461" s="217"/>
      <c r="DX461" s="217"/>
      <c r="DY461" s="217"/>
      <c r="DZ461" s="217"/>
      <c r="EA461" s="217"/>
      <c r="EB461" s="217"/>
      <c r="EC461" s="217"/>
      <c r="ED461" s="217"/>
      <c r="EE461" s="217"/>
      <c r="EF461" s="217"/>
      <c r="EG461" s="217"/>
      <c r="EH461" s="217"/>
      <c r="EI461" s="217"/>
      <c r="EJ461" s="217"/>
      <c r="EK461" s="217"/>
      <c r="EL461" s="217"/>
      <c r="EM461" s="217"/>
      <c r="EN461" s="217"/>
      <c r="EO461" s="217"/>
      <c r="EP461" s="217"/>
      <c r="EQ461" s="217"/>
      <c r="ER461" s="217"/>
      <c r="ES461" s="217"/>
      <c r="ET461" s="217"/>
      <c r="EU461" s="217"/>
      <c r="EV461" s="217"/>
      <c r="EW461" s="217"/>
      <c r="EX461" s="217"/>
      <c r="EY461" s="217"/>
      <c r="EZ461" s="217"/>
      <c r="FA461" s="217"/>
      <c r="FB461" s="217"/>
      <c r="FC461" s="217"/>
      <c r="FD461" s="217"/>
      <c r="FE461" s="217"/>
      <c r="FF461" s="217"/>
      <c r="FG461" s="217"/>
      <c r="FH461" s="217"/>
      <c r="FI461" s="217"/>
      <c r="FJ461" s="217"/>
      <c r="FK461" s="217"/>
      <c r="FL461" s="217"/>
      <c r="FM461" s="217"/>
      <c r="FN461" s="217"/>
      <c r="FO461" s="217"/>
      <c r="FP461" s="217"/>
      <c r="FQ461" s="217"/>
      <c r="FR461" s="217"/>
      <c r="FS461" s="217"/>
      <c r="FT461" s="217"/>
      <c r="FU461" s="217"/>
      <c r="FV461" s="217"/>
      <c r="FW461" s="217"/>
      <c r="FX461" s="217"/>
      <c r="FY461" s="217"/>
      <c r="FZ461" s="217"/>
      <c r="GA461" s="217"/>
      <c r="GB461" s="217"/>
      <c r="GC461" s="217"/>
      <c r="GD461" s="217"/>
      <c r="GE461" s="217"/>
      <c r="GF461" s="217"/>
      <c r="GG461" s="217"/>
      <c r="GH461" s="217"/>
      <c r="GI461" s="217"/>
      <c r="GJ461" s="217"/>
      <c r="GK461" s="217"/>
      <c r="GL461" s="217"/>
      <c r="GM461" s="217"/>
      <c r="GN461" s="217"/>
      <c r="GO461" s="217"/>
      <c r="GP461" s="217"/>
      <c r="GQ461" s="217"/>
      <c r="GR461" s="217"/>
      <c r="GS461" s="217"/>
      <c r="GT461" s="217"/>
      <c r="GU461" s="217"/>
      <c r="GV461" s="217"/>
      <c r="GW461" s="217"/>
      <c r="GX461" s="217"/>
      <c r="GY461" s="217"/>
      <c r="GZ461" s="217"/>
      <c r="HA461" s="217"/>
      <c r="HB461" s="217"/>
      <c r="HC461" s="217"/>
      <c r="HD461" s="217"/>
      <c r="HE461" s="217"/>
      <c r="HF461" s="217"/>
      <c r="HG461" s="217"/>
      <c r="HH461" s="217"/>
      <c r="HI461" s="217"/>
      <c r="HJ461" s="217"/>
      <c r="HK461" s="217"/>
      <c r="HL461" s="217"/>
      <c r="HM461" s="217"/>
      <c r="HN461" s="217"/>
      <c r="HO461" s="217"/>
      <c r="HP461" s="217"/>
      <c r="HQ461" s="217"/>
      <c r="HR461" s="217"/>
      <c r="HS461" s="217"/>
      <c r="HT461" s="217"/>
      <c r="HU461" s="217"/>
      <c r="HV461" s="217"/>
      <c r="HW461" s="217"/>
      <c r="HX461" s="217"/>
      <c r="HY461" s="217"/>
      <c r="HZ461" s="217"/>
      <c r="IA461" s="217"/>
      <c r="IB461" s="217"/>
      <c r="IC461" s="217"/>
      <c r="ID461" s="217"/>
      <c r="IE461" s="217"/>
      <c r="IF461" s="217"/>
      <c r="IG461" s="217"/>
      <c r="IH461" s="217"/>
      <c r="II461" s="217"/>
      <c r="IJ461" s="217"/>
      <c r="IK461" s="217"/>
      <c r="IL461" s="217"/>
      <c r="IM461" s="217"/>
      <c r="IN461" s="217"/>
      <c r="IO461" s="217"/>
      <c r="IP461" s="217"/>
      <c r="IQ461" s="217"/>
      <c r="IR461" s="217"/>
      <c r="IS461" s="217"/>
      <c r="IT461" s="217"/>
      <c r="IU461" s="217"/>
      <c r="IV461" s="217"/>
      <c r="IW461" s="217"/>
    </row>
    <row r="462" customFormat="false" ht="12.75" hidden="false" customHeight="false" outlineLevel="0" collapsed="false">
      <c r="A462" s="191"/>
      <c r="B462" s="233"/>
      <c r="C462" s="222"/>
      <c r="D462" s="222"/>
      <c r="E462" s="222"/>
      <c r="F462" s="217"/>
      <c r="G462" s="217"/>
      <c r="H462" s="217"/>
      <c r="I462" s="217"/>
      <c r="J462" s="217"/>
      <c r="K462" s="217"/>
      <c r="L462" s="217"/>
      <c r="M462" s="217"/>
      <c r="N462" s="217"/>
      <c r="O462" s="217"/>
      <c r="P462" s="217"/>
      <c r="Q462" s="217"/>
      <c r="R462" s="217"/>
      <c r="S462" s="217"/>
      <c r="T462" s="217"/>
      <c r="U462" s="217"/>
      <c r="V462" s="217"/>
      <c r="W462" s="217"/>
      <c r="X462" s="217"/>
      <c r="Y462" s="217"/>
      <c r="Z462" s="217"/>
      <c r="AA462" s="217"/>
      <c r="AB462" s="217"/>
      <c r="AC462" s="217"/>
      <c r="AD462" s="217"/>
      <c r="AE462" s="217"/>
      <c r="AF462" s="217"/>
      <c r="AG462" s="217"/>
      <c r="AH462" s="217"/>
      <c r="AI462" s="217"/>
      <c r="AJ462" s="217"/>
      <c r="AK462" s="217"/>
      <c r="AL462" s="217"/>
      <c r="AM462" s="217"/>
      <c r="AN462" s="217"/>
      <c r="AO462" s="217"/>
      <c r="AP462" s="217"/>
      <c r="AQ462" s="217"/>
      <c r="AR462" s="217"/>
      <c r="AS462" s="217"/>
      <c r="AT462" s="217"/>
      <c r="AU462" s="217"/>
      <c r="AV462" s="217"/>
      <c r="AW462" s="217"/>
      <c r="AX462" s="217"/>
      <c r="AY462" s="217"/>
      <c r="AZ462" s="217"/>
      <c r="BA462" s="217"/>
      <c r="BB462" s="217"/>
      <c r="BC462" s="217"/>
      <c r="BD462" s="217"/>
      <c r="BE462" s="217"/>
      <c r="BF462" s="217"/>
      <c r="BG462" s="217"/>
      <c r="BH462" s="217"/>
      <c r="BI462" s="217"/>
      <c r="BJ462" s="217"/>
      <c r="BK462" s="217"/>
      <c r="BL462" s="217"/>
      <c r="BM462" s="217"/>
      <c r="BN462" s="217"/>
      <c r="BO462" s="217"/>
      <c r="BP462" s="217"/>
      <c r="BQ462" s="217"/>
      <c r="BR462" s="217"/>
      <c r="BS462" s="217"/>
      <c r="BT462" s="217"/>
      <c r="BU462" s="217"/>
      <c r="BV462" s="217"/>
      <c r="BW462" s="217"/>
      <c r="BX462" s="217"/>
      <c r="BY462" s="217"/>
      <c r="BZ462" s="217"/>
      <c r="CA462" s="217"/>
      <c r="CB462" s="217"/>
      <c r="CC462" s="217"/>
      <c r="CD462" s="217"/>
      <c r="CE462" s="217"/>
      <c r="CF462" s="217"/>
      <c r="CG462" s="217"/>
      <c r="CH462" s="217"/>
      <c r="CI462" s="217"/>
      <c r="CJ462" s="217"/>
      <c r="CK462" s="217"/>
      <c r="CL462" s="217"/>
      <c r="CM462" s="217"/>
      <c r="CN462" s="217"/>
      <c r="CO462" s="217"/>
      <c r="CP462" s="217"/>
      <c r="CQ462" s="217"/>
      <c r="CR462" s="217"/>
      <c r="CS462" s="217"/>
      <c r="CT462" s="217"/>
      <c r="CU462" s="217"/>
      <c r="CV462" s="217"/>
      <c r="CW462" s="217"/>
      <c r="CX462" s="217"/>
      <c r="CY462" s="217"/>
      <c r="CZ462" s="217"/>
      <c r="DA462" s="217"/>
      <c r="DB462" s="217"/>
      <c r="DC462" s="217"/>
      <c r="DD462" s="217"/>
      <c r="DE462" s="217"/>
      <c r="DF462" s="217"/>
      <c r="DG462" s="217"/>
      <c r="DH462" s="217"/>
      <c r="DI462" s="217"/>
      <c r="DJ462" s="217"/>
      <c r="DK462" s="217"/>
      <c r="DL462" s="217"/>
      <c r="DM462" s="217"/>
      <c r="DN462" s="217"/>
      <c r="DO462" s="217"/>
      <c r="DP462" s="217"/>
      <c r="DQ462" s="217"/>
      <c r="DR462" s="217"/>
      <c r="DS462" s="217"/>
      <c r="DT462" s="217"/>
      <c r="DU462" s="217"/>
      <c r="DV462" s="217"/>
      <c r="DW462" s="217"/>
      <c r="DX462" s="217"/>
      <c r="DY462" s="217"/>
      <c r="DZ462" s="217"/>
      <c r="EA462" s="217"/>
      <c r="EB462" s="217"/>
      <c r="EC462" s="217"/>
      <c r="ED462" s="217"/>
      <c r="EE462" s="217"/>
      <c r="EF462" s="217"/>
      <c r="EG462" s="217"/>
      <c r="EH462" s="217"/>
      <c r="EI462" s="217"/>
      <c r="EJ462" s="217"/>
      <c r="EK462" s="217"/>
      <c r="EL462" s="217"/>
      <c r="EM462" s="217"/>
      <c r="EN462" s="217"/>
      <c r="EO462" s="217"/>
      <c r="EP462" s="217"/>
      <c r="EQ462" s="217"/>
      <c r="ER462" s="217"/>
      <c r="ES462" s="217"/>
      <c r="ET462" s="217"/>
      <c r="EU462" s="217"/>
      <c r="EV462" s="217"/>
      <c r="EW462" s="217"/>
      <c r="EX462" s="217"/>
      <c r="EY462" s="217"/>
      <c r="EZ462" s="217"/>
      <c r="FA462" s="217"/>
      <c r="FB462" s="217"/>
      <c r="FC462" s="217"/>
      <c r="FD462" s="217"/>
      <c r="FE462" s="217"/>
      <c r="FF462" s="217"/>
      <c r="FG462" s="217"/>
      <c r="FH462" s="217"/>
      <c r="FI462" s="217"/>
      <c r="FJ462" s="217"/>
      <c r="FK462" s="217"/>
      <c r="FL462" s="217"/>
      <c r="FM462" s="217"/>
      <c r="FN462" s="217"/>
      <c r="FO462" s="217"/>
      <c r="FP462" s="217"/>
      <c r="FQ462" s="217"/>
      <c r="FR462" s="217"/>
      <c r="FS462" s="217"/>
      <c r="FT462" s="217"/>
      <c r="FU462" s="217"/>
      <c r="FV462" s="217"/>
      <c r="FW462" s="217"/>
      <c r="FX462" s="217"/>
      <c r="FY462" s="217"/>
      <c r="FZ462" s="217"/>
      <c r="GA462" s="217"/>
      <c r="GB462" s="217"/>
      <c r="GC462" s="217"/>
      <c r="GD462" s="217"/>
      <c r="GE462" s="217"/>
      <c r="GF462" s="217"/>
      <c r="GG462" s="217"/>
      <c r="GH462" s="217"/>
      <c r="GI462" s="217"/>
      <c r="GJ462" s="217"/>
      <c r="GK462" s="217"/>
      <c r="GL462" s="217"/>
      <c r="GM462" s="217"/>
      <c r="GN462" s="217"/>
      <c r="GO462" s="217"/>
      <c r="GP462" s="217"/>
      <c r="GQ462" s="217"/>
      <c r="GR462" s="217"/>
      <c r="GS462" s="217"/>
      <c r="GT462" s="217"/>
      <c r="GU462" s="217"/>
      <c r="GV462" s="217"/>
      <c r="GW462" s="217"/>
      <c r="GX462" s="217"/>
      <c r="GY462" s="217"/>
      <c r="GZ462" s="217"/>
      <c r="HA462" s="217"/>
      <c r="HB462" s="217"/>
      <c r="HC462" s="217"/>
      <c r="HD462" s="217"/>
      <c r="HE462" s="217"/>
      <c r="HF462" s="217"/>
      <c r="HG462" s="217"/>
      <c r="HH462" s="217"/>
      <c r="HI462" s="217"/>
      <c r="HJ462" s="217"/>
      <c r="HK462" s="217"/>
      <c r="HL462" s="217"/>
      <c r="HM462" s="217"/>
      <c r="HN462" s="217"/>
      <c r="HO462" s="217"/>
      <c r="HP462" s="217"/>
      <c r="HQ462" s="217"/>
      <c r="HR462" s="217"/>
      <c r="HS462" s="217"/>
      <c r="HT462" s="217"/>
      <c r="HU462" s="217"/>
      <c r="HV462" s="217"/>
      <c r="HW462" s="217"/>
      <c r="HX462" s="217"/>
      <c r="HY462" s="217"/>
      <c r="HZ462" s="217"/>
      <c r="IA462" s="217"/>
      <c r="IB462" s="217"/>
      <c r="IC462" s="217"/>
      <c r="ID462" s="217"/>
      <c r="IE462" s="217"/>
      <c r="IF462" s="217"/>
      <c r="IG462" s="217"/>
      <c r="IH462" s="217"/>
      <c r="II462" s="217"/>
      <c r="IJ462" s="217"/>
      <c r="IK462" s="217"/>
      <c r="IL462" s="217"/>
      <c r="IM462" s="217"/>
      <c r="IN462" s="217"/>
      <c r="IO462" s="217"/>
      <c r="IP462" s="217"/>
      <c r="IQ462" s="217"/>
      <c r="IR462" s="217"/>
      <c r="IS462" s="217"/>
      <c r="IT462" s="217"/>
      <c r="IU462" s="217"/>
      <c r="IV462" s="217"/>
      <c r="IW462" s="217"/>
    </row>
    <row r="463" customFormat="false" ht="12.75" hidden="false" customHeight="false" outlineLevel="0" collapsed="false">
      <c r="A463" s="191"/>
      <c r="B463" s="233"/>
      <c r="C463" s="222"/>
      <c r="D463" s="222"/>
      <c r="E463" s="222"/>
      <c r="F463" s="217"/>
      <c r="G463" s="217"/>
      <c r="H463" s="217"/>
      <c r="I463" s="217"/>
      <c r="J463" s="217"/>
      <c r="K463" s="217"/>
      <c r="L463" s="217"/>
      <c r="M463" s="217"/>
      <c r="N463" s="217"/>
      <c r="O463" s="217"/>
      <c r="P463" s="217"/>
      <c r="Q463" s="217"/>
      <c r="R463" s="217"/>
      <c r="S463" s="217"/>
      <c r="T463" s="217"/>
      <c r="U463" s="217"/>
      <c r="V463" s="217"/>
      <c r="W463" s="217"/>
      <c r="X463" s="217"/>
      <c r="Y463" s="217"/>
      <c r="Z463" s="217"/>
      <c r="AA463" s="217"/>
      <c r="AB463" s="217"/>
      <c r="AC463" s="217"/>
      <c r="AD463" s="217"/>
      <c r="AE463" s="217"/>
      <c r="AF463" s="217"/>
      <c r="AG463" s="217"/>
      <c r="AH463" s="217"/>
      <c r="AI463" s="217"/>
      <c r="AJ463" s="217"/>
      <c r="AK463" s="217"/>
      <c r="AL463" s="217"/>
      <c r="AM463" s="217"/>
      <c r="AN463" s="217"/>
      <c r="AO463" s="217"/>
      <c r="AP463" s="217"/>
      <c r="AQ463" s="217"/>
      <c r="AR463" s="217"/>
      <c r="AS463" s="217"/>
      <c r="AT463" s="217"/>
      <c r="AU463" s="217"/>
      <c r="AV463" s="217"/>
      <c r="AW463" s="217"/>
      <c r="AX463" s="217"/>
      <c r="AY463" s="217"/>
      <c r="AZ463" s="217"/>
      <c r="BA463" s="217"/>
      <c r="BB463" s="217"/>
      <c r="BC463" s="217"/>
      <c r="BD463" s="217"/>
      <c r="BE463" s="217"/>
      <c r="BF463" s="217"/>
      <c r="BG463" s="217"/>
      <c r="BH463" s="217"/>
      <c r="BI463" s="217"/>
      <c r="BJ463" s="217"/>
      <c r="BK463" s="217"/>
      <c r="BL463" s="217"/>
      <c r="BM463" s="217"/>
      <c r="BN463" s="217"/>
      <c r="BO463" s="217"/>
      <c r="BP463" s="217"/>
      <c r="BQ463" s="217"/>
      <c r="BR463" s="217"/>
      <c r="BS463" s="217"/>
      <c r="BT463" s="217"/>
      <c r="BU463" s="217"/>
      <c r="BV463" s="217"/>
      <c r="BW463" s="217"/>
      <c r="BX463" s="217"/>
      <c r="BY463" s="217"/>
      <c r="BZ463" s="217"/>
      <c r="CA463" s="217"/>
      <c r="CB463" s="217"/>
      <c r="CC463" s="217"/>
      <c r="CD463" s="217"/>
      <c r="CE463" s="217"/>
      <c r="CF463" s="217"/>
      <c r="CG463" s="217"/>
      <c r="CH463" s="217"/>
      <c r="CI463" s="217"/>
      <c r="CJ463" s="217"/>
      <c r="CK463" s="217"/>
      <c r="CL463" s="217"/>
      <c r="CM463" s="217"/>
      <c r="CN463" s="217"/>
      <c r="CO463" s="217"/>
      <c r="CP463" s="217"/>
      <c r="CQ463" s="217"/>
      <c r="CR463" s="217"/>
      <c r="CS463" s="217"/>
      <c r="CT463" s="217"/>
      <c r="CU463" s="217"/>
      <c r="CV463" s="217"/>
      <c r="CW463" s="217"/>
      <c r="CX463" s="217"/>
      <c r="CY463" s="217"/>
      <c r="CZ463" s="217"/>
      <c r="DA463" s="217"/>
      <c r="DB463" s="217"/>
      <c r="DC463" s="217"/>
      <c r="DD463" s="217"/>
      <c r="DE463" s="217"/>
      <c r="DF463" s="217"/>
      <c r="DG463" s="217"/>
      <c r="DH463" s="217"/>
      <c r="DI463" s="217"/>
      <c r="DJ463" s="217"/>
      <c r="DK463" s="217"/>
      <c r="DL463" s="217"/>
      <c r="DM463" s="217"/>
      <c r="DN463" s="217"/>
      <c r="DO463" s="217"/>
      <c r="DP463" s="217"/>
      <c r="DQ463" s="217"/>
      <c r="DR463" s="217"/>
      <c r="DS463" s="217"/>
      <c r="DT463" s="217"/>
      <c r="DU463" s="217"/>
      <c r="DV463" s="217"/>
      <c r="DW463" s="217"/>
      <c r="DX463" s="217"/>
      <c r="DY463" s="217"/>
      <c r="DZ463" s="217"/>
      <c r="EA463" s="217"/>
      <c r="EB463" s="217"/>
      <c r="EC463" s="217"/>
      <c r="ED463" s="217"/>
      <c r="EE463" s="217"/>
      <c r="EF463" s="217"/>
      <c r="EG463" s="217"/>
      <c r="EH463" s="217"/>
      <c r="EI463" s="217"/>
      <c r="EJ463" s="217"/>
      <c r="EK463" s="217"/>
      <c r="EL463" s="217"/>
      <c r="EM463" s="217"/>
      <c r="EN463" s="217"/>
      <c r="EO463" s="217"/>
      <c r="EP463" s="217"/>
      <c r="EQ463" s="217"/>
      <c r="ER463" s="217"/>
      <c r="ES463" s="217"/>
      <c r="ET463" s="217"/>
      <c r="EU463" s="217"/>
      <c r="EV463" s="217"/>
      <c r="EW463" s="217"/>
      <c r="EX463" s="217"/>
      <c r="EY463" s="217"/>
      <c r="EZ463" s="217"/>
      <c r="FA463" s="217"/>
      <c r="FB463" s="217"/>
      <c r="FC463" s="217"/>
      <c r="FD463" s="217"/>
      <c r="FE463" s="217"/>
      <c r="FF463" s="217"/>
      <c r="FG463" s="217"/>
      <c r="FH463" s="217"/>
      <c r="FI463" s="217"/>
      <c r="FJ463" s="217"/>
      <c r="FK463" s="217"/>
      <c r="FL463" s="217"/>
      <c r="FM463" s="217"/>
      <c r="FN463" s="217"/>
      <c r="FO463" s="217"/>
      <c r="FP463" s="217"/>
      <c r="FQ463" s="217"/>
      <c r="FR463" s="217"/>
      <c r="FS463" s="217"/>
      <c r="FT463" s="217"/>
      <c r="FU463" s="217"/>
      <c r="FV463" s="217"/>
      <c r="FW463" s="217"/>
      <c r="FX463" s="217"/>
      <c r="FY463" s="217"/>
      <c r="FZ463" s="217"/>
      <c r="GA463" s="217"/>
      <c r="GB463" s="217"/>
      <c r="GC463" s="217"/>
      <c r="GD463" s="217"/>
      <c r="GE463" s="217"/>
      <c r="GF463" s="217"/>
      <c r="GG463" s="217"/>
      <c r="GH463" s="217"/>
      <c r="GI463" s="217"/>
      <c r="GJ463" s="217"/>
      <c r="GK463" s="217"/>
      <c r="GL463" s="217"/>
      <c r="GM463" s="217"/>
      <c r="GN463" s="217"/>
      <c r="GO463" s="217"/>
      <c r="GP463" s="217"/>
      <c r="GQ463" s="217"/>
      <c r="GR463" s="217"/>
      <c r="GS463" s="217"/>
      <c r="GT463" s="217"/>
      <c r="GU463" s="217"/>
      <c r="GV463" s="217"/>
      <c r="GW463" s="217"/>
      <c r="GX463" s="217"/>
      <c r="GY463" s="217"/>
      <c r="GZ463" s="217"/>
      <c r="HA463" s="217"/>
      <c r="HB463" s="217"/>
      <c r="HC463" s="217"/>
      <c r="HD463" s="217"/>
      <c r="HE463" s="217"/>
      <c r="HF463" s="217"/>
      <c r="HG463" s="217"/>
      <c r="HH463" s="217"/>
      <c r="HI463" s="217"/>
      <c r="HJ463" s="217"/>
      <c r="HK463" s="217"/>
      <c r="HL463" s="217"/>
      <c r="HM463" s="217"/>
      <c r="HN463" s="217"/>
      <c r="HO463" s="217"/>
      <c r="HP463" s="217"/>
      <c r="HQ463" s="217"/>
      <c r="HR463" s="217"/>
      <c r="HS463" s="217"/>
      <c r="HT463" s="217"/>
      <c r="HU463" s="217"/>
      <c r="HV463" s="217"/>
      <c r="HW463" s="217"/>
      <c r="HX463" s="217"/>
      <c r="HY463" s="217"/>
      <c r="HZ463" s="217"/>
      <c r="IA463" s="217"/>
      <c r="IB463" s="217"/>
      <c r="IC463" s="217"/>
      <c r="ID463" s="217"/>
      <c r="IE463" s="217"/>
      <c r="IF463" s="217"/>
      <c r="IG463" s="217"/>
      <c r="IH463" s="217"/>
      <c r="II463" s="217"/>
      <c r="IJ463" s="217"/>
      <c r="IK463" s="217"/>
      <c r="IL463" s="217"/>
      <c r="IM463" s="217"/>
      <c r="IN463" s="217"/>
      <c r="IO463" s="217"/>
      <c r="IP463" s="217"/>
      <c r="IQ463" s="217"/>
      <c r="IR463" s="217"/>
      <c r="IS463" s="217"/>
      <c r="IT463" s="217"/>
      <c r="IU463" s="217"/>
      <c r="IV463" s="217"/>
      <c r="IW463" s="217"/>
    </row>
    <row r="464" customFormat="false" ht="12.75" hidden="false" customHeight="false" outlineLevel="0" collapsed="false">
      <c r="A464" s="192"/>
      <c r="B464" s="217"/>
      <c r="C464" s="222"/>
      <c r="D464" s="222"/>
      <c r="E464" s="222"/>
      <c r="F464" s="217"/>
      <c r="G464" s="217"/>
      <c r="H464" s="217"/>
      <c r="I464" s="217"/>
      <c r="J464" s="217"/>
      <c r="K464" s="217"/>
      <c r="L464" s="217"/>
      <c r="M464" s="217"/>
      <c r="N464" s="217"/>
      <c r="O464" s="217"/>
      <c r="P464" s="217"/>
      <c r="Q464" s="217"/>
      <c r="R464" s="217"/>
      <c r="S464" s="217"/>
      <c r="T464" s="217"/>
      <c r="U464" s="217"/>
      <c r="V464" s="217"/>
      <c r="W464" s="217"/>
      <c r="X464" s="217"/>
      <c r="Y464" s="217"/>
      <c r="Z464" s="217"/>
      <c r="AA464" s="217"/>
      <c r="AB464" s="217"/>
      <c r="AC464" s="217"/>
      <c r="AD464" s="217"/>
      <c r="AE464" s="217"/>
      <c r="AF464" s="217"/>
      <c r="AG464" s="217"/>
      <c r="AH464" s="217"/>
      <c r="AI464" s="217"/>
      <c r="AJ464" s="217"/>
      <c r="AK464" s="217"/>
      <c r="AL464" s="217"/>
      <c r="AM464" s="217"/>
      <c r="AN464" s="217"/>
      <c r="AO464" s="217"/>
      <c r="AP464" s="217"/>
      <c r="AQ464" s="217"/>
      <c r="AR464" s="217"/>
      <c r="AS464" s="217"/>
      <c r="AT464" s="217"/>
      <c r="AU464" s="217"/>
      <c r="AV464" s="217"/>
      <c r="AW464" s="217"/>
      <c r="AX464" s="217"/>
      <c r="AY464" s="217"/>
      <c r="AZ464" s="217"/>
      <c r="BA464" s="217"/>
      <c r="BB464" s="217"/>
      <c r="BC464" s="217"/>
      <c r="BD464" s="217"/>
      <c r="BE464" s="217"/>
      <c r="BF464" s="217"/>
      <c r="BG464" s="217"/>
      <c r="BH464" s="217"/>
      <c r="BI464" s="217"/>
      <c r="BJ464" s="217"/>
      <c r="BK464" s="217"/>
      <c r="BL464" s="217"/>
      <c r="BM464" s="217"/>
      <c r="BN464" s="217"/>
      <c r="BO464" s="217"/>
      <c r="BP464" s="217"/>
      <c r="BQ464" s="217"/>
      <c r="BR464" s="217"/>
      <c r="BS464" s="217"/>
      <c r="BT464" s="217"/>
      <c r="BU464" s="217"/>
      <c r="BV464" s="217"/>
      <c r="BW464" s="217"/>
      <c r="BX464" s="217"/>
      <c r="BY464" s="217"/>
      <c r="BZ464" s="217"/>
      <c r="CA464" s="217"/>
      <c r="CB464" s="217"/>
      <c r="CC464" s="217"/>
      <c r="CD464" s="217"/>
      <c r="CE464" s="217"/>
      <c r="CF464" s="217"/>
      <c r="CG464" s="217"/>
      <c r="CH464" s="217"/>
      <c r="CI464" s="217"/>
      <c r="CJ464" s="217"/>
      <c r="CK464" s="217"/>
      <c r="CL464" s="217"/>
      <c r="CM464" s="217"/>
      <c r="CN464" s="217"/>
      <c r="CO464" s="217"/>
      <c r="CP464" s="217"/>
      <c r="CQ464" s="217"/>
      <c r="CR464" s="217"/>
      <c r="CS464" s="217"/>
      <c r="CT464" s="217"/>
      <c r="CU464" s="217"/>
      <c r="CV464" s="217"/>
      <c r="CW464" s="217"/>
      <c r="CX464" s="217"/>
      <c r="CY464" s="217"/>
      <c r="CZ464" s="217"/>
      <c r="DA464" s="217"/>
      <c r="DB464" s="217"/>
      <c r="DC464" s="217"/>
      <c r="DD464" s="217"/>
      <c r="DE464" s="217"/>
      <c r="DF464" s="217"/>
      <c r="DG464" s="217"/>
      <c r="DH464" s="217"/>
      <c r="DI464" s="217"/>
      <c r="DJ464" s="217"/>
      <c r="DK464" s="217"/>
      <c r="DL464" s="217"/>
      <c r="DM464" s="217"/>
      <c r="DN464" s="217"/>
      <c r="DO464" s="217"/>
      <c r="DP464" s="217"/>
      <c r="DQ464" s="217"/>
      <c r="DR464" s="217"/>
      <c r="DS464" s="217"/>
      <c r="DT464" s="217"/>
      <c r="DU464" s="217"/>
      <c r="DV464" s="217"/>
      <c r="DW464" s="217"/>
      <c r="DX464" s="217"/>
      <c r="DY464" s="217"/>
      <c r="DZ464" s="217"/>
      <c r="EA464" s="217"/>
      <c r="EB464" s="217"/>
      <c r="EC464" s="217"/>
      <c r="ED464" s="217"/>
      <c r="EE464" s="217"/>
      <c r="EF464" s="217"/>
      <c r="EG464" s="217"/>
      <c r="EH464" s="217"/>
      <c r="EI464" s="217"/>
      <c r="EJ464" s="217"/>
      <c r="EK464" s="217"/>
      <c r="EL464" s="217"/>
      <c r="EM464" s="217"/>
      <c r="EN464" s="217"/>
      <c r="EO464" s="217"/>
      <c r="EP464" s="217"/>
      <c r="EQ464" s="217"/>
      <c r="ER464" s="217"/>
      <c r="ES464" s="217"/>
      <c r="ET464" s="217"/>
      <c r="EU464" s="217"/>
      <c r="EV464" s="217"/>
      <c r="EW464" s="217"/>
      <c r="EX464" s="217"/>
      <c r="EY464" s="217"/>
      <c r="EZ464" s="217"/>
      <c r="FA464" s="217"/>
      <c r="FB464" s="217"/>
      <c r="FC464" s="217"/>
      <c r="FD464" s="217"/>
      <c r="FE464" s="217"/>
      <c r="FF464" s="217"/>
      <c r="FG464" s="217"/>
      <c r="FH464" s="217"/>
      <c r="FI464" s="217"/>
      <c r="FJ464" s="217"/>
      <c r="FK464" s="217"/>
      <c r="FL464" s="217"/>
      <c r="FM464" s="217"/>
      <c r="FN464" s="217"/>
      <c r="FO464" s="217"/>
      <c r="FP464" s="217"/>
      <c r="FQ464" s="217"/>
      <c r="FR464" s="217"/>
      <c r="FS464" s="217"/>
      <c r="FT464" s="217"/>
      <c r="FU464" s="217"/>
      <c r="FV464" s="217"/>
      <c r="FW464" s="217"/>
      <c r="FX464" s="217"/>
      <c r="FY464" s="217"/>
      <c r="FZ464" s="217"/>
      <c r="GA464" s="217"/>
      <c r="GB464" s="217"/>
      <c r="GC464" s="217"/>
      <c r="GD464" s="217"/>
      <c r="GE464" s="217"/>
      <c r="GF464" s="217"/>
      <c r="GG464" s="217"/>
      <c r="GH464" s="217"/>
      <c r="GI464" s="217"/>
      <c r="GJ464" s="217"/>
      <c r="GK464" s="217"/>
      <c r="GL464" s="217"/>
      <c r="GM464" s="217"/>
      <c r="GN464" s="217"/>
      <c r="GO464" s="217"/>
      <c r="GP464" s="217"/>
      <c r="GQ464" s="217"/>
      <c r="GR464" s="217"/>
      <c r="GS464" s="217"/>
      <c r="GT464" s="217"/>
      <c r="GU464" s="217"/>
      <c r="GV464" s="217"/>
      <c r="GW464" s="217"/>
      <c r="GX464" s="217"/>
      <c r="GY464" s="217"/>
      <c r="GZ464" s="217"/>
      <c r="HA464" s="217"/>
      <c r="HB464" s="217"/>
      <c r="HC464" s="217"/>
      <c r="HD464" s="217"/>
      <c r="HE464" s="217"/>
      <c r="HF464" s="217"/>
      <c r="HG464" s="217"/>
      <c r="HH464" s="217"/>
      <c r="HI464" s="217"/>
      <c r="HJ464" s="217"/>
      <c r="HK464" s="217"/>
      <c r="HL464" s="217"/>
      <c r="HM464" s="217"/>
      <c r="HN464" s="217"/>
      <c r="HO464" s="217"/>
      <c r="HP464" s="217"/>
      <c r="HQ464" s="217"/>
      <c r="HR464" s="217"/>
      <c r="HS464" s="217"/>
      <c r="HT464" s="217"/>
      <c r="HU464" s="217"/>
      <c r="HV464" s="217"/>
      <c r="HW464" s="217"/>
      <c r="HX464" s="217"/>
      <c r="HY464" s="217"/>
      <c r="HZ464" s="217"/>
      <c r="IA464" s="217"/>
      <c r="IB464" s="217"/>
      <c r="IC464" s="217"/>
      <c r="ID464" s="217"/>
      <c r="IE464" s="217"/>
      <c r="IF464" s="217"/>
      <c r="IG464" s="217"/>
      <c r="IH464" s="217"/>
      <c r="II464" s="217"/>
      <c r="IJ464" s="217"/>
      <c r="IK464" s="217"/>
      <c r="IL464" s="217"/>
      <c r="IM464" s="217"/>
      <c r="IN464" s="217"/>
      <c r="IO464" s="217"/>
      <c r="IP464" s="217"/>
      <c r="IQ464" s="217"/>
      <c r="IR464" s="217"/>
      <c r="IS464" s="217"/>
      <c r="IT464" s="217"/>
      <c r="IU464" s="217"/>
      <c r="IV464" s="217"/>
      <c r="IW464" s="217"/>
    </row>
    <row r="465" customFormat="false" ht="12.75" hidden="false" customHeight="false" outlineLevel="0" collapsed="false">
      <c r="A465" s="234"/>
      <c r="B465" s="235"/>
      <c r="C465" s="222"/>
      <c r="D465" s="222"/>
      <c r="E465" s="222"/>
      <c r="F465" s="232"/>
      <c r="G465" s="232"/>
      <c r="H465" s="232"/>
      <c r="I465" s="232"/>
      <c r="J465" s="232"/>
      <c r="K465" s="232"/>
      <c r="L465" s="232"/>
      <c r="M465" s="232"/>
      <c r="N465" s="232"/>
      <c r="O465" s="232"/>
      <c r="P465" s="232"/>
      <c r="Q465" s="232"/>
      <c r="R465" s="232"/>
      <c r="S465" s="232"/>
      <c r="T465" s="232"/>
      <c r="U465" s="232"/>
      <c r="V465" s="232"/>
      <c r="W465" s="232"/>
      <c r="X465" s="232"/>
      <c r="Y465" s="232"/>
      <c r="Z465" s="232"/>
      <c r="AA465" s="232"/>
      <c r="AB465" s="232"/>
      <c r="AC465" s="232"/>
      <c r="AD465" s="232"/>
      <c r="AE465" s="232"/>
      <c r="AF465" s="232"/>
      <c r="AG465" s="232"/>
      <c r="AH465" s="232"/>
      <c r="AI465" s="232"/>
      <c r="AJ465" s="232"/>
      <c r="AK465" s="232"/>
      <c r="AL465" s="232"/>
      <c r="AM465" s="232"/>
      <c r="AN465" s="232"/>
      <c r="AO465" s="232"/>
      <c r="AP465" s="232"/>
      <c r="AQ465" s="232"/>
      <c r="AR465" s="232"/>
      <c r="AS465" s="232"/>
      <c r="AT465" s="232"/>
      <c r="AU465" s="232"/>
      <c r="AV465" s="232"/>
      <c r="AW465" s="232"/>
      <c r="AX465" s="232"/>
      <c r="AY465" s="232"/>
      <c r="AZ465" s="232"/>
      <c r="BA465" s="232"/>
      <c r="BB465" s="232"/>
      <c r="BC465" s="232"/>
      <c r="BD465" s="232"/>
      <c r="BE465" s="232"/>
      <c r="BF465" s="232"/>
      <c r="BG465" s="232"/>
      <c r="BH465" s="232"/>
      <c r="BI465" s="232"/>
      <c r="BJ465" s="232"/>
      <c r="BK465" s="232"/>
      <c r="BL465" s="232"/>
      <c r="BM465" s="232"/>
      <c r="BN465" s="232"/>
      <c r="BO465" s="232"/>
      <c r="BP465" s="232"/>
      <c r="BQ465" s="232"/>
      <c r="BR465" s="232"/>
      <c r="BS465" s="232"/>
      <c r="BT465" s="232"/>
      <c r="BU465" s="232"/>
      <c r="BV465" s="232"/>
      <c r="BW465" s="232"/>
      <c r="BX465" s="232"/>
      <c r="BY465" s="232"/>
      <c r="BZ465" s="232"/>
      <c r="CA465" s="232"/>
      <c r="CB465" s="232"/>
      <c r="CC465" s="232"/>
      <c r="CD465" s="232"/>
      <c r="CE465" s="232"/>
      <c r="CF465" s="232"/>
      <c r="CG465" s="232"/>
      <c r="CH465" s="232"/>
      <c r="CI465" s="232"/>
      <c r="CJ465" s="232"/>
      <c r="CK465" s="232"/>
      <c r="CL465" s="232"/>
      <c r="CM465" s="232"/>
      <c r="CN465" s="232"/>
      <c r="CO465" s="232"/>
      <c r="CP465" s="232"/>
      <c r="CQ465" s="232"/>
      <c r="CR465" s="232"/>
      <c r="CS465" s="232"/>
      <c r="CT465" s="232"/>
      <c r="CU465" s="232"/>
      <c r="CV465" s="232"/>
      <c r="CW465" s="232"/>
      <c r="CX465" s="232"/>
      <c r="CY465" s="232"/>
      <c r="CZ465" s="232"/>
      <c r="DA465" s="232"/>
      <c r="DB465" s="232"/>
      <c r="DC465" s="232"/>
      <c r="DD465" s="232"/>
      <c r="DE465" s="232"/>
      <c r="DF465" s="232"/>
      <c r="DG465" s="232"/>
      <c r="DH465" s="232"/>
      <c r="DI465" s="232"/>
      <c r="DJ465" s="232"/>
      <c r="DK465" s="232"/>
      <c r="DL465" s="232"/>
      <c r="DM465" s="232"/>
      <c r="DN465" s="232"/>
      <c r="DO465" s="232"/>
      <c r="DP465" s="232"/>
      <c r="DQ465" s="232"/>
      <c r="DR465" s="232"/>
      <c r="DS465" s="232"/>
      <c r="DT465" s="232"/>
      <c r="DU465" s="232"/>
      <c r="DV465" s="232"/>
      <c r="DW465" s="232"/>
      <c r="DX465" s="232"/>
      <c r="DY465" s="232"/>
      <c r="DZ465" s="232"/>
      <c r="EA465" s="232"/>
      <c r="EB465" s="232"/>
      <c r="EC465" s="232"/>
      <c r="ED465" s="232"/>
      <c r="EE465" s="232"/>
      <c r="EF465" s="232"/>
      <c r="EG465" s="232"/>
      <c r="EH465" s="232"/>
      <c r="EI465" s="232"/>
      <c r="EJ465" s="232"/>
      <c r="EK465" s="232"/>
      <c r="EL465" s="232"/>
      <c r="EM465" s="232"/>
      <c r="EN465" s="232"/>
      <c r="EO465" s="232"/>
      <c r="EP465" s="232"/>
      <c r="EQ465" s="232"/>
      <c r="ER465" s="232"/>
      <c r="ES465" s="232"/>
      <c r="ET465" s="232"/>
      <c r="EU465" s="232"/>
      <c r="EV465" s="232"/>
      <c r="EW465" s="232"/>
      <c r="EX465" s="232"/>
      <c r="EY465" s="232"/>
      <c r="EZ465" s="232"/>
      <c r="FA465" s="232"/>
      <c r="FB465" s="232"/>
      <c r="FC465" s="232"/>
      <c r="FD465" s="232"/>
      <c r="FE465" s="232"/>
      <c r="FF465" s="232"/>
      <c r="FG465" s="232"/>
      <c r="FH465" s="232"/>
      <c r="FI465" s="232"/>
      <c r="FJ465" s="232"/>
      <c r="FK465" s="232"/>
      <c r="FL465" s="232"/>
      <c r="FM465" s="232"/>
      <c r="FN465" s="232"/>
      <c r="FO465" s="232"/>
      <c r="FP465" s="232"/>
      <c r="FQ465" s="232"/>
      <c r="FR465" s="232"/>
      <c r="FS465" s="232"/>
      <c r="FT465" s="232"/>
      <c r="FU465" s="232"/>
      <c r="FV465" s="232"/>
      <c r="FW465" s="232"/>
      <c r="FX465" s="232"/>
      <c r="FY465" s="232"/>
      <c r="FZ465" s="232"/>
      <c r="GA465" s="232"/>
      <c r="GB465" s="232"/>
      <c r="GC465" s="232"/>
      <c r="GD465" s="232"/>
      <c r="GE465" s="232"/>
      <c r="GF465" s="232"/>
      <c r="GG465" s="232"/>
      <c r="GH465" s="232"/>
      <c r="GI465" s="232"/>
      <c r="GJ465" s="232"/>
      <c r="GK465" s="232"/>
      <c r="GL465" s="232"/>
      <c r="GM465" s="232"/>
      <c r="GN465" s="232"/>
      <c r="GO465" s="232"/>
      <c r="GP465" s="232"/>
      <c r="GQ465" s="232"/>
      <c r="GR465" s="232"/>
      <c r="GS465" s="232"/>
      <c r="GT465" s="232"/>
      <c r="GU465" s="232"/>
      <c r="GV465" s="232"/>
      <c r="GW465" s="232"/>
      <c r="GX465" s="232"/>
      <c r="GY465" s="232"/>
      <c r="GZ465" s="232"/>
      <c r="HA465" s="232"/>
      <c r="HB465" s="232"/>
      <c r="HC465" s="232"/>
      <c r="HD465" s="232"/>
      <c r="HE465" s="232"/>
      <c r="HF465" s="232"/>
      <c r="HG465" s="232"/>
      <c r="HH465" s="232"/>
      <c r="HI465" s="232"/>
      <c r="HJ465" s="232"/>
      <c r="HK465" s="232"/>
      <c r="HL465" s="232"/>
      <c r="HM465" s="232"/>
      <c r="HN465" s="232"/>
      <c r="HO465" s="232"/>
      <c r="HP465" s="232"/>
      <c r="HQ465" s="232"/>
      <c r="HR465" s="232"/>
      <c r="HS465" s="232"/>
      <c r="HT465" s="232"/>
      <c r="HU465" s="232"/>
      <c r="HV465" s="232"/>
      <c r="HW465" s="232"/>
      <c r="HX465" s="232"/>
      <c r="HY465" s="232"/>
      <c r="HZ465" s="232"/>
      <c r="IA465" s="232"/>
      <c r="IB465" s="232"/>
      <c r="IC465" s="232"/>
      <c r="ID465" s="232"/>
      <c r="IE465" s="232"/>
      <c r="IF465" s="232"/>
      <c r="IG465" s="232"/>
      <c r="IH465" s="232"/>
      <c r="II465" s="232"/>
      <c r="IJ465" s="232"/>
      <c r="IK465" s="232"/>
      <c r="IL465" s="232"/>
      <c r="IM465" s="232"/>
      <c r="IN465" s="232"/>
      <c r="IO465" s="232"/>
      <c r="IP465" s="232"/>
      <c r="IQ465" s="232"/>
      <c r="IR465" s="232"/>
      <c r="IS465" s="232"/>
      <c r="IT465" s="232"/>
      <c r="IU465" s="232"/>
      <c r="IV465" s="232"/>
      <c r="IW465" s="232"/>
    </row>
    <row r="466" customFormat="false" ht="12.75" hidden="false" customHeight="false" outlineLevel="0" collapsed="false">
      <c r="A466" s="191"/>
      <c r="B466" s="216"/>
      <c r="C466" s="222"/>
      <c r="D466" s="222"/>
      <c r="E466" s="222"/>
      <c r="F466" s="217"/>
      <c r="G466" s="217"/>
      <c r="H466" s="217"/>
      <c r="I466" s="217"/>
      <c r="J466" s="217"/>
      <c r="K466" s="217"/>
      <c r="L466" s="217"/>
      <c r="M466" s="217"/>
      <c r="N466" s="217"/>
      <c r="O466" s="217"/>
      <c r="P466" s="217"/>
      <c r="Q466" s="217"/>
      <c r="R466" s="217"/>
      <c r="S466" s="217"/>
      <c r="T466" s="217"/>
      <c r="U466" s="217"/>
      <c r="V466" s="217"/>
      <c r="W466" s="217"/>
      <c r="X466" s="217"/>
      <c r="Y466" s="217"/>
      <c r="Z466" s="217"/>
      <c r="AA466" s="217"/>
      <c r="AB466" s="217"/>
      <c r="AC466" s="217"/>
      <c r="AD466" s="217"/>
      <c r="AE466" s="217"/>
      <c r="AF466" s="217"/>
      <c r="AG466" s="217"/>
      <c r="AH466" s="217"/>
      <c r="AI466" s="217"/>
      <c r="AJ466" s="217"/>
      <c r="AK466" s="217"/>
      <c r="AL466" s="217"/>
      <c r="AM466" s="217"/>
      <c r="AN466" s="217"/>
      <c r="AO466" s="217"/>
      <c r="AP466" s="217"/>
      <c r="AQ466" s="217"/>
      <c r="AR466" s="217"/>
      <c r="AS466" s="217"/>
      <c r="AT466" s="217"/>
      <c r="AU466" s="217"/>
      <c r="AV466" s="217"/>
      <c r="AW466" s="217"/>
      <c r="AX466" s="217"/>
      <c r="AY466" s="217"/>
      <c r="AZ466" s="217"/>
      <c r="BA466" s="217"/>
      <c r="BB466" s="217"/>
      <c r="BC466" s="217"/>
      <c r="BD466" s="217"/>
      <c r="BE466" s="217"/>
      <c r="BF466" s="217"/>
      <c r="BG466" s="217"/>
      <c r="BH466" s="217"/>
      <c r="BI466" s="217"/>
      <c r="BJ466" s="217"/>
      <c r="BK466" s="217"/>
      <c r="BL466" s="217"/>
      <c r="BM466" s="217"/>
      <c r="BN466" s="217"/>
      <c r="BO466" s="217"/>
      <c r="BP466" s="217"/>
      <c r="BQ466" s="217"/>
      <c r="BR466" s="217"/>
      <c r="BS466" s="217"/>
      <c r="BT466" s="217"/>
      <c r="BU466" s="217"/>
      <c r="BV466" s="217"/>
      <c r="BW466" s="217"/>
      <c r="BX466" s="217"/>
      <c r="BY466" s="217"/>
      <c r="BZ466" s="217"/>
      <c r="CA466" s="217"/>
      <c r="CB466" s="217"/>
      <c r="CC466" s="217"/>
      <c r="CD466" s="217"/>
      <c r="CE466" s="217"/>
      <c r="CF466" s="217"/>
      <c r="CG466" s="217"/>
      <c r="CH466" s="217"/>
      <c r="CI466" s="217"/>
      <c r="CJ466" s="217"/>
      <c r="CK466" s="217"/>
      <c r="CL466" s="217"/>
      <c r="CM466" s="217"/>
      <c r="CN466" s="217"/>
      <c r="CO466" s="217"/>
      <c r="CP466" s="217"/>
      <c r="CQ466" s="217"/>
      <c r="CR466" s="217"/>
      <c r="CS466" s="217"/>
      <c r="CT466" s="217"/>
      <c r="CU466" s="217"/>
      <c r="CV466" s="217"/>
      <c r="CW466" s="217"/>
      <c r="CX466" s="217"/>
      <c r="CY466" s="217"/>
      <c r="CZ466" s="217"/>
      <c r="DA466" s="217"/>
      <c r="DB466" s="217"/>
      <c r="DC466" s="217"/>
      <c r="DD466" s="217"/>
      <c r="DE466" s="217"/>
      <c r="DF466" s="217"/>
      <c r="DG466" s="217"/>
      <c r="DH466" s="217"/>
      <c r="DI466" s="217"/>
      <c r="DJ466" s="217"/>
      <c r="DK466" s="217"/>
      <c r="DL466" s="217"/>
      <c r="DM466" s="217"/>
      <c r="DN466" s="217"/>
      <c r="DO466" s="217"/>
      <c r="DP466" s="217"/>
      <c r="DQ466" s="217"/>
      <c r="DR466" s="217"/>
      <c r="DS466" s="217"/>
      <c r="DT466" s="217"/>
      <c r="DU466" s="217"/>
      <c r="DV466" s="217"/>
      <c r="DW466" s="217"/>
      <c r="DX466" s="217"/>
      <c r="DY466" s="217"/>
      <c r="DZ466" s="217"/>
      <c r="EA466" s="217"/>
      <c r="EB466" s="217"/>
      <c r="EC466" s="217"/>
      <c r="ED466" s="217"/>
      <c r="EE466" s="217"/>
      <c r="EF466" s="217"/>
      <c r="EG466" s="217"/>
      <c r="EH466" s="217"/>
      <c r="EI466" s="217"/>
      <c r="EJ466" s="217"/>
      <c r="EK466" s="217"/>
      <c r="EL466" s="217"/>
      <c r="EM466" s="217"/>
      <c r="EN466" s="217"/>
      <c r="EO466" s="217"/>
      <c r="EP466" s="217"/>
      <c r="EQ466" s="217"/>
      <c r="ER466" s="217"/>
      <c r="ES466" s="217"/>
      <c r="ET466" s="217"/>
      <c r="EU466" s="217"/>
      <c r="EV466" s="217"/>
      <c r="EW466" s="217"/>
      <c r="EX466" s="217"/>
      <c r="EY466" s="217"/>
      <c r="EZ466" s="217"/>
      <c r="FA466" s="217"/>
      <c r="FB466" s="217"/>
      <c r="FC466" s="217"/>
      <c r="FD466" s="217"/>
      <c r="FE466" s="217"/>
      <c r="FF466" s="217"/>
      <c r="FG466" s="217"/>
      <c r="FH466" s="217"/>
      <c r="FI466" s="217"/>
      <c r="FJ466" s="217"/>
      <c r="FK466" s="217"/>
      <c r="FL466" s="217"/>
      <c r="FM466" s="217"/>
      <c r="FN466" s="217"/>
      <c r="FO466" s="217"/>
      <c r="FP466" s="217"/>
      <c r="FQ466" s="217"/>
      <c r="FR466" s="217"/>
      <c r="FS466" s="217"/>
      <c r="FT466" s="217"/>
      <c r="FU466" s="217"/>
      <c r="FV466" s="217"/>
      <c r="FW466" s="217"/>
      <c r="FX466" s="217"/>
      <c r="FY466" s="217"/>
      <c r="FZ466" s="217"/>
      <c r="GA466" s="217"/>
      <c r="GB466" s="217"/>
      <c r="GC466" s="217"/>
      <c r="GD466" s="217"/>
      <c r="GE466" s="217"/>
      <c r="GF466" s="217"/>
      <c r="GG466" s="217"/>
      <c r="GH466" s="217"/>
      <c r="GI466" s="217"/>
      <c r="GJ466" s="217"/>
      <c r="GK466" s="217"/>
      <c r="GL466" s="217"/>
      <c r="GM466" s="217"/>
      <c r="GN466" s="217"/>
      <c r="GO466" s="217"/>
      <c r="GP466" s="217"/>
      <c r="GQ466" s="217"/>
      <c r="GR466" s="217"/>
      <c r="GS466" s="217"/>
      <c r="GT466" s="217"/>
      <c r="GU466" s="217"/>
      <c r="GV466" s="217"/>
      <c r="GW466" s="217"/>
      <c r="GX466" s="217"/>
      <c r="GY466" s="217"/>
      <c r="GZ466" s="217"/>
      <c r="HA466" s="217"/>
      <c r="HB466" s="217"/>
      <c r="HC466" s="217"/>
      <c r="HD466" s="217"/>
      <c r="HE466" s="217"/>
      <c r="HF466" s="217"/>
      <c r="HG466" s="217"/>
      <c r="HH466" s="217"/>
      <c r="HI466" s="217"/>
      <c r="HJ466" s="217"/>
      <c r="HK466" s="217"/>
      <c r="HL466" s="217"/>
      <c r="HM466" s="217"/>
      <c r="HN466" s="217"/>
      <c r="HO466" s="217"/>
      <c r="HP466" s="217"/>
      <c r="HQ466" s="217"/>
      <c r="HR466" s="217"/>
      <c r="HS466" s="217"/>
      <c r="HT466" s="217"/>
      <c r="HU466" s="217"/>
      <c r="HV466" s="217"/>
      <c r="HW466" s="217"/>
      <c r="HX466" s="217"/>
      <c r="HY466" s="217"/>
      <c r="HZ466" s="217"/>
      <c r="IA466" s="217"/>
      <c r="IB466" s="217"/>
      <c r="IC466" s="217"/>
      <c r="ID466" s="217"/>
      <c r="IE466" s="217"/>
      <c r="IF466" s="217"/>
      <c r="IG466" s="217"/>
      <c r="IH466" s="217"/>
      <c r="II466" s="217"/>
      <c r="IJ466" s="217"/>
      <c r="IK466" s="217"/>
      <c r="IL466" s="217"/>
      <c r="IM466" s="217"/>
      <c r="IN466" s="217"/>
      <c r="IO466" s="217"/>
      <c r="IP466" s="217"/>
      <c r="IQ466" s="217"/>
      <c r="IR466" s="217"/>
      <c r="IS466" s="217"/>
      <c r="IT466" s="217"/>
      <c r="IU466" s="217"/>
      <c r="IV466" s="217"/>
      <c r="IW466" s="217"/>
    </row>
    <row r="467" customFormat="false" ht="12.75" hidden="false" customHeight="false" outlineLevel="0" collapsed="false">
      <c r="A467" s="194"/>
      <c r="B467" s="216"/>
      <c r="C467" s="222"/>
      <c r="D467" s="222"/>
      <c r="E467" s="222"/>
      <c r="F467" s="217"/>
      <c r="G467" s="217"/>
      <c r="H467" s="217"/>
      <c r="I467" s="217"/>
      <c r="J467" s="217"/>
      <c r="K467" s="217"/>
      <c r="L467" s="217"/>
      <c r="M467" s="217"/>
      <c r="N467" s="217"/>
      <c r="O467" s="217"/>
      <c r="P467" s="217"/>
      <c r="Q467" s="217"/>
      <c r="R467" s="217"/>
      <c r="S467" s="217"/>
      <c r="T467" s="217"/>
      <c r="U467" s="217"/>
      <c r="V467" s="217"/>
      <c r="W467" s="217"/>
      <c r="X467" s="217"/>
      <c r="Y467" s="217"/>
      <c r="Z467" s="217"/>
      <c r="AA467" s="217"/>
      <c r="AB467" s="217"/>
      <c r="AC467" s="217"/>
      <c r="AD467" s="217"/>
      <c r="AE467" s="217"/>
      <c r="AF467" s="217"/>
      <c r="AG467" s="217"/>
      <c r="AH467" s="217"/>
      <c r="AI467" s="217"/>
      <c r="AJ467" s="217"/>
      <c r="AK467" s="217"/>
      <c r="AL467" s="217"/>
      <c r="AM467" s="217"/>
      <c r="AN467" s="217"/>
      <c r="AO467" s="217"/>
      <c r="AP467" s="217"/>
      <c r="AQ467" s="217"/>
      <c r="AR467" s="217"/>
      <c r="AS467" s="217"/>
      <c r="AT467" s="217"/>
      <c r="AU467" s="217"/>
      <c r="AV467" s="217"/>
      <c r="AW467" s="217"/>
      <c r="AX467" s="217"/>
      <c r="AY467" s="217"/>
      <c r="AZ467" s="217"/>
      <c r="BA467" s="217"/>
      <c r="BB467" s="217"/>
      <c r="BC467" s="217"/>
      <c r="BD467" s="217"/>
      <c r="BE467" s="217"/>
      <c r="BF467" s="217"/>
      <c r="BG467" s="217"/>
      <c r="BH467" s="217"/>
      <c r="BI467" s="217"/>
      <c r="BJ467" s="217"/>
      <c r="BK467" s="217"/>
      <c r="BL467" s="217"/>
      <c r="BM467" s="217"/>
      <c r="BN467" s="217"/>
      <c r="BO467" s="217"/>
      <c r="BP467" s="217"/>
      <c r="BQ467" s="217"/>
      <c r="BR467" s="217"/>
      <c r="BS467" s="217"/>
      <c r="BT467" s="217"/>
      <c r="BU467" s="217"/>
      <c r="BV467" s="217"/>
      <c r="BW467" s="217"/>
      <c r="BX467" s="217"/>
      <c r="BY467" s="217"/>
      <c r="BZ467" s="217"/>
      <c r="CA467" s="217"/>
      <c r="CB467" s="217"/>
      <c r="CC467" s="217"/>
      <c r="CD467" s="217"/>
      <c r="CE467" s="217"/>
      <c r="CF467" s="217"/>
      <c r="CG467" s="217"/>
      <c r="CH467" s="217"/>
      <c r="CI467" s="217"/>
      <c r="CJ467" s="217"/>
      <c r="CK467" s="217"/>
      <c r="CL467" s="217"/>
      <c r="CM467" s="217"/>
      <c r="CN467" s="217"/>
      <c r="CO467" s="217"/>
      <c r="CP467" s="217"/>
      <c r="CQ467" s="217"/>
      <c r="CR467" s="217"/>
      <c r="CS467" s="217"/>
      <c r="CT467" s="217"/>
      <c r="CU467" s="217"/>
      <c r="CV467" s="217"/>
      <c r="CW467" s="217"/>
      <c r="CX467" s="217"/>
      <c r="CY467" s="217"/>
      <c r="CZ467" s="217"/>
      <c r="DA467" s="217"/>
      <c r="DB467" s="217"/>
      <c r="DC467" s="217"/>
      <c r="DD467" s="217"/>
      <c r="DE467" s="217"/>
      <c r="DF467" s="217"/>
      <c r="DG467" s="217"/>
      <c r="DH467" s="217"/>
      <c r="DI467" s="217"/>
      <c r="DJ467" s="217"/>
      <c r="DK467" s="217"/>
      <c r="DL467" s="217"/>
      <c r="DM467" s="217"/>
      <c r="DN467" s="217"/>
      <c r="DO467" s="217"/>
      <c r="DP467" s="217"/>
      <c r="DQ467" s="217"/>
      <c r="DR467" s="217"/>
      <c r="DS467" s="217"/>
      <c r="DT467" s="217"/>
      <c r="DU467" s="217"/>
      <c r="DV467" s="217"/>
      <c r="DW467" s="217"/>
      <c r="DX467" s="217"/>
      <c r="DY467" s="217"/>
      <c r="DZ467" s="217"/>
      <c r="EA467" s="217"/>
      <c r="EB467" s="217"/>
      <c r="EC467" s="217"/>
      <c r="ED467" s="217"/>
      <c r="EE467" s="217"/>
      <c r="EF467" s="217"/>
      <c r="EG467" s="217"/>
      <c r="EH467" s="217"/>
      <c r="EI467" s="217"/>
      <c r="EJ467" s="217"/>
      <c r="EK467" s="217"/>
      <c r="EL467" s="217"/>
      <c r="EM467" s="217"/>
      <c r="EN467" s="217"/>
      <c r="EO467" s="217"/>
      <c r="EP467" s="217"/>
      <c r="EQ467" s="217"/>
      <c r="ER467" s="217"/>
      <c r="ES467" s="217"/>
      <c r="ET467" s="217"/>
      <c r="EU467" s="217"/>
      <c r="EV467" s="217"/>
      <c r="EW467" s="217"/>
      <c r="EX467" s="217"/>
      <c r="EY467" s="217"/>
      <c r="EZ467" s="217"/>
      <c r="FA467" s="217"/>
      <c r="FB467" s="217"/>
      <c r="FC467" s="217"/>
      <c r="FD467" s="217"/>
      <c r="FE467" s="217"/>
      <c r="FF467" s="217"/>
      <c r="FG467" s="217"/>
      <c r="FH467" s="217"/>
      <c r="FI467" s="217"/>
      <c r="FJ467" s="217"/>
      <c r="FK467" s="217"/>
      <c r="FL467" s="217"/>
      <c r="FM467" s="217"/>
      <c r="FN467" s="217"/>
      <c r="FO467" s="217"/>
      <c r="FP467" s="217"/>
      <c r="FQ467" s="217"/>
      <c r="FR467" s="217"/>
      <c r="FS467" s="217"/>
      <c r="FT467" s="217"/>
      <c r="FU467" s="217"/>
      <c r="FV467" s="217"/>
      <c r="FW467" s="217"/>
      <c r="FX467" s="217"/>
      <c r="FY467" s="217"/>
      <c r="FZ467" s="217"/>
      <c r="GA467" s="217"/>
      <c r="GB467" s="217"/>
      <c r="GC467" s="217"/>
      <c r="GD467" s="217"/>
      <c r="GE467" s="217"/>
      <c r="GF467" s="217"/>
      <c r="GG467" s="217"/>
      <c r="GH467" s="217"/>
      <c r="GI467" s="217"/>
      <c r="GJ467" s="217"/>
      <c r="GK467" s="217"/>
      <c r="GL467" s="217"/>
      <c r="GM467" s="217"/>
      <c r="GN467" s="217"/>
      <c r="GO467" s="217"/>
      <c r="GP467" s="217"/>
      <c r="GQ467" s="217"/>
      <c r="GR467" s="217"/>
      <c r="GS467" s="217"/>
      <c r="GT467" s="217"/>
      <c r="GU467" s="217"/>
      <c r="GV467" s="217"/>
      <c r="GW467" s="217"/>
      <c r="GX467" s="217"/>
      <c r="GY467" s="217"/>
      <c r="GZ467" s="217"/>
      <c r="HA467" s="217"/>
      <c r="HB467" s="217"/>
      <c r="HC467" s="217"/>
      <c r="HD467" s="217"/>
      <c r="HE467" s="217"/>
      <c r="HF467" s="217"/>
      <c r="HG467" s="217"/>
      <c r="HH467" s="217"/>
      <c r="HI467" s="217"/>
      <c r="HJ467" s="217"/>
      <c r="HK467" s="217"/>
      <c r="HL467" s="217"/>
      <c r="HM467" s="217"/>
      <c r="HN467" s="217"/>
      <c r="HO467" s="217"/>
      <c r="HP467" s="217"/>
      <c r="HQ467" s="217"/>
      <c r="HR467" s="217"/>
      <c r="HS467" s="217"/>
      <c r="HT467" s="217"/>
      <c r="HU467" s="217"/>
      <c r="HV467" s="217"/>
      <c r="HW467" s="217"/>
      <c r="HX467" s="217"/>
      <c r="HY467" s="217"/>
      <c r="HZ467" s="217"/>
      <c r="IA467" s="217"/>
      <c r="IB467" s="217"/>
      <c r="IC467" s="217"/>
      <c r="ID467" s="217"/>
      <c r="IE467" s="217"/>
      <c r="IF467" s="217"/>
      <c r="IG467" s="217"/>
      <c r="IH467" s="217"/>
      <c r="II467" s="217"/>
      <c r="IJ467" s="217"/>
      <c r="IK467" s="217"/>
      <c r="IL467" s="217"/>
      <c r="IM467" s="217"/>
      <c r="IN467" s="217"/>
      <c r="IO467" s="217"/>
      <c r="IP467" s="217"/>
      <c r="IQ467" s="217"/>
      <c r="IR467" s="217"/>
      <c r="IS467" s="217"/>
      <c r="IT467" s="217"/>
      <c r="IU467" s="217"/>
      <c r="IV467" s="217"/>
      <c r="IW467" s="217"/>
    </row>
    <row r="468" customFormat="false" ht="12.75" hidden="false" customHeight="false" outlineLevel="0" collapsed="false">
      <c r="A468" s="194"/>
      <c r="B468" s="216"/>
      <c r="C468" s="222"/>
      <c r="D468" s="222"/>
      <c r="E468" s="222"/>
      <c r="F468" s="217"/>
      <c r="G468" s="217"/>
      <c r="H468" s="217"/>
      <c r="I468" s="217"/>
      <c r="J468" s="217"/>
      <c r="K468" s="217"/>
      <c r="L468" s="217"/>
      <c r="M468" s="217"/>
      <c r="N468" s="217"/>
      <c r="O468" s="217"/>
      <c r="P468" s="217"/>
      <c r="Q468" s="217"/>
      <c r="R468" s="217"/>
      <c r="S468" s="217"/>
      <c r="T468" s="217"/>
      <c r="U468" s="217"/>
      <c r="V468" s="217"/>
      <c r="W468" s="217"/>
      <c r="X468" s="217"/>
      <c r="Y468" s="217"/>
      <c r="Z468" s="217"/>
      <c r="AA468" s="217"/>
      <c r="AB468" s="217"/>
      <c r="AC468" s="217"/>
      <c r="AD468" s="217"/>
      <c r="AE468" s="217"/>
      <c r="AF468" s="217"/>
      <c r="AG468" s="217"/>
      <c r="AH468" s="217"/>
      <c r="AI468" s="217"/>
      <c r="AJ468" s="217"/>
      <c r="AK468" s="217"/>
      <c r="AL468" s="217"/>
      <c r="AM468" s="217"/>
      <c r="AN468" s="217"/>
      <c r="AO468" s="217"/>
      <c r="AP468" s="217"/>
      <c r="AQ468" s="217"/>
      <c r="AR468" s="217"/>
      <c r="AS468" s="217"/>
      <c r="AT468" s="217"/>
      <c r="AU468" s="217"/>
      <c r="AV468" s="217"/>
      <c r="AW468" s="217"/>
      <c r="AX468" s="217"/>
      <c r="AY468" s="217"/>
      <c r="AZ468" s="217"/>
      <c r="BA468" s="217"/>
      <c r="BB468" s="217"/>
      <c r="BC468" s="217"/>
      <c r="BD468" s="217"/>
      <c r="BE468" s="217"/>
      <c r="BF468" s="217"/>
      <c r="BG468" s="217"/>
      <c r="BH468" s="217"/>
      <c r="BI468" s="217"/>
      <c r="BJ468" s="217"/>
      <c r="BK468" s="217"/>
      <c r="BL468" s="217"/>
      <c r="BM468" s="217"/>
      <c r="BN468" s="217"/>
      <c r="BO468" s="217"/>
      <c r="BP468" s="217"/>
      <c r="BQ468" s="217"/>
      <c r="BR468" s="217"/>
      <c r="BS468" s="217"/>
      <c r="BT468" s="217"/>
      <c r="BU468" s="217"/>
      <c r="BV468" s="217"/>
      <c r="BW468" s="217"/>
      <c r="BX468" s="217"/>
      <c r="BY468" s="217"/>
      <c r="BZ468" s="217"/>
      <c r="CA468" s="217"/>
      <c r="CB468" s="217"/>
      <c r="CC468" s="217"/>
      <c r="CD468" s="217"/>
      <c r="CE468" s="217"/>
      <c r="CF468" s="217"/>
      <c r="CG468" s="217"/>
      <c r="CH468" s="217"/>
      <c r="CI468" s="217"/>
      <c r="CJ468" s="217"/>
      <c r="CK468" s="217"/>
      <c r="CL468" s="217"/>
      <c r="CM468" s="217"/>
      <c r="CN468" s="217"/>
      <c r="CO468" s="217"/>
      <c r="CP468" s="217"/>
      <c r="CQ468" s="217"/>
      <c r="CR468" s="217"/>
      <c r="CS468" s="217"/>
      <c r="CT468" s="217"/>
      <c r="CU468" s="217"/>
      <c r="CV468" s="217"/>
      <c r="CW468" s="217"/>
      <c r="CX468" s="217"/>
      <c r="CY468" s="217"/>
      <c r="CZ468" s="217"/>
      <c r="DA468" s="217"/>
      <c r="DB468" s="217"/>
      <c r="DC468" s="217"/>
      <c r="DD468" s="217"/>
      <c r="DE468" s="217"/>
      <c r="DF468" s="217"/>
      <c r="DG468" s="217"/>
      <c r="DH468" s="217"/>
      <c r="DI468" s="217"/>
      <c r="DJ468" s="217"/>
      <c r="DK468" s="217"/>
      <c r="DL468" s="217"/>
      <c r="DM468" s="217"/>
      <c r="DN468" s="217"/>
      <c r="DO468" s="217"/>
      <c r="DP468" s="217"/>
      <c r="DQ468" s="217"/>
      <c r="DR468" s="217"/>
      <c r="DS468" s="217"/>
      <c r="DT468" s="217"/>
      <c r="DU468" s="217"/>
      <c r="DV468" s="217"/>
      <c r="DW468" s="217"/>
      <c r="DX468" s="217"/>
      <c r="DY468" s="217"/>
      <c r="DZ468" s="217"/>
      <c r="EA468" s="217"/>
      <c r="EB468" s="217"/>
      <c r="EC468" s="217"/>
      <c r="ED468" s="217"/>
      <c r="EE468" s="217"/>
      <c r="EF468" s="217"/>
      <c r="EG468" s="217"/>
      <c r="EH468" s="217"/>
      <c r="EI468" s="217"/>
      <c r="EJ468" s="217"/>
      <c r="EK468" s="217"/>
      <c r="EL468" s="217"/>
      <c r="EM468" s="217"/>
      <c r="EN468" s="217"/>
      <c r="EO468" s="217"/>
      <c r="EP468" s="217"/>
      <c r="EQ468" s="217"/>
      <c r="ER468" s="217"/>
      <c r="ES468" s="217"/>
      <c r="ET468" s="217"/>
      <c r="EU468" s="217"/>
      <c r="EV468" s="217"/>
      <c r="EW468" s="217"/>
      <c r="EX468" s="217"/>
      <c r="EY468" s="217"/>
      <c r="EZ468" s="217"/>
      <c r="FA468" s="217"/>
      <c r="FB468" s="217"/>
      <c r="FC468" s="217"/>
      <c r="FD468" s="217"/>
      <c r="FE468" s="217"/>
      <c r="FF468" s="217"/>
      <c r="FG468" s="217"/>
      <c r="FH468" s="217"/>
      <c r="FI468" s="217"/>
      <c r="FJ468" s="217"/>
      <c r="FK468" s="217"/>
      <c r="FL468" s="217"/>
      <c r="FM468" s="217"/>
      <c r="FN468" s="217"/>
      <c r="FO468" s="217"/>
      <c r="FP468" s="217"/>
      <c r="FQ468" s="217"/>
      <c r="FR468" s="217"/>
      <c r="FS468" s="217"/>
      <c r="FT468" s="217"/>
      <c r="FU468" s="217"/>
      <c r="FV468" s="217"/>
      <c r="FW468" s="217"/>
      <c r="FX468" s="217"/>
      <c r="FY468" s="217"/>
      <c r="FZ468" s="217"/>
      <c r="GA468" s="217"/>
      <c r="GB468" s="217"/>
      <c r="GC468" s="217"/>
      <c r="GD468" s="217"/>
      <c r="GE468" s="217"/>
      <c r="GF468" s="217"/>
      <c r="GG468" s="217"/>
      <c r="GH468" s="217"/>
      <c r="GI468" s="217"/>
      <c r="GJ468" s="217"/>
      <c r="GK468" s="217"/>
      <c r="GL468" s="217"/>
      <c r="GM468" s="217"/>
      <c r="GN468" s="217"/>
      <c r="GO468" s="217"/>
      <c r="GP468" s="217"/>
      <c r="GQ468" s="217"/>
      <c r="GR468" s="217"/>
      <c r="GS468" s="217"/>
      <c r="GT468" s="217"/>
      <c r="GU468" s="217"/>
      <c r="GV468" s="217"/>
      <c r="GW468" s="217"/>
      <c r="GX468" s="217"/>
      <c r="GY468" s="217"/>
      <c r="GZ468" s="217"/>
      <c r="HA468" s="217"/>
      <c r="HB468" s="217"/>
      <c r="HC468" s="217"/>
      <c r="HD468" s="217"/>
      <c r="HE468" s="217"/>
      <c r="HF468" s="217"/>
      <c r="HG468" s="217"/>
      <c r="HH468" s="217"/>
      <c r="HI468" s="217"/>
      <c r="HJ468" s="217"/>
      <c r="HK468" s="217"/>
      <c r="HL468" s="217"/>
      <c r="HM468" s="217"/>
      <c r="HN468" s="217"/>
      <c r="HO468" s="217"/>
      <c r="HP468" s="217"/>
      <c r="HQ468" s="217"/>
      <c r="HR468" s="217"/>
      <c r="HS468" s="217"/>
      <c r="HT468" s="217"/>
      <c r="HU468" s="217"/>
      <c r="HV468" s="217"/>
      <c r="HW468" s="217"/>
      <c r="HX468" s="217"/>
      <c r="HY468" s="217"/>
      <c r="HZ468" s="217"/>
      <c r="IA468" s="217"/>
      <c r="IB468" s="217"/>
      <c r="IC468" s="217"/>
      <c r="ID468" s="217"/>
      <c r="IE468" s="217"/>
      <c r="IF468" s="217"/>
      <c r="IG468" s="217"/>
      <c r="IH468" s="217"/>
      <c r="II468" s="217"/>
      <c r="IJ468" s="217"/>
      <c r="IK468" s="217"/>
      <c r="IL468" s="217"/>
      <c r="IM468" s="217"/>
      <c r="IN468" s="217"/>
      <c r="IO468" s="217"/>
      <c r="IP468" s="217"/>
      <c r="IQ468" s="217"/>
      <c r="IR468" s="217"/>
      <c r="IS468" s="217"/>
      <c r="IT468" s="217"/>
      <c r="IU468" s="217"/>
      <c r="IV468" s="217"/>
      <c r="IW468" s="217"/>
    </row>
    <row r="469" customFormat="false" ht="12.75" hidden="false" customHeight="false" outlineLevel="0" collapsed="false">
      <c r="A469" s="194"/>
      <c r="B469" s="216"/>
      <c r="C469" s="222"/>
      <c r="D469" s="222"/>
      <c r="E469" s="222"/>
      <c r="F469" s="217"/>
      <c r="G469" s="217"/>
      <c r="H469" s="217"/>
      <c r="I469" s="217"/>
      <c r="J469" s="217"/>
      <c r="K469" s="217"/>
      <c r="L469" s="217"/>
      <c r="M469" s="217"/>
      <c r="N469" s="217"/>
      <c r="O469" s="217"/>
      <c r="P469" s="217"/>
      <c r="Q469" s="217"/>
      <c r="R469" s="217"/>
      <c r="S469" s="217"/>
      <c r="T469" s="217"/>
      <c r="U469" s="217"/>
      <c r="V469" s="217"/>
      <c r="W469" s="217"/>
      <c r="X469" s="217"/>
      <c r="Y469" s="217"/>
      <c r="Z469" s="217"/>
      <c r="AA469" s="217"/>
      <c r="AB469" s="217"/>
      <c r="AC469" s="217"/>
      <c r="AD469" s="217"/>
      <c r="AE469" s="217"/>
      <c r="AF469" s="217"/>
      <c r="AG469" s="217"/>
      <c r="AH469" s="217"/>
      <c r="AI469" s="217"/>
      <c r="AJ469" s="217"/>
      <c r="AK469" s="217"/>
      <c r="AL469" s="217"/>
      <c r="AM469" s="217"/>
      <c r="AN469" s="217"/>
      <c r="AO469" s="217"/>
      <c r="AP469" s="217"/>
      <c r="AQ469" s="217"/>
      <c r="AR469" s="217"/>
      <c r="AS469" s="217"/>
      <c r="AT469" s="217"/>
      <c r="AU469" s="217"/>
      <c r="AV469" s="217"/>
      <c r="AW469" s="217"/>
      <c r="AX469" s="217"/>
      <c r="AY469" s="217"/>
      <c r="AZ469" s="217"/>
      <c r="BA469" s="217"/>
      <c r="BB469" s="217"/>
      <c r="BC469" s="217"/>
      <c r="BD469" s="217"/>
      <c r="BE469" s="217"/>
      <c r="BF469" s="217"/>
      <c r="BG469" s="217"/>
      <c r="BH469" s="217"/>
      <c r="BI469" s="217"/>
      <c r="BJ469" s="217"/>
      <c r="BK469" s="217"/>
      <c r="BL469" s="217"/>
      <c r="BM469" s="217"/>
      <c r="BN469" s="217"/>
      <c r="BO469" s="217"/>
      <c r="BP469" s="217"/>
      <c r="BQ469" s="217"/>
      <c r="BR469" s="217"/>
      <c r="BS469" s="217"/>
      <c r="BT469" s="217"/>
      <c r="BU469" s="217"/>
      <c r="BV469" s="217"/>
      <c r="BW469" s="217"/>
      <c r="BX469" s="217"/>
      <c r="BY469" s="217"/>
      <c r="BZ469" s="217"/>
      <c r="CA469" s="217"/>
      <c r="CB469" s="217"/>
      <c r="CC469" s="217"/>
      <c r="CD469" s="217"/>
      <c r="CE469" s="217"/>
      <c r="CF469" s="217"/>
      <c r="CG469" s="217"/>
      <c r="CH469" s="217"/>
      <c r="CI469" s="217"/>
      <c r="CJ469" s="217"/>
      <c r="CK469" s="217"/>
      <c r="CL469" s="217"/>
      <c r="CM469" s="217"/>
      <c r="CN469" s="217"/>
      <c r="CO469" s="217"/>
      <c r="CP469" s="217"/>
      <c r="CQ469" s="217"/>
      <c r="CR469" s="217"/>
      <c r="CS469" s="217"/>
      <c r="CT469" s="217"/>
      <c r="CU469" s="217"/>
      <c r="CV469" s="217"/>
      <c r="CW469" s="217"/>
      <c r="CX469" s="217"/>
      <c r="CY469" s="217"/>
      <c r="CZ469" s="217"/>
      <c r="DA469" s="217"/>
      <c r="DB469" s="217"/>
      <c r="DC469" s="217"/>
      <c r="DD469" s="217"/>
      <c r="DE469" s="217"/>
      <c r="DF469" s="217"/>
      <c r="DG469" s="217"/>
      <c r="DH469" s="217"/>
      <c r="DI469" s="217"/>
      <c r="DJ469" s="217"/>
      <c r="DK469" s="217"/>
      <c r="DL469" s="217"/>
      <c r="DM469" s="217"/>
      <c r="DN469" s="217"/>
      <c r="DO469" s="217"/>
      <c r="DP469" s="217"/>
      <c r="DQ469" s="217"/>
      <c r="DR469" s="217"/>
      <c r="DS469" s="217"/>
      <c r="DT469" s="217"/>
      <c r="DU469" s="217"/>
      <c r="DV469" s="217"/>
      <c r="DW469" s="217"/>
      <c r="DX469" s="217"/>
      <c r="DY469" s="217"/>
      <c r="DZ469" s="217"/>
      <c r="EA469" s="217"/>
      <c r="EB469" s="217"/>
      <c r="EC469" s="217"/>
      <c r="ED469" s="217"/>
      <c r="EE469" s="217"/>
      <c r="EF469" s="217"/>
      <c r="EG469" s="217"/>
      <c r="EH469" s="217"/>
      <c r="EI469" s="217"/>
      <c r="EJ469" s="217"/>
      <c r="EK469" s="217"/>
      <c r="EL469" s="217"/>
      <c r="EM469" s="217"/>
      <c r="EN469" s="217"/>
      <c r="EO469" s="217"/>
      <c r="EP469" s="217"/>
      <c r="EQ469" s="217"/>
      <c r="ER469" s="217"/>
      <c r="ES469" s="217"/>
      <c r="ET469" s="217"/>
      <c r="EU469" s="217"/>
      <c r="EV469" s="217"/>
      <c r="EW469" s="217"/>
      <c r="EX469" s="217"/>
      <c r="EY469" s="217"/>
      <c r="EZ469" s="217"/>
      <c r="FA469" s="217"/>
      <c r="FB469" s="217"/>
      <c r="FC469" s="217"/>
      <c r="FD469" s="217"/>
      <c r="FE469" s="217"/>
      <c r="FF469" s="217"/>
      <c r="FG469" s="217"/>
      <c r="FH469" s="217"/>
      <c r="FI469" s="217"/>
      <c r="FJ469" s="217"/>
      <c r="FK469" s="217"/>
      <c r="FL469" s="217"/>
      <c r="FM469" s="217"/>
      <c r="FN469" s="217"/>
      <c r="FO469" s="217"/>
      <c r="FP469" s="217"/>
      <c r="FQ469" s="217"/>
      <c r="FR469" s="217"/>
      <c r="FS469" s="217"/>
      <c r="FT469" s="217"/>
      <c r="FU469" s="217"/>
      <c r="FV469" s="217"/>
      <c r="FW469" s="217"/>
      <c r="FX469" s="217"/>
      <c r="FY469" s="217"/>
      <c r="FZ469" s="217"/>
      <c r="GA469" s="217"/>
      <c r="GB469" s="217"/>
      <c r="GC469" s="217"/>
      <c r="GD469" s="217"/>
      <c r="GE469" s="217"/>
      <c r="GF469" s="217"/>
      <c r="GG469" s="217"/>
      <c r="GH469" s="217"/>
      <c r="GI469" s="217"/>
      <c r="GJ469" s="217"/>
      <c r="GK469" s="217"/>
      <c r="GL469" s="217"/>
      <c r="GM469" s="217"/>
      <c r="GN469" s="217"/>
      <c r="GO469" s="217"/>
      <c r="GP469" s="217"/>
      <c r="GQ469" s="217"/>
      <c r="GR469" s="217"/>
      <c r="GS469" s="217"/>
      <c r="GT469" s="217"/>
      <c r="GU469" s="217"/>
      <c r="GV469" s="217"/>
      <c r="GW469" s="217"/>
      <c r="GX469" s="217"/>
      <c r="GY469" s="217"/>
      <c r="GZ469" s="217"/>
      <c r="HA469" s="217"/>
      <c r="HB469" s="217"/>
      <c r="HC469" s="217"/>
      <c r="HD469" s="217"/>
      <c r="HE469" s="217"/>
      <c r="HF469" s="217"/>
      <c r="HG469" s="217"/>
      <c r="HH469" s="217"/>
      <c r="HI469" s="217"/>
      <c r="HJ469" s="217"/>
      <c r="HK469" s="217"/>
      <c r="HL469" s="217"/>
      <c r="HM469" s="217"/>
      <c r="HN469" s="217"/>
      <c r="HO469" s="217"/>
      <c r="HP469" s="217"/>
      <c r="HQ469" s="217"/>
      <c r="HR469" s="217"/>
      <c r="HS469" s="217"/>
      <c r="HT469" s="217"/>
      <c r="HU469" s="217"/>
      <c r="HV469" s="217"/>
      <c r="HW469" s="217"/>
      <c r="HX469" s="217"/>
      <c r="HY469" s="217"/>
      <c r="HZ469" s="217"/>
      <c r="IA469" s="217"/>
      <c r="IB469" s="217"/>
      <c r="IC469" s="217"/>
      <c r="ID469" s="217"/>
      <c r="IE469" s="217"/>
      <c r="IF469" s="217"/>
      <c r="IG469" s="217"/>
      <c r="IH469" s="217"/>
      <c r="II469" s="217"/>
      <c r="IJ469" s="217"/>
      <c r="IK469" s="217"/>
      <c r="IL469" s="217"/>
      <c r="IM469" s="217"/>
      <c r="IN469" s="217"/>
      <c r="IO469" s="217"/>
      <c r="IP469" s="217"/>
      <c r="IQ469" s="217"/>
      <c r="IR469" s="217"/>
      <c r="IS469" s="217"/>
      <c r="IT469" s="217"/>
      <c r="IU469" s="217"/>
      <c r="IV469" s="217"/>
      <c r="IW469" s="217"/>
    </row>
    <row r="470" customFormat="false" ht="12.75" hidden="false" customHeight="false" outlineLevel="0" collapsed="false">
      <c r="A470" s="191"/>
      <c r="B470" s="216"/>
      <c r="C470" s="222"/>
      <c r="D470" s="222"/>
      <c r="E470" s="222"/>
      <c r="F470" s="217"/>
      <c r="G470" s="217"/>
      <c r="H470" s="217"/>
      <c r="I470" s="217"/>
      <c r="J470" s="217"/>
      <c r="K470" s="217"/>
      <c r="L470" s="217"/>
      <c r="M470" s="217"/>
      <c r="N470" s="217"/>
      <c r="O470" s="217"/>
      <c r="P470" s="217"/>
      <c r="Q470" s="217"/>
      <c r="R470" s="217"/>
      <c r="S470" s="217"/>
      <c r="T470" s="217"/>
      <c r="U470" s="217"/>
      <c r="V470" s="217"/>
      <c r="W470" s="217"/>
      <c r="X470" s="217"/>
      <c r="Y470" s="217"/>
      <c r="Z470" s="217"/>
      <c r="AA470" s="217"/>
      <c r="AB470" s="217"/>
      <c r="AC470" s="217"/>
      <c r="AD470" s="217"/>
      <c r="AE470" s="217"/>
      <c r="AF470" s="217"/>
      <c r="AG470" s="217"/>
      <c r="AH470" s="217"/>
      <c r="AI470" s="217"/>
      <c r="AJ470" s="217"/>
      <c r="AK470" s="217"/>
      <c r="AL470" s="217"/>
      <c r="AM470" s="217"/>
      <c r="AN470" s="217"/>
      <c r="AO470" s="217"/>
      <c r="AP470" s="217"/>
      <c r="AQ470" s="217"/>
      <c r="AR470" s="217"/>
      <c r="AS470" s="217"/>
      <c r="AT470" s="217"/>
      <c r="AU470" s="217"/>
      <c r="AV470" s="217"/>
      <c r="AW470" s="217"/>
      <c r="AX470" s="217"/>
      <c r="AY470" s="217"/>
      <c r="AZ470" s="217"/>
      <c r="BA470" s="217"/>
      <c r="BB470" s="217"/>
      <c r="BC470" s="217"/>
      <c r="BD470" s="217"/>
      <c r="BE470" s="217"/>
      <c r="BF470" s="217"/>
      <c r="BG470" s="217"/>
      <c r="BH470" s="217"/>
      <c r="BI470" s="217"/>
      <c r="BJ470" s="217"/>
      <c r="BK470" s="217"/>
      <c r="BL470" s="217"/>
      <c r="BM470" s="217"/>
      <c r="BN470" s="217"/>
      <c r="BO470" s="217"/>
      <c r="BP470" s="217"/>
      <c r="BQ470" s="217"/>
      <c r="BR470" s="217"/>
      <c r="BS470" s="217"/>
      <c r="BT470" s="217"/>
      <c r="BU470" s="217"/>
      <c r="BV470" s="217"/>
      <c r="BW470" s="217"/>
      <c r="BX470" s="217"/>
      <c r="BY470" s="217"/>
      <c r="BZ470" s="217"/>
      <c r="CA470" s="217"/>
      <c r="CB470" s="217"/>
      <c r="CC470" s="217"/>
      <c r="CD470" s="217"/>
      <c r="CE470" s="217"/>
      <c r="CF470" s="217"/>
      <c r="CG470" s="217"/>
      <c r="CH470" s="217"/>
      <c r="CI470" s="217"/>
      <c r="CJ470" s="217"/>
      <c r="CK470" s="217"/>
      <c r="CL470" s="217"/>
      <c r="CM470" s="217"/>
      <c r="CN470" s="217"/>
      <c r="CO470" s="217"/>
      <c r="CP470" s="217"/>
      <c r="CQ470" s="217"/>
      <c r="CR470" s="217"/>
      <c r="CS470" s="217"/>
      <c r="CT470" s="217"/>
      <c r="CU470" s="217"/>
      <c r="CV470" s="217"/>
      <c r="CW470" s="217"/>
      <c r="CX470" s="217"/>
      <c r="CY470" s="217"/>
      <c r="CZ470" s="217"/>
      <c r="DA470" s="217"/>
      <c r="DB470" s="217"/>
      <c r="DC470" s="217"/>
      <c r="DD470" s="217"/>
      <c r="DE470" s="217"/>
      <c r="DF470" s="217"/>
      <c r="DG470" s="217"/>
      <c r="DH470" s="217"/>
      <c r="DI470" s="217"/>
      <c r="DJ470" s="217"/>
      <c r="DK470" s="217"/>
      <c r="DL470" s="217"/>
      <c r="DM470" s="217"/>
      <c r="DN470" s="217"/>
      <c r="DO470" s="217"/>
      <c r="DP470" s="217"/>
      <c r="DQ470" s="217"/>
      <c r="DR470" s="217"/>
      <c r="DS470" s="217"/>
      <c r="DT470" s="217"/>
      <c r="DU470" s="217"/>
      <c r="DV470" s="217"/>
      <c r="DW470" s="217"/>
      <c r="DX470" s="217"/>
      <c r="DY470" s="217"/>
      <c r="DZ470" s="217"/>
      <c r="EA470" s="217"/>
      <c r="EB470" s="217"/>
      <c r="EC470" s="217"/>
      <c r="ED470" s="217"/>
      <c r="EE470" s="217"/>
      <c r="EF470" s="217"/>
      <c r="EG470" s="217"/>
      <c r="EH470" s="217"/>
      <c r="EI470" s="217"/>
      <c r="EJ470" s="217"/>
      <c r="EK470" s="217"/>
      <c r="EL470" s="217"/>
      <c r="EM470" s="217"/>
      <c r="EN470" s="217"/>
      <c r="EO470" s="217"/>
      <c r="EP470" s="217"/>
      <c r="EQ470" s="217"/>
      <c r="ER470" s="217"/>
      <c r="ES470" s="217"/>
      <c r="ET470" s="217"/>
      <c r="EU470" s="217"/>
      <c r="EV470" s="217"/>
      <c r="EW470" s="217"/>
      <c r="EX470" s="217"/>
      <c r="EY470" s="217"/>
      <c r="EZ470" s="217"/>
      <c r="FA470" s="217"/>
      <c r="FB470" s="217"/>
      <c r="FC470" s="217"/>
      <c r="FD470" s="217"/>
      <c r="FE470" s="217"/>
      <c r="FF470" s="217"/>
      <c r="FG470" s="217"/>
      <c r="FH470" s="217"/>
      <c r="FI470" s="217"/>
      <c r="FJ470" s="217"/>
      <c r="FK470" s="217"/>
      <c r="FL470" s="217"/>
      <c r="FM470" s="217"/>
      <c r="FN470" s="217"/>
      <c r="FO470" s="217"/>
      <c r="FP470" s="217"/>
      <c r="FQ470" s="217"/>
      <c r="FR470" s="217"/>
      <c r="FS470" s="217"/>
      <c r="FT470" s="217"/>
      <c r="FU470" s="217"/>
      <c r="FV470" s="217"/>
      <c r="FW470" s="217"/>
      <c r="FX470" s="217"/>
      <c r="FY470" s="217"/>
      <c r="FZ470" s="217"/>
      <c r="GA470" s="217"/>
      <c r="GB470" s="217"/>
      <c r="GC470" s="217"/>
      <c r="GD470" s="217"/>
      <c r="GE470" s="217"/>
      <c r="GF470" s="217"/>
      <c r="GG470" s="217"/>
      <c r="GH470" s="217"/>
      <c r="GI470" s="217"/>
      <c r="GJ470" s="217"/>
      <c r="GK470" s="217"/>
      <c r="GL470" s="217"/>
      <c r="GM470" s="217"/>
      <c r="GN470" s="217"/>
      <c r="GO470" s="217"/>
      <c r="GP470" s="217"/>
      <c r="GQ470" s="217"/>
      <c r="GR470" s="217"/>
      <c r="GS470" s="217"/>
      <c r="GT470" s="217"/>
      <c r="GU470" s="217"/>
      <c r="GV470" s="217"/>
      <c r="GW470" s="217"/>
      <c r="GX470" s="217"/>
      <c r="GY470" s="217"/>
      <c r="GZ470" s="217"/>
      <c r="HA470" s="217"/>
      <c r="HB470" s="217"/>
      <c r="HC470" s="217"/>
      <c r="HD470" s="217"/>
      <c r="HE470" s="217"/>
      <c r="HF470" s="217"/>
      <c r="HG470" s="217"/>
      <c r="HH470" s="217"/>
      <c r="HI470" s="217"/>
      <c r="HJ470" s="217"/>
      <c r="HK470" s="217"/>
      <c r="HL470" s="217"/>
      <c r="HM470" s="217"/>
      <c r="HN470" s="217"/>
      <c r="HO470" s="217"/>
      <c r="HP470" s="217"/>
      <c r="HQ470" s="217"/>
      <c r="HR470" s="217"/>
      <c r="HS470" s="217"/>
      <c r="HT470" s="217"/>
      <c r="HU470" s="217"/>
      <c r="HV470" s="217"/>
      <c r="HW470" s="217"/>
      <c r="HX470" s="217"/>
      <c r="HY470" s="217"/>
      <c r="HZ470" s="217"/>
      <c r="IA470" s="217"/>
      <c r="IB470" s="217"/>
      <c r="IC470" s="217"/>
      <c r="ID470" s="217"/>
      <c r="IE470" s="217"/>
      <c r="IF470" s="217"/>
      <c r="IG470" s="217"/>
      <c r="IH470" s="217"/>
      <c r="II470" s="217"/>
      <c r="IJ470" s="217"/>
      <c r="IK470" s="217"/>
      <c r="IL470" s="217"/>
      <c r="IM470" s="217"/>
      <c r="IN470" s="217"/>
      <c r="IO470" s="217"/>
      <c r="IP470" s="217"/>
      <c r="IQ470" s="217"/>
      <c r="IR470" s="217"/>
      <c r="IS470" s="217"/>
      <c r="IT470" s="217"/>
      <c r="IU470" s="217"/>
      <c r="IV470" s="217"/>
      <c r="IW470" s="217"/>
    </row>
    <row r="471" customFormat="false" ht="12.75" hidden="false" customHeight="false" outlineLevel="0" collapsed="false">
      <c r="A471" s="230"/>
      <c r="B471" s="235"/>
      <c r="C471" s="222"/>
      <c r="D471" s="222"/>
      <c r="E471" s="222"/>
      <c r="F471" s="232"/>
      <c r="G471" s="232"/>
      <c r="H471" s="232"/>
      <c r="I471" s="232"/>
      <c r="J471" s="232"/>
      <c r="K471" s="232"/>
      <c r="L471" s="232"/>
      <c r="M471" s="232"/>
      <c r="N471" s="232"/>
      <c r="O471" s="232"/>
      <c r="P471" s="232"/>
      <c r="Q471" s="232"/>
      <c r="R471" s="232"/>
      <c r="S471" s="232"/>
      <c r="T471" s="232"/>
      <c r="U471" s="232"/>
      <c r="V471" s="232"/>
      <c r="W471" s="232"/>
      <c r="X471" s="232"/>
      <c r="Y471" s="232"/>
      <c r="Z471" s="232"/>
      <c r="AA471" s="232"/>
      <c r="AB471" s="232"/>
      <c r="AC471" s="232"/>
      <c r="AD471" s="232"/>
      <c r="AE471" s="232"/>
      <c r="AF471" s="232"/>
      <c r="AG471" s="232"/>
      <c r="AH471" s="232"/>
      <c r="AI471" s="232"/>
      <c r="AJ471" s="232"/>
      <c r="AK471" s="232"/>
      <c r="AL471" s="232"/>
      <c r="AM471" s="232"/>
      <c r="AN471" s="232"/>
      <c r="AO471" s="232"/>
      <c r="AP471" s="232"/>
      <c r="AQ471" s="232"/>
      <c r="AR471" s="232"/>
      <c r="AS471" s="232"/>
      <c r="AT471" s="232"/>
      <c r="AU471" s="232"/>
      <c r="AV471" s="232"/>
      <c r="AW471" s="232"/>
      <c r="AX471" s="232"/>
      <c r="AY471" s="232"/>
      <c r="AZ471" s="232"/>
      <c r="BA471" s="232"/>
      <c r="BB471" s="232"/>
      <c r="BC471" s="232"/>
      <c r="BD471" s="232"/>
      <c r="BE471" s="232"/>
      <c r="BF471" s="232"/>
      <c r="BG471" s="232"/>
      <c r="BH471" s="232"/>
      <c r="BI471" s="232"/>
      <c r="BJ471" s="232"/>
      <c r="BK471" s="232"/>
      <c r="BL471" s="232"/>
      <c r="BM471" s="232"/>
      <c r="BN471" s="232"/>
      <c r="BO471" s="232"/>
      <c r="BP471" s="232"/>
      <c r="BQ471" s="232"/>
      <c r="BR471" s="232"/>
      <c r="BS471" s="232"/>
      <c r="BT471" s="232"/>
      <c r="BU471" s="232"/>
      <c r="BV471" s="232"/>
      <c r="BW471" s="232"/>
      <c r="BX471" s="232"/>
      <c r="BY471" s="232"/>
      <c r="BZ471" s="232"/>
      <c r="CA471" s="232"/>
      <c r="CB471" s="232"/>
      <c r="CC471" s="232"/>
      <c r="CD471" s="232"/>
      <c r="CE471" s="232"/>
      <c r="CF471" s="232"/>
      <c r="CG471" s="232"/>
      <c r="CH471" s="232"/>
      <c r="CI471" s="232"/>
      <c r="CJ471" s="232"/>
      <c r="CK471" s="232"/>
      <c r="CL471" s="232"/>
      <c r="CM471" s="232"/>
      <c r="CN471" s="232"/>
      <c r="CO471" s="232"/>
      <c r="CP471" s="232"/>
      <c r="CQ471" s="232"/>
      <c r="CR471" s="232"/>
      <c r="CS471" s="232"/>
      <c r="CT471" s="232"/>
      <c r="CU471" s="232"/>
      <c r="CV471" s="232"/>
      <c r="CW471" s="232"/>
      <c r="CX471" s="232"/>
      <c r="CY471" s="232"/>
      <c r="CZ471" s="232"/>
      <c r="DA471" s="232"/>
      <c r="DB471" s="232"/>
      <c r="DC471" s="232"/>
      <c r="DD471" s="232"/>
      <c r="DE471" s="232"/>
      <c r="DF471" s="232"/>
      <c r="DG471" s="232"/>
      <c r="DH471" s="232"/>
      <c r="DI471" s="232"/>
      <c r="DJ471" s="232"/>
      <c r="DK471" s="232"/>
      <c r="DL471" s="232"/>
      <c r="DM471" s="232"/>
      <c r="DN471" s="232"/>
      <c r="DO471" s="232"/>
      <c r="DP471" s="232"/>
      <c r="DQ471" s="232"/>
      <c r="DR471" s="232"/>
      <c r="DS471" s="232"/>
      <c r="DT471" s="232"/>
      <c r="DU471" s="232"/>
      <c r="DV471" s="232"/>
      <c r="DW471" s="232"/>
      <c r="DX471" s="232"/>
      <c r="DY471" s="232"/>
      <c r="DZ471" s="232"/>
      <c r="EA471" s="232"/>
      <c r="EB471" s="232"/>
      <c r="EC471" s="232"/>
      <c r="ED471" s="232"/>
      <c r="EE471" s="232"/>
      <c r="EF471" s="232"/>
      <c r="EG471" s="232"/>
      <c r="EH471" s="232"/>
      <c r="EI471" s="232"/>
      <c r="EJ471" s="232"/>
      <c r="EK471" s="232"/>
      <c r="EL471" s="232"/>
      <c r="EM471" s="232"/>
      <c r="EN471" s="232"/>
      <c r="EO471" s="232"/>
      <c r="EP471" s="232"/>
      <c r="EQ471" s="232"/>
      <c r="ER471" s="232"/>
      <c r="ES471" s="232"/>
      <c r="ET471" s="232"/>
      <c r="EU471" s="232"/>
      <c r="EV471" s="232"/>
      <c r="EW471" s="232"/>
      <c r="EX471" s="232"/>
      <c r="EY471" s="232"/>
      <c r="EZ471" s="232"/>
      <c r="FA471" s="232"/>
      <c r="FB471" s="232"/>
      <c r="FC471" s="232"/>
      <c r="FD471" s="232"/>
      <c r="FE471" s="232"/>
      <c r="FF471" s="232"/>
      <c r="FG471" s="232"/>
      <c r="FH471" s="232"/>
      <c r="FI471" s="232"/>
      <c r="FJ471" s="232"/>
      <c r="FK471" s="232"/>
      <c r="FL471" s="232"/>
      <c r="FM471" s="232"/>
      <c r="FN471" s="232"/>
      <c r="FO471" s="232"/>
      <c r="FP471" s="232"/>
      <c r="FQ471" s="232"/>
      <c r="FR471" s="232"/>
      <c r="FS471" s="232"/>
      <c r="FT471" s="232"/>
      <c r="FU471" s="232"/>
      <c r="FV471" s="232"/>
      <c r="FW471" s="232"/>
      <c r="FX471" s="232"/>
      <c r="FY471" s="232"/>
      <c r="FZ471" s="232"/>
      <c r="GA471" s="232"/>
      <c r="GB471" s="232"/>
      <c r="GC471" s="232"/>
      <c r="GD471" s="232"/>
      <c r="GE471" s="232"/>
      <c r="GF471" s="232"/>
      <c r="GG471" s="232"/>
      <c r="GH471" s="232"/>
      <c r="GI471" s="232"/>
      <c r="GJ471" s="232"/>
      <c r="GK471" s="232"/>
      <c r="GL471" s="232"/>
      <c r="GM471" s="232"/>
      <c r="GN471" s="232"/>
      <c r="GO471" s="232"/>
      <c r="GP471" s="232"/>
      <c r="GQ471" s="232"/>
      <c r="GR471" s="232"/>
      <c r="GS471" s="232"/>
      <c r="GT471" s="232"/>
      <c r="GU471" s="232"/>
      <c r="GV471" s="232"/>
      <c r="GW471" s="232"/>
      <c r="GX471" s="232"/>
      <c r="GY471" s="232"/>
      <c r="GZ471" s="232"/>
      <c r="HA471" s="232"/>
      <c r="HB471" s="232"/>
      <c r="HC471" s="232"/>
      <c r="HD471" s="232"/>
      <c r="HE471" s="232"/>
      <c r="HF471" s="232"/>
      <c r="HG471" s="232"/>
      <c r="HH471" s="232"/>
      <c r="HI471" s="232"/>
      <c r="HJ471" s="232"/>
      <c r="HK471" s="232"/>
      <c r="HL471" s="232"/>
      <c r="HM471" s="232"/>
      <c r="HN471" s="232"/>
      <c r="HO471" s="232"/>
      <c r="HP471" s="232"/>
      <c r="HQ471" s="232"/>
      <c r="HR471" s="232"/>
      <c r="HS471" s="232"/>
      <c r="HT471" s="232"/>
      <c r="HU471" s="232"/>
      <c r="HV471" s="232"/>
      <c r="HW471" s="232"/>
      <c r="HX471" s="232"/>
      <c r="HY471" s="232"/>
      <c r="HZ471" s="232"/>
      <c r="IA471" s="232"/>
      <c r="IB471" s="232"/>
      <c r="IC471" s="232"/>
      <c r="ID471" s="232"/>
      <c r="IE471" s="232"/>
      <c r="IF471" s="232"/>
      <c r="IG471" s="232"/>
      <c r="IH471" s="232"/>
      <c r="II471" s="232"/>
      <c r="IJ471" s="232"/>
      <c r="IK471" s="232"/>
      <c r="IL471" s="232"/>
      <c r="IM471" s="232"/>
      <c r="IN471" s="232"/>
      <c r="IO471" s="232"/>
      <c r="IP471" s="232"/>
      <c r="IQ471" s="232"/>
      <c r="IR471" s="232"/>
      <c r="IS471" s="232"/>
      <c r="IT471" s="232"/>
      <c r="IU471" s="232"/>
      <c r="IV471" s="232"/>
      <c r="IW471" s="232"/>
    </row>
    <row r="472" customFormat="false" ht="12.75" hidden="false" customHeight="false" outlineLevel="0" collapsed="false">
      <c r="A472" s="191"/>
      <c r="B472" s="236"/>
      <c r="C472" s="222"/>
      <c r="D472" s="222"/>
      <c r="E472" s="222"/>
      <c r="F472" s="217"/>
      <c r="G472" s="217"/>
      <c r="H472" s="217"/>
      <c r="I472" s="217"/>
      <c r="J472" s="217"/>
      <c r="K472" s="217"/>
      <c r="L472" s="217"/>
      <c r="M472" s="217"/>
      <c r="N472" s="217"/>
      <c r="O472" s="217"/>
      <c r="P472" s="217"/>
      <c r="Q472" s="217"/>
      <c r="R472" s="217"/>
      <c r="S472" s="217"/>
      <c r="T472" s="217"/>
      <c r="U472" s="217"/>
      <c r="V472" s="217"/>
      <c r="W472" s="217"/>
      <c r="X472" s="217"/>
      <c r="Y472" s="217"/>
      <c r="Z472" s="217"/>
      <c r="AA472" s="217"/>
      <c r="AB472" s="217"/>
      <c r="AC472" s="217"/>
      <c r="AD472" s="217"/>
      <c r="AE472" s="217"/>
      <c r="AF472" s="217"/>
      <c r="AG472" s="217"/>
      <c r="AH472" s="217"/>
      <c r="AI472" s="217"/>
      <c r="AJ472" s="217"/>
      <c r="AK472" s="217"/>
      <c r="AL472" s="217"/>
      <c r="AM472" s="217"/>
      <c r="AN472" s="217"/>
      <c r="AO472" s="217"/>
      <c r="AP472" s="217"/>
      <c r="AQ472" s="217"/>
      <c r="AR472" s="217"/>
      <c r="AS472" s="217"/>
      <c r="AT472" s="217"/>
      <c r="AU472" s="217"/>
      <c r="AV472" s="217"/>
      <c r="AW472" s="217"/>
      <c r="AX472" s="217"/>
      <c r="AY472" s="217"/>
      <c r="AZ472" s="217"/>
      <c r="BA472" s="217"/>
      <c r="BB472" s="217"/>
      <c r="BC472" s="217"/>
      <c r="BD472" s="217"/>
      <c r="BE472" s="217"/>
      <c r="BF472" s="217"/>
      <c r="BG472" s="217"/>
      <c r="BH472" s="217"/>
      <c r="BI472" s="217"/>
      <c r="BJ472" s="217"/>
      <c r="BK472" s="217"/>
      <c r="BL472" s="217"/>
      <c r="BM472" s="217"/>
      <c r="BN472" s="217"/>
      <c r="BO472" s="217"/>
      <c r="BP472" s="217"/>
      <c r="BQ472" s="217"/>
      <c r="BR472" s="217"/>
      <c r="BS472" s="217"/>
      <c r="BT472" s="217"/>
      <c r="BU472" s="217"/>
      <c r="BV472" s="217"/>
      <c r="BW472" s="217"/>
      <c r="BX472" s="217"/>
      <c r="BY472" s="217"/>
      <c r="BZ472" s="217"/>
      <c r="CA472" s="217"/>
      <c r="CB472" s="217"/>
      <c r="CC472" s="217"/>
      <c r="CD472" s="217"/>
      <c r="CE472" s="217"/>
      <c r="CF472" s="217"/>
      <c r="CG472" s="217"/>
      <c r="CH472" s="217"/>
      <c r="CI472" s="217"/>
      <c r="CJ472" s="217"/>
      <c r="CK472" s="217"/>
      <c r="CL472" s="217"/>
      <c r="CM472" s="217"/>
      <c r="CN472" s="217"/>
      <c r="CO472" s="217"/>
      <c r="CP472" s="217"/>
      <c r="CQ472" s="217"/>
      <c r="CR472" s="217"/>
      <c r="CS472" s="217"/>
      <c r="CT472" s="217"/>
      <c r="CU472" s="217"/>
      <c r="CV472" s="217"/>
      <c r="CW472" s="217"/>
      <c r="CX472" s="217"/>
      <c r="CY472" s="217"/>
      <c r="CZ472" s="217"/>
      <c r="DA472" s="217"/>
      <c r="DB472" s="217"/>
      <c r="DC472" s="217"/>
      <c r="DD472" s="217"/>
      <c r="DE472" s="217"/>
      <c r="DF472" s="217"/>
      <c r="DG472" s="217"/>
      <c r="DH472" s="217"/>
      <c r="DI472" s="217"/>
      <c r="DJ472" s="217"/>
      <c r="DK472" s="217"/>
      <c r="DL472" s="217"/>
      <c r="DM472" s="217"/>
      <c r="DN472" s="217"/>
      <c r="DO472" s="217"/>
      <c r="DP472" s="217"/>
      <c r="DQ472" s="217"/>
      <c r="DR472" s="217"/>
      <c r="DS472" s="217"/>
      <c r="DT472" s="217"/>
      <c r="DU472" s="217"/>
      <c r="DV472" s="217"/>
      <c r="DW472" s="217"/>
      <c r="DX472" s="217"/>
      <c r="DY472" s="217"/>
      <c r="DZ472" s="217"/>
      <c r="EA472" s="217"/>
      <c r="EB472" s="217"/>
      <c r="EC472" s="217"/>
      <c r="ED472" s="217"/>
      <c r="EE472" s="217"/>
      <c r="EF472" s="217"/>
      <c r="EG472" s="217"/>
      <c r="EH472" s="217"/>
      <c r="EI472" s="217"/>
      <c r="EJ472" s="217"/>
      <c r="EK472" s="217"/>
      <c r="EL472" s="217"/>
      <c r="EM472" s="217"/>
      <c r="EN472" s="217"/>
      <c r="EO472" s="217"/>
      <c r="EP472" s="217"/>
      <c r="EQ472" s="217"/>
      <c r="ER472" s="217"/>
      <c r="ES472" s="217"/>
      <c r="ET472" s="217"/>
      <c r="EU472" s="217"/>
      <c r="EV472" s="217"/>
      <c r="EW472" s="217"/>
      <c r="EX472" s="217"/>
      <c r="EY472" s="217"/>
      <c r="EZ472" s="217"/>
      <c r="FA472" s="217"/>
      <c r="FB472" s="217"/>
      <c r="FC472" s="217"/>
      <c r="FD472" s="217"/>
      <c r="FE472" s="217"/>
      <c r="FF472" s="217"/>
      <c r="FG472" s="217"/>
      <c r="FH472" s="217"/>
      <c r="FI472" s="217"/>
      <c r="FJ472" s="217"/>
      <c r="FK472" s="217"/>
      <c r="FL472" s="217"/>
      <c r="FM472" s="217"/>
      <c r="FN472" s="217"/>
      <c r="FO472" s="217"/>
      <c r="FP472" s="217"/>
      <c r="FQ472" s="217"/>
      <c r="FR472" s="217"/>
      <c r="FS472" s="217"/>
      <c r="FT472" s="217"/>
      <c r="FU472" s="217"/>
      <c r="FV472" s="217"/>
      <c r="FW472" s="217"/>
      <c r="FX472" s="217"/>
      <c r="FY472" s="217"/>
      <c r="FZ472" s="217"/>
      <c r="GA472" s="217"/>
      <c r="GB472" s="217"/>
      <c r="GC472" s="217"/>
      <c r="GD472" s="217"/>
      <c r="GE472" s="217"/>
      <c r="GF472" s="217"/>
      <c r="GG472" s="217"/>
      <c r="GH472" s="217"/>
      <c r="GI472" s="217"/>
      <c r="GJ472" s="217"/>
      <c r="GK472" s="217"/>
      <c r="GL472" s="217"/>
      <c r="GM472" s="217"/>
      <c r="GN472" s="217"/>
      <c r="GO472" s="217"/>
      <c r="GP472" s="217"/>
      <c r="GQ472" s="217"/>
      <c r="GR472" s="217"/>
      <c r="GS472" s="217"/>
      <c r="GT472" s="217"/>
      <c r="GU472" s="217"/>
      <c r="GV472" s="217"/>
      <c r="GW472" s="217"/>
      <c r="GX472" s="217"/>
      <c r="GY472" s="217"/>
      <c r="GZ472" s="217"/>
      <c r="HA472" s="217"/>
      <c r="HB472" s="217"/>
      <c r="HC472" s="217"/>
      <c r="HD472" s="217"/>
      <c r="HE472" s="217"/>
      <c r="HF472" s="217"/>
      <c r="HG472" s="217"/>
      <c r="HH472" s="217"/>
      <c r="HI472" s="217"/>
      <c r="HJ472" s="217"/>
      <c r="HK472" s="217"/>
      <c r="HL472" s="217"/>
      <c r="HM472" s="217"/>
      <c r="HN472" s="217"/>
      <c r="HO472" s="217"/>
      <c r="HP472" s="217"/>
      <c r="HQ472" s="217"/>
      <c r="HR472" s="217"/>
      <c r="HS472" s="217"/>
      <c r="HT472" s="217"/>
      <c r="HU472" s="217"/>
      <c r="HV472" s="217"/>
      <c r="HW472" s="217"/>
      <c r="HX472" s="217"/>
      <c r="HY472" s="217"/>
      <c r="HZ472" s="217"/>
      <c r="IA472" s="217"/>
      <c r="IB472" s="217"/>
      <c r="IC472" s="217"/>
      <c r="ID472" s="217"/>
      <c r="IE472" s="217"/>
      <c r="IF472" s="217"/>
      <c r="IG472" s="217"/>
      <c r="IH472" s="217"/>
      <c r="II472" s="217"/>
      <c r="IJ472" s="217"/>
      <c r="IK472" s="217"/>
      <c r="IL472" s="217"/>
      <c r="IM472" s="217"/>
      <c r="IN472" s="217"/>
      <c r="IO472" s="217"/>
      <c r="IP472" s="217"/>
      <c r="IQ472" s="217"/>
      <c r="IR472" s="217"/>
      <c r="IS472" s="217"/>
      <c r="IT472" s="217"/>
      <c r="IU472" s="217"/>
      <c r="IV472" s="217"/>
      <c r="IW472" s="217"/>
    </row>
    <row r="473" customFormat="false" ht="12.75" hidden="false" customHeight="false" outlineLevel="0" collapsed="false">
      <c r="A473" s="194"/>
      <c r="B473" s="236"/>
      <c r="C473" s="222"/>
      <c r="D473" s="222"/>
      <c r="E473" s="222"/>
      <c r="F473" s="217"/>
      <c r="G473" s="217"/>
      <c r="H473" s="217"/>
      <c r="I473" s="217"/>
      <c r="J473" s="217"/>
      <c r="K473" s="217"/>
      <c r="L473" s="217"/>
      <c r="M473" s="217"/>
      <c r="N473" s="217"/>
      <c r="O473" s="217"/>
      <c r="P473" s="217"/>
      <c r="Q473" s="217"/>
      <c r="R473" s="217"/>
      <c r="S473" s="217"/>
      <c r="T473" s="217"/>
      <c r="U473" s="217"/>
      <c r="V473" s="217"/>
      <c r="W473" s="217"/>
      <c r="X473" s="217"/>
      <c r="Y473" s="217"/>
      <c r="Z473" s="217"/>
      <c r="AA473" s="217"/>
      <c r="AB473" s="217"/>
      <c r="AC473" s="217"/>
      <c r="AD473" s="217"/>
      <c r="AE473" s="217"/>
      <c r="AF473" s="217"/>
      <c r="AG473" s="217"/>
      <c r="AH473" s="217"/>
      <c r="AI473" s="217"/>
      <c r="AJ473" s="217"/>
      <c r="AK473" s="217"/>
      <c r="AL473" s="217"/>
      <c r="AM473" s="217"/>
      <c r="AN473" s="217"/>
      <c r="AO473" s="217"/>
      <c r="AP473" s="217"/>
      <c r="AQ473" s="217"/>
      <c r="AR473" s="217"/>
      <c r="AS473" s="217"/>
      <c r="AT473" s="217"/>
      <c r="AU473" s="217"/>
      <c r="AV473" s="217"/>
      <c r="AW473" s="217"/>
      <c r="AX473" s="217"/>
      <c r="AY473" s="217"/>
      <c r="AZ473" s="217"/>
      <c r="BA473" s="217"/>
      <c r="BB473" s="217"/>
      <c r="BC473" s="217"/>
      <c r="BD473" s="217"/>
      <c r="BE473" s="217"/>
      <c r="BF473" s="217"/>
      <c r="BG473" s="217"/>
      <c r="BH473" s="217"/>
      <c r="BI473" s="217"/>
      <c r="BJ473" s="217"/>
      <c r="BK473" s="217"/>
      <c r="BL473" s="217"/>
      <c r="BM473" s="217"/>
      <c r="BN473" s="217"/>
      <c r="BO473" s="217"/>
      <c r="BP473" s="217"/>
      <c r="BQ473" s="217"/>
      <c r="BR473" s="217"/>
      <c r="BS473" s="217"/>
      <c r="BT473" s="217"/>
      <c r="BU473" s="217"/>
      <c r="BV473" s="217"/>
      <c r="BW473" s="217"/>
      <c r="BX473" s="217"/>
      <c r="BY473" s="217"/>
      <c r="BZ473" s="217"/>
      <c r="CA473" s="217"/>
      <c r="CB473" s="217"/>
      <c r="CC473" s="217"/>
      <c r="CD473" s="217"/>
      <c r="CE473" s="217"/>
      <c r="CF473" s="217"/>
      <c r="CG473" s="217"/>
      <c r="CH473" s="217"/>
      <c r="CI473" s="217"/>
      <c r="CJ473" s="217"/>
      <c r="CK473" s="217"/>
      <c r="CL473" s="217"/>
      <c r="CM473" s="217"/>
      <c r="CN473" s="217"/>
      <c r="CO473" s="217"/>
      <c r="CP473" s="217"/>
      <c r="CQ473" s="217"/>
      <c r="CR473" s="217"/>
      <c r="CS473" s="217"/>
      <c r="CT473" s="217"/>
      <c r="CU473" s="217"/>
      <c r="CV473" s="217"/>
      <c r="CW473" s="217"/>
      <c r="CX473" s="217"/>
      <c r="CY473" s="217"/>
      <c r="CZ473" s="217"/>
      <c r="DA473" s="217"/>
      <c r="DB473" s="217"/>
      <c r="DC473" s="217"/>
      <c r="DD473" s="217"/>
      <c r="DE473" s="217"/>
      <c r="DF473" s="217"/>
      <c r="DG473" s="217"/>
      <c r="DH473" s="217"/>
      <c r="DI473" s="217"/>
      <c r="DJ473" s="217"/>
      <c r="DK473" s="217"/>
      <c r="DL473" s="217"/>
      <c r="DM473" s="217"/>
      <c r="DN473" s="217"/>
      <c r="DO473" s="217"/>
      <c r="DP473" s="217"/>
      <c r="DQ473" s="217"/>
      <c r="DR473" s="217"/>
      <c r="DS473" s="217"/>
      <c r="DT473" s="217"/>
      <c r="DU473" s="217"/>
      <c r="DV473" s="217"/>
      <c r="DW473" s="217"/>
      <c r="DX473" s="217"/>
      <c r="DY473" s="217"/>
      <c r="DZ473" s="217"/>
      <c r="EA473" s="217"/>
      <c r="EB473" s="217"/>
      <c r="EC473" s="217"/>
      <c r="ED473" s="217"/>
      <c r="EE473" s="217"/>
      <c r="EF473" s="217"/>
      <c r="EG473" s="217"/>
      <c r="EH473" s="217"/>
      <c r="EI473" s="217"/>
      <c r="EJ473" s="217"/>
      <c r="EK473" s="217"/>
      <c r="EL473" s="217"/>
      <c r="EM473" s="217"/>
      <c r="EN473" s="217"/>
      <c r="EO473" s="217"/>
      <c r="EP473" s="217"/>
      <c r="EQ473" s="217"/>
      <c r="ER473" s="217"/>
      <c r="ES473" s="217"/>
      <c r="ET473" s="217"/>
      <c r="EU473" s="217"/>
      <c r="EV473" s="217"/>
      <c r="EW473" s="217"/>
      <c r="EX473" s="217"/>
      <c r="EY473" s="217"/>
      <c r="EZ473" s="217"/>
      <c r="FA473" s="217"/>
      <c r="FB473" s="217"/>
      <c r="FC473" s="217"/>
      <c r="FD473" s="217"/>
      <c r="FE473" s="217"/>
      <c r="FF473" s="217"/>
      <c r="FG473" s="217"/>
      <c r="FH473" s="217"/>
      <c r="FI473" s="217"/>
      <c r="FJ473" s="217"/>
      <c r="FK473" s="217"/>
      <c r="FL473" s="217"/>
      <c r="FM473" s="217"/>
      <c r="FN473" s="217"/>
      <c r="FO473" s="217"/>
      <c r="FP473" s="217"/>
      <c r="FQ473" s="217"/>
      <c r="FR473" s="217"/>
      <c r="FS473" s="217"/>
      <c r="FT473" s="217"/>
      <c r="FU473" s="217"/>
      <c r="FV473" s="217"/>
      <c r="FW473" s="217"/>
      <c r="FX473" s="217"/>
      <c r="FY473" s="217"/>
      <c r="FZ473" s="217"/>
      <c r="GA473" s="217"/>
      <c r="GB473" s="217"/>
      <c r="GC473" s="217"/>
      <c r="GD473" s="217"/>
      <c r="GE473" s="217"/>
      <c r="GF473" s="217"/>
      <c r="GG473" s="217"/>
      <c r="GH473" s="217"/>
      <c r="GI473" s="217"/>
      <c r="GJ473" s="217"/>
      <c r="GK473" s="217"/>
      <c r="GL473" s="217"/>
      <c r="GM473" s="217"/>
      <c r="GN473" s="217"/>
      <c r="GO473" s="217"/>
      <c r="GP473" s="217"/>
      <c r="GQ473" s="217"/>
      <c r="GR473" s="217"/>
      <c r="GS473" s="217"/>
      <c r="GT473" s="217"/>
      <c r="GU473" s="217"/>
      <c r="GV473" s="217"/>
      <c r="GW473" s="217"/>
      <c r="GX473" s="217"/>
      <c r="GY473" s="217"/>
      <c r="GZ473" s="217"/>
      <c r="HA473" s="217"/>
      <c r="HB473" s="217"/>
      <c r="HC473" s="217"/>
      <c r="HD473" s="217"/>
      <c r="HE473" s="217"/>
      <c r="HF473" s="217"/>
      <c r="HG473" s="217"/>
      <c r="HH473" s="217"/>
      <c r="HI473" s="217"/>
      <c r="HJ473" s="217"/>
      <c r="HK473" s="217"/>
      <c r="HL473" s="217"/>
      <c r="HM473" s="217"/>
      <c r="HN473" s="217"/>
      <c r="HO473" s="217"/>
      <c r="HP473" s="217"/>
      <c r="HQ473" s="217"/>
      <c r="HR473" s="217"/>
      <c r="HS473" s="217"/>
      <c r="HT473" s="217"/>
      <c r="HU473" s="217"/>
      <c r="HV473" s="217"/>
      <c r="HW473" s="217"/>
      <c r="HX473" s="217"/>
      <c r="HY473" s="217"/>
      <c r="HZ473" s="217"/>
      <c r="IA473" s="217"/>
      <c r="IB473" s="217"/>
      <c r="IC473" s="217"/>
      <c r="ID473" s="217"/>
      <c r="IE473" s="217"/>
      <c r="IF473" s="217"/>
      <c r="IG473" s="217"/>
      <c r="IH473" s="217"/>
      <c r="II473" s="217"/>
      <c r="IJ473" s="217"/>
      <c r="IK473" s="217"/>
      <c r="IL473" s="217"/>
      <c r="IM473" s="217"/>
      <c r="IN473" s="217"/>
      <c r="IO473" s="217"/>
      <c r="IP473" s="217"/>
      <c r="IQ473" s="217"/>
      <c r="IR473" s="217"/>
      <c r="IS473" s="217"/>
      <c r="IT473" s="217"/>
      <c r="IU473" s="217"/>
      <c r="IV473" s="217"/>
      <c r="IW473" s="217"/>
    </row>
    <row r="474" customFormat="false" ht="12.75" hidden="false" customHeight="false" outlineLevel="0" collapsed="false">
      <c r="A474" s="190"/>
      <c r="B474" s="229"/>
      <c r="C474" s="222"/>
      <c r="D474" s="222"/>
      <c r="E474" s="222"/>
      <c r="F474" s="217"/>
      <c r="G474" s="217"/>
      <c r="H474" s="217"/>
      <c r="I474" s="217"/>
      <c r="J474" s="217"/>
      <c r="K474" s="217"/>
      <c r="L474" s="217"/>
      <c r="M474" s="217"/>
      <c r="N474" s="217"/>
      <c r="O474" s="217"/>
      <c r="P474" s="217"/>
      <c r="Q474" s="217"/>
      <c r="R474" s="217"/>
      <c r="S474" s="217"/>
      <c r="T474" s="217"/>
      <c r="U474" s="217"/>
      <c r="V474" s="217"/>
      <c r="W474" s="217"/>
      <c r="X474" s="217"/>
      <c r="Y474" s="217"/>
      <c r="Z474" s="217"/>
      <c r="AA474" s="217"/>
      <c r="AB474" s="217"/>
      <c r="AC474" s="217"/>
      <c r="AD474" s="217"/>
      <c r="AE474" s="217"/>
      <c r="AF474" s="217"/>
      <c r="AG474" s="217"/>
      <c r="AH474" s="217"/>
      <c r="AI474" s="217"/>
      <c r="AJ474" s="217"/>
      <c r="AK474" s="217"/>
      <c r="AL474" s="217"/>
      <c r="AM474" s="217"/>
      <c r="AN474" s="217"/>
      <c r="AO474" s="217"/>
      <c r="AP474" s="217"/>
      <c r="AQ474" s="217"/>
      <c r="AR474" s="217"/>
      <c r="AS474" s="217"/>
      <c r="AT474" s="217"/>
      <c r="AU474" s="217"/>
      <c r="AV474" s="217"/>
      <c r="AW474" s="217"/>
      <c r="AX474" s="217"/>
      <c r="AY474" s="217"/>
      <c r="AZ474" s="217"/>
      <c r="BA474" s="217"/>
      <c r="BB474" s="217"/>
      <c r="BC474" s="217"/>
      <c r="BD474" s="217"/>
      <c r="BE474" s="217"/>
      <c r="BF474" s="217"/>
      <c r="BG474" s="217"/>
      <c r="BH474" s="217"/>
      <c r="BI474" s="217"/>
      <c r="BJ474" s="217"/>
      <c r="BK474" s="217"/>
      <c r="BL474" s="217"/>
      <c r="BM474" s="217"/>
      <c r="BN474" s="217"/>
      <c r="BO474" s="217"/>
      <c r="BP474" s="217"/>
      <c r="BQ474" s="217"/>
      <c r="BR474" s="217"/>
      <c r="BS474" s="217"/>
      <c r="BT474" s="217"/>
      <c r="BU474" s="217"/>
      <c r="BV474" s="217"/>
      <c r="BW474" s="217"/>
      <c r="BX474" s="217"/>
      <c r="BY474" s="217"/>
      <c r="BZ474" s="217"/>
      <c r="CA474" s="217"/>
      <c r="CB474" s="217"/>
      <c r="CC474" s="217"/>
      <c r="CD474" s="217"/>
      <c r="CE474" s="217"/>
      <c r="CF474" s="217"/>
      <c r="CG474" s="217"/>
      <c r="CH474" s="217"/>
      <c r="CI474" s="217"/>
      <c r="CJ474" s="217"/>
      <c r="CK474" s="217"/>
      <c r="CL474" s="217"/>
      <c r="CM474" s="217"/>
      <c r="CN474" s="217"/>
      <c r="CO474" s="217"/>
      <c r="CP474" s="217"/>
      <c r="CQ474" s="217"/>
      <c r="CR474" s="217"/>
      <c r="CS474" s="217"/>
      <c r="CT474" s="217"/>
      <c r="CU474" s="217"/>
      <c r="CV474" s="217"/>
      <c r="CW474" s="217"/>
      <c r="CX474" s="217"/>
      <c r="CY474" s="217"/>
      <c r="CZ474" s="217"/>
      <c r="DA474" s="217"/>
      <c r="DB474" s="217"/>
      <c r="DC474" s="217"/>
      <c r="DD474" s="217"/>
      <c r="DE474" s="217"/>
      <c r="DF474" s="217"/>
      <c r="DG474" s="217"/>
      <c r="DH474" s="217"/>
      <c r="DI474" s="217"/>
      <c r="DJ474" s="217"/>
      <c r="DK474" s="217"/>
      <c r="DL474" s="217"/>
      <c r="DM474" s="217"/>
      <c r="DN474" s="217"/>
      <c r="DO474" s="217"/>
      <c r="DP474" s="217"/>
      <c r="DQ474" s="217"/>
      <c r="DR474" s="217"/>
      <c r="DS474" s="217"/>
      <c r="DT474" s="217"/>
      <c r="DU474" s="217"/>
      <c r="DV474" s="217"/>
      <c r="DW474" s="217"/>
      <c r="DX474" s="217"/>
      <c r="DY474" s="217"/>
      <c r="DZ474" s="217"/>
      <c r="EA474" s="217"/>
      <c r="EB474" s="217"/>
      <c r="EC474" s="217"/>
      <c r="ED474" s="217"/>
      <c r="EE474" s="217"/>
      <c r="EF474" s="217"/>
      <c r="EG474" s="217"/>
      <c r="EH474" s="217"/>
      <c r="EI474" s="217"/>
      <c r="EJ474" s="217"/>
      <c r="EK474" s="217"/>
      <c r="EL474" s="217"/>
      <c r="EM474" s="217"/>
      <c r="EN474" s="217"/>
      <c r="EO474" s="217"/>
      <c r="EP474" s="217"/>
      <c r="EQ474" s="217"/>
      <c r="ER474" s="217"/>
      <c r="ES474" s="217"/>
      <c r="ET474" s="217"/>
      <c r="EU474" s="217"/>
      <c r="EV474" s="217"/>
      <c r="EW474" s="217"/>
      <c r="EX474" s="217"/>
      <c r="EY474" s="217"/>
      <c r="EZ474" s="217"/>
      <c r="FA474" s="217"/>
      <c r="FB474" s="217"/>
      <c r="FC474" s="217"/>
      <c r="FD474" s="217"/>
      <c r="FE474" s="217"/>
      <c r="FF474" s="217"/>
      <c r="FG474" s="217"/>
      <c r="FH474" s="217"/>
      <c r="FI474" s="217"/>
      <c r="FJ474" s="217"/>
      <c r="FK474" s="217"/>
      <c r="FL474" s="217"/>
      <c r="FM474" s="217"/>
      <c r="FN474" s="217"/>
      <c r="FO474" s="217"/>
      <c r="FP474" s="217"/>
      <c r="FQ474" s="217"/>
      <c r="FR474" s="217"/>
      <c r="FS474" s="217"/>
      <c r="FT474" s="217"/>
      <c r="FU474" s="217"/>
      <c r="FV474" s="217"/>
      <c r="FW474" s="217"/>
      <c r="FX474" s="217"/>
      <c r="FY474" s="217"/>
      <c r="FZ474" s="217"/>
      <c r="GA474" s="217"/>
      <c r="GB474" s="217"/>
      <c r="GC474" s="217"/>
      <c r="GD474" s="217"/>
      <c r="GE474" s="217"/>
      <c r="GF474" s="217"/>
      <c r="GG474" s="217"/>
      <c r="GH474" s="217"/>
      <c r="GI474" s="217"/>
      <c r="GJ474" s="217"/>
      <c r="GK474" s="217"/>
      <c r="GL474" s="217"/>
      <c r="GM474" s="217"/>
      <c r="GN474" s="217"/>
      <c r="GO474" s="217"/>
      <c r="GP474" s="217"/>
      <c r="GQ474" s="217"/>
      <c r="GR474" s="217"/>
      <c r="GS474" s="217"/>
      <c r="GT474" s="217"/>
      <c r="GU474" s="217"/>
      <c r="GV474" s="217"/>
      <c r="GW474" s="217"/>
      <c r="GX474" s="217"/>
      <c r="GY474" s="217"/>
      <c r="GZ474" s="217"/>
      <c r="HA474" s="217"/>
      <c r="HB474" s="217"/>
      <c r="HC474" s="217"/>
      <c r="HD474" s="217"/>
      <c r="HE474" s="217"/>
      <c r="HF474" s="217"/>
      <c r="HG474" s="217"/>
      <c r="HH474" s="217"/>
      <c r="HI474" s="217"/>
      <c r="HJ474" s="217"/>
      <c r="HK474" s="217"/>
      <c r="HL474" s="217"/>
      <c r="HM474" s="217"/>
      <c r="HN474" s="217"/>
      <c r="HO474" s="217"/>
      <c r="HP474" s="217"/>
      <c r="HQ474" s="217"/>
      <c r="HR474" s="217"/>
      <c r="HS474" s="217"/>
      <c r="HT474" s="217"/>
      <c r="HU474" s="217"/>
      <c r="HV474" s="217"/>
      <c r="HW474" s="217"/>
      <c r="HX474" s="217"/>
      <c r="HY474" s="217"/>
      <c r="HZ474" s="217"/>
      <c r="IA474" s="217"/>
      <c r="IB474" s="217"/>
      <c r="IC474" s="217"/>
      <c r="ID474" s="217"/>
      <c r="IE474" s="217"/>
      <c r="IF474" s="217"/>
      <c r="IG474" s="217"/>
      <c r="IH474" s="217"/>
      <c r="II474" s="217"/>
      <c r="IJ474" s="217"/>
      <c r="IK474" s="217"/>
      <c r="IL474" s="217"/>
      <c r="IM474" s="217"/>
      <c r="IN474" s="217"/>
      <c r="IO474" s="217"/>
      <c r="IP474" s="217"/>
      <c r="IQ474" s="217"/>
      <c r="IR474" s="217"/>
      <c r="IS474" s="217"/>
      <c r="IT474" s="217"/>
      <c r="IU474" s="217"/>
      <c r="IV474" s="217"/>
      <c r="IW474" s="217"/>
    </row>
    <row r="475" customFormat="false" ht="12.75" hidden="false" customHeight="false" outlineLevel="0" collapsed="false">
      <c r="A475" s="234"/>
      <c r="B475" s="235"/>
      <c r="C475" s="222"/>
      <c r="D475" s="222"/>
      <c r="E475" s="222"/>
      <c r="F475" s="232"/>
      <c r="G475" s="232"/>
      <c r="H475" s="232"/>
      <c r="I475" s="232"/>
      <c r="J475" s="232"/>
      <c r="K475" s="232"/>
      <c r="L475" s="232"/>
      <c r="M475" s="232"/>
      <c r="N475" s="232"/>
      <c r="O475" s="232"/>
      <c r="P475" s="232"/>
      <c r="Q475" s="232"/>
      <c r="R475" s="232"/>
      <c r="S475" s="232"/>
      <c r="T475" s="232"/>
      <c r="U475" s="232"/>
      <c r="V475" s="232"/>
      <c r="W475" s="232"/>
      <c r="X475" s="232"/>
      <c r="Y475" s="232"/>
      <c r="Z475" s="232"/>
      <c r="AA475" s="232"/>
      <c r="AB475" s="232"/>
      <c r="AC475" s="232"/>
      <c r="AD475" s="232"/>
      <c r="AE475" s="232"/>
      <c r="AF475" s="232"/>
      <c r="AG475" s="232"/>
      <c r="AH475" s="232"/>
      <c r="AI475" s="232"/>
      <c r="AJ475" s="232"/>
      <c r="AK475" s="232"/>
      <c r="AL475" s="232"/>
      <c r="AM475" s="232"/>
      <c r="AN475" s="232"/>
      <c r="AO475" s="232"/>
      <c r="AP475" s="232"/>
      <c r="AQ475" s="232"/>
      <c r="AR475" s="232"/>
      <c r="AS475" s="232"/>
      <c r="AT475" s="232"/>
      <c r="AU475" s="232"/>
      <c r="AV475" s="232"/>
      <c r="AW475" s="232"/>
      <c r="AX475" s="232"/>
      <c r="AY475" s="232"/>
      <c r="AZ475" s="232"/>
      <c r="BA475" s="232"/>
      <c r="BB475" s="232"/>
      <c r="BC475" s="232"/>
      <c r="BD475" s="232"/>
      <c r="BE475" s="232"/>
      <c r="BF475" s="232"/>
      <c r="BG475" s="232"/>
      <c r="BH475" s="232"/>
      <c r="BI475" s="232"/>
      <c r="BJ475" s="232"/>
      <c r="BK475" s="232"/>
      <c r="BL475" s="232"/>
      <c r="BM475" s="232"/>
      <c r="BN475" s="232"/>
      <c r="BO475" s="232"/>
      <c r="BP475" s="232"/>
      <c r="BQ475" s="232"/>
      <c r="BR475" s="232"/>
      <c r="BS475" s="232"/>
      <c r="BT475" s="232"/>
      <c r="BU475" s="232"/>
      <c r="BV475" s="232"/>
      <c r="BW475" s="232"/>
      <c r="BX475" s="232"/>
      <c r="BY475" s="232"/>
      <c r="BZ475" s="232"/>
      <c r="CA475" s="232"/>
      <c r="CB475" s="232"/>
      <c r="CC475" s="232"/>
      <c r="CD475" s="232"/>
      <c r="CE475" s="232"/>
      <c r="CF475" s="232"/>
      <c r="CG475" s="232"/>
      <c r="CH475" s="232"/>
      <c r="CI475" s="232"/>
      <c r="CJ475" s="232"/>
      <c r="CK475" s="232"/>
      <c r="CL475" s="232"/>
      <c r="CM475" s="232"/>
      <c r="CN475" s="232"/>
      <c r="CO475" s="232"/>
      <c r="CP475" s="232"/>
      <c r="CQ475" s="232"/>
      <c r="CR475" s="232"/>
      <c r="CS475" s="232"/>
      <c r="CT475" s="232"/>
      <c r="CU475" s="232"/>
      <c r="CV475" s="232"/>
      <c r="CW475" s="232"/>
      <c r="CX475" s="232"/>
      <c r="CY475" s="232"/>
      <c r="CZ475" s="232"/>
      <c r="DA475" s="232"/>
      <c r="DB475" s="232"/>
      <c r="DC475" s="232"/>
      <c r="DD475" s="232"/>
      <c r="DE475" s="232"/>
      <c r="DF475" s="232"/>
      <c r="DG475" s="232"/>
      <c r="DH475" s="232"/>
      <c r="DI475" s="232"/>
      <c r="DJ475" s="232"/>
      <c r="DK475" s="232"/>
      <c r="DL475" s="232"/>
      <c r="DM475" s="232"/>
      <c r="DN475" s="232"/>
      <c r="DO475" s="232"/>
      <c r="DP475" s="232"/>
      <c r="DQ475" s="232"/>
      <c r="DR475" s="232"/>
      <c r="DS475" s="232"/>
      <c r="DT475" s="232"/>
      <c r="DU475" s="232"/>
      <c r="DV475" s="232"/>
      <c r="DW475" s="232"/>
      <c r="DX475" s="232"/>
      <c r="DY475" s="232"/>
      <c r="DZ475" s="232"/>
      <c r="EA475" s="232"/>
      <c r="EB475" s="232"/>
      <c r="EC475" s="232"/>
      <c r="ED475" s="232"/>
      <c r="EE475" s="232"/>
      <c r="EF475" s="232"/>
      <c r="EG475" s="232"/>
      <c r="EH475" s="232"/>
      <c r="EI475" s="232"/>
      <c r="EJ475" s="232"/>
      <c r="EK475" s="232"/>
      <c r="EL475" s="232"/>
      <c r="EM475" s="232"/>
      <c r="EN475" s="232"/>
      <c r="EO475" s="232"/>
      <c r="EP475" s="232"/>
      <c r="EQ475" s="232"/>
      <c r="ER475" s="232"/>
      <c r="ES475" s="232"/>
      <c r="ET475" s="232"/>
      <c r="EU475" s="232"/>
      <c r="EV475" s="232"/>
      <c r="EW475" s="232"/>
      <c r="EX475" s="232"/>
      <c r="EY475" s="232"/>
      <c r="EZ475" s="232"/>
      <c r="FA475" s="232"/>
      <c r="FB475" s="232"/>
      <c r="FC475" s="232"/>
      <c r="FD475" s="232"/>
      <c r="FE475" s="232"/>
      <c r="FF475" s="232"/>
      <c r="FG475" s="232"/>
      <c r="FH475" s="232"/>
      <c r="FI475" s="232"/>
      <c r="FJ475" s="232"/>
      <c r="FK475" s="232"/>
      <c r="FL475" s="232"/>
      <c r="FM475" s="232"/>
      <c r="FN475" s="232"/>
      <c r="FO475" s="232"/>
      <c r="FP475" s="232"/>
      <c r="FQ475" s="232"/>
      <c r="FR475" s="232"/>
      <c r="FS475" s="232"/>
      <c r="FT475" s="232"/>
      <c r="FU475" s="232"/>
      <c r="FV475" s="232"/>
      <c r="FW475" s="232"/>
      <c r="FX475" s="232"/>
      <c r="FY475" s="232"/>
      <c r="FZ475" s="232"/>
      <c r="GA475" s="232"/>
      <c r="GB475" s="232"/>
      <c r="GC475" s="232"/>
      <c r="GD475" s="232"/>
      <c r="GE475" s="232"/>
      <c r="GF475" s="232"/>
      <c r="GG475" s="232"/>
      <c r="GH475" s="232"/>
      <c r="GI475" s="232"/>
      <c r="GJ475" s="232"/>
      <c r="GK475" s="232"/>
      <c r="GL475" s="232"/>
      <c r="GM475" s="232"/>
      <c r="GN475" s="232"/>
      <c r="GO475" s="232"/>
      <c r="GP475" s="232"/>
      <c r="GQ475" s="232"/>
      <c r="GR475" s="232"/>
      <c r="GS475" s="232"/>
      <c r="GT475" s="232"/>
      <c r="GU475" s="232"/>
      <c r="GV475" s="232"/>
      <c r="GW475" s="232"/>
      <c r="GX475" s="232"/>
      <c r="GY475" s="232"/>
      <c r="GZ475" s="232"/>
      <c r="HA475" s="232"/>
      <c r="HB475" s="232"/>
      <c r="HC475" s="232"/>
      <c r="HD475" s="232"/>
      <c r="HE475" s="232"/>
      <c r="HF475" s="232"/>
      <c r="HG475" s="232"/>
      <c r="HH475" s="232"/>
      <c r="HI475" s="232"/>
      <c r="HJ475" s="232"/>
      <c r="HK475" s="232"/>
      <c r="HL475" s="232"/>
      <c r="HM475" s="232"/>
      <c r="HN475" s="232"/>
      <c r="HO475" s="232"/>
      <c r="HP475" s="232"/>
      <c r="HQ475" s="232"/>
      <c r="HR475" s="232"/>
      <c r="HS475" s="232"/>
      <c r="HT475" s="232"/>
      <c r="HU475" s="232"/>
      <c r="HV475" s="232"/>
      <c r="HW475" s="232"/>
      <c r="HX475" s="232"/>
      <c r="HY475" s="232"/>
      <c r="HZ475" s="232"/>
      <c r="IA475" s="232"/>
      <c r="IB475" s="232"/>
      <c r="IC475" s="232"/>
      <c r="ID475" s="232"/>
      <c r="IE475" s="232"/>
      <c r="IF475" s="232"/>
      <c r="IG475" s="232"/>
      <c r="IH475" s="232"/>
      <c r="II475" s="232"/>
      <c r="IJ475" s="232"/>
      <c r="IK475" s="232"/>
      <c r="IL475" s="232"/>
      <c r="IM475" s="232"/>
      <c r="IN475" s="232"/>
      <c r="IO475" s="232"/>
      <c r="IP475" s="232"/>
      <c r="IQ475" s="232"/>
      <c r="IR475" s="232"/>
      <c r="IS475" s="232"/>
      <c r="IT475" s="232"/>
      <c r="IU475" s="232"/>
      <c r="IV475" s="232"/>
      <c r="IW475" s="232"/>
    </row>
    <row r="476" customFormat="false" ht="12.75" hidden="false" customHeight="false" outlineLevel="0" collapsed="false">
      <c r="A476" s="192"/>
      <c r="B476" s="216"/>
      <c r="C476" s="222"/>
      <c r="D476" s="222"/>
      <c r="E476" s="222"/>
      <c r="F476" s="217"/>
      <c r="G476" s="217"/>
      <c r="H476" s="217"/>
      <c r="I476" s="217"/>
      <c r="J476" s="217"/>
      <c r="K476" s="217"/>
      <c r="L476" s="217"/>
      <c r="M476" s="217"/>
      <c r="N476" s="217"/>
      <c r="O476" s="217"/>
      <c r="P476" s="217"/>
      <c r="Q476" s="217"/>
      <c r="R476" s="217"/>
      <c r="S476" s="217"/>
      <c r="T476" s="217"/>
      <c r="U476" s="217"/>
      <c r="V476" s="217"/>
      <c r="W476" s="217"/>
      <c r="X476" s="217"/>
      <c r="Y476" s="217"/>
      <c r="Z476" s="217"/>
      <c r="AA476" s="217"/>
      <c r="AB476" s="217"/>
      <c r="AC476" s="217"/>
      <c r="AD476" s="217"/>
      <c r="AE476" s="217"/>
      <c r="AF476" s="217"/>
      <c r="AG476" s="217"/>
      <c r="AH476" s="217"/>
      <c r="AI476" s="217"/>
      <c r="AJ476" s="217"/>
      <c r="AK476" s="217"/>
      <c r="AL476" s="217"/>
      <c r="AM476" s="217"/>
      <c r="AN476" s="217"/>
      <c r="AO476" s="217"/>
      <c r="AP476" s="217"/>
      <c r="AQ476" s="217"/>
      <c r="AR476" s="217"/>
      <c r="AS476" s="217"/>
      <c r="AT476" s="217"/>
      <c r="AU476" s="217"/>
      <c r="AV476" s="217"/>
      <c r="AW476" s="217"/>
      <c r="AX476" s="217"/>
      <c r="AY476" s="217"/>
      <c r="AZ476" s="217"/>
      <c r="BA476" s="217"/>
      <c r="BB476" s="217"/>
      <c r="BC476" s="217"/>
      <c r="BD476" s="217"/>
      <c r="BE476" s="217"/>
      <c r="BF476" s="217"/>
      <c r="BG476" s="217"/>
      <c r="BH476" s="217"/>
      <c r="BI476" s="217"/>
      <c r="BJ476" s="217"/>
      <c r="BK476" s="217"/>
      <c r="BL476" s="217"/>
      <c r="BM476" s="217"/>
      <c r="BN476" s="217"/>
      <c r="BO476" s="217"/>
      <c r="BP476" s="217"/>
      <c r="BQ476" s="217"/>
      <c r="BR476" s="217"/>
      <c r="BS476" s="217"/>
      <c r="BT476" s="217"/>
      <c r="BU476" s="217"/>
      <c r="BV476" s="217"/>
      <c r="BW476" s="217"/>
      <c r="BX476" s="217"/>
      <c r="BY476" s="217"/>
      <c r="BZ476" s="217"/>
      <c r="CA476" s="217"/>
      <c r="CB476" s="217"/>
      <c r="CC476" s="217"/>
      <c r="CD476" s="217"/>
      <c r="CE476" s="217"/>
      <c r="CF476" s="217"/>
      <c r="CG476" s="217"/>
      <c r="CH476" s="217"/>
      <c r="CI476" s="217"/>
      <c r="CJ476" s="217"/>
      <c r="CK476" s="217"/>
      <c r="CL476" s="217"/>
      <c r="CM476" s="217"/>
      <c r="CN476" s="217"/>
      <c r="CO476" s="217"/>
      <c r="CP476" s="217"/>
      <c r="CQ476" s="217"/>
      <c r="CR476" s="217"/>
      <c r="CS476" s="217"/>
      <c r="CT476" s="217"/>
      <c r="CU476" s="217"/>
      <c r="CV476" s="217"/>
      <c r="CW476" s="217"/>
      <c r="CX476" s="217"/>
      <c r="CY476" s="217"/>
      <c r="CZ476" s="217"/>
      <c r="DA476" s="217"/>
      <c r="DB476" s="217"/>
      <c r="DC476" s="217"/>
      <c r="DD476" s="217"/>
      <c r="DE476" s="217"/>
      <c r="DF476" s="217"/>
      <c r="DG476" s="217"/>
      <c r="DH476" s="217"/>
      <c r="DI476" s="217"/>
      <c r="DJ476" s="217"/>
      <c r="DK476" s="217"/>
      <c r="DL476" s="217"/>
      <c r="DM476" s="217"/>
      <c r="DN476" s="217"/>
      <c r="DO476" s="217"/>
      <c r="DP476" s="217"/>
      <c r="DQ476" s="217"/>
      <c r="DR476" s="217"/>
      <c r="DS476" s="217"/>
      <c r="DT476" s="217"/>
      <c r="DU476" s="217"/>
      <c r="DV476" s="217"/>
      <c r="DW476" s="217"/>
      <c r="DX476" s="217"/>
      <c r="DY476" s="217"/>
      <c r="DZ476" s="217"/>
      <c r="EA476" s="217"/>
      <c r="EB476" s="217"/>
      <c r="EC476" s="217"/>
      <c r="ED476" s="217"/>
      <c r="EE476" s="217"/>
      <c r="EF476" s="217"/>
      <c r="EG476" s="217"/>
      <c r="EH476" s="217"/>
      <c r="EI476" s="217"/>
      <c r="EJ476" s="217"/>
      <c r="EK476" s="217"/>
      <c r="EL476" s="217"/>
      <c r="EM476" s="217"/>
      <c r="EN476" s="217"/>
      <c r="EO476" s="217"/>
      <c r="EP476" s="217"/>
      <c r="EQ476" s="217"/>
      <c r="ER476" s="217"/>
      <c r="ES476" s="217"/>
      <c r="ET476" s="217"/>
      <c r="EU476" s="217"/>
      <c r="EV476" s="217"/>
      <c r="EW476" s="217"/>
      <c r="EX476" s="217"/>
      <c r="EY476" s="217"/>
      <c r="EZ476" s="217"/>
      <c r="FA476" s="217"/>
      <c r="FB476" s="217"/>
      <c r="FC476" s="217"/>
      <c r="FD476" s="217"/>
      <c r="FE476" s="217"/>
      <c r="FF476" s="217"/>
      <c r="FG476" s="217"/>
      <c r="FH476" s="217"/>
      <c r="FI476" s="217"/>
      <c r="FJ476" s="217"/>
      <c r="FK476" s="217"/>
      <c r="FL476" s="217"/>
      <c r="FM476" s="217"/>
      <c r="FN476" s="217"/>
      <c r="FO476" s="217"/>
      <c r="FP476" s="217"/>
      <c r="FQ476" s="217"/>
      <c r="FR476" s="217"/>
      <c r="FS476" s="217"/>
      <c r="FT476" s="217"/>
      <c r="FU476" s="217"/>
      <c r="FV476" s="217"/>
      <c r="FW476" s="217"/>
      <c r="FX476" s="217"/>
      <c r="FY476" s="217"/>
      <c r="FZ476" s="217"/>
      <c r="GA476" s="217"/>
      <c r="GB476" s="217"/>
      <c r="GC476" s="217"/>
      <c r="GD476" s="217"/>
      <c r="GE476" s="217"/>
      <c r="GF476" s="217"/>
      <c r="GG476" s="217"/>
      <c r="GH476" s="217"/>
      <c r="GI476" s="217"/>
      <c r="GJ476" s="217"/>
      <c r="GK476" s="217"/>
      <c r="GL476" s="217"/>
      <c r="GM476" s="217"/>
      <c r="GN476" s="217"/>
      <c r="GO476" s="217"/>
      <c r="GP476" s="217"/>
      <c r="GQ476" s="217"/>
      <c r="GR476" s="217"/>
      <c r="GS476" s="217"/>
      <c r="GT476" s="217"/>
      <c r="GU476" s="217"/>
      <c r="GV476" s="217"/>
      <c r="GW476" s="217"/>
      <c r="GX476" s="217"/>
      <c r="GY476" s="217"/>
      <c r="GZ476" s="217"/>
      <c r="HA476" s="217"/>
      <c r="HB476" s="217"/>
      <c r="HC476" s="217"/>
      <c r="HD476" s="217"/>
      <c r="HE476" s="217"/>
      <c r="HF476" s="217"/>
      <c r="HG476" s="217"/>
      <c r="HH476" s="217"/>
      <c r="HI476" s="217"/>
      <c r="HJ476" s="217"/>
      <c r="HK476" s="217"/>
      <c r="HL476" s="217"/>
      <c r="HM476" s="217"/>
      <c r="HN476" s="217"/>
      <c r="HO476" s="217"/>
      <c r="HP476" s="217"/>
      <c r="HQ476" s="217"/>
      <c r="HR476" s="217"/>
      <c r="HS476" s="217"/>
      <c r="HT476" s="217"/>
      <c r="HU476" s="217"/>
      <c r="HV476" s="217"/>
      <c r="HW476" s="217"/>
      <c r="HX476" s="217"/>
      <c r="HY476" s="217"/>
      <c r="HZ476" s="217"/>
      <c r="IA476" s="217"/>
      <c r="IB476" s="217"/>
      <c r="IC476" s="217"/>
      <c r="ID476" s="217"/>
      <c r="IE476" s="217"/>
      <c r="IF476" s="217"/>
      <c r="IG476" s="217"/>
      <c r="IH476" s="217"/>
      <c r="II476" s="217"/>
      <c r="IJ476" s="217"/>
      <c r="IK476" s="217"/>
      <c r="IL476" s="217"/>
      <c r="IM476" s="217"/>
      <c r="IN476" s="217"/>
      <c r="IO476" s="217"/>
      <c r="IP476" s="217"/>
      <c r="IQ476" s="217"/>
      <c r="IR476" s="217"/>
      <c r="IS476" s="217"/>
      <c r="IT476" s="217"/>
      <c r="IU476" s="217"/>
      <c r="IV476" s="217"/>
      <c r="IW476" s="217"/>
    </row>
    <row r="477" customFormat="false" ht="12.75" hidden="false" customHeight="false" outlineLevel="0" collapsed="false">
      <c r="A477" s="234"/>
      <c r="B477" s="235"/>
      <c r="C477" s="222"/>
      <c r="D477" s="222"/>
      <c r="E477" s="222"/>
      <c r="F477" s="232"/>
      <c r="G477" s="232"/>
      <c r="H477" s="232"/>
      <c r="I477" s="232"/>
      <c r="J477" s="232"/>
      <c r="K477" s="232"/>
      <c r="L477" s="232"/>
      <c r="M477" s="232"/>
      <c r="N477" s="232"/>
      <c r="O477" s="232"/>
      <c r="P477" s="232"/>
      <c r="Q477" s="232"/>
      <c r="R477" s="232"/>
      <c r="S477" s="232"/>
      <c r="T477" s="232"/>
      <c r="U477" s="232"/>
      <c r="V477" s="232"/>
      <c r="W477" s="232"/>
      <c r="X477" s="232"/>
      <c r="Y477" s="232"/>
      <c r="Z477" s="232"/>
      <c r="AA477" s="232"/>
      <c r="AB477" s="232"/>
      <c r="AC477" s="232"/>
      <c r="AD477" s="232"/>
      <c r="AE477" s="232"/>
      <c r="AF477" s="232"/>
      <c r="AG477" s="232"/>
      <c r="AH477" s="232"/>
      <c r="AI477" s="232"/>
      <c r="AJ477" s="232"/>
      <c r="AK477" s="232"/>
      <c r="AL477" s="232"/>
      <c r="AM477" s="232"/>
      <c r="AN477" s="232"/>
      <c r="AO477" s="232"/>
      <c r="AP477" s="232"/>
      <c r="AQ477" s="232"/>
      <c r="AR477" s="232"/>
      <c r="AS477" s="232"/>
      <c r="AT477" s="232"/>
      <c r="AU477" s="232"/>
      <c r="AV477" s="232"/>
      <c r="AW477" s="232"/>
      <c r="AX477" s="232"/>
      <c r="AY477" s="232"/>
      <c r="AZ477" s="232"/>
      <c r="BA477" s="232"/>
      <c r="BB477" s="232"/>
      <c r="BC477" s="232"/>
      <c r="BD477" s="232"/>
      <c r="BE477" s="232"/>
      <c r="BF477" s="232"/>
      <c r="BG477" s="232"/>
      <c r="BH477" s="232"/>
      <c r="BI477" s="232"/>
      <c r="BJ477" s="232"/>
      <c r="BK477" s="232"/>
      <c r="BL477" s="232"/>
      <c r="BM477" s="232"/>
      <c r="BN477" s="232"/>
      <c r="BO477" s="232"/>
      <c r="BP477" s="232"/>
      <c r="BQ477" s="232"/>
      <c r="BR477" s="232"/>
      <c r="BS477" s="232"/>
      <c r="BT477" s="232"/>
      <c r="BU477" s="232"/>
      <c r="BV477" s="232"/>
      <c r="BW477" s="232"/>
      <c r="BX477" s="232"/>
      <c r="BY477" s="232"/>
      <c r="BZ477" s="232"/>
      <c r="CA477" s="232"/>
      <c r="CB477" s="232"/>
      <c r="CC477" s="232"/>
      <c r="CD477" s="232"/>
      <c r="CE477" s="232"/>
      <c r="CF477" s="232"/>
      <c r="CG477" s="232"/>
      <c r="CH477" s="232"/>
      <c r="CI477" s="232"/>
      <c r="CJ477" s="232"/>
      <c r="CK477" s="232"/>
      <c r="CL477" s="232"/>
      <c r="CM477" s="232"/>
      <c r="CN477" s="232"/>
      <c r="CO477" s="232"/>
      <c r="CP477" s="232"/>
      <c r="CQ477" s="232"/>
      <c r="CR477" s="232"/>
      <c r="CS477" s="232"/>
      <c r="CT477" s="232"/>
      <c r="CU477" s="232"/>
      <c r="CV477" s="232"/>
      <c r="CW477" s="232"/>
      <c r="CX477" s="232"/>
      <c r="CY477" s="232"/>
      <c r="CZ477" s="232"/>
      <c r="DA477" s="232"/>
      <c r="DB477" s="232"/>
      <c r="DC477" s="232"/>
      <c r="DD477" s="232"/>
      <c r="DE477" s="232"/>
      <c r="DF477" s="232"/>
      <c r="DG477" s="232"/>
      <c r="DH477" s="232"/>
      <c r="DI477" s="232"/>
      <c r="DJ477" s="232"/>
      <c r="DK477" s="232"/>
      <c r="DL477" s="232"/>
      <c r="DM477" s="232"/>
      <c r="DN477" s="232"/>
      <c r="DO477" s="232"/>
      <c r="DP477" s="232"/>
      <c r="DQ477" s="232"/>
      <c r="DR477" s="232"/>
      <c r="DS477" s="232"/>
      <c r="DT477" s="232"/>
      <c r="DU477" s="232"/>
      <c r="DV477" s="232"/>
      <c r="DW477" s="232"/>
      <c r="DX477" s="232"/>
      <c r="DY477" s="232"/>
      <c r="DZ477" s="232"/>
      <c r="EA477" s="232"/>
      <c r="EB477" s="232"/>
      <c r="EC477" s="232"/>
      <c r="ED477" s="232"/>
      <c r="EE477" s="232"/>
      <c r="EF477" s="232"/>
      <c r="EG477" s="232"/>
      <c r="EH477" s="232"/>
      <c r="EI477" s="232"/>
      <c r="EJ477" s="232"/>
      <c r="EK477" s="232"/>
      <c r="EL477" s="232"/>
      <c r="EM477" s="232"/>
      <c r="EN477" s="232"/>
      <c r="EO477" s="232"/>
      <c r="EP477" s="232"/>
      <c r="EQ477" s="232"/>
      <c r="ER477" s="232"/>
      <c r="ES477" s="232"/>
      <c r="ET477" s="232"/>
      <c r="EU477" s="232"/>
      <c r="EV477" s="232"/>
      <c r="EW477" s="232"/>
      <c r="EX477" s="232"/>
      <c r="EY477" s="232"/>
      <c r="EZ477" s="232"/>
      <c r="FA477" s="232"/>
      <c r="FB477" s="232"/>
      <c r="FC477" s="232"/>
      <c r="FD477" s="232"/>
      <c r="FE477" s="232"/>
      <c r="FF477" s="232"/>
      <c r="FG477" s="232"/>
      <c r="FH477" s="232"/>
      <c r="FI477" s="232"/>
      <c r="FJ477" s="232"/>
      <c r="FK477" s="232"/>
      <c r="FL477" s="232"/>
      <c r="FM477" s="232"/>
      <c r="FN477" s="232"/>
      <c r="FO477" s="232"/>
      <c r="FP477" s="232"/>
      <c r="FQ477" s="232"/>
      <c r="FR477" s="232"/>
      <c r="FS477" s="232"/>
      <c r="FT477" s="232"/>
      <c r="FU477" s="232"/>
      <c r="FV477" s="232"/>
      <c r="FW477" s="232"/>
      <c r="FX477" s="232"/>
      <c r="FY477" s="232"/>
      <c r="FZ477" s="232"/>
      <c r="GA477" s="232"/>
      <c r="GB477" s="232"/>
      <c r="GC477" s="232"/>
      <c r="GD477" s="232"/>
      <c r="GE477" s="232"/>
      <c r="GF477" s="232"/>
      <c r="GG477" s="232"/>
      <c r="GH477" s="232"/>
      <c r="GI477" s="232"/>
      <c r="GJ477" s="232"/>
      <c r="GK477" s="232"/>
      <c r="GL477" s="232"/>
      <c r="GM477" s="232"/>
      <c r="GN477" s="232"/>
      <c r="GO477" s="232"/>
      <c r="GP477" s="232"/>
      <c r="GQ477" s="232"/>
      <c r="GR477" s="232"/>
      <c r="GS477" s="232"/>
      <c r="GT477" s="232"/>
      <c r="GU477" s="232"/>
      <c r="GV477" s="232"/>
      <c r="GW477" s="232"/>
      <c r="GX477" s="232"/>
      <c r="GY477" s="232"/>
      <c r="GZ477" s="232"/>
      <c r="HA477" s="232"/>
      <c r="HB477" s="232"/>
      <c r="HC477" s="232"/>
      <c r="HD477" s="232"/>
      <c r="HE477" s="232"/>
      <c r="HF477" s="232"/>
      <c r="HG477" s="232"/>
      <c r="HH477" s="232"/>
      <c r="HI477" s="232"/>
      <c r="HJ477" s="232"/>
      <c r="HK477" s="232"/>
      <c r="HL477" s="232"/>
      <c r="HM477" s="232"/>
      <c r="HN477" s="232"/>
      <c r="HO477" s="232"/>
      <c r="HP477" s="232"/>
      <c r="HQ477" s="232"/>
      <c r="HR477" s="232"/>
      <c r="HS477" s="232"/>
      <c r="HT477" s="232"/>
      <c r="HU477" s="232"/>
      <c r="HV477" s="232"/>
      <c r="HW477" s="232"/>
      <c r="HX477" s="232"/>
      <c r="HY477" s="232"/>
      <c r="HZ477" s="232"/>
      <c r="IA477" s="232"/>
      <c r="IB477" s="232"/>
      <c r="IC477" s="232"/>
      <c r="ID477" s="232"/>
      <c r="IE477" s="232"/>
      <c r="IF477" s="232"/>
      <c r="IG477" s="232"/>
      <c r="IH477" s="232"/>
      <c r="II477" s="232"/>
      <c r="IJ477" s="232"/>
      <c r="IK477" s="232"/>
      <c r="IL477" s="232"/>
      <c r="IM477" s="232"/>
      <c r="IN477" s="232"/>
      <c r="IO477" s="232"/>
      <c r="IP477" s="232"/>
      <c r="IQ477" s="232"/>
      <c r="IR477" s="232"/>
      <c r="IS477" s="232"/>
      <c r="IT477" s="232"/>
      <c r="IU477" s="232"/>
      <c r="IV477" s="232"/>
      <c r="IW477" s="232"/>
    </row>
    <row r="478" customFormat="false" ht="12.75" hidden="false" customHeight="false" outlineLevel="0" collapsed="false">
      <c r="A478" s="192"/>
      <c r="B478" s="229"/>
      <c r="C478" s="222"/>
      <c r="D478" s="222"/>
      <c r="E478" s="222"/>
      <c r="F478" s="217"/>
      <c r="G478" s="217"/>
      <c r="H478" s="217"/>
      <c r="I478" s="217"/>
      <c r="J478" s="217"/>
      <c r="K478" s="217"/>
      <c r="L478" s="217"/>
      <c r="M478" s="217"/>
      <c r="N478" s="217"/>
      <c r="O478" s="217"/>
      <c r="P478" s="217"/>
      <c r="Q478" s="217"/>
      <c r="R478" s="217"/>
      <c r="S478" s="217"/>
      <c r="T478" s="217"/>
      <c r="U478" s="217"/>
      <c r="V478" s="217"/>
      <c r="W478" s="217"/>
      <c r="X478" s="217"/>
      <c r="Y478" s="217"/>
      <c r="Z478" s="217"/>
      <c r="AA478" s="217"/>
      <c r="AB478" s="217"/>
      <c r="AC478" s="217"/>
      <c r="AD478" s="217"/>
      <c r="AE478" s="217"/>
      <c r="AF478" s="217"/>
      <c r="AG478" s="217"/>
      <c r="AH478" s="217"/>
      <c r="AI478" s="217"/>
      <c r="AJ478" s="217"/>
      <c r="AK478" s="217"/>
      <c r="AL478" s="217"/>
      <c r="AM478" s="217"/>
      <c r="AN478" s="217"/>
      <c r="AO478" s="217"/>
      <c r="AP478" s="217"/>
      <c r="AQ478" s="217"/>
      <c r="AR478" s="217"/>
      <c r="AS478" s="217"/>
      <c r="AT478" s="217"/>
      <c r="AU478" s="217"/>
      <c r="AV478" s="217"/>
      <c r="AW478" s="217"/>
      <c r="AX478" s="217"/>
      <c r="AY478" s="217"/>
      <c r="AZ478" s="217"/>
      <c r="BA478" s="217"/>
      <c r="BB478" s="217"/>
      <c r="BC478" s="217"/>
      <c r="BD478" s="217"/>
      <c r="BE478" s="217"/>
      <c r="BF478" s="217"/>
      <c r="BG478" s="217"/>
      <c r="BH478" s="217"/>
      <c r="BI478" s="217"/>
      <c r="BJ478" s="217"/>
      <c r="BK478" s="217"/>
      <c r="BL478" s="217"/>
      <c r="BM478" s="217"/>
      <c r="BN478" s="217"/>
      <c r="BO478" s="217"/>
      <c r="BP478" s="217"/>
      <c r="BQ478" s="217"/>
      <c r="BR478" s="217"/>
      <c r="BS478" s="217"/>
      <c r="BT478" s="217"/>
      <c r="BU478" s="217"/>
      <c r="BV478" s="217"/>
      <c r="BW478" s="217"/>
      <c r="BX478" s="217"/>
      <c r="BY478" s="217"/>
      <c r="BZ478" s="217"/>
      <c r="CA478" s="217"/>
      <c r="CB478" s="217"/>
      <c r="CC478" s="217"/>
      <c r="CD478" s="217"/>
      <c r="CE478" s="217"/>
      <c r="CF478" s="217"/>
      <c r="CG478" s="217"/>
      <c r="CH478" s="217"/>
      <c r="CI478" s="217"/>
      <c r="CJ478" s="217"/>
      <c r="CK478" s="217"/>
      <c r="CL478" s="217"/>
      <c r="CM478" s="217"/>
      <c r="CN478" s="217"/>
      <c r="CO478" s="217"/>
      <c r="CP478" s="217"/>
      <c r="CQ478" s="217"/>
      <c r="CR478" s="217"/>
      <c r="CS478" s="217"/>
      <c r="CT478" s="217"/>
      <c r="CU478" s="217"/>
      <c r="CV478" s="217"/>
      <c r="CW478" s="217"/>
      <c r="CX478" s="217"/>
      <c r="CY478" s="217"/>
      <c r="CZ478" s="217"/>
      <c r="DA478" s="217"/>
      <c r="DB478" s="217"/>
      <c r="DC478" s="217"/>
      <c r="DD478" s="217"/>
      <c r="DE478" s="217"/>
      <c r="DF478" s="217"/>
      <c r="DG478" s="217"/>
      <c r="DH478" s="217"/>
      <c r="DI478" s="217"/>
      <c r="DJ478" s="217"/>
      <c r="DK478" s="217"/>
      <c r="DL478" s="217"/>
      <c r="DM478" s="217"/>
      <c r="DN478" s="217"/>
      <c r="DO478" s="217"/>
      <c r="DP478" s="217"/>
      <c r="DQ478" s="217"/>
      <c r="DR478" s="217"/>
      <c r="DS478" s="217"/>
      <c r="DT478" s="217"/>
      <c r="DU478" s="217"/>
      <c r="DV478" s="217"/>
      <c r="DW478" s="217"/>
      <c r="DX478" s="217"/>
      <c r="DY478" s="217"/>
      <c r="DZ478" s="217"/>
      <c r="EA478" s="217"/>
      <c r="EB478" s="217"/>
      <c r="EC478" s="217"/>
      <c r="ED478" s="217"/>
      <c r="EE478" s="217"/>
      <c r="EF478" s="217"/>
      <c r="EG478" s="217"/>
      <c r="EH478" s="217"/>
      <c r="EI478" s="217"/>
      <c r="EJ478" s="217"/>
      <c r="EK478" s="217"/>
      <c r="EL478" s="217"/>
      <c r="EM478" s="217"/>
      <c r="EN478" s="217"/>
      <c r="EO478" s="217"/>
      <c r="EP478" s="217"/>
      <c r="EQ478" s="217"/>
      <c r="ER478" s="217"/>
      <c r="ES478" s="217"/>
      <c r="ET478" s="217"/>
      <c r="EU478" s="217"/>
      <c r="EV478" s="217"/>
      <c r="EW478" s="217"/>
      <c r="EX478" s="217"/>
      <c r="EY478" s="217"/>
      <c r="EZ478" s="217"/>
      <c r="FA478" s="217"/>
      <c r="FB478" s="217"/>
      <c r="FC478" s="217"/>
      <c r="FD478" s="217"/>
      <c r="FE478" s="217"/>
      <c r="FF478" s="217"/>
      <c r="FG478" s="217"/>
      <c r="FH478" s="217"/>
      <c r="FI478" s="217"/>
      <c r="FJ478" s="217"/>
      <c r="FK478" s="217"/>
      <c r="FL478" s="217"/>
      <c r="FM478" s="217"/>
      <c r="FN478" s="217"/>
      <c r="FO478" s="217"/>
      <c r="FP478" s="217"/>
      <c r="FQ478" s="217"/>
      <c r="FR478" s="217"/>
      <c r="FS478" s="217"/>
      <c r="FT478" s="217"/>
      <c r="FU478" s="217"/>
      <c r="FV478" s="217"/>
      <c r="FW478" s="217"/>
      <c r="FX478" s="217"/>
      <c r="FY478" s="217"/>
      <c r="FZ478" s="217"/>
      <c r="GA478" s="217"/>
      <c r="GB478" s="217"/>
      <c r="GC478" s="217"/>
      <c r="GD478" s="217"/>
      <c r="GE478" s="217"/>
      <c r="GF478" s="217"/>
      <c r="GG478" s="217"/>
      <c r="GH478" s="217"/>
      <c r="GI478" s="217"/>
      <c r="GJ478" s="217"/>
      <c r="GK478" s="217"/>
      <c r="GL478" s="217"/>
      <c r="GM478" s="217"/>
      <c r="GN478" s="217"/>
      <c r="GO478" s="217"/>
      <c r="GP478" s="217"/>
      <c r="GQ478" s="217"/>
      <c r="GR478" s="217"/>
      <c r="GS478" s="217"/>
      <c r="GT478" s="217"/>
      <c r="GU478" s="217"/>
      <c r="GV478" s="217"/>
      <c r="GW478" s="217"/>
      <c r="GX478" s="217"/>
      <c r="GY478" s="217"/>
      <c r="GZ478" s="217"/>
      <c r="HA478" s="217"/>
      <c r="HB478" s="217"/>
      <c r="HC478" s="217"/>
      <c r="HD478" s="217"/>
      <c r="HE478" s="217"/>
      <c r="HF478" s="217"/>
      <c r="HG478" s="217"/>
      <c r="HH478" s="217"/>
      <c r="HI478" s="217"/>
      <c r="HJ478" s="217"/>
      <c r="HK478" s="217"/>
      <c r="HL478" s="217"/>
      <c r="HM478" s="217"/>
      <c r="HN478" s="217"/>
      <c r="HO478" s="217"/>
      <c r="HP478" s="217"/>
      <c r="HQ478" s="217"/>
      <c r="HR478" s="217"/>
      <c r="HS478" s="217"/>
      <c r="HT478" s="217"/>
      <c r="HU478" s="217"/>
      <c r="HV478" s="217"/>
      <c r="HW478" s="217"/>
      <c r="HX478" s="217"/>
      <c r="HY478" s="217"/>
      <c r="HZ478" s="217"/>
      <c r="IA478" s="217"/>
      <c r="IB478" s="217"/>
      <c r="IC478" s="217"/>
      <c r="ID478" s="217"/>
      <c r="IE478" s="217"/>
      <c r="IF478" s="217"/>
      <c r="IG478" s="217"/>
      <c r="IH478" s="217"/>
      <c r="II478" s="217"/>
      <c r="IJ478" s="217"/>
      <c r="IK478" s="217"/>
      <c r="IL478" s="217"/>
      <c r="IM478" s="217"/>
      <c r="IN478" s="217"/>
      <c r="IO478" s="217"/>
      <c r="IP478" s="217"/>
      <c r="IQ478" s="217"/>
      <c r="IR478" s="217"/>
      <c r="IS478" s="217"/>
      <c r="IT478" s="217"/>
      <c r="IU478" s="217"/>
      <c r="IV478" s="217"/>
      <c r="IW478" s="217"/>
    </row>
    <row r="479" customFormat="false" ht="12.75" hidden="false" customHeight="false" outlineLevel="0" collapsed="false">
      <c r="A479" s="192"/>
      <c r="B479" s="229"/>
      <c r="C479" s="222"/>
      <c r="D479" s="222"/>
      <c r="E479" s="222"/>
      <c r="F479" s="217"/>
      <c r="G479" s="217"/>
      <c r="H479" s="217"/>
      <c r="I479" s="217"/>
      <c r="J479" s="217"/>
      <c r="K479" s="217"/>
      <c r="L479" s="217"/>
      <c r="M479" s="217"/>
      <c r="N479" s="217"/>
      <c r="O479" s="217"/>
      <c r="P479" s="217"/>
      <c r="Q479" s="217"/>
      <c r="R479" s="217"/>
      <c r="S479" s="217"/>
      <c r="T479" s="217"/>
      <c r="U479" s="217"/>
      <c r="V479" s="217"/>
      <c r="W479" s="217"/>
      <c r="X479" s="217"/>
      <c r="Y479" s="217"/>
      <c r="Z479" s="217"/>
      <c r="AA479" s="217"/>
      <c r="AB479" s="217"/>
      <c r="AC479" s="217"/>
      <c r="AD479" s="217"/>
      <c r="AE479" s="217"/>
      <c r="AF479" s="217"/>
      <c r="AG479" s="217"/>
      <c r="AH479" s="217"/>
      <c r="AI479" s="217"/>
      <c r="AJ479" s="217"/>
      <c r="AK479" s="217"/>
      <c r="AL479" s="217"/>
      <c r="AM479" s="217"/>
      <c r="AN479" s="217"/>
      <c r="AO479" s="217"/>
      <c r="AP479" s="217"/>
      <c r="AQ479" s="217"/>
      <c r="AR479" s="217"/>
      <c r="AS479" s="217"/>
      <c r="AT479" s="217"/>
      <c r="AU479" s="217"/>
      <c r="AV479" s="217"/>
      <c r="AW479" s="217"/>
      <c r="AX479" s="217"/>
      <c r="AY479" s="217"/>
      <c r="AZ479" s="217"/>
      <c r="BA479" s="217"/>
      <c r="BB479" s="217"/>
      <c r="BC479" s="217"/>
      <c r="BD479" s="217"/>
      <c r="BE479" s="217"/>
      <c r="BF479" s="217"/>
      <c r="BG479" s="217"/>
      <c r="BH479" s="217"/>
      <c r="BI479" s="217"/>
      <c r="BJ479" s="217"/>
      <c r="BK479" s="217"/>
      <c r="BL479" s="217"/>
      <c r="BM479" s="217"/>
      <c r="BN479" s="217"/>
      <c r="BO479" s="217"/>
      <c r="BP479" s="217"/>
      <c r="BQ479" s="217"/>
      <c r="BR479" s="217"/>
      <c r="BS479" s="217"/>
      <c r="BT479" s="217"/>
      <c r="BU479" s="217"/>
      <c r="BV479" s="217"/>
      <c r="BW479" s="217"/>
      <c r="BX479" s="217"/>
      <c r="BY479" s="217"/>
      <c r="BZ479" s="217"/>
      <c r="CA479" s="217"/>
      <c r="CB479" s="217"/>
      <c r="CC479" s="217"/>
      <c r="CD479" s="217"/>
      <c r="CE479" s="217"/>
      <c r="CF479" s="217"/>
      <c r="CG479" s="217"/>
      <c r="CH479" s="217"/>
      <c r="CI479" s="217"/>
      <c r="CJ479" s="217"/>
      <c r="CK479" s="217"/>
      <c r="CL479" s="217"/>
      <c r="CM479" s="217"/>
      <c r="CN479" s="217"/>
      <c r="CO479" s="217"/>
      <c r="CP479" s="217"/>
      <c r="CQ479" s="217"/>
      <c r="CR479" s="217"/>
      <c r="CS479" s="217"/>
      <c r="CT479" s="217"/>
      <c r="CU479" s="217"/>
      <c r="CV479" s="217"/>
      <c r="CW479" s="217"/>
      <c r="CX479" s="217"/>
      <c r="CY479" s="217"/>
      <c r="CZ479" s="217"/>
      <c r="DA479" s="217"/>
      <c r="DB479" s="217"/>
      <c r="DC479" s="217"/>
      <c r="DD479" s="217"/>
      <c r="DE479" s="217"/>
      <c r="DF479" s="217"/>
      <c r="DG479" s="217"/>
      <c r="DH479" s="217"/>
      <c r="DI479" s="217"/>
      <c r="DJ479" s="217"/>
      <c r="DK479" s="217"/>
      <c r="DL479" s="217"/>
      <c r="DM479" s="217"/>
      <c r="DN479" s="217"/>
      <c r="DO479" s="217"/>
      <c r="DP479" s="217"/>
      <c r="DQ479" s="217"/>
      <c r="DR479" s="217"/>
      <c r="DS479" s="217"/>
      <c r="DT479" s="217"/>
      <c r="DU479" s="217"/>
      <c r="DV479" s="217"/>
      <c r="DW479" s="217"/>
      <c r="DX479" s="217"/>
      <c r="DY479" s="217"/>
      <c r="DZ479" s="217"/>
      <c r="EA479" s="217"/>
      <c r="EB479" s="217"/>
      <c r="EC479" s="217"/>
      <c r="ED479" s="217"/>
      <c r="EE479" s="217"/>
      <c r="EF479" s="217"/>
      <c r="EG479" s="217"/>
      <c r="EH479" s="217"/>
      <c r="EI479" s="217"/>
      <c r="EJ479" s="217"/>
      <c r="EK479" s="217"/>
      <c r="EL479" s="217"/>
      <c r="EM479" s="217"/>
      <c r="EN479" s="217"/>
      <c r="EO479" s="217"/>
      <c r="EP479" s="217"/>
      <c r="EQ479" s="217"/>
      <c r="ER479" s="217"/>
      <c r="ES479" s="217"/>
      <c r="ET479" s="217"/>
      <c r="EU479" s="217"/>
      <c r="EV479" s="217"/>
      <c r="EW479" s="217"/>
      <c r="EX479" s="217"/>
      <c r="EY479" s="217"/>
      <c r="EZ479" s="217"/>
      <c r="FA479" s="217"/>
      <c r="FB479" s="217"/>
      <c r="FC479" s="217"/>
      <c r="FD479" s="217"/>
      <c r="FE479" s="217"/>
      <c r="FF479" s="217"/>
      <c r="FG479" s="217"/>
      <c r="FH479" s="217"/>
      <c r="FI479" s="217"/>
      <c r="FJ479" s="217"/>
      <c r="FK479" s="217"/>
      <c r="FL479" s="217"/>
      <c r="FM479" s="217"/>
      <c r="FN479" s="217"/>
      <c r="FO479" s="217"/>
      <c r="FP479" s="217"/>
      <c r="FQ479" s="217"/>
      <c r="FR479" s="217"/>
      <c r="FS479" s="217"/>
      <c r="FT479" s="217"/>
      <c r="FU479" s="217"/>
      <c r="FV479" s="217"/>
      <c r="FW479" s="217"/>
      <c r="FX479" s="217"/>
      <c r="FY479" s="217"/>
      <c r="FZ479" s="217"/>
      <c r="GA479" s="217"/>
      <c r="GB479" s="217"/>
      <c r="GC479" s="217"/>
      <c r="GD479" s="217"/>
      <c r="GE479" s="217"/>
      <c r="GF479" s="217"/>
      <c r="GG479" s="217"/>
      <c r="GH479" s="217"/>
      <c r="GI479" s="217"/>
      <c r="GJ479" s="217"/>
      <c r="GK479" s="217"/>
      <c r="GL479" s="217"/>
      <c r="GM479" s="217"/>
      <c r="GN479" s="217"/>
      <c r="GO479" s="217"/>
      <c r="GP479" s="217"/>
      <c r="GQ479" s="217"/>
      <c r="GR479" s="217"/>
      <c r="GS479" s="217"/>
      <c r="GT479" s="217"/>
      <c r="GU479" s="217"/>
      <c r="GV479" s="217"/>
      <c r="GW479" s="217"/>
      <c r="GX479" s="217"/>
      <c r="GY479" s="217"/>
      <c r="GZ479" s="217"/>
      <c r="HA479" s="217"/>
      <c r="HB479" s="217"/>
      <c r="HC479" s="217"/>
      <c r="HD479" s="217"/>
      <c r="HE479" s="217"/>
      <c r="HF479" s="217"/>
      <c r="HG479" s="217"/>
      <c r="HH479" s="217"/>
      <c r="HI479" s="217"/>
      <c r="HJ479" s="217"/>
      <c r="HK479" s="217"/>
      <c r="HL479" s="217"/>
      <c r="HM479" s="217"/>
      <c r="HN479" s="217"/>
      <c r="HO479" s="217"/>
      <c r="HP479" s="217"/>
      <c r="HQ479" s="217"/>
      <c r="HR479" s="217"/>
      <c r="HS479" s="217"/>
      <c r="HT479" s="217"/>
      <c r="HU479" s="217"/>
      <c r="HV479" s="217"/>
      <c r="HW479" s="217"/>
      <c r="HX479" s="217"/>
      <c r="HY479" s="217"/>
      <c r="HZ479" s="217"/>
      <c r="IA479" s="217"/>
      <c r="IB479" s="217"/>
      <c r="IC479" s="217"/>
      <c r="ID479" s="217"/>
      <c r="IE479" s="217"/>
      <c r="IF479" s="217"/>
      <c r="IG479" s="217"/>
      <c r="IH479" s="217"/>
      <c r="II479" s="217"/>
      <c r="IJ479" s="217"/>
      <c r="IK479" s="217"/>
      <c r="IL479" s="217"/>
      <c r="IM479" s="217"/>
      <c r="IN479" s="217"/>
      <c r="IO479" s="217"/>
      <c r="IP479" s="217"/>
      <c r="IQ479" s="217"/>
      <c r="IR479" s="217"/>
      <c r="IS479" s="217"/>
      <c r="IT479" s="217"/>
      <c r="IU479" s="217"/>
      <c r="IV479" s="217"/>
      <c r="IW479" s="217"/>
    </row>
    <row r="480" customFormat="false" ht="12.75" hidden="false" customHeight="false" outlineLevel="0" collapsed="false">
      <c r="A480" s="192"/>
      <c r="B480" s="229"/>
      <c r="C480" s="222"/>
      <c r="D480" s="222"/>
      <c r="E480" s="222"/>
      <c r="F480" s="217"/>
      <c r="G480" s="217"/>
      <c r="H480" s="217"/>
      <c r="I480" s="217"/>
      <c r="J480" s="217"/>
      <c r="K480" s="217"/>
      <c r="L480" s="217"/>
      <c r="M480" s="217"/>
      <c r="N480" s="217"/>
      <c r="O480" s="217"/>
      <c r="P480" s="217"/>
      <c r="Q480" s="217"/>
      <c r="R480" s="217"/>
      <c r="S480" s="217"/>
      <c r="T480" s="217"/>
      <c r="U480" s="217"/>
      <c r="V480" s="217"/>
      <c r="W480" s="217"/>
      <c r="X480" s="217"/>
      <c r="Y480" s="217"/>
      <c r="Z480" s="217"/>
      <c r="AA480" s="217"/>
      <c r="AB480" s="217"/>
      <c r="AC480" s="217"/>
      <c r="AD480" s="217"/>
      <c r="AE480" s="217"/>
      <c r="AF480" s="217"/>
      <c r="AG480" s="217"/>
      <c r="AH480" s="217"/>
      <c r="AI480" s="217"/>
      <c r="AJ480" s="217"/>
      <c r="AK480" s="217"/>
      <c r="AL480" s="217"/>
      <c r="AM480" s="217"/>
      <c r="AN480" s="217"/>
      <c r="AO480" s="217"/>
      <c r="AP480" s="217"/>
      <c r="AQ480" s="217"/>
      <c r="AR480" s="217"/>
      <c r="AS480" s="217"/>
      <c r="AT480" s="217"/>
      <c r="AU480" s="217"/>
      <c r="AV480" s="217"/>
      <c r="AW480" s="217"/>
      <c r="AX480" s="217"/>
      <c r="AY480" s="217"/>
      <c r="AZ480" s="217"/>
      <c r="BA480" s="217"/>
      <c r="BB480" s="217"/>
      <c r="BC480" s="217"/>
      <c r="BD480" s="217"/>
      <c r="BE480" s="217"/>
      <c r="BF480" s="217"/>
      <c r="BG480" s="217"/>
      <c r="BH480" s="217"/>
      <c r="BI480" s="217"/>
      <c r="BJ480" s="217"/>
      <c r="BK480" s="217"/>
      <c r="BL480" s="217"/>
      <c r="BM480" s="217"/>
      <c r="BN480" s="217"/>
      <c r="BO480" s="217"/>
      <c r="BP480" s="217"/>
      <c r="BQ480" s="217"/>
      <c r="BR480" s="217"/>
      <c r="BS480" s="217"/>
      <c r="BT480" s="217"/>
      <c r="BU480" s="217"/>
      <c r="BV480" s="217"/>
      <c r="BW480" s="217"/>
      <c r="BX480" s="217"/>
      <c r="BY480" s="217"/>
      <c r="BZ480" s="217"/>
      <c r="CA480" s="217"/>
      <c r="CB480" s="217"/>
      <c r="CC480" s="217"/>
      <c r="CD480" s="217"/>
      <c r="CE480" s="217"/>
      <c r="CF480" s="217"/>
      <c r="CG480" s="217"/>
      <c r="CH480" s="217"/>
      <c r="CI480" s="217"/>
      <c r="CJ480" s="217"/>
      <c r="CK480" s="217"/>
      <c r="CL480" s="217"/>
      <c r="CM480" s="217"/>
      <c r="CN480" s="217"/>
      <c r="CO480" s="217"/>
      <c r="CP480" s="217"/>
      <c r="CQ480" s="217"/>
      <c r="CR480" s="217"/>
      <c r="CS480" s="217"/>
      <c r="CT480" s="217"/>
      <c r="CU480" s="217"/>
      <c r="CV480" s="217"/>
      <c r="CW480" s="217"/>
      <c r="CX480" s="217"/>
      <c r="CY480" s="217"/>
      <c r="CZ480" s="217"/>
      <c r="DA480" s="217"/>
      <c r="DB480" s="217"/>
      <c r="DC480" s="217"/>
      <c r="DD480" s="217"/>
      <c r="DE480" s="217"/>
      <c r="DF480" s="217"/>
      <c r="DG480" s="217"/>
      <c r="DH480" s="217"/>
      <c r="DI480" s="217"/>
      <c r="DJ480" s="217"/>
      <c r="DK480" s="217"/>
      <c r="DL480" s="217"/>
      <c r="DM480" s="217"/>
      <c r="DN480" s="217"/>
      <c r="DO480" s="217"/>
      <c r="DP480" s="217"/>
      <c r="DQ480" s="217"/>
      <c r="DR480" s="217"/>
      <c r="DS480" s="217"/>
      <c r="DT480" s="217"/>
      <c r="DU480" s="217"/>
      <c r="DV480" s="217"/>
      <c r="DW480" s="217"/>
      <c r="DX480" s="217"/>
      <c r="DY480" s="217"/>
      <c r="DZ480" s="217"/>
      <c r="EA480" s="217"/>
      <c r="EB480" s="217"/>
      <c r="EC480" s="217"/>
      <c r="ED480" s="217"/>
      <c r="EE480" s="217"/>
      <c r="EF480" s="217"/>
      <c r="EG480" s="217"/>
      <c r="EH480" s="217"/>
      <c r="EI480" s="217"/>
      <c r="EJ480" s="217"/>
      <c r="EK480" s="217"/>
      <c r="EL480" s="217"/>
      <c r="EM480" s="217"/>
      <c r="EN480" s="217"/>
      <c r="EO480" s="217"/>
      <c r="EP480" s="217"/>
      <c r="EQ480" s="217"/>
      <c r="ER480" s="217"/>
      <c r="ES480" s="217"/>
      <c r="ET480" s="217"/>
      <c r="EU480" s="217"/>
      <c r="EV480" s="217"/>
      <c r="EW480" s="217"/>
      <c r="EX480" s="217"/>
      <c r="EY480" s="217"/>
      <c r="EZ480" s="217"/>
      <c r="FA480" s="217"/>
      <c r="FB480" s="217"/>
      <c r="FC480" s="217"/>
      <c r="FD480" s="217"/>
      <c r="FE480" s="217"/>
      <c r="FF480" s="217"/>
      <c r="FG480" s="217"/>
      <c r="FH480" s="217"/>
      <c r="FI480" s="217"/>
      <c r="FJ480" s="217"/>
      <c r="FK480" s="217"/>
      <c r="FL480" s="217"/>
      <c r="FM480" s="217"/>
      <c r="FN480" s="217"/>
      <c r="FO480" s="217"/>
      <c r="FP480" s="217"/>
      <c r="FQ480" s="217"/>
      <c r="FR480" s="217"/>
      <c r="FS480" s="217"/>
      <c r="FT480" s="217"/>
      <c r="FU480" s="217"/>
      <c r="FV480" s="217"/>
      <c r="FW480" s="217"/>
      <c r="FX480" s="217"/>
      <c r="FY480" s="217"/>
      <c r="FZ480" s="217"/>
      <c r="GA480" s="217"/>
      <c r="GB480" s="217"/>
      <c r="GC480" s="217"/>
      <c r="GD480" s="217"/>
      <c r="GE480" s="217"/>
      <c r="GF480" s="217"/>
      <c r="GG480" s="217"/>
      <c r="GH480" s="217"/>
      <c r="GI480" s="217"/>
      <c r="GJ480" s="217"/>
      <c r="GK480" s="217"/>
      <c r="GL480" s="217"/>
      <c r="GM480" s="217"/>
      <c r="GN480" s="217"/>
      <c r="GO480" s="217"/>
      <c r="GP480" s="217"/>
      <c r="GQ480" s="217"/>
      <c r="GR480" s="217"/>
      <c r="GS480" s="217"/>
      <c r="GT480" s="217"/>
      <c r="GU480" s="217"/>
      <c r="GV480" s="217"/>
      <c r="GW480" s="217"/>
      <c r="GX480" s="217"/>
      <c r="GY480" s="217"/>
      <c r="GZ480" s="217"/>
      <c r="HA480" s="217"/>
      <c r="HB480" s="217"/>
      <c r="HC480" s="217"/>
      <c r="HD480" s="217"/>
      <c r="HE480" s="217"/>
      <c r="HF480" s="217"/>
      <c r="HG480" s="217"/>
      <c r="HH480" s="217"/>
      <c r="HI480" s="217"/>
      <c r="HJ480" s="217"/>
      <c r="HK480" s="217"/>
      <c r="HL480" s="217"/>
      <c r="HM480" s="217"/>
      <c r="HN480" s="217"/>
      <c r="HO480" s="217"/>
      <c r="HP480" s="217"/>
      <c r="HQ480" s="217"/>
      <c r="HR480" s="217"/>
      <c r="HS480" s="217"/>
      <c r="HT480" s="217"/>
      <c r="HU480" s="217"/>
      <c r="HV480" s="217"/>
      <c r="HW480" s="217"/>
      <c r="HX480" s="217"/>
      <c r="HY480" s="217"/>
      <c r="HZ480" s="217"/>
      <c r="IA480" s="217"/>
      <c r="IB480" s="217"/>
      <c r="IC480" s="217"/>
      <c r="ID480" s="217"/>
      <c r="IE480" s="217"/>
      <c r="IF480" s="217"/>
      <c r="IG480" s="217"/>
      <c r="IH480" s="217"/>
      <c r="II480" s="217"/>
      <c r="IJ480" s="217"/>
      <c r="IK480" s="217"/>
      <c r="IL480" s="217"/>
      <c r="IM480" s="217"/>
      <c r="IN480" s="217"/>
      <c r="IO480" s="217"/>
      <c r="IP480" s="217"/>
      <c r="IQ480" s="217"/>
      <c r="IR480" s="217"/>
      <c r="IS480" s="217"/>
      <c r="IT480" s="217"/>
      <c r="IU480" s="217"/>
      <c r="IV480" s="217"/>
      <c r="IW480" s="217"/>
    </row>
    <row r="481" customFormat="false" ht="12.75" hidden="false" customHeight="false" outlineLevel="0" collapsed="false">
      <c r="A481" s="148"/>
      <c r="B481" s="148"/>
      <c r="C481" s="148"/>
      <c r="D481" s="148"/>
      <c r="E481" s="148"/>
    </row>
    <row r="482" customFormat="false" ht="12.75" hidden="false" customHeight="false" outlineLevel="0" collapsed="false">
      <c r="A482" s="148"/>
      <c r="B482" s="148"/>
      <c r="C482" s="148"/>
      <c r="D482" s="148"/>
      <c r="E482" s="148"/>
    </row>
    <row r="483" customFormat="false" ht="12.75" hidden="false" customHeight="false" outlineLevel="0" collapsed="false">
      <c r="A483" s="148"/>
      <c r="B483" s="148"/>
      <c r="C483" s="148"/>
      <c r="D483" s="148"/>
      <c r="E483" s="148"/>
    </row>
    <row r="484" customFormat="false" ht="18.75" hidden="false" customHeight="false" outlineLevel="0" collapsed="false">
      <c r="A484" s="197"/>
      <c r="B484" s="148"/>
      <c r="C484" s="148"/>
      <c r="D484" s="148"/>
      <c r="E484" s="148"/>
    </row>
    <row r="485" customFormat="false" ht="12.75" hidden="false" customHeight="false" outlineLevel="0" collapsed="false">
      <c r="A485" s="160"/>
      <c r="B485" s="148"/>
      <c r="C485" s="148"/>
      <c r="D485" s="148"/>
      <c r="E485" s="148"/>
    </row>
    <row r="486" customFormat="false" ht="12.75" hidden="false" customHeight="false" outlineLevel="0" collapsed="false">
      <c r="A486" s="187"/>
      <c r="B486" s="148"/>
      <c r="C486" s="148"/>
      <c r="D486" s="206"/>
      <c r="E486" s="206"/>
    </row>
    <row r="487" customFormat="false" ht="12.75" hidden="false" customHeight="false" outlineLevel="0" collapsed="false">
      <c r="A487" s="148"/>
      <c r="B487" s="148"/>
      <c r="C487" s="148"/>
      <c r="D487" s="148"/>
      <c r="E487" s="148"/>
    </row>
    <row r="488" customFormat="false" ht="12.75" hidden="false" customHeight="false" outlineLevel="0" collapsed="false">
      <c r="A488" s="149"/>
      <c r="B488" s="149"/>
      <c r="C488" s="170"/>
      <c r="D488" s="170"/>
      <c r="E488" s="170"/>
    </row>
    <row r="489" customFormat="false" ht="12.75" hidden="false" customHeight="false" outlineLevel="0" collapsed="false">
      <c r="A489" s="160"/>
      <c r="B489" s="148"/>
      <c r="C489" s="148"/>
      <c r="D489" s="148"/>
      <c r="E489" s="148"/>
    </row>
    <row r="490" customFormat="false" ht="12.75" hidden="false" customHeight="false" outlineLevel="0" collapsed="false">
      <c r="A490" s="199"/>
      <c r="B490" s="148"/>
      <c r="C490" s="148"/>
      <c r="D490" s="200"/>
      <c r="E490" s="200"/>
    </row>
    <row r="491" customFormat="false" ht="12.75" hidden="false" customHeight="false" outlineLevel="0" collapsed="false">
      <c r="A491" s="199"/>
      <c r="B491" s="148"/>
      <c r="C491" s="148"/>
      <c r="D491" s="200"/>
      <c r="E491" s="200"/>
    </row>
    <row r="492" customFormat="false" ht="12.75" hidden="false" customHeight="false" outlineLevel="0" collapsed="false">
      <c r="A492" s="237"/>
      <c r="B492" s="148"/>
      <c r="C492" s="148"/>
      <c r="D492" s="200"/>
      <c r="E492" s="200"/>
    </row>
    <row r="493" customFormat="false" ht="12.75" hidden="false" customHeight="false" outlineLevel="0" collapsed="false">
      <c r="A493" s="199"/>
      <c r="B493" s="148"/>
      <c r="C493" s="148"/>
      <c r="D493" s="200"/>
      <c r="E493" s="200"/>
    </row>
    <row r="494" customFormat="false" ht="12.75" hidden="false" customHeight="false" outlineLevel="0" collapsed="false">
      <c r="A494" s="148"/>
      <c r="B494" s="148"/>
      <c r="C494" s="148"/>
      <c r="D494" s="200"/>
      <c r="E494" s="200"/>
    </row>
    <row r="495" customFormat="false" ht="12.75" hidden="false" customHeight="false" outlineLevel="0" collapsed="false">
      <c r="A495" s="160"/>
      <c r="B495" s="148"/>
      <c r="C495" s="148"/>
      <c r="D495" s="200"/>
      <c r="E495" s="200"/>
    </row>
    <row r="496" customFormat="false" ht="12.75" hidden="false" customHeight="false" outlineLevel="0" collapsed="false">
      <c r="A496" s="199"/>
      <c r="B496" s="148"/>
      <c r="C496" s="148"/>
      <c r="D496" s="200"/>
      <c r="E496" s="200"/>
    </row>
    <row r="497" customFormat="false" ht="12.75" hidden="false" customHeight="false" outlineLevel="0" collapsed="false">
      <c r="A497" s="199"/>
      <c r="B497" s="148"/>
      <c r="C497" s="148"/>
      <c r="D497" s="200"/>
      <c r="E497" s="200"/>
    </row>
    <row r="498" customFormat="false" ht="12.75" hidden="false" customHeight="false" outlineLevel="0" collapsed="false">
      <c r="A498" s="199"/>
      <c r="B498" s="148"/>
      <c r="C498" s="148"/>
      <c r="D498" s="200"/>
      <c r="E498" s="200"/>
    </row>
    <row r="499" customFormat="false" ht="12.75" hidden="false" customHeight="false" outlineLevel="0" collapsed="false">
      <c r="A499" s="199"/>
      <c r="B499" s="148"/>
      <c r="C499" s="148"/>
      <c r="D499" s="200"/>
      <c r="E499" s="200"/>
    </row>
    <row r="500" customFormat="false" ht="12.75" hidden="false" customHeight="false" outlineLevel="0" collapsed="false">
      <c r="A500" s="199"/>
      <c r="B500" s="148"/>
      <c r="C500" s="148"/>
      <c r="D500" s="200"/>
      <c r="E500" s="200"/>
    </row>
    <row r="501" customFormat="false" ht="12.75" hidden="false" customHeight="false" outlineLevel="0" collapsed="false">
      <c r="A501" s="199"/>
      <c r="B501" s="148"/>
      <c r="C501" s="148"/>
      <c r="D501" s="200"/>
      <c r="E501" s="200"/>
    </row>
    <row r="502" customFormat="false" ht="12.75" hidden="false" customHeight="false" outlineLevel="0" collapsed="false">
      <c r="A502" s="199"/>
      <c r="B502" s="148"/>
      <c r="C502" s="148"/>
      <c r="D502" s="200"/>
      <c r="E502" s="200"/>
    </row>
    <row r="503" customFormat="false" ht="12.75" hidden="false" customHeight="false" outlineLevel="0" collapsed="false">
      <c r="A503" s="199"/>
      <c r="B503" s="148"/>
      <c r="C503" s="148"/>
      <c r="D503" s="200"/>
      <c r="E503" s="200"/>
    </row>
    <row r="504" customFormat="false" ht="12.75" hidden="false" customHeight="false" outlineLevel="0" collapsed="false">
      <c r="A504" s="199"/>
      <c r="B504" s="148"/>
      <c r="C504" s="148"/>
      <c r="D504" s="200"/>
      <c r="E504" s="200"/>
    </row>
    <row r="505" customFormat="false" ht="12.75" hidden="false" customHeight="false" outlineLevel="0" collapsed="false">
      <c r="A505" s="199"/>
      <c r="B505" s="148"/>
      <c r="C505" s="148"/>
      <c r="D505" s="200"/>
      <c r="E505" s="200"/>
    </row>
    <row r="506" customFormat="false" ht="12.75" hidden="false" customHeight="false" outlineLevel="0" collapsed="false">
      <c r="A506" s="148"/>
      <c r="B506" s="148"/>
      <c r="C506" s="148"/>
      <c r="D506" s="200"/>
      <c r="E506" s="200"/>
    </row>
    <row r="507" customFormat="false" ht="12.75" hidden="false" customHeight="false" outlineLevel="0" collapsed="false">
      <c r="A507" s="148"/>
      <c r="B507" s="148"/>
      <c r="C507" s="148"/>
      <c r="D507" s="200"/>
      <c r="E507" s="200"/>
    </row>
    <row r="508" customFormat="false" ht="12.75" hidden="false" customHeight="false" outlineLevel="0" collapsed="false">
      <c r="A508" s="148"/>
      <c r="B508" s="148"/>
      <c r="C508" s="148"/>
      <c r="D508" s="200"/>
      <c r="E508" s="200"/>
    </row>
    <row r="509" customFormat="false" ht="12.75" hidden="false" customHeight="false" outlineLevel="0" collapsed="false">
      <c r="A509" s="199"/>
      <c r="B509" s="148"/>
      <c r="C509" s="148"/>
      <c r="D509" s="200"/>
      <c r="E509" s="200"/>
    </row>
    <row r="510" customFormat="false" ht="12.75" hidden="false" customHeight="false" outlineLevel="0" collapsed="false">
      <c r="A510" s="148"/>
      <c r="B510" s="148"/>
      <c r="C510" s="148"/>
      <c r="D510" s="200"/>
      <c r="E510" s="200"/>
    </row>
    <row r="511" customFormat="false" ht="12.75" hidden="false" customHeight="false" outlineLevel="0" collapsed="false">
      <c r="A511" s="148"/>
      <c r="B511" s="148"/>
      <c r="C511" s="148"/>
      <c r="D511" s="200"/>
      <c r="E511" s="200"/>
    </row>
    <row r="512" customFormat="false" ht="12.75" hidden="false" customHeight="false" outlineLevel="0" collapsed="false">
      <c r="A512" s="160"/>
      <c r="B512" s="148"/>
      <c r="C512" s="148"/>
      <c r="D512" s="200"/>
      <c r="E512" s="200"/>
    </row>
    <row r="513" customFormat="false" ht="12.75" hidden="false" customHeight="false" outlineLevel="0" collapsed="false">
      <c r="A513" s="199"/>
      <c r="B513" s="148"/>
      <c r="C513" s="148"/>
      <c r="D513" s="200"/>
      <c r="E513" s="200"/>
    </row>
    <row r="514" customFormat="false" ht="12.75" hidden="false" customHeight="false" outlineLevel="0" collapsed="false">
      <c r="A514" s="160"/>
      <c r="B514" s="148"/>
      <c r="C514" s="148"/>
      <c r="D514" s="200"/>
      <c r="E514" s="200"/>
    </row>
    <row r="515" customFormat="false" ht="12.75" hidden="false" customHeight="false" outlineLevel="0" collapsed="false">
      <c r="A515" s="160"/>
      <c r="B515" s="148"/>
      <c r="C515" s="148"/>
      <c r="D515" s="200"/>
      <c r="E515" s="200"/>
    </row>
    <row r="516" customFormat="false" ht="12.75" hidden="false" customHeight="false" outlineLevel="0" collapsed="false">
      <c r="A516" s="160"/>
      <c r="B516" s="148"/>
      <c r="C516" s="148"/>
      <c r="D516" s="200"/>
      <c r="E516" s="200"/>
    </row>
    <row r="517" customFormat="false" ht="12.75" hidden="false" customHeight="false" outlineLevel="0" collapsed="false">
      <c r="A517" s="148"/>
      <c r="B517" s="148"/>
      <c r="C517" s="148"/>
      <c r="D517" s="200"/>
      <c r="E517" s="200"/>
    </row>
    <row r="518" customFormat="false" ht="12.75" hidden="false" customHeight="false" outlineLevel="0" collapsed="false">
      <c r="A518" s="148"/>
      <c r="B518" s="148"/>
      <c r="C518" s="148"/>
      <c r="D518" s="200"/>
      <c r="E518" s="200"/>
    </row>
    <row r="519" customFormat="false" ht="12.75" hidden="false" customHeight="false" outlineLevel="0" collapsed="false">
      <c r="A519" s="160"/>
      <c r="B519" s="148"/>
      <c r="C519" s="148"/>
      <c r="D519" s="200"/>
      <c r="E519" s="200"/>
    </row>
    <row r="520" customFormat="false" ht="12.75" hidden="false" customHeight="false" outlineLevel="0" collapsed="false">
      <c r="A520" s="160"/>
      <c r="B520" s="148"/>
      <c r="C520" s="148"/>
      <c r="D520" s="200"/>
      <c r="E520" s="200"/>
    </row>
    <row r="521" customFormat="false" ht="12.75" hidden="false" customHeight="false" outlineLevel="0" collapsed="false">
      <c r="A521" s="160"/>
      <c r="B521" s="148"/>
      <c r="C521" s="148"/>
      <c r="D521" s="200"/>
      <c r="E521" s="200"/>
    </row>
    <row r="522" customFormat="false" ht="12.75" hidden="false" customHeight="false" outlineLevel="0" collapsed="false">
      <c r="A522" s="160"/>
      <c r="B522" s="148"/>
      <c r="C522" s="148"/>
      <c r="D522" s="200"/>
      <c r="E522" s="200"/>
    </row>
    <row r="523" customFormat="false" ht="12.75" hidden="false" customHeight="false" outlineLevel="0" collapsed="false">
      <c r="A523" s="148"/>
      <c r="B523" s="148"/>
      <c r="C523" s="148"/>
      <c r="D523" s="148"/>
      <c r="E523" s="148"/>
    </row>
    <row r="524" customFormat="false" ht="12.75" hidden="false" customHeight="false" outlineLevel="0" collapsed="false">
      <c r="A524" s="148"/>
      <c r="B524" s="148"/>
      <c r="C524" s="148"/>
      <c r="D524" s="148"/>
      <c r="E524" s="148"/>
    </row>
    <row r="525" customFormat="false" ht="12.75" hidden="false" customHeight="false" outlineLevel="0" collapsed="false">
      <c r="A525" s="148"/>
      <c r="B525" s="148"/>
      <c r="C525" s="148"/>
      <c r="D525" s="148"/>
      <c r="E525" s="148"/>
    </row>
    <row r="526" customFormat="false" ht="12.75" hidden="false" customHeight="false" outlineLevel="0" collapsed="false">
      <c r="A526" s="148"/>
      <c r="B526" s="148"/>
      <c r="C526" s="148"/>
      <c r="D526" s="148"/>
      <c r="E526" s="148"/>
    </row>
    <row r="527" customFormat="false" ht="12.75" hidden="false" customHeight="false" outlineLevel="0" collapsed="false">
      <c r="A527" s="148"/>
      <c r="B527" s="148"/>
      <c r="C527" s="148"/>
      <c r="D527" s="148"/>
      <c r="E527" s="148"/>
    </row>
    <row r="528" customFormat="false" ht="12.75" hidden="false" customHeight="false" outlineLevel="0" collapsed="false">
      <c r="A528" s="148"/>
      <c r="B528" s="148"/>
      <c r="C528" s="148"/>
      <c r="D528" s="148"/>
      <c r="E528" s="148"/>
    </row>
    <row r="529" customFormat="false" ht="12.75" hidden="false" customHeight="false" outlineLevel="0" collapsed="false">
      <c r="A529" s="148"/>
      <c r="B529" s="148"/>
      <c r="C529" s="148"/>
      <c r="D529" s="148"/>
      <c r="E529" s="148"/>
    </row>
    <row r="530" customFormat="false" ht="12.75" hidden="false" customHeight="false" outlineLevel="0" collapsed="false">
      <c r="A530" s="148"/>
      <c r="B530" s="148"/>
      <c r="C530" s="148"/>
      <c r="D530" s="148"/>
      <c r="E530" s="148"/>
    </row>
    <row r="531" customFormat="false" ht="12.75" hidden="false" customHeight="false" outlineLevel="0" collapsed="false">
      <c r="A531" s="148"/>
      <c r="B531" s="148"/>
      <c r="C531" s="148"/>
      <c r="D531" s="148"/>
      <c r="E531" s="148"/>
    </row>
    <row r="532" customFormat="false" ht="12.75" hidden="false" customHeight="false" outlineLevel="0" collapsed="false">
      <c r="A532" s="148"/>
      <c r="B532" s="148"/>
      <c r="C532" s="148"/>
      <c r="D532" s="148"/>
      <c r="E532" s="148"/>
    </row>
    <row r="533" customFormat="false" ht="12.75" hidden="false" customHeight="false" outlineLevel="0" collapsed="false">
      <c r="A533" s="148"/>
      <c r="B533" s="148"/>
      <c r="C533" s="148"/>
      <c r="D533" s="148"/>
      <c r="E533" s="148"/>
    </row>
    <row r="534" customFormat="false" ht="12.75" hidden="false" customHeight="false" outlineLevel="0" collapsed="false">
      <c r="A534" s="148"/>
      <c r="B534" s="148"/>
      <c r="C534" s="148"/>
      <c r="D534" s="148"/>
      <c r="E534" s="148"/>
    </row>
    <row r="535" customFormat="false" ht="12.75" hidden="false" customHeight="false" outlineLevel="0" collapsed="false">
      <c r="A535" s="148"/>
      <c r="B535" s="148"/>
      <c r="C535" s="148"/>
      <c r="D535" s="148"/>
      <c r="E535" s="148"/>
    </row>
    <row r="536" customFormat="false" ht="12.75" hidden="false" customHeight="false" outlineLevel="0" collapsed="false">
      <c r="A536" s="148"/>
      <c r="B536" s="148"/>
      <c r="C536" s="148"/>
      <c r="D536" s="148"/>
      <c r="E536" s="148"/>
    </row>
    <row r="537" customFormat="false" ht="12.75" hidden="false" customHeight="false" outlineLevel="0" collapsed="false">
      <c r="A537" s="148"/>
      <c r="B537" s="148"/>
      <c r="C537" s="148"/>
      <c r="D537" s="148"/>
      <c r="E537" s="148"/>
    </row>
    <row r="538" customFormat="false" ht="12.75" hidden="false" customHeight="false" outlineLevel="0" collapsed="false">
      <c r="A538" s="148"/>
      <c r="B538" s="148"/>
      <c r="C538" s="148"/>
      <c r="D538" s="148"/>
      <c r="E538" s="148"/>
    </row>
    <row r="539" customFormat="false" ht="12.75" hidden="false" customHeight="false" outlineLevel="0" collapsed="false">
      <c r="A539" s="148"/>
      <c r="B539" s="148"/>
      <c r="C539" s="148"/>
      <c r="D539" s="148"/>
      <c r="E539" s="148"/>
    </row>
    <row r="540" customFormat="false" ht="12.75" hidden="false" customHeight="false" outlineLevel="0" collapsed="false">
      <c r="A540" s="148"/>
      <c r="B540" s="148"/>
      <c r="C540" s="148"/>
      <c r="D540" s="148"/>
      <c r="E540" s="148"/>
    </row>
    <row r="541" customFormat="false" ht="12.75" hidden="false" customHeight="false" outlineLevel="0" collapsed="false">
      <c r="A541" s="148"/>
      <c r="B541" s="148"/>
      <c r="C541" s="148"/>
      <c r="D541" s="148"/>
      <c r="E541" s="148"/>
    </row>
    <row r="542" customFormat="false" ht="12.75" hidden="false" customHeight="false" outlineLevel="0" collapsed="false">
      <c r="A542" s="148"/>
      <c r="B542" s="148"/>
      <c r="C542" s="148"/>
      <c r="D542" s="148"/>
      <c r="E542" s="148"/>
    </row>
    <row r="543" customFormat="false" ht="12.75" hidden="false" customHeight="false" outlineLevel="0" collapsed="false">
      <c r="A543" s="148"/>
      <c r="B543" s="148"/>
      <c r="C543" s="148"/>
      <c r="D543" s="148"/>
      <c r="E543" s="148"/>
    </row>
    <row r="544" customFormat="false" ht="12.75" hidden="false" customHeight="false" outlineLevel="0" collapsed="false">
      <c r="A544" s="148"/>
      <c r="B544" s="148"/>
      <c r="C544" s="148"/>
      <c r="D544" s="148"/>
      <c r="E544" s="148"/>
    </row>
    <row r="545" customFormat="false" ht="12.75" hidden="false" customHeight="false" outlineLevel="0" collapsed="false">
      <c r="A545" s="148"/>
      <c r="B545" s="148"/>
      <c r="C545" s="148"/>
      <c r="D545" s="148"/>
      <c r="E545" s="148"/>
    </row>
    <row r="546" customFormat="false" ht="12.75" hidden="false" customHeight="false" outlineLevel="0" collapsed="false">
      <c r="A546" s="148"/>
      <c r="B546" s="148"/>
      <c r="C546" s="148"/>
      <c r="D546" s="148"/>
      <c r="E546" s="148"/>
    </row>
    <row r="547" customFormat="false" ht="12.75" hidden="false" customHeight="false" outlineLevel="0" collapsed="false">
      <c r="A547" s="148"/>
      <c r="B547" s="148"/>
      <c r="C547" s="148"/>
      <c r="D547" s="148"/>
      <c r="E547" s="148"/>
    </row>
    <row r="548" customFormat="false" ht="12.75" hidden="false" customHeight="false" outlineLevel="0" collapsed="false">
      <c r="A548" s="148"/>
      <c r="B548" s="148"/>
      <c r="C548" s="148"/>
      <c r="D548" s="148"/>
      <c r="E548" s="148"/>
    </row>
    <row r="549" customFormat="false" ht="12.75" hidden="false" customHeight="false" outlineLevel="0" collapsed="false">
      <c r="A549" s="148"/>
      <c r="B549" s="148"/>
      <c r="C549" s="148"/>
      <c r="D549" s="148"/>
      <c r="E549" s="148"/>
    </row>
    <row r="550" customFormat="false" ht="12.75" hidden="false" customHeight="false" outlineLevel="0" collapsed="false">
      <c r="A550" s="148"/>
      <c r="B550" s="148"/>
      <c r="C550" s="148"/>
      <c r="D550" s="148"/>
      <c r="E550" s="148"/>
    </row>
    <row r="551" customFormat="false" ht="12.75" hidden="false" customHeight="false" outlineLevel="0" collapsed="false">
      <c r="A551" s="148"/>
      <c r="B551" s="148"/>
      <c r="C551" s="148"/>
      <c r="D551" s="148"/>
      <c r="E551" s="148"/>
    </row>
    <row r="552" customFormat="false" ht="12.75" hidden="false" customHeight="false" outlineLevel="0" collapsed="false">
      <c r="A552" s="148"/>
      <c r="B552" s="148"/>
      <c r="C552" s="148"/>
      <c r="D552" s="148"/>
      <c r="E552" s="148"/>
    </row>
    <row r="553" customFormat="false" ht="12.75" hidden="false" customHeight="false" outlineLevel="0" collapsed="false">
      <c r="A553" s="148"/>
      <c r="B553" s="148"/>
      <c r="C553" s="148"/>
      <c r="D553" s="148"/>
      <c r="E553" s="148"/>
    </row>
    <row r="554" customFormat="false" ht="12.75" hidden="false" customHeight="false" outlineLevel="0" collapsed="false">
      <c r="A554" s="148"/>
      <c r="B554" s="148"/>
      <c r="C554" s="148"/>
      <c r="D554" s="148"/>
      <c r="E554" s="148"/>
    </row>
    <row r="555" customFormat="false" ht="12.75" hidden="false" customHeight="false" outlineLevel="0" collapsed="false">
      <c r="A555" s="148"/>
      <c r="B555" s="148"/>
      <c r="C555" s="148"/>
      <c r="D555" s="148"/>
      <c r="E555" s="148"/>
    </row>
    <row r="556" customFormat="false" ht="12.75" hidden="false" customHeight="false" outlineLevel="0" collapsed="false">
      <c r="A556" s="148"/>
      <c r="B556" s="148"/>
      <c r="C556" s="148"/>
      <c r="D556" s="148"/>
      <c r="E556" s="148"/>
    </row>
    <row r="557" customFormat="false" ht="12.75" hidden="false" customHeight="false" outlineLevel="0" collapsed="false">
      <c r="A557" s="148"/>
      <c r="B557" s="148"/>
      <c r="C557" s="148"/>
      <c r="D557" s="148"/>
      <c r="E557" s="148"/>
    </row>
    <row r="558" customFormat="false" ht="12.75" hidden="false" customHeight="false" outlineLevel="0" collapsed="false">
      <c r="A558" s="148"/>
      <c r="B558" s="148"/>
      <c r="C558" s="148"/>
      <c r="D558" s="148"/>
      <c r="E558" s="148"/>
    </row>
    <row r="559" customFormat="false" ht="12.75" hidden="false" customHeight="false" outlineLevel="0" collapsed="false">
      <c r="A559" s="148"/>
      <c r="B559" s="148"/>
      <c r="C559" s="148"/>
      <c r="D559" s="148"/>
      <c r="E559" s="148"/>
    </row>
    <row r="560" customFormat="false" ht="12.75" hidden="false" customHeight="false" outlineLevel="0" collapsed="false">
      <c r="A560" s="148"/>
      <c r="B560" s="148"/>
      <c r="C560" s="148"/>
      <c r="D560" s="148"/>
      <c r="E560" s="148"/>
    </row>
    <row r="561" customFormat="false" ht="12.75" hidden="false" customHeight="false" outlineLevel="0" collapsed="false">
      <c r="A561" s="148"/>
      <c r="B561" s="148"/>
      <c r="C561" s="148"/>
      <c r="D561" s="148"/>
      <c r="E561" s="148"/>
    </row>
    <row r="562" customFormat="false" ht="12.75" hidden="false" customHeight="false" outlineLevel="0" collapsed="false">
      <c r="A562" s="148"/>
      <c r="B562" s="148"/>
      <c r="C562" s="148"/>
      <c r="D562" s="148"/>
      <c r="E562" s="148"/>
    </row>
    <row r="563" customFormat="false" ht="12.75" hidden="false" customHeight="false" outlineLevel="0" collapsed="false">
      <c r="A563" s="148"/>
      <c r="B563" s="148"/>
      <c r="C563" s="148"/>
      <c r="D563" s="148"/>
      <c r="E563" s="148"/>
    </row>
    <row r="564" customFormat="false" ht="12.75" hidden="false" customHeight="false" outlineLevel="0" collapsed="false">
      <c r="A564" s="148"/>
      <c r="B564" s="148"/>
      <c r="C564" s="148"/>
      <c r="D564" s="148"/>
      <c r="E564" s="148"/>
    </row>
    <row r="565" customFormat="false" ht="12.75" hidden="false" customHeight="false" outlineLevel="0" collapsed="false">
      <c r="A565" s="148"/>
      <c r="B565" s="148"/>
      <c r="C565" s="148"/>
      <c r="D565" s="148"/>
      <c r="E565" s="148"/>
    </row>
    <row r="566" customFormat="false" ht="12.75" hidden="false" customHeight="false" outlineLevel="0" collapsed="false">
      <c r="A566" s="148"/>
      <c r="B566" s="148"/>
      <c r="C566" s="148"/>
      <c r="D566" s="148"/>
      <c r="E566" s="148"/>
    </row>
    <row r="567" customFormat="false" ht="12.75" hidden="false" customHeight="false" outlineLevel="0" collapsed="false">
      <c r="A567" s="148"/>
      <c r="B567" s="148"/>
      <c r="C567" s="148"/>
      <c r="D567" s="148"/>
      <c r="E567" s="148"/>
    </row>
    <row r="568" customFormat="false" ht="12.75" hidden="false" customHeight="false" outlineLevel="0" collapsed="false">
      <c r="A568" s="148"/>
      <c r="B568" s="148"/>
      <c r="C568" s="148"/>
      <c r="D568" s="148"/>
      <c r="E568" s="148"/>
    </row>
    <row r="569" customFormat="false" ht="12.75" hidden="false" customHeight="false" outlineLevel="0" collapsed="false">
      <c r="A569" s="148"/>
      <c r="B569" s="148"/>
      <c r="C569" s="148"/>
      <c r="D569" s="148"/>
      <c r="E569" s="148"/>
    </row>
    <row r="570" customFormat="false" ht="12.75" hidden="false" customHeight="false" outlineLevel="0" collapsed="false">
      <c r="A570" s="148"/>
      <c r="B570" s="148"/>
      <c r="C570" s="148"/>
      <c r="D570" s="148"/>
      <c r="E570" s="148"/>
    </row>
    <row r="571" customFormat="false" ht="12.75" hidden="false" customHeight="false" outlineLevel="0" collapsed="false">
      <c r="A571" s="148"/>
      <c r="B571" s="148"/>
      <c r="C571" s="148"/>
      <c r="D571" s="148"/>
      <c r="E571" s="148"/>
    </row>
    <row r="572" customFormat="false" ht="12.75" hidden="false" customHeight="false" outlineLevel="0" collapsed="false">
      <c r="A572" s="148"/>
      <c r="B572" s="148"/>
      <c r="C572" s="148"/>
      <c r="D572" s="148"/>
      <c r="E572" s="148"/>
    </row>
    <row r="573" customFormat="false" ht="12.75" hidden="false" customHeight="false" outlineLevel="0" collapsed="false">
      <c r="A573" s="148"/>
      <c r="B573" s="148"/>
      <c r="C573" s="148"/>
      <c r="D573" s="148"/>
      <c r="E573" s="148"/>
    </row>
    <row r="574" customFormat="false" ht="12.75" hidden="false" customHeight="false" outlineLevel="0" collapsed="false">
      <c r="A574" s="148"/>
      <c r="B574" s="148"/>
      <c r="C574" s="148"/>
      <c r="D574" s="148"/>
      <c r="E574" s="148"/>
    </row>
    <row r="575" customFormat="false" ht="12.75" hidden="false" customHeight="false" outlineLevel="0" collapsed="false">
      <c r="A575" s="148"/>
      <c r="B575" s="148"/>
      <c r="C575" s="148"/>
      <c r="D575" s="148"/>
      <c r="E575" s="148"/>
    </row>
    <row r="576" customFormat="false" ht="12.75" hidden="false" customHeight="false" outlineLevel="0" collapsed="false">
      <c r="A576" s="148"/>
      <c r="B576" s="148"/>
      <c r="C576" s="148"/>
      <c r="D576" s="148"/>
      <c r="E576" s="148"/>
    </row>
    <row r="577" customFormat="false" ht="12.75" hidden="false" customHeight="false" outlineLevel="0" collapsed="false">
      <c r="A577" s="148"/>
      <c r="B577" s="148"/>
      <c r="C577" s="148"/>
      <c r="D577" s="148"/>
      <c r="E577" s="148"/>
    </row>
    <row r="578" customFormat="false" ht="12.75" hidden="false" customHeight="false" outlineLevel="0" collapsed="false">
      <c r="A578" s="148"/>
      <c r="B578" s="148"/>
      <c r="C578" s="148"/>
      <c r="D578" s="148"/>
      <c r="E578" s="148"/>
    </row>
    <row r="579" customFormat="false" ht="12.75" hidden="false" customHeight="false" outlineLevel="0" collapsed="false">
      <c r="A579" s="148"/>
      <c r="B579" s="148"/>
      <c r="C579" s="148"/>
      <c r="D579" s="148"/>
      <c r="E579" s="148"/>
    </row>
    <row r="580" customFormat="false" ht="12.75" hidden="false" customHeight="false" outlineLevel="0" collapsed="false">
      <c r="A580" s="148"/>
      <c r="B580" s="148"/>
      <c r="C580" s="148"/>
      <c r="D580" s="148"/>
      <c r="E580" s="148"/>
    </row>
    <row r="581" customFormat="false" ht="12.75" hidden="false" customHeight="false" outlineLevel="0" collapsed="false">
      <c r="A581" s="148"/>
      <c r="B581" s="148"/>
      <c r="C581" s="148"/>
      <c r="D581" s="148"/>
      <c r="E581" s="148"/>
    </row>
    <row r="582" customFormat="false" ht="12.75" hidden="false" customHeight="false" outlineLevel="0" collapsed="false">
      <c r="A582" s="148"/>
      <c r="B582" s="148"/>
      <c r="C582" s="148"/>
      <c r="D582" s="148"/>
      <c r="E582" s="148"/>
    </row>
    <row r="583" customFormat="false" ht="12.75" hidden="false" customHeight="false" outlineLevel="0" collapsed="false">
      <c r="A583" s="148"/>
      <c r="B583" s="148"/>
      <c r="C583" s="148"/>
      <c r="D583" s="148"/>
      <c r="E583" s="148"/>
    </row>
    <row r="584" customFormat="false" ht="12.75" hidden="false" customHeight="false" outlineLevel="0" collapsed="false">
      <c r="A584" s="148"/>
      <c r="B584" s="148"/>
      <c r="C584" s="148"/>
      <c r="D584" s="148"/>
      <c r="E584" s="148"/>
    </row>
    <row r="585" customFormat="false" ht="12.75" hidden="false" customHeight="false" outlineLevel="0" collapsed="false">
      <c r="A585" s="148"/>
      <c r="B585" s="148"/>
      <c r="C585" s="148"/>
      <c r="D585" s="148"/>
      <c r="E585" s="148"/>
    </row>
    <row r="586" customFormat="false" ht="12.75" hidden="false" customHeight="false" outlineLevel="0" collapsed="false">
      <c r="A586" s="148"/>
      <c r="B586" s="148"/>
      <c r="C586" s="148"/>
      <c r="D586" s="148"/>
      <c r="E586" s="148"/>
    </row>
    <row r="587" customFormat="false" ht="12.75" hidden="false" customHeight="false" outlineLevel="0" collapsed="false">
      <c r="A587" s="148"/>
      <c r="B587" s="148"/>
      <c r="C587" s="148"/>
      <c r="D587" s="148"/>
      <c r="E587" s="148"/>
    </row>
    <row r="588" customFormat="false" ht="12.75" hidden="false" customHeight="false" outlineLevel="0" collapsed="false">
      <c r="A588" s="148"/>
      <c r="B588" s="148"/>
      <c r="C588" s="148"/>
      <c r="D588" s="148"/>
      <c r="E588" s="148"/>
    </row>
    <row r="589" customFormat="false" ht="12.75" hidden="false" customHeight="false" outlineLevel="0" collapsed="false">
      <c r="A589" s="148"/>
      <c r="B589" s="148"/>
      <c r="C589" s="148"/>
      <c r="D589" s="148"/>
      <c r="E589" s="148"/>
    </row>
    <row r="590" customFormat="false" ht="12.75" hidden="false" customHeight="false" outlineLevel="0" collapsed="false">
      <c r="A590" s="148"/>
      <c r="B590" s="148"/>
      <c r="C590" s="148"/>
      <c r="D590" s="148"/>
      <c r="E590" s="148"/>
    </row>
    <row r="591" customFormat="false" ht="12.75" hidden="false" customHeight="false" outlineLevel="0" collapsed="false">
      <c r="A591" s="148"/>
      <c r="B591" s="148"/>
      <c r="C591" s="148"/>
      <c r="D591" s="148"/>
      <c r="E591" s="148"/>
    </row>
    <row r="592" customFormat="false" ht="12.75" hidden="false" customHeight="false" outlineLevel="0" collapsed="false">
      <c r="A592" s="148"/>
      <c r="B592" s="148"/>
      <c r="C592" s="148"/>
      <c r="D592" s="148"/>
      <c r="E592" s="148"/>
    </row>
    <row r="593" customFormat="false" ht="12.75" hidden="false" customHeight="false" outlineLevel="0" collapsed="false">
      <c r="A593" s="148"/>
      <c r="B593" s="148"/>
      <c r="C593" s="148"/>
      <c r="D593" s="148"/>
      <c r="E593" s="148"/>
    </row>
    <row r="594" customFormat="false" ht="12.75" hidden="false" customHeight="false" outlineLevel="0" collapsed="false">
      <c r="A594" s="148"/>
      <c r="B594" s="148"/>
      <c r="C594" s="148"/>
      <c r="D594" s="148"/>
      <c r="E594" s="148"/>
    </row>
    <row r="595" customFormat="false" ht="12.75" hidden="false" customHeight="false" outlineLevel="0" collapsed="false">
      <c r="A595" s="148"/>
      <c r="B595" s="148"/>
      <c r="C595" s="148"/>
      <c r="D595" s="148"/>
      <c r="E595" s="148"/>
    </row>
    <row r="596" customFormat="false" ht="12.75" hidden="false" customHeight="false" outlineLevel="0" collapsed="false">
      <c r="A596" s="148"/>
      <c r="B596" s="148"/>
      <c r="C596" s="148"/>
      <c r="D596" s="148"/>
      <c r="E596" s="148"/>
    </row>
    <row r="597" customFormat="false" ht="12.75" hidden="false" customHeight="false" outlineLevel="0" collapsed="false">
      <c r="A597" s="148"/>
      <c r="B597" s="148"/>
      <c r="C597" s="148"/>
      <c r="D597" s="148"/>
      <c r="E597" s="148"/>
    </row>
    <row r="598" customFormat="false" ht="12.75" hidden="false" customHeight="false" outlineLevel="0" collapsed="false">
      <c r="A598" s="148"/>
      <c r="B598" s="148"/>
      <c r="C598" s="148"/>
      <c r="D598" s="148"/>
      <c r="E598" s="148"/>
    </row>
    <row r="599" customFormat="false" ht="12.75" hidden="false" customHeight="false" outlineLevel="0" collapsed="false">
      <c r="A599" s="148"/>
      <c r="B599" s="148"/>
      <c r="C599" s="148"/>
      <c r="D599" s="148"/>
      <c r="E599" s="148"/>
    </row>
    <row r="600" customFormat="false" ht="12.75" hidden="false" customHeight="false" outlineLevel="0" collapsed="false">
      <c r="A600" s="148"/>
      <c r="B600" s="148"/>
      <c r="C600" s="148"/>
      <c r="D600" s="148"/>
      <c r="E600" s="148"/>
    </row>
    <row r="601" customFormat="false" ht="12.75" hidden="false" customHeight="false" outlineLevel="0" collapsed="false">
      <c r="A601" s="148"/>
      <c r="B601" s="148"/>
      <c r="C601" s="148"/>
      <c r="D601" s="148"/>
      <c r="E601" s="148"/>
    </row>
    <row r="602" customFormat="false" ht="12.75" hidden="false" customHeight="false" outlineLevel="0" collapsed="false">
      <c r="A602" s="148"/>
      <c r="B602" s="148"/>
      <c r="C602" s="148"/>
      <c r="D602" s="148"/>
      <c r="E602" s="148"/>
    </row>
    <row r="603" customFormat="false" ht="12.75" hidden="false" customHeight="false" outlineLevel="0" collapsed="false">
      <c r="A603" s="148"/>
      <c r="B603" s="148"/>
      <c r="C603" s="148"/>
      <c r="D603" s="148"/>
      <c r="E603" s="148"/>
    </row>
    <row r="604" customFormat="false" ht="12.75" hidden="false" customHeight="false" outlineLevel="0" collapsed="false">
      <c r="A604" s="148"/>
      <c r="B604" s="148"/>
      <c r="C604" s="148"/>
      <c r="D604" s="148"/>
      <c r="E604" s="148"/>
    </row>
    <row r="605" customFormat="false" ht="12.75" hidden="false" customHeight="false" outlineLevel="0" collapsed="false">
      <c r="A605" s="148"/>
      <c r="B605" s="148"/>
      <c r="C605" s="148"/>
      <c r="D605" s="148"/>
      <c r="E605" s="148"/>
    </row>
    <row r="606" customFormat="false" ht="12.75" hidden="false" customHeight="false" outlineLevel="0" collapsed="false">
      <c r="A606" s="148"/>
      <c r="B606" s="148"/>
      <c r="C606" s="148"/>
      <c r="D606" s="148"/>
      <c r="E606" s="148"/>
    </row>
    <row r="607" customFormat="false" ht="12.75" hidden="false" customHeight="false" outlineLevel="0" collapsed="false">
      <c r="A607" s="148"/>
      <c r="B607" s="148"/>
      <c r="C607" s="148"/>
      <c r="D607" s="148"/>
      <c r="E607" s="148"/>
    </row>
    <row r="608" customFormat="false" ht="12.75" hidden="false" customHeight="false" outlineLevel="0" collapsed="false">
      <c r="A608" s="148"/>
      <c r="B608" s="148"/>
      <c r="C608" s="148"/>
      <c r="D608" s="148"/>
      <c r="E608" s="148"/>
    </row>
    <row r="609" customFormat="false" ht="12.75" hidden="false" customHeight="false" outlineLevel="0" collapsed="false">
      <c r="A609" s="148"/>
      <c r="B609" s="148"/>
      <c r="C609" s="148"/>
      <c r="D609" s="148"/>
      <c r="E609" s="148"/>
    </row>
    <row r="610" customFormat="false" ht="12.75" hidden="false" customHeight="false" outlineLevel="0" collapsed="false">
      <c r="A610" s="148"/>
      <c r="B610" s="148"/>
      <c r="C610" s="148"/>
      <c r="D610" s="148"/>
      <c r="E610" s="148"/>
    </row>
    <row r="611" customFormat="false" ht="12.75" hidden="false" customHeight="false" outlineLevel="0" collapsed="false">
      <c r="A611" s="148"/>
      <c r="B611" s="148"/>
      <c r="C611" s="148"/>
      <c r="D611" s="148"/>
      <c r="E611" s="148"/>
    </row>
    <row r="612" customFormat="false" ht="12.75" hidden="false" customHeight="false" outlineLevel="0" collapsed="false">
      <c r="A612" s="148"/>
      <c r="B612" s="148"/>
      <c r="C612" s="148"/>
      <c r="D612" s="148"/>
      <c r="E612" s="148"/>
    </row>
    <row r="613" customFormat="false" ht="12.75" hidden="false" customHeight="false" outlineLevel="0" collapsed="false">
      <c r="A613" s="148"/>
      <c r="B613" s="148"/>
      <c r="C613" s="148"/>
      <c r="D613" s="148"/>
      <c r="E613" s="148"/>
    </row>
    <row r="614" customFormat="false" ht="12.75" hidden="false" customHeight="false" outlineLevel="0" collapsed="false">
      <c r="A614" s="148"/>
      <c r="B614" s="148"/>
      <c r="C614" s="148"/>
      <c r="D614" s="148"/>
      <c r="E614" s="148"/>
    </row>
    <row r="615" customFormat="false" ht="12.75" hidden="false" customHeight="false" outlineLevel="0" collapsed="false">
      <c r="A615" s="148"/>
      <c r="B615" s="148"/>
      <c r="C615" s="148"/>
      <c r="D615" s="148"/>
      <c r="E615" s="148"/>
    </row>
    <row r="616" customFormat="false" ht="12.75" hidden="false" customHeight="false" outlineLevel="0" collapsed="false">
      <c r="A616" s="148"/>
      <c r="B616" s="148"/>
      <c r="C616" s="148"/>
      <c r="D616" s="148"/>
      <c r="E616" s="148"/>
    </row>
    <row r="617" customFormat="false" ht="12.75" hidden="false" customHeight="false" outlineLevel="0" collapsed="false">
      <c r="A617" s="148"/>
      <c r="B617" s="148"/>
      <c r="C617" s="148"/>
      <c r="D617" s="148"/>
      <c r="E617" s="148"/>
    </row>
    <row r="618" customFormat="false" ht="12.75" hidden="false" customHeight="false" outlineLevel="0" collapsed="false">
      <c r="A618" s="148"/>
      <c r="B618" s="148"/>
      <c r="C618" s="148"/>
      <c r="D618" s="148"/>
      <c r="E618" s="148"/>
    </row>
    <row r="619" customFormat="false" ht="12.75" hidden="false" customHeight="false" outlineLevel="0" collapsed="false">
      <c r="A619" s="148"/>
      <c r="B619" s="148"/>
      <c r="C619" s="148"/>
      <c r="D619" s="148"/>
      <c r="E619" s="148"/>
    </row>
    <row r="620" customFormat="false" ht="12.75" hidden="false" customHeight="false" outlineLevel="0" collapsed="false">
      <c r="A620" s="148"/>
      <c r="B620" s="148"/>
      <c r="C620" s="148"/>
      <c r="D620" s="148"/>
      <c r="E620" s="148"/>
    </row>
    <row r="621" customFormat="false" ht="12.75" hidden="false" customHeight="false" outlineLevel="0" collapsed="false">
      <c r="A621" s="148"/>
      <c r="B621" s="148"/>
      <c r="C621" s="148"/>
      <c r="D621" s="148"/>
      <c r="E621" s="148"/>
    </row>
    <row r="622" customFormat="false" ht="12.75" hidden="false" customHeight="false" outlineLevel="0" collapsed="false">
      <c r="A622" s="148"/>
      <c r="B622" s="148"/>
      <c r="C622" s="148"/>
      <c r="D622" s="148"/>
      <c r="E622" s="148"/>
    </row>
    <row r="623" customFormat="false" ht="12.75" hidden="false" customHeight="false" outlineLevel="0" collapsed="false">
      <c r="A623" s="148"/>
      <c r="B623" s="148"/>
      <c r="C623" s="148"/>
      <c r="D623" s="148"/>
      <c r="E623" s="148"/>
    </row>
    <row r="624" customFormat="false" ht="12.75" hidden="false" customHeight="false" outlineLevel="0" collapsed="false">
      <c r="A624" s="148"/>
      <c r="B624" s="148"/>
      <c r="C624" s="148"/>
      <c r="D624" s="148"/>
      <c r="E624" s="148"/>
    </row>
    <row r="625" customFormat="false" ht="12.75" hidden="false" customHeight="false" outlineLevel="0" collapsed="false">
      <c r="A625" s="148"/>
      <c r="B625" s="148"/>
      <c r="C625" s="148"/>
      <c r="D625" s="148"/>
      <c r="E625" s="148"/>
    </row>
    <row r="626" customFormat="false" ht="12.75" hidden="false" customHeight="false" outlineLevel="0" collapsed="false">
      <c r="A626" s="148"/>
      <c r="B626" s="148"/>
      <c r="C626" s="148"/>
      <c r="D626" s="148"/>
      <c r="E626" s="148"/>
    </row>
    <row r="627" customFormat="false" ht="12.75" hidden="false" customHeight="false" outlineLevel="0" collapsed="false">
      <c r="A627" s="148"/>
      <c r="B627" s="148"/>
      <c r="C627" s="148"/>
      <c r="D627" s="148"/>
      <c r="E627" s="148"/>
    </row>
    <row r="628" customFormat="false" ht="12.75" hidden="false" customHeight="false" outlineLevel="0" collapsed="false">
      <c r="A628" s="148"/>
      <c r="B628" s="148"/>
      <c r="C628" s="148"/>
      <c r="D628" s="148"/>
      <c r="E628" s="148"/>
    </row>
    <row r="629" customFormat="false" ht="12.75" hidden="false" customHeight="false" outlineLevel="0" collapsed="false">
      <c r="A629" s="148"/>
      <c r="B629" s="148"/>
      <c r="C629" s="148"/>
      <c r="D629" s="148"/>
      <c r="E629" s="148"/>
    </row>
    <row r="630" customFormat="false" ht="12.75" hidden="false" customHeight="false" outlineLevel="0" collapsed="false">
      <c r="A630" s="148"/>
      <c r="B630" s="148"/>
      <c r="C630" s="148"/>
      <c r="D630" s="148"/>
      <c r="E630" s="148"/>
    </row>
    <row r="631" customFormat="false" ht="12.75" hidden="false" customHeight="false" outlineLevel="0" collapsed="false">
      <c r="A631" s="148"/>
      <c r="B631" s="148"/>
      <c r="C631" s="148"/>
      <c r="D631" s="148"/>
      <c r="E631" s="148"/>
    </row>
    <row r="632" customFormat="false" ht="12.75" hidden="false" customHeight="false" outlineLevel="0" collapsed="false">
      <c r="A632" s="148"/>
      <c r="B632" s="148"/>
      <c r="C632" s="148"/>
      <c r="D632" s="148"/>
      <c r="E632" s="148"/>
    </row>
    <row r="633" customFormat="false" ht="12.75" hidden="false" customHeight="false" outlineLevel="0" collapsed="false">
      <c r="A633" s="148"/>
      <c r="B633" s="148"/>
      <c r="C633" s="148"/>
      <c r="D633" s="148"/>
      <c r="E633" s="148"/>
    </row>
    <row r="634" customFormat="false" ht="12.75" hidden="false" customHeight="false" outlineLevel="0" collapsed="false">
      <c r="A634" s="148"/>
      <c r="B634" s="148"/>
      <c r="C634" s="148"/>
      <c r="D634" s="148"/>
      <c r="E634" s="148"/>
    </row>
    <row r="635" customFormat="false" ht="12.75" hidden="false" customHeight="false" outlineLevel="0" collapsed="false">
      <c r="A635" s="148"/>
      <c r="B635" s="148"/>
      <c r="C635" s="148"/>
      <c r="D635" s="148"/>
      <c r="E635" s="148"/>
    </row>
    <row r="636" customFormat="false" ht="12.75" hidden="false" customHeight="false" outlineLevel="0" collapsed="false">
      <c r="A636" s="148"/>
      <c r="B636" s="148"/>
      <c r="C636" s="148"/>
      <c r="D636" s="148"/>
      <c r="E636" s="148"/>
    </row>
    <row r="637" customFormat="false" ht="12.75" hidden="false" customHeight="false" outlineLevel="0" collapsed="false">
      <c r="A637" s="148"/>
      <c r="B637" s="148"/>
      <c r="C637" s="148"/>
      <c r="D637" s="148"/>
      <c r="E637" s="148"/>
    </row>
    <row r="638" customFormat="false" ht="12.75" hidden="false" customHeight="false" outlineLevel="0" collapsed="false">
      <c r="A638" s="148"/>
      <c r="B638" s="148"/>
      <c r="C638" s="148"/>
      <c r="D638" s="148"/>
      <c r="E638" s="148"/>
    </row>
    <row r="639" customFormat="false" ht="12.75" hidden="false" customHeight="false" outlineLevel="0" collapsed="false">
      <c r="A639" s="148"/>
      <c r="B639" s="148"/>
      <c r="C639" s="148"/>
      <c r="D639" s="148"/>
      <c r="E639" s="148"/>
    </row>
    <row r="640" customFormat="false" ht="12.75" hidden="false" customHeight="false" outlineLevel="0" collapsed="false">
      <c r="A640" s="148"/>
      <c r="B640" s="148"/>
      <c r="C640" s="148"/>
      <c r="D640" s="148"/>
      <c r="E640" s="148"/>
    </row>
    <row r="641" customFormat="false" ht="12.75" hidden="false" customHeight="false" outlineLevel="0" collapsed="false">
      <c r="A641" s="148"/>
      <c r="B641" s="148"/>
      <c r="C641" s="148"/>
      <c r="D641" s="148"/>
      <c r="E641" s="148"/>
    </row>
    <row r="642" customFormat="false" ht="12.75" hidden="false" customHeight="false" outlineLevel="0" collapsed="false">
      <c r="A642" s="148"/>
      <c r="B642" s="148"/>
      <c r="C642" s="148"/>
      <c r="D642" s="148"/>
      <c r="E642" s="148"/>
    </row>
    <row r="643" customFormat="false" ht="12.75" hidden="false" customHeight="false" outlineLevel="0" collapsed="false">
      <c r="A643" s="148"/>
      <c r="B643" s="148"/>
      <c r="C643" s="148"/>
      <c r="D643" s="148"/>
      <c r="E643" s="148"/>
    </row>
    <row r="644" customFormat="false" ht="12.75" hidden="false" customHeight="false" outlineLevel="0" collapsed="false">
      <c r="A644" s="148"/>
      <c r="B644" s="148"/>
      <c r="C644" s="148"/>
      <c r="D644" s="148"/>
      <c r="E644" s="148"/>
    </row>
    <row r="645" customFormat="false" ht="12.75" hidden="false" customHeight="false" outlineLevel="0" collapsed="false">
      <c r="A645" s="148"/>
      <c r="B645" s="148"/>
      <c r="C645" s="148"/>
      <c r="D645" s="148"/>
      <c r="E645" s="148"/>
    </row>
    <row r="646" customFormat="false" ht="12.75" hidden="false" customHeight="false" outlineLevel="0" collapsed="false">
      <c r="A646" s="148"/>
      <c r="B646" s="148"/>
      <c r="C646" s="148"/>
      <c r="D646" s="148"/>
      <c r="E646" s="148"/>
    </row>
    <row r="647" customFormat="false" ht="12.75" hidden="false" customHeight="false" outlineLevel="0" collapsed="false">
      <c r="A647" s="148"/>
      <c r="B647" s="148"/>
      <c r="C647" s="148"/>
      <c r="D647" s="148"/>
      <c r="E647" s="148"/>
    </row>
    <row r="648" customFormat="false" ht="12.75" hidden="false" customHeight="false" outlineLevel="0" collapsed="false">
      <c r="A648" s="148"/>
      <c r="B648" s="148"/>
      <c r="C648" s="148"/>
      <c r="D648" s="148"/>
      <c r="E648" s="148"/>
    </row>
    <row r="649" customFormat="false" ht="12.75" hidden="false" customHeight="false" outlineLevel="0" collapsed="false">
      <c r="A649" s="148"/>
      <c r="B649" s="148"/>
      <c r="C649" s="148"/>
      <c r="D649" s="148"/>
      <c r="E649" s="148"/>
    </row>
    <row r="650" customFormat="false" ht="12.75" hidden="false" customHeight="false" outlineLevel="0" collapsed="false">
      <c r="A650" s="148"/>
      <c r="B650" s="148"/>
      <c r="C650" s="148"/>
      <c r="D650" s="148"/>
      <c r="E650" s="148"/>
    </row>
    <row r="651" customFormat="false" ht="12.75" hidden="false" customHeight="false" outlineLevel="0" collapsed="false">
      <c r="A651" s="148"/>
      <c r="B651" s="148"/>
      <c r="C651" s="148"/>
      <c r="D651" s="148"/>
      <c r="E651" s="148"/>
    </row>
    <row r="652" customFormat="false" ht="12.75" hidden="false" customHeight="false" outlineLevel="0" collapsed="false">
      <c r="A652" s="148"/>
      <c r="B652" s="148"/>
      <c r="C652" s="148"/>
      <c r="D652" s="148"/>
      <c r="E652" s="148"/>
    </row>
    <row r="653" customFormat="false" ht="12.75" hidden="false" customHeight="false" outlineLevel="0" collapsed="false">
      <c r="A653" s="148"/>
      <c r="B653" s="148"/>
      <c r="C653" s="148"/>
      <c r="D653" s="148"/>
      <c r="E653" s="148"/>
    </row>
    <row r="654" customFormat="false" ht="12.75" hidden="false" customHeight="false" outlineLevel="0" collapsed="false">
      <c r="A654" s="148"/>
      <c r="B654" s="148"/>
      <c r="C654" s="148"/>
      <c r="D654" s="148"/>
      <c r="E654" s="148"/>
    </row>
    <row r="655" customFormat="false" ht="12.75" hidden="false" customHeight="false" outlineLevel="0" collapsed="false">
      <c r="A655" s="148"/>
      <c r="B655" s="148"/>
      <c r="C655" s="148"/>
      <c r="D655" s="148"/>
      <c r="E655" s="148"/>
    </row>
    <row r="656" customFormat="false" ht="12.75" hidden="false" customHeight="false" outlineLevel="0" collapsed="false">
      <c r="A656" s="148"/>
      <c r="B656" s="148"/>
      <c r="C656" s="148"/>
      <c r="D656" s="148"/>
      <c r="E656" s="148"/>
    </row>
    <row r="657" customFormat="false" ht="12.75" hidden="false" customHeight="false" outlineLevel="0" collapsed="false">
      <c r="A657" s="148"/>
      <c r="B657" s="148"/>
      <c r="C657" s="148"/>
      <c r="D657" s="148"/>
      <c r="E657" s="148"/>
    </row>
    <row r="658" customFormat="false" ht="12.75" hidden="false" customHeight="false" outlineLevel="0" collapsed="false">
      <c r="A658" s="148"/>
      <c r="B658" s="148"/>
      <c r="C658" s="148"/>
      <c r="D658" s="148"/>
      <c r="E658" s="148"/>
    </row>
    <row r="659" customFormat="false" ht="12.75" hidden="false" customHeight="false" outlineLevel="0" collapsed="false">
      <c r="A659" s="148"/>
      <c r="B659" s="148"/>
      <c r="C659" s="148"/>
      <c r="D659" s="148"/>
      <c r="E659" s="148"/>
    </row>
    <row r="660" customFormat="false" ht="12.75" hidden="false" customHeight="false" outlineLevel="0" collapsed="false">
      <c r="A660" s="148"/>
      <c r="B660" s="148"/>
      <c r="C660" s="148"/>
      <c r="D660" s="148"/>
      <c r="E660" s="148"/>
    </row>
    <row r="661" customFormat="false" ht="12.75" hidden="false" customHeight="false" outlineLevel="0" collapsed="false">
      <c r="A661" s="148"/>
      <c r="B661" s="148"/>
      <c r="C661" s="148"/>
      <c r="D661" s="148"/>
      <c r="E661" s="148"/>
    </row>
    <row r="662" customFormat="false" ht="12.75" hidden="false" customHeight="false" outlineLevel="0" collapsed="false">
      <c r="A662" s="148"/>
      <c r="B662" s="148"/>
      <c r="C662" s="148"/>
      <c r="D662" s="148"/>
      <c r="E662" s="148"/>
    </row>
    <row r="663" customFormat="false" ht="12.75" hidden="false" customHeight="false" outlineLevel="0" collapsed="false">
      <c r="A663" s="148"/>
      <c r="B663" s="148"/>
      <c r="C663" s="148"/>
      <c r="D663" s="148"/>
      <c r="E663" s="148"/>
    </row>
    <row r="664" customFormat="false" ht="12.75" hidden="false" customHeight="false" outlineLevel="0" collapsed="false">
      <c r="A664" s="148"/>
      <c r="B664" s="148"/>
      <c r="C664" s="148"/>
      <c r="D664" s="148"/>
      <c r="E664" s="148"/>
    </row>
    <row r="665" customFormat="false" ht="12.75" hidden="false" customHeight="false" outlineLevel="0" collapsed="false">
      <c r="A665" s="148"/>
      <c r="B665" s="148"/>
      <c r="C665" s="148"/>
      <c r="D665" s="148"/>
      <c r="E665" s="148"/>
    </row>
    <row r="666" customFormat="false" ht="12.75" hidden="false" customHeight="false" outlineLevel="0" collapsed="false">
      <c r="A666" s="148"/>
      <c r="B666" s="148"/>
      <c r="C666" s="148"/>
      <c r="D666" s="148"/>
      <c r="E666" s="148"/>
    </row>
    <row r="667" customFormat="false" ht="12.75" hidden="false" customHeight="false" outlineLevel="0" collapsed="false">
      <c r="A667" s="148"/>
      <c r="B667" s="148"/>
      <c r="C667" s="148"/>
      <c r="D667" s="148"/>
      <c r="E667" s="148"/>
    </row>
    <row r="668" customFormat="false" ht="12.75" hidden="false" customHeight="false" outlineLevel="0" collapsed="false">
      <c r="A668" s="148"/>
      <c r="B668" s="148"/>
      <c r="C668" s="148"/>
      <c r="D668" s="148"/>
      <c r="E668" s="148"/>
    </row>
    <row r="669" customFormat="false" ht="12.75" hidden="false" customHeight="false" outlineLevel="0" collapsed="false">
      <c r="A669" s="148"/>
      <c r="B669" s="148"/>
      <c r="C669" s="148"/>
      <c r="D669" s="148"/>
      <c r="E669" s="148"/>
    </row>
    <row r="670" customFormat="false" ht="12.75" hidden="false" customHeight="false" outlineLevel="0" collapsed="false">
      <c r="A670" s="148"/>
      <c r="B670" s="148"/>
      <c r="C670" s="148"/>
      <c r="D670" s="148"/>
      <c r="E670" s="148"/>
    </row>
    <row r="671" customFormat="false" ht="12.75" hidden="false" customHeight="false" outlineLevel="0" collapsed="false">
      <c r="A671" s="148"/>
      <c r="B671" s="148"/>
      <c r="C671" s="148"/>
      <c r="D671" s="148"/>
      <c r="E671" s="148"/>
    </row>
    <row r="672" customFormat="false" ht="12.75" hidden="false" customHeight="false" outlineLevel="0" collapsed="false">
      <c r="A672" s="148"/>
      <c r="B672" s="148"/>
      <c r="C672" s="148"/>
      <c r="D672" s="148"/>
      <c r="E672" s="148"/>
    </row>
    <row r="673" customFormat="false" ht="12.75" hidden="false" customHeight="false" outlineLevel="0" collapsed="false">
      <c r="A673" s="148"/>
      <c r="B673" s="148"/>
      <c r="C673" s="148"/>
      <c r="D673" s="148"/>
      <c r="E673" s="148"/>
    </row>
    <row r="674" customFormat="false" ht="12.75" hidden="false" customHeight="false" outlineLevel="0" collapsed="false">
      <c r="A674" s="148"/>
      <c r="B674" s="148"/>
      <c r="C674" s="148"/>
      <c r="D674" s="148"/>
      <c r="E674" s="148"/>
    </row>
    <row r="675" customFormat="false" ht="12.75" hidden="false" customHeight="false" outlineLevel="0" collapsed="false">
      <c r="A675" s="148"/>
      <c r="B675" s="148"/>
      <c r="C675" s="148"/>
      <c r="D675" s="148"/>
      <c r="E675" s="148"/>
    </row>
    <row r="676" customFormat="false" ht="12.75" hidden="false" customHeight="false" outlineLevel="0" collapsed="false">
      <c r="A676" s="148"/>
      <c r="B676" s="148"/>
      <c r="C676" s="148"/>
      <c r="D676" s="148"/>
      <c r="E676" s="148"/>
    </row>
    <row r="677" customFormat="false" ht="12.75" hidden="false" customHeight="false" outlineLevel="0" collapsed="false">
      <c r="A677" s="148"/>
      <c r="B677" s="148"/>
      <c r="C677" s="148"/>
      <c r="D677" s="148"/>
      <c r="E677" s="148"/>
    </row>
    <row r="678" customFormat="false" ht="12.75" hidden="false" customHeight="false" outlineLevel="0" collapsed="false">
      <c r="A678" s="148"/>
      <c r="B678" s="148"/>
      <c r="C678" s="148"/>
      <c r="D678" s="148"/>
      <c r="E678" s="148"/>
    </row>
    <row r="679" customFormat="false" ht="12.75" hidden="false" customHeight="false" outlineLevel="0" collapsed="false">
      <c r="A679" s="148"/>
      <c r="B679" s="148"/>
      <c r="C679" s="148"/>
      <c r="D679" s="148"/>
      <c r="E679" s="148"/>
    </row>
    <row r="680" customFormat="false" ht="12.75" hidden="false" customHeight="false" outlineLevel="0" collapsed="false">
      <c r="A680" s="148"/>
      <c r="B680" s="148"/>
      <c r="C680" s="148"/>
      <c r="D680" s="148"/>
      <c r="E680" s="148"/>
    </row>
    <row r="681" customFormat="false" ht="12.75" hidden="false" customHeight="false" outlineLevel="0" collapsed="false">
      <c r="A681" s="148"/>
      <c r="B681" s="148"/>
      <c r="C681" s="148"/>
      <c r="D681" s="148"/>
      <c r="E681" s="148"/>
    </row>
    <row r="682" customFormat="false" ht="12.75" hidden="false" customHeight="false" outlineLevel="0" collapsed="false">
      <c r="A682" s="148"/>
      <c r="B682" s="148"/>
      <c r="C682" s="148"/>
      <c r="D682" s="148"/>
      <c r="E682" s="148"/>
    </row>
    <row r="683" customFormat="false" ht="12.75" hidden="false" customHeight="false" outlineLevel="0" collapsed="false">
      <c r="A683" s="148"/>
      <c r="B683" s="148"/>
      <c r="C683" s="148"/>
      <c r="D683" s="148"/>
      <c r="E683" s="148"/>
    </row>
    <row r="684" customFormat="false" ht="12.75" hidden="false" customHeight="false" outlineLevel="0" collapsed="false">
      <c r="A684" s="148"/>
      <c r="B684" s="148"/>
      <c r="C684" s="148"/>
      <c r="D684" s="148"/>
      <c r="E684" s="148"/>
    </row>
    <row r="685" customFormat="false" ht="12.75" hidden="false" customHeight="false" outlineLevel="0" collapsed="false">
      <c r="A685" s="148"/>
      <c r="B685" s="148"/>
      <c r="C685" s="148"/>
      <c r="D685" s="148"/>
      <c r="E685" s="148"/>
    </row>
    <row r="686" customFormat="false" ht="12.75" hidden="false" customHeight="false" outlineLevel="0" collapsed="false">
      <c r="A686" s="148"/>
      <c r="B686" s="148"/>
      <c r="C686" s="148"/>
      <c r="D686" s="148"/>
      <c r="E686" s="148"/>
    </row>
    <row r="687" customFormat="false" ht="12.75" hidden="false" customHeight="false" outlineLevel="0" collapsed="false">
      <c r="A687" s="148"/>
      <c r="B687" s="148"/>
      <c r="C687" s="148"/>
      <c r="D687" s="148"/>
      <c r="E687" s="148"/>
    </row>
    <row r="688" customFormat="false" ht="12.75" hidden="false" customHeight="false" outlineLevel="0" collapsed="false">
      <c r="A688" s="148"/>
      <c r="B688" s="148"/>
      <c r="C688" s="148"/>
      <c r="D688" s="148"/>
      <c r="E688" s="148"/>
    </row>
    <row r="689" customFormat="false" ht="12.75" hidden="false" customHeight="false" outlineLevel="0" collapsed="false">
      <c r="A689" s="148"/>
      <c r="B689" s="148"/>
      <c r="C689" s="148"/>
      <c r="D689" s="148"/>
      <c r="E689" s="148"/>
    </row>
    <row r="690" customFormat="false" ht="12.75" hidden="false" customHeight="false" outlineLevel="0" collapsed="false">
      <c r="A690" s="148"/>
      <c r="B690" s="148"/>
      <c r="C690" s="148"/>
      <c r="D690" s="148"/>
      <c r="E690" s="148"/>
    </row>
    <row r="691" customFormat="false" ht="12.75" hidden="false" customHeight="false" outlineLevel="0" collapsed="false">
      <c r="A691" s="148"/>
      <c r="B691" s="148"/>
      <c r="C691" s="148"/>
      <c r="D691" s="148"/>
      <c r="E691" s="148"/>
    </row>
    <row r="692" customFormat="false" ht="12.75" hidden="false" customHeight="false" outlineLevel="0" collapsed="false">
      <c r="A692" s="148"/>
      <c r="B692" s="148"/>
      <c r="C692" s="148"/>
      <c r="D692" s="148"/>
      <c r="E692" s="148"/>
    </row>
    <row r="693" customFormat="false" ht="12.75" hidden="false" customHeight="false" outlineLevel="0" collapsed="false">
      <c r="A693" s="148"/>
      <c r="B693" s="148"/>
      <c r="C693" s="148"/>
      <c r="D693" s="148"/>
      <c r="E693" s="148"/>
    </row>
    <row r="694" customFormat="false" ht="12.75" hidden="false" customHeight="false" outlineLevel="0" collapsed="false">
      <c r="A694" s="148"/>
      <c r="B694" s="148"/>
      <c r="C694" s="148"/>
      <c r="D694" s="148"/>
      <c r="E694" s="148"/>
    </row>
    <row r="695" customFormat="false" ht="12.75" hidden="false" customHeight="false" outlineLevel="0" collapsed="false">
      <c r="A695" s="148"/>
      <c r="B695" s="148"/>
      <c r="C695" s="148"/>
      <c r="D695" s="148"/>
      <c r="E695" s="148"/>
    </row>
    <row r="696" customFormat="false" ht="12.75" hidden="false" customHeight="false" outlineLevel="0" collapsed="false">
      <c r="A696" s="148"/>
      <c r="B696" s="148"/>
      <c r="C696" s="148"/>
      <c r="D696" s="148"/>
      <c r="E696" s="148"/>
    </row>
    <row r="697" customFormat="false" ht="12.75" hidden="false" customHeight="false" outlineLevel="0" collapsed="false">
      <c r="A697" s="148"/>
      <c r="B697" s="148"/>
      <c r="C697" s="148"/>
      <c r="D697" s="148"/>
      <c r="E697" s="148"/>
    </row>
    <row r="698" customFormat="false" ht="12.75" hidden="false" customHeight="false" outlineLevel="0" collapsed="false">
      <c r="A698" s="148"/>
      <c r="B698" s="148"/>
      <c r="C698" s="148"/>
      <c r="D698" s="148"/>
      <c r="E698" s="148"/>
    </row>
    <row r="699" customFormat="false" ht="12.75" hidden="false" customHeight="false" outlineLevel="0" collapsed="false">
      <c r="A699" s="148"/>
      <c r="B699" s="148"/>
      <c r="C699" s="148"/>
      <c r="D699" s="148"/>
      <c r="E699" s="148"/>
    </row>
    <row r="700" customFormat="false" ht="12.75" hidden="false" customHeight="false" outlineLevel="0" collapsed="false">
      <c r="A700" s="148"/>
      <c r="B700" s="148"/>
      <c r="C700" s="148"/>
      <c r="D700" s="148"/>
      <c r="E700" s="148"/>
    </row>
    <row r="701" customFormat="false" ht="12.75" hidden="false" customHeight="false" outlineLevel="0" collapsed="false">
      <c r="A701" s="148"/>
      <c r="B701" s="148"/>
      <c r="C701" s="148"/>
      <c r="D701" s="148"/>
      <c r="E701" s="148"/>
    </row>
    <row r="702" customFormat="false" ht="12.75" hidden="false" customHeight="false" outlineLevel="0" collapsed="false">
      <c r="A702" s="148"/>
      <c r="B702" s="148"/>
      <c r="C702" s="148"/>
      <c r="D702" s="148"/>
      <c r="E702" s="148"/>
    </row>
    <row r="703" customFormat="false" ht="12.75" hidden="false" customHeight="false" outlineLevel="0" collapsed="false">
      <c r="A703" s="148"/>
      <c r="B703" s="148"/>
      <c r="C703" s="148"/>
      <c r="D703" s="148"/>
      <c r="E703" s="148"/>
    </row>
    <row r="704" customFormat="false" ht="12.75" hidden="false" customHeight="false" outlineLevel="0" collapsed="false">
      <c r="A704" s="148"/>
      <c r="B704" s="148"/>
      <c r="C704" s="148"/>
      <c r="D704" s="148"/>
      <c r="E704" s="148"/>
    </row>
    <row r="705" customFormat="false" ht="12.75" hidden="false" customHeight="false" outlineLevel="0" collapsed="false">
      <c r="A705" s="148"/>
      <c r="B705" s="148"/>
      <c r="C705" s="148"/>
      <c r="D705" s="148"/>
      <c r="E705" s="148"/>
    </row>
    <row r="706" customFormat="false" ht="12.75" hidden="false" customHeight="false" outlineLevel="0" collapsed="false">
      <c r="A706" s="148"/>
      <c r="B706" s="148"/>
      <c r="C706" s="148"/>
      <c r="D706" s="148"/>
      <c r="E706" s="148"/>
    </row>
    <row r="707" customFormat="false" ht="12.75" hidden="false" customHeight="false" outlineLevel="0" collapsed="false">
      <c r="A707" s="148"/>
      <c r="B707" s="148"/>
      <c r="C707" s="148"/>
      <c r="D707" s="148"/>
      <c r="E707" s="148"/>
    </row>
    <row r="708" customFormat="false" ht="12.75" hidden="false" customHeight="false" outlineLevel="0" collapsed="false">
      <c r="A708" s="148"/>
      <c r="B708" s="148"/>
      <c r="C708" s="148"/>
      <c r="D708" s="148"/>
      <c r="E708" s="148"/>
    </row>
    <row r="709" customFormat="false" ht="12.75" hidden="false" customHeight="false" outlineLevel="0" collapsed="false">
      <c r="A709" s="148"/>
      <c r="B709" s="148"/>
      <c r="C709" s="148"/>
      <c r="D709" s="148"/>
      <c r="E709" s="148"/>
    </row>
    <row r="710" customFormat="false" ht="12.75" hidden="false" customHeight="false" outlineLevel="0" collapsed="false">
      <c r="A710" s="148"/>
      <c r="B710" s="148"/>
      <c r="C710" s="148"/>
      <c r="D710" s="148"/>
      <c r="E710" s="148"/>
    </row>
    <row r="711" customFormat="false" ht="12.75" hidden="false" customHeight="false" outlineLevel="0" collapsed="false">
      <c r="A711" s="148"/>
      <c r="B711" s="148"/>
      <c r="C711" s="148"/>
      <c r="D711" s="148"/>
      <c r="E711" s="148"/>
    </row>
    <row r="712" customFormat="false" ht="12.75" hidden="false" customHeight="false" outlineLevel="0" collapsed="false">
      <c r="A712" s="148"/>
      <c r="B712" s="148"/>
      <c r="C712" s="148"/>
      <c r="D712" s="148"/>
      <c r="E712" s="148"/>
    </row>
    <row r="713" customFormat="false" ht="12.75" hidden="false" customHeight="false" outlineLevel="0" collapsed="false">
      <c r="A713" s="148"/>
      <c r="B713" s="148"/>
      <c r="C713" s="148"/>
      <c r="D713" s="148"/>
      <c r="E713" s="148"/>
    </row>
    <row r="714" customFormat="false" ht="12.75" hidden="false" customHeight="false" outlineLevel="0" collapsed="false">
      <c r="A714" s="148"/>
      <c r="B714" s="148"/>
      <c r="C714" s="148"/>
      <c r="D714" s="148"/>
      <c r="E714" s="148"/>
    </row>
    <row r="715" customFormat="false" ht="12.75" hidden="false" customHeight="false" outlineLevel="0" collapsed="false">
      <c r="A715" s="148"/>
      <c r="B715" s="148"/>
      <c r="C715" s="148"/>
      <c r="D715" s="148"/>
      <c r="E715" s="148"/>
    </row>
    <row r="716" customFormat="false" ht="12.75" hidden="false" customHeight="false" outlineLevel="0" collapsed="false">
      <c r="A716" s="148"/>
      <c r="B716" s="148"/>
      <c r="C716" s="148"/>
      <c r="D716" s="148"/>
      <c r="E716" s="148"/>
    </row>
    <row r="717" customFormat="false" ht="12.75" hidden="false" customHeight="false" outlineLevel="0" collapsed="false">
      <c r="A717" s="148"/>
      <c r="B717" s="148"/>
      <c r="C717" s="148"/>
      <c r="D717" s="148"/>
      <c r="E717" s="148"/>
    </row>
    <row r="718" customFormat="false" ht="12.75" hidden="false" customHeight="false" outlineLevel="0" collapsed="false">
      <c r="A718" s="148"/>
      <c r="B718" s="148"/>
      <c r="C718" s="148"/>
      <c r="D718" s="148"/>
      <c r="E718" s="148"/>
    </row>
    <row r="719" customFormat="false" ht="12.75" hidden="false" customHeight="false" outlineLevel="0" collapsed="false">
      <c r="A719" s="148"/>
      <c r="B719" s="148"/>
      <c r="C719" s="148"/>
      <c r="D719" s="148"/>
      <c r="E719" s="148"/>
    </row>
    <row r="720" customFormat="false" ht="12.75" hidden="false" customHeight="false" outlineLevel="0" collapsed="false">
      <c r="A720" s="148"/>
      <c r="B720" s="148"/>
      <c r="C720" s="148"/>
      <c r="D720" s="148"/>
      <c r="E720" s="148"/>
    </row>
    <row r="721" customFormat="false" ht="12.75" hidden="false" customHeight="false" outlineLevel="0" collapsed="false">
      <c r="A721" s="148"/>
      <c r="B721" s="148"/>
      <c r="C721" s="148"/>
      <c r="D721" s="148"/>
      <c r="E721" s="148"/>
    </row>
    <row r="722" customFormat="false" ht="12.75" hidden="false" customHeight="false" outlineLevel="0" collapsed="false">
      <c r="A722" s="148"/>
      <c r="B722" s="148"/>
      <c r="C722" s="148"/>
      <c r="D722" s="148"/>
      <c r="E722" s="148"/>
    </row>
    <row r="723" customFormat="false" ht="12.75" hidden="false" customHeight="false" outlineLevel="0" collapsed="false">
      <c r="A723" s="148"/>
      <c r="B723" s="148"/>
      <c r="C723" s="148"/>
      <c r="D723" s="148"/>
      <c r="E723" s="148"/>
    </row>
    <row r="724" customFormat="false" ht="12.75" hidden="false" customHeight="false" outlineLevel="0" collapsed="false">
      <c r="A724" s="148"/>
      <c r="B724" s="148"/>
      <c r="C724" s="148"/>
      <c r="D724" s="148"/>
      <c r="E724" s="148"/>
    </row>
    <row r="725" customFormat="false" ht="12.75" hidden="false" customHeight="false" outlineLevel="0" collapsed="false">
      <c r="A725" s="148"/>
      <c r="B725" s="148"/>
      <c r="C725" s="148"/>
      <c r="D725" s="148"/>
      <c r="E725" s="148"/>
    </row>
    <row r="726" customFormat="false" ht="12.75" hidden="false" customHeight="false" outlineLevel="0" collapsed="false">
      <c r="A726" s="148"/>
      <c r="B726" s="148"/>
      <c r="C726" s="148"/>
      <c r="D726" s="148"/>
      <c r="E726" s="148"/>
    </row>
    <row r="727" customFormat="false" ht="12.75" hidden="false" customHeight="false" outlineLevel="0" collapsed="false">
      <c r="A727" s="148"/>
      <c r="B727" s="148"/>
      <c r="C727" s="148"/>
      <c r="D727" s="148"/>
      <c r="E727" s="148"/>
    </row>
    <row r="728" customFormat="false" ht="12.75" hidden="false" customHeight="false" outlineLevel="0" collapsed="false">
      <c r="A728" s="148"/>
      <c r="B728" s="148"/>
      <c r="C728" s="148"/>
      <c r="D728" s="148"/>
      <c r="E728" s="148"/>
    </row>
    <row r="729" customFormat="false" ht="12.75" hidden="false" customHeight="false" outlineLevel="0" collapsed="false">
      <c r="A729" s="148"/>
      <c r="B729" s="148"/>
      <c r="C729" s="148"/>
      <c r="D729" s="148"/>
      <c r="E729" s="148"/>
    </row>
    <row r="730" customFormat="false" ht="12.75" hidden="false" customHeight="false" outlineLevel="0" collapsed="false">
      <c r="A730" s="148"/>
      <c r="B730" s="148"/>
      <c r="C730" s="148"/>
      <c r="D730" s="148"/>
      <c r="E730" s="148"/>
    </row>
    <row r="731" customFormat="false" ht="12.75" hidden="false" customHeight="false" outlineLevel="0" collapsed="false">
      <c r="A731" s="148"/>
      <c r="B731" s="148"/>
      <c r="C731" s="148"/>
      <c r="D731" s="148"/>
      <c r="E731" s="148"/>
    </row>
    <row r="732" customFormat="false" ht="12.75" hidden="false" customHeight="false" outlineLevel="0" collapsed="false">
      <c r="A732" s="148"/>
      <c r="B732" s="148"/>
      <c r="C732" s="148"/>
      <c r="D732" s="148"/>
      <c r="E732" s="148"/>
    </row>
    <row r="733" customFormat="false" ht="12.75" hidden="false" customHeight="false" outlineLevel="0" collapsed="false">
      <c r="A733" s="148"/>
      <c r="B733" s="148"/>
      <c r="C733" s="148"/>
      <c r="D733" s="148"/>
      <c r="E733" s="148"/>
    </row>
    <row r="734" customFormat="false" ht="12.75" hidden="false" customHeight="false" outlineLevel="0" collapsed="false">
      <c r="A734" s="148"/>
      <c r="B734" s="148"/>
      <c r="C734" s="148"/>
      <c r="D734" s="148"/>
      <c r="E734" s="148"/>
    </row>
    <row r="735" customFormat="false" ht="12.75" hidden="false" customHeight="false" outlineLevel="0" collapsed="false">
      <c r="A735" s="148"/>
      <c r="B735" s="148"/>
      <c r="C735" s="148"/>
      <c r="D735" s="148"/>
      <c r="E735" s="148"/>
    </row>
    <row r="736" customFormat="false" ht="12.75" hidden="false" customHeight="false" outlineLevel="0" collapsed="false">
      <c r="A736" s="148"/>
      <c r="B736" s="148"/>
      <c r="C736" s="148"/>
      <c r="D736" s="148"/>
      <c r="E736" s="148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5.7"/>
    <col collapsed="false" customWidth="true" hidden="false" outlineLevel="0" max="5" min="2" style="5" width="15.7"/>
    <col collapsed="false" customWidth="true" hidden="false" outlineLevel="0" max="38" min="6" style="148" width="15.7"/>
    <col collapsed="false" customWidth="false" hidden="false" outlineLevel="0" max="257" min="39" style="148" width="9.14"/>
  </cols>
  <sheetData>
    <row r="2" customFormat="false" ht="20.25" hidden="false" customHeight="false" outlineLevel="0" collapsed="false">
      <c r="A2" s="145" t="s">
        <v>103</v>
      </c>
      <c r="C2" s="169"/>
      <c r="D2" s="169"/>
      <c r="E2" s="169"/>
    </row>
    <row r="3" customFormat="false" ht="12.75" hidden="false" customHeight="false" outlineLevel="0" collapsed="false">
      <c r="A3" s="151"/>
    </row>
    <row r="4" customFormat="false" ht="13.5" hidden="false" customHeight="false" outlineLevel="0" collapsed="false">
      <c r="A4" s="146" t="s">
        <v>73</v>
      </c>
      <c r="B4" s="147" t="n">
        <f aca="false">Summary!$B$19</f>
        <v>36526</v>
      </c>
      <c r="C4" s="147" t="n">
        <v>36891</v>
      </c>
      <c r="D4" s="147" t="n">
        <v>37256</v>
      </c>
      <c r="E4" s="147" t="n">
        <v>37621</v>
      </c>
    </row>
    <row r="5" customFormat="false" ht="12.75" hidden="false" customHeight="false" outlineLevel="0" collapsed="false">
      <c r="A5" s="149"/>
      <c r="E5" s="170"/>
    </row>
    <row r="6" customFormat="false" ht="12.75" hidden="false" customHeight="false" outlineLevel="0" collapsed="false">
      <c r="A6" s="149" t="s">
        <v>74</v>
      </c>
      <c r="B6" s="170"/>
      <c r="C6" s="96" t="n">
        <f aca="false">C64</f>
        <v>8.1109974895063</v>
      </c>
      <c r="D6" s="96" t="n">
        <f aca="false">C65</f>
        <v>6.07140874127912</v>
      </c>
      <c r="E6" s="96" t="n">
        <f aca="false">C66</f>
        <v>4.82345502910087</v>
      </c>
    </row>
    <row r="7" customFormat="false" ht="12.75" hidden="false" customHeight="false" outlineLevel="0" collapsed="false">
      <c r="A7" s="149"/>
      <c r="E7" s="170"/>
    </row>
    <row r="8" customFormat="false" ht="12.75" hidden="false" customHeight="false" outlineLevel="0" collapsed="false">
      <c r="A8" s="149" t="s">
        <v>75</v>
      </c>
      <c r="B8" s="1"/>
      <c r="C8" s="67" t="n">
        <f aca="false">SUMIF($B$53:$AL$53,"=1",$B$55:$AL$55)</f>
        <v>41815.332</v>
      </c>
      <c r="D8" s="67" t="n">
        <f aca="false">SUMIF($B$53:$AL$53,"=2",$B$55:$AL$55)</f>
        <v>29219.71</v>
      </c>
      <c r="E8" s="67" t="n">
        <f aca="false">SUMIF($B$53:$AL$53,"=3",$B$55:$AL$55)</f>
        <v>21606.703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49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49" t="s">
        <v>76</v>
      </c>
      <c r="B10" s="1"/>
      <c r="C10" s="171" t="n">
        <f aca="false">B64</f>
        <v>43020.7306843414</v>
      </c>
      <c r="D10" s="171" t="n">
        <f aca="false">B65</f>
        <v>32202.7519637445</v>
      </c>
      <c r="E10" s="171" t="n">
        <f aca="false">B66</f>
        <v>25583.605474351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49"/>
      <c r="E11" s="170"/>
    </row>
    <row r="12" customFormat="false" ht="12.75" hidden="false" customHeight="false" outlineLevel="0" collapsed="false">
      <c r="A12" s="151" t="s">
        <v>77</v>
      </c>
      <c r="C12" s="1"/>
      <c r="D12" s="1"/>
      <c r="E12" s="1"/>
    </row>
    <row r="13" customFormat="false" ht="12.75" hidden="false" customHeight="false" outlineLevel="0" collapsed="false">
      <c r="A13" s="152" t="s">
        <v>78</v>
      </c>
      <c r="C13" s="67" t="n">
        <v>0</v>
      </c>
      <c r="D13" s="67" t="n">
        <v>0</v>
      </c>
      <c r="E13" s="67" t="n">
        <v>0</v>
      </c>
    </row>
    <row r="14" customFormat="false" ht="12.75" hidden="false" customHeight="false" outlineLevel="0" collapsed="false">
      <c r="A14" s="152" t="s">
        <v>62</v>
      </c>
      <c r="C14" s="67" t="n">
        <f aca="false">Assumptions!C26</f>
        <v>477.912</v>
      </c>
      <c r="D14" s="67" t="n">
        <f aca="false">C14*(1+Assumptions!$B$23)</f>
        <v>492.24936</v>
      </c>
      <c r="E14" s="67" t="n">
        <f aca="false">D14*(1+Assumptions!$B$23)</f>
        <v>507.0168408</v>
      </c>
    </row>
    <row r="15" customFormat="false" ht="12.75" hidden="false" customHeight="false" outlineLevel="0" collapsed="false">
      <c r="A15" s="152" t="s">
        <v>63</v>
      </c>
      <c r="C15" s="67" t="n">
        <f aca="false">Assumptions!C27</f>
        <v>533.161</v>
      </c>
      <c r="D15" s="67" t="n">
        <f aca="false">C15*(1+Assumptions!$B$23)</f>
        <v>549.15583</v>
      </c>
      <c r="E15" s="67" t="n">
        <f aca="false">D15*(1+Assumptions!$B$23)</f>
        <v>565.6305049</v>
      </c>
    </row>
    <row r="16" customFormat="false" ht="12.75" hidden="false" customHeight="false" outlineLevel="0" collapsed="false">
      <c r="A16" s="152" t="s">
        <v>64</v>
      </c>
      <c r="C16" s="67" t="n">
        <f aca="false">Assumptions!C28</f>
        <v>1133.334</v>
      </c>
      <c r="D16" s="67" t="n">
        <f aca="false">C16*(1+Assumptions!$B$23)</f>
        <v>1167.33402</v>
      </c>
      <c r="E16" s="67" t="n">
        <f aca="false">D16*(1+Assumptions!$B$23)</f>
        <v>1202.3540406</v>
      </c>
    </row>
    <row r="17" customFormat="false" ht="12.75" hidden="false" customHeight="false" outlineLevel="0" collapsed="false">
      <c r="A17" s="152" t="s">
        <v>65</v>
      </c>
      <c r="C17" s="67" t="n">
        <f aca="false">Assumptions!C29</f>
        <v>261.456</v>
      </c>
      <c r="D17" s="67" t="n">
        <f aca="false">C17*(1+Assumptions!$B$23)</f>
        <v>269.29968</v>
      </c>
      <c r="E17" s="67" t="n">
        <f aca="false">D17*(1+Assumptions!$B$23)</f>
        <v>277.3786704</v>
      </c>
    </row>
    <row r="18" customFormat="false" ht="12.75" hidden="false" customHeight="false" outlineLevel="0" collapsed="false">
      <c r="A18" s="152" t="s">
        <v>66</v>
      </c>
      <c r="C18" s="67" t="n">
        <f aca="false">Assumptions!C30</f>
        <v>0</v>
      </c>
      <c r="D18" s="67" t="n">
        <f aca="false">C18*(1+Assumptions!$B$23)</f>
        <v>0</v>
      </c>
      <c r="E18" s="67" t="n">
        <f aca="false">D18*(1+Assumptions!$B$23)</f>
        <v>0</v>
      </c>
    </row>
    <row r="19" customFormat="false" ht="12.75" hidden="false" customHeight="false" outlineLevel="0" collapsed="false">
      <c r="A19" s="152" t="s">
        <v>94</v>
      </c>
      <c r="C19" s="67" t="n">
        <f aca="false">+Assumptions!C31</f>
        <v>41.144</v>
      </c>
      <c r="D19" s="67" t="n">
        <f aca="false">C19*(1+Assumptions!$B$23)</f>
        <v>42.37832</v>
      </c>
      <c r="E19" s="67" t="n">
        <f aca="false">D19*(1+Assumptions!$B$23)</f>
        <v>43.6496696</v>
      </c>
    </row>
    <row r="20" customFormat="false" ht="12.75" hidden="false" customHeight="false" outlineLevel="0" collapsed="false">
      <c r="A20" s="152" t="s">
        <v>95</v>
      </c>
      <c r="C20" s="172" t="n">
        <v>549.163698374115</v>
      </c>
      <c r="D20" s="172" t="n">
        <v>538.069482245345</v>
      </c>
      <c r="E20" s="172" t="n">
        <v>526.975266116575</v>
      </c>
    </row>
    <row r="21" customFormat="false" ht="12.75" hidden="false" customHeight="false" outlineLevel="0" collapsed="false">
      <c r="A21" s="152" t="s">
        <v>81</v>
      </c>
      <c r="C21" s="172" t="n">
        <v>0</v>
      </c>
      <c r="D21" s="172" t="n">
        <v>0</v>
      </c>
      <c r="E21" s="172" t="n">
        <v>0</v>
      </c>
    </row>
    <row r="22" customFormat="false" ht="12.75" hidden="false" customHeight="false" outlineLevel="0" collapsed="false">
      <c r="A22" s="152" t="s">
        <v>82</v>
      </c>
      <c r="C22" s="67" t="n">
        <v>0</v>
      </c>
      <c r="D22" s="67" t="n">
        <v>0</v>
      </c>
      <c r="E22" s="67" t="n">
        <v>0</v>
      </c>
    </row>
    <row r="23" customFormat="false" ht="12.75" hidden="false" customHeight="false" outlineLevel="0" collapsed="false">
      <c r="A23" s="152" t="s">
        <v>83</v>
      </c>
      <c r="C23" s="67" t="n">
        <f aca="false">Assumptions!C32</f>
        <v>0</v>
      </c>
      <c r="D23" s="67" t="n">
        <f aca="false">C23*(1+Assumptions!$B$23)</f>
        <v>0</v>
      </c>
      <c r="E23" s="67" t="n">
        <f aca="false">D23*(1+Assumptions!$B$23)</f>
        <v>0</v>
      </c>
    </row>
    <row r="24" customFormat="false" ht="12.75" hidden="false" customHeight="false" outlineLevel="0" collapsed="false">
      <c r="A24" s="152" t="s">
        <v>84</v>
      </c>
      <c r="B24" s="148"/>
      <c r="C24" s="153" t="n">
        <f aca="false">Assumptions!C33</f>
        <v>211.079</v>
      </c>
      <c r="D24" s="153" t="n">
        <f aca="false">C24*(1+Assumptions!$B$23)</f>
        <v>217.41137</v>
      </c>
      <c r="E24" s="153" t="n">
        <f aca="false">D24*(1+Assumptions!$B$23)</f>
        <v>223.9337111</v>
      </c>
    </row>
    <row r="25" customFormat="false" ht="12.75" hidden="false" customHeight="false" outlineLevel="0" collapsed="false">
      <c r="A25" s="152" t="s">
        <v>85</v>
      </c>
      <c r="B25" s="148"/>
      <c r="C25" s="169" t="n">
        <f aca="false">SUM(C13:C24)</f>
        <v>3207.24969837412</v>
      </c>
      <c r="D25" s="169" t="n">
        <f aca="false">SUM(D13:D24)</f>
        <v>3275.89806224534</v>
      </c>
      <c r="E25" s="169" t="n">
        <f aca="false">SUM(E13:E24)</f>
        <v>3346.93870351657</v>
      </c>
    </row>
    <row r="26" customFormat="false" ht="12.75" hidden="false" customHeight="true" outlineLevel="0" collapsed="false">
      <c r="A26" s="154"/>
      <c r="B26" s="238"/>
      <c r="C26" s="173"/>
      <c r="D26" s="174"/>
      <c r="E26" s="174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  <c r="IW26" s="175"/>
    </row>
    <row r="27" customFormat="false" ht="12.75" hidden="false" customHeight="false" outlineLevel="0" collapsed="false">
      <c r="A27" s="151" t="s">
        <v>86</v>
      </c>
      <c r="B27" s="151"/>
      <c r="C27" s="176" t="n">
        <f aca="false">C10-C25</f>
        <v>39813.4809859673</v>
      </c>
      <c r="D27" s="176" t="n">
        <f aca="false">D10-D25</f>
        <v>28926.8539014991</v>
      </c>
      <c r="E27" s="176" t="n">
        <f aca="false">E10-E25</f>
        <v>22236.6667708344</v>
      </c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160"/>
      <c r="AK27" s="160"/>
      <c r="AL27" s="160"/>
      <c r="AM27" s="160"/>
      <c r="AN27" s="160"/>
      <c r="AO27" s="160"/>
      <c r="AP27" s="160"/>
      <c r="AQ27" s="160"/>
      <c r="AR27" s="160"/>
      <c r="AS27" s="160"/>
      <c r="AT27" s="160"/>
      <c r="AU27" s="160"/>
      <c r="AV27" s="160"/>
      <c r="AW27" s="160"/>
      <c r="AX27" s="160"/>
      <c r="AY27" s="160"/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160"/>
      <c r="CG27" s="160"/>
      <c r="CH27" s="160"/>
      <c r="CI27" s="160"/>
      <c r="CJ27" s="160"/>
      <c r="CK27" s="160"/>
      <c r="CL27" s="160"/>
      <c r="CM27" s="160"/>
      <c r="CN27" s="160"/>
      <c r="CO27" s="160"/>
      <c r="CP27" s="160"/>
      <c r="CQ27" s="160"/>
      <c r="CR27" s="160"/>
      <c r="CS27" s="160"/>
      <c r="CT27" s="160"/>
      <c r="CU27" s="160"/>
      <c r="CV27" s="160"/>
      <c r="CW27" s="160"/>
      <c r="CX27" s="160"/>
      <c r="CY27" s="160"/>
      <c r="CZ27" s="160"/>
      <c r="DA27" s="160"/>
      <c r="DB27" s="160"/>
      <c r="DC27" s="160"/>
      <c r="DD27" s="160"/>
      <c r="DE27" s="160"/>
      <c r="DF27" s="160"/>
      <c r="DG27" s="160"/>
      <c r="DH27" s="160"/>
      <c r="DI27" s="160"/>
      <c r="DJ27" s="160"/>
      <c r="DK27" s="160"/>
      <c r="DL27" s="160"/>
      <c r="DM27" s="160"/>
      <c r="DN27" s="160"/>
      <c r="DO27" s="160"/>
      <c r="DP27" s="160"/>
      <c r="DQ27" s="160"/>
      <c r="DR27" s="160"/>
      <c r="DS27" s="160"/>
      <c r="DT27" s="160"/>
      <c r="DU27" s="160"/>
      <c r="DV27" s="160"/>
      <c r="DW27" s="160"/>
      <c r="DX27" s="160"/>
      <c r="DY27" s="160"/>
      <c r="DZ27" s="160"/>
      <c r="EA27" s="160"/>
      <c r="EB27" s="160"/>
      <c r="EC27" s="160"/>
      <c r="ED27" s="160"/>
      <c r="EE27" s="160"/>
      <c r="EF27" s="160"/>
      <c r="EG27" s="160"/>
      <c r="EH27" s="160"/>
      <c r="EI27" s="160"/>
      <c r="EJ27" s="160"/>
      <c r="EK27" s="160"/>
      <c r="EL27" s="160"/>
      <c r="EM27" s="160"/>
      <c r="EN27" s="160"/>
      <c r="EO27" s="160"/>
      <c r="EP27" s="160"/>
      <c r="EQ27" s="160"/>
      <c r="ER27" s="160"/>
      <c r="ES27" s="160"/>
      <c r="ET27" s="160"/>
      <c r="EU27" s="160"/>
      <c r="EV27" s="160"/>
      <c r="EW27" s="160"/>
      <c r="EX27" s="160"/>
      <c r="EY27" s="160"/>
      <c r="EZ27" s="160"/>
      <c r="FA27" s="160"/>
      <c r="FB27" s="160"/>
      <c r="FC27" s="160"/>
      <c r="FD27" s="160"/>
      <c r="FE27" s="160"/>
      <c r="FF27" s="160"/>
      <c r="FG27" s="160"/>
      <c r="FH27" s="160"/>
      <c r="FI27" s="160"/>
      <c r="FJ27" s="160"/>
      <c r="FK27" s="160"/>
      <c r="FL27" s="160"/>
      <c r="FM27" s="160"/>
      <c r="FN27" s="160"/>
      <c r="FO27" s="160"/>
      <c r="FP27" s="160"/>
      <c r="FQ27" s="160"/>
      <c r="FR27" s="160"/>
      <c r="FS27" s="160"/>
      <c r="FT27" s="160"/>
      <c r="FU27" s="160"/>
      <c r="FV27" s="160"/>
      <c r="FW27" s="160"/>
      <c r="FX27" s="160"/>
      <c r="FY27" s="160"/>
      <c r="FZ27" s="160"/>
      <c r="GA27" s="160"/>
      <c r="GB27" s="160"/>
      <c r="GC27" s="160"/>
      <c r="GD27" s="160"/>
      <c r="GE27" s="160"/>
      <c r="GF27" s="160"/>
      <c r="GG27" s="160"/>
      <c r="GH27" s="160"/>
      <c r="GI27" s="160"/>
      <c r="GJ27" s="160"/>
      <c r="GK27" s="160"/>
      <c r="GL27" s="160"/>
      <c r="GM27" s="160"/>
      <c r="GN27" s="160"/>
      <c r="GO27" s="160"/>
      <c r="GP27" s="160"/>
      <c r="GQ27" s="160"/>
      <c r="GR27" s="160"/>
      <c r="GS27" s="160"/>
      <c r="GT27" s="160"/>
      <c r="GU27" s="160"/>
      <c r="GV27" s="160"/>
      <c r="GW27" s="160"/>
      <c r="GX27" s="160"/>
      <c r="GY27" s="160"/>
      <c r="GZ27" s="160"/>
      <c r="HA27" s="160"/>
      <c r="HB27" s="160"/>
      <c r="HC27" s="160"/>
      <c r="HD27" s="160"/>
      <c r="HE27" s="160"/>
      <c r="HF27" s="160"/>
      <c r="HG27" s="160"/>
      <c r="HH27" s="160"/>
      <c r="HI27" s="160"/>
      <c r="HJ27" s="160"/>
      <c r="HK27" s="160"/>
      <c r="HL27" s="160"/>
      <c r="HM27" s="160"/>
      <c r="HN27" s="160"/>
      <c r="HO27" s="160"/>
      <c r="HP27" s="160"/>
      <c r="HQ27" s="160"/>
      <c r="HR27" s="160"/>
      <c r="HS27" s="160"/>
      <c r="HT27" s="160"/>
      <c r="HU27" s="160"/>
      <c r="HV27" s="160"/>
      <c r="HW27" s="160"/>
      <c r="HX27" s="160"/>
      <c r="HY27" s="160"/>
      <c r="HZ27" s="160"/>
      <c r="IA27" s="160"/>
      <c r="IB27" s="160"/>
      <c r="IC27" s="160"/>
      <c r="ID27" s="160"/>
      <c r="IE27" s="160"/>
      <c r="IF27" s="160"/>
      <c r="IG27" s="160"/>
      <c r="IH27" s="160"/>
      <c r="II27" s="160"/>
      <c r="IJ27" s="160"/>
      <c r="IK27" s="160"/>
      <c r="IL27" s="160"/>
      <c r="IM27" s="160"/>
      <c r="IN27" s="160"/>
      <c r="IO27" s="160"/>
      <c r="IP27" s="160"/>
      <c r="IQ27" s="160"/>
      <c r="IR27" s="160"/>
      <c r="IS27" s="160"/>
      <c r="IT27" s="160"/>
      <c r="IU27" s="160"/>
      <c r="IV27" s="160"/>
      <c r="IW27" s="160"/>
    </row>
    <row r="28" customFormat="false" ht="12.75" hidden="false" customHeight="false" outlineLevel="0" collapsed="false">
      <c r="A28" s="112"/>
      <c r="B28" s="148"/>
      <c r="C28" s="67"/>
      <c r="D28" s="67"/>
      <c r="E28" s="67"/>
    </row>
    <row r="29" customFormat="false" ht="12.75" hidden="false" customHeight="false" outlineLevel="0" collapsed="false">
      <c r="A29" s="112"/>
      <c r="B29" s="148"/>
      <c r="C29" s="67"/>
      <c r="D29" s="67"/>
      <c r="E29" s="67"/>
    </row>
    <row r="30" customFormat="false" ht="12.75" hidden="false" customHeight="false" outlineLevel="0" collapsed="false">
      <c r="A30" s="177"/>
      <c r="B30" s="239"/>
      <c r="C30" s="153"/>
      <c r="D30" s="153"/>
      <c r="E30" s="153"/>
    </row>
    <row r="31" customFormat="false" ht="12.75" hidden="false" customHeight="false" outlineLevel="0" collapsed="false">
      <c r="A31" s="112"/>
      <c r="B31" s="148"/>
      <c r="C31" s="67"/>
      <c r="D31" s="67"/>
      <c r="E31" s="67"/>
    </row>
    <row r="32" customFormat="false" ht="12.75" hidden="false" customHeight="false" outlineLevel="0" collapsed="false">
      <c r="A32" s="1" t="s">
        <v>87</v>
      </c>
      <c r="B32" s="1"/>
      <c r="C32" s="67" t="n">
        <v>0</v>
      </c>
      <c r="D32" s="67" t="n">
        <v>0</v>
      </c>
      <c r="E32" s="67" t="n">
        <f aca="false">Summary!$B$31*Assumptions!C7</f>
        <v>151200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.75" hidden="false" customHeight="false" outlineLevel="0" collapsed="false">
      <c r="A33" s="1"/>
      <c r="B33" s="1"/>
      <c r="C33" s="67"/>
      <c r="D33" s="67"/>
      <c r="E33" s="6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2.75" hidden="false" customHeight="false" outlineLevel="0" collapsed="false">
      <c r="A34" s="1"/>
      <c r="B34" s="1"/>
      <c r="C34" s="162"/>
      <c r="D34" s="162"/>
      <c r="E34" s="16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2.75" hidden="false" customHeight="false" outlineLevel="0" collapsed="false">
      <c r="A35" s="163" t="s">
        <v>88</v>
      </c>
      <c r="B35" s="1"/>
      <c r="C35" s="162"/>
      <c r="D35" s="162"/>
      <c r="E35" s="16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2.75" hidden="false" customHeight="false" outlineLevel="0" collapsed="false">
      <c r="A36" s="1" t="s">
        <v>89</v>
      </c>
      <c r="B36" s="67" t="n">
        <v>0</v>
      </c>
      <c r="C36" s="178" t="n">
        <f aca="false">C27</f>
        <v>39813.4809859673</v>
      </c>
      <c r="D36" s="178" t="n">
        <f aca="false">D27</f>
        <v>28926.8539014991</v>
      </c>
      <c r="E36" s="178" t="n">
        <f aca="false">E27</f>
        <v>22236.6667708344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2.75" hidden="false" customHeight="false" outlineLevel="0" collapsed="false">
      <c r="A37" s="1"/>
      <c r="B37" s="1"/>
      <c r="C37" s="162"/>
      <c r="D37" s="162"/>
      <c r="E37" s="162"/>
    </row>
    <row r="38" customFormat="false" ht="12.75" hidden="false" customHeight="false" outlineLevel="0" collapsed="false">
      <c r="A38" s="1" t="s">
        <v>90</v>
      </c>
      <c r="B38" s="122" t="n">
        <f aca="false">Summary!$E$29</f>
        <v>0.1593</v>
      </c>
      <c r="C38" s="148"/>
      <c r="D38" s="148"/>
      <c r="E38" s="148"/>
    </row>
    <row r="39" customFormat="false" ht="13.5" hidden="false" customHeight="false" outlineLevel="0" collapsed="false">
      <c r="A39" s="1"/>
      <c r="B39" s="1"/>
      <c r="C39" s="162"/>
      <c r="D39" s="162"/>
      <c r="E39" s="162"/>
    </row>
    <row r="40" customFormat="false" ht="16.5" hidden="false" customHeight="false" outlineLevel="0" collapsed="false">
      <c r="A40" s="164" t="s">
        <v>91</v>
      </c>
      <c r="B40" s="165" t="e">
        <f aca="false">([1]!xNPV,B38,B36:E36,B4:E4)</f>
        <v>#VALUE!</v>
      </c>
      <c r="C40" s="162"/>
      <c r="D40" s="162"/>
      <c r="E40" s="162"/>
    </row>
    <row r="41" customFormat="false" ht="12.75" hidden="false" customHeight="false" outlineLevel="0" collapsed="false">
      <c r="A41" s="1"/>
      <c r="B41" s="1"/>
      <c r="C41" s="162"/>
      <c r="D41" s="162"/>
      <c r="E41" s="162"/>
    </row>
    <row r="42" customFormat="false" ht="12.75" hidden="false" customHeight="false" outlineLevel="0" collapsed="false">
      <c r="A42" s="1"/>
      <c r="B42" s="167"/>
      <c r="C42" s="162"/>
      <c r="D42" s="162"/>
      <c r="E42" s="162"/>
    </row>
    <row r="43" customFormat="false" ht="12.75" hidden="false" customHeight="false" outlineLevel="0" collapsed="false">
      <c r="A43" s="163" t="s">
        <v>92</v>
      </c>
      <c r="B43" s="167"/>
      <c r="C43" s="162"/>
      <c r="D43" s="162"/>
      <c r="E43" s="162"/>
    </row>
    <row r="44" customFormat="false" ht="12.75" hidden="false" customHeight="false" outlineLevel="0" collapsed="false">
      <c r="A44" s="1" t="s">
        <v>89</v>
      </c>
      <c r="B44" s="67" t="n">
        <v>0</v>
      </c>
      <c r="C44" s="178" t="n">
        <f aca="false">C36+C32</f>
        <v>39813.4809859673</v>
      </c>
      <c r="D44" s="178" t="n">
        <f aca="false">D36+D32</f>
        <v>28926.8539014991</v>
      </c>
      <c r="E44" s="178" t="n">
        <f aca="false">E36+E32</f>
        <v>173436.666770834</v>
      </c>
    </row>
    <row r="45" customFormat="false" ht="12.75" hidden="false" customHeight="false" outlineLevel="0" collapsed="false">
      <c r="A45" s="1"/>
      <c r="B45" s="1"/>
      <c r="C45" s="162"/>
      <c r="D45" s="162"/>
      <c r="E45" s="162"/>
    </row>
    <row r="46" customFormat="false" ht="12.75" hidden="false" customHeight="false" outlineLevel="0" collapsed="false">
      <c r="A46" s="1" t="s">
        <v>90</v>
      </c>
      <c r="B46" s="122" t="n">
        <f aca="false">Summary!$E$29</f>
        <v>0.1593</v>
      </c>
      <c r="C46" s="148"/>
      <c r="D46" s="148"/>
      <c r="E46" s="148"/>
    </row>
    <row r="47" customFormat="false" ht="13.5" hidden="false" customHeight="false" outlineLevel="0" collapsed="false">
      <c r="A47" s="1"/>
      <c r="B47" s="1"/>
      <c r="C47" s="162"/>
      <c r="D47" s="162"/>
      <c r="E47" s="162"/>
    </row>
    <row r="48" customFormat="false" ht="16.5" hidden="false" customHeight="false" outlineLevel="0" collapsed="false">
      <c r="A48" s="164" t="s">
        <v>91</v>
      </c>
      <c r="B48" s="165" t="e">
        <f aca="false">([1]!xNPV,B46,B44:E44,B4:E4)</f>
        <v>#VALUE!</v>
      </c>
      <c r="C48" s="162"/>
      <c r="D48" s="162"/>
      <c r="E48" s="162"/>
    </row>
    <row r="49" customFormat="false" ht="12.75" hidden="false" customHeight="false" outlineLevel="0" collapsed="false">
      <c r="A49" s="160"/>
      <c r="B49" s="148"/>
      <c r="C49" s="180"/>
      <c r="D49" s="180"/>
      <c r="E49" s="180"/>
    </row>
    <row r="50" customFormat="false" ht="12.75" hidden="false" customHeight="false" outlineLevel="0" collapsed="false">
      <c r="A50" s="160"/>
      <c r="B50" s="148"/>
      <c r="C50" s="180"/>
      <c r="D50" s="180"/>
      <c r="E50" s="180"/>
    </row>
    <row r="51" customFormat="false" ht="12.75" hidden="false" customHeight="false" outlineLevel="0" collapsed="false">
      <c r="A51" s="148"/>
      <c r="B51" s="148"/>
      <c r="C51" s="180"/>
      <c r="D51" s="180"/>
      <c r="E51" s="180"/>
    </row>
    <row r="52" customFormat="false" ht="12.75" hidden="false" customHeight="false" outlineLevel="0" collapsed="false">
      <c r="A52" s="160"/>
      <c r="B52" s="148"/>
      <c r="C52" s="180"/>
      <c r="D52" s="180"/>
      <c r="E52" s="180"/>
    </row>
    <row r="53" customFormat="false" ht="12.75" hidden="false" customHeight="false" outlineLevel="0" collapsed="false">
      <c r="A53" s="148"/>
      <c r="B53" s="181" t="n">
        <v>1</v>
      </c>
      <c r="C53" s="181" t="n">
        <v>1</v>
      </c>
      <c r="D53" s="181" t="n">
        <v>1</v>
      </c>
      <c r="E53" s="181" t="n">
        <v>1</v>
      </c>
      <c r="F53" s="181" t="n">
        <v>1</v>
      </c>
      <c r="G53" s="181" t="n">
        <v>1</v>
      </c>
      <c r="H53" s="181" t="n">
        <v>1</v>
      </c>
      <c r="I53" s="181" t="n">
        <v>1</v>
      </c>
      <c r="J53" s="181" t="n">
        <v>1</v>
      </c>
      <c r="K53" s="181" t="n">
        <v>1</v>
      </c>
      <c r="L53" s="181" t="n">
        <v>1</v>
      </c>
      <c r="M53" s="181" t="n">
        <v>1</v>
      </c>
      <c r="N53" s="181" t="n">
        <v>1</v>
      </c>
      <c r="O53" s="181" t="n">
        <v>2</v>
      </c>
      <c r="P53" s="181" t="n">
        <v>2</v>
      </c>
      <c r="Q53" s="181" t="n">
        <v>2</v>
      </c>
      <c r="R53" s="181" t="n">
        <v>2</v>
      </c>
      <c r="S53" s="181" t="n">
        <v>2</v>
      </c>
      <c r="T53" s="181" t="n">
        <v>2</v>
      </c>
      <c r="U53" s="181" t="n">
        <v>2</v>
      </c>
      <c r="V53" s="181" t="n">
        <v>2</v>
      </c>
      <c r="W53" s="181" t="n">
        <v>2</v>
      </c>
      <c r="X53" s="181" t="n">
        <v>2</v>
      </c>
      <c r="Y53" s="181" t="n">
        <v>2</v>
      </c>
      <c r="Z53" s="181" t="n">
        <v>2</v>
      </c>
      <c r="AA53" s="181" t="n">
        <v>3</v>
      </c>
      <c r="AB53" s="181" t="n">
        <v>3</v>
      </c>
      <c r="AC53" s="181" t="n">
        <v>3</v>
      </c>
      <c r="AD53" s="181" t="n">
        <v>3</v>
      </c>
      <c r="AE53" s="181" t="n">
        <v>3</v>
      </c>
      <c r="AF53" s="181" t="n">
        <v>3</v>
      </c>
      <c r="AG53" s="181" t="n">
        <v>3</v>
      </c>
      <c r="AH53" s="181" t="n">
        <v>3</v>
      </c>
      <c r="AI53" s="181" t="n">
        <v>3</v>
      </c>
      <c r="AJ53" s="181" t="n">
        <v>3</v>
      </c>
      <c r="AK53" s="181" t="n">
        <v>3</v>
      </c>
      <c r="AL53" s="181" t="n">
        <v>3</v>
      </c>
      <c r="AM53" s="181"/>
    </row>
    <row r="54" customFormat="false" ht="13.5" hidden="false" customHeight="false" outlineLevel="0" collapsed="false">
      <c r="A54" s="148"/>
      <c r="B54" s="182" t="n">
        <v>36556</v>
      </c>
      <c r="C54" s="182" t="n">
        <v>36578</v>
      </c>
      <c r="D54" s="183" t="n">
        <v>36585</v>
      </c>
      <c r="E54" s="183" t="n">
        <v>36616</v>
      </c>
      <c r="F54" s="183" t="n">
        <v>36646</v>
      </c>
      <c r="G54" s="183" t="n">
        <v>36677</v>
      </c>
      <c r="H54" s="183" t="n">
        <v>36707</v>
      </c>
      <c r="I54" s="183" t="n">
        <v>36738</v>
      </c>
      <c r="J54" s="183" t="n">
        <v>36769</v>
      </c>
      <c r="K54" s="183" t="n">
        <v>36799</v>
      </c>
      <c r="L54" s="183" t="n">
        <v>36830</v>
      </c>
      <c r="M54" s="183" t="n">
        <v>36860</v>
      </c>
      <c r="N54" s="183" t="n">
        <v>36891</v>
      </c>
      <c r="O54" s="183" t="n">
        <v>36922</v>
      </c>
      <c r="P54" s="183" t="n">
        <v>36950</v>
      </c>
      <c r="Q54" s="183" t="n">
        <v>36981</v>
      </c>
      <c r="R54" s="183" t="n">
        <v>37011</v>
      </c>
      <c r="S54" s="183" t="n">
        <v>37042</v>
      </c>
      <c r="T54" s="183" t="n">
        <v>37072</v>
      </c>
      <c r="U54" s="183" t="n">
        <v>37103</v>
      </c>
      <c r="V54" s="183" t="n">
        <v>37134</v>
      </c>
      <c r="W54" s="183" t="n">
        <v>37164</v>
      </c>
      <c r="X54" s="183" t="n">
        <v>37195</v>
      </c>
      <c r="Y54" s="183" t="n">
        <v>37225</v>
      </c>
      <c r="Z54" s="183" t="n">
        <v>37256</v>
      </c>
      <c r="AA54" s="183" t="n">
        <v>37287</v>
      </c>
      <c r="AB54" s="183" t="n">
        <v>37315</v>
      </c>
      <c r="AC54" s="183" t="n">
        <v>37346</v>
      </c>
      <c r="AD54" s="183" t="n">
        <v>37376</v>
      </c>
      <c r="AE54" s="183" t="n">
        <v>37407</v>
      </c>
      <c r="AF54" s="183" t="n">
        <v>37437</v>
      </c>
      <c r="AG54" s="183" t="n">
        <v>37468</v>
      </c>
      <c r="AH54" s="183" t="n">
        <v>37499</v>
      </c>
      <c r="AI54" s="183" t="n">
        <v>37529</v>
      </c>
      <c r="AJ54" s="183" t="n">
        <v>37560</v>
      </c>
      <c r="AK54" s="183" t="n">
        <v>37590</v>
      </c>
      <c r="AL54" s="183" t="n">
        <v>37621</v>
      </c>
    </row>
    <row r="55" customFormat="false" ht="12.75" hidden="false" customHeight="false" outlineLevel="0" collapsed="false">
      <c r="A55" s="160" t="s">
        <v>96</v>
      </c>
      <c r="B55" s="184" t="n">
        <v>213.762</v>
      </c>
      <c r="C55" s="184" t="n">
        <v>148.109</v>
      </c>
      <c r="D55" s="172" t="n">
        <v>1.338</v>
      </c>
      <c r="E55" s="172" t="n">
        <v>34.911</v>
      </c>
      <c r="F55" s="172" t="n">
        <v>88.284</v>
      </c>
      <c r="G55" s="172" t="n">
        <v>371.741</v>
      </c>
      <c r="H55" s="172" t="n">
        <v>5537.11</v>
      </c>
      <c r="I55" s="172" t="n">
        <v>16315.949</v>
      </c>
      <c r="J55" s="172" t="n">
        <v>18123.804</v>
      </c>
      <c r="K55" s="172" t="n">
        <v>805.833</v>
      </c>
      <c r="L55" s="172" t="n">
        <v>91.367</v>
      </c>
      <c r="M55" s="172" t="n">
        <v>37.225</v>
      </c>
      <c r="N55" s="172" t="n">
        <v>45.899</v>
      </c>
      <c r="O55" s="172" t="n">
        <v>146.863</v>
      </c>
      <c r="P55" s="172" t="n">
        <v>151.539</v>
      </c>
      <c r="Q55" s="172" t="n">
        <v>41.308</v>
      </c>
      <c r="R55" s="172" t="n">
        <v>115.687</v>
      </c>
      <c r="S55" s="172" t="n">
        <v>405.809</v>
      </c>
      <c r="T55" s="172" t="n">
        <v>4102.014</v>
      </c>
      <c r="U55" s="172" t="n">
        <v>11296.069</v>
      </c>
      <c r="V55" s="172" t="n">
        <v>11992.961</v>
      </c>
      <c r="W55" s="172" t="n">
        <v>741.936</v>
      </c>
      <c r="X55" s="172" t="n">
        <v>121.843</v>
      </c>
      <c r="Y55" s="172" t="n">
        <v>46.13</v>
      </c>
      <c r="Z55" s="172" t="n">
        <v>57.551</v>
      </c>
      <c r="AA55" s="172" t="n">
        <v>152.55</v>
      </c>
      <c r="AB55" s="172" t="n">
        <v>151.912</v>
      </c>
      <c r="AC55" s="172" t="n">
        <v>45.919</v>
      </c>
      <c r="AD55" s="172" t="n">
        <v>129.439</v>
      </c>
      <c r="AE55" s="172" t="n">
        <v>391.819</v>
      </c>
      <c r="AF55" s="172" t="n">
        <v>3130.818</v>
      </c>
      <c r="AG55" s="172" t="n">
        <v>8315.057</v>
      </c>
      <c r="AH55" s="172" t="n">
        <v>8259.486</v>
      </c>
      <c r="AI55" s="172" t="n">
        <v>795.563</v>
      </c>
      <c r="AJ55" s="172" t="n">
        <v>127.079</v>
      </c>
      <c r="AK55" s="172" t="n">
        <v>45.227</v>
      </c>
      <c r="AL55" s="172" t="n">
        <v>61.834</v>
      </c>
    </row>
    <row r="56" customFormat="false" ht="12.75" hidden="false" customHeight="false" outlineLevel="0" collapsed="false">
      <c r="A56" s="160"/>
      <c r="B56" s="181"/>
      <c r="C56" s="181"/>
      <c r="D56" s="181"/>
      <c r="E56" s="181"/>
    </row>
    <row r="57" customFormat="false" ht="12.75" hidden="false" customHeight="false" outlineLevel="0" collapsed="false">
      <c r="A57" s="160" t="s">
        <v>97</v>
      </c>
      <c r="B57" s="181"/>
      <c r="C57" s="181"/>
      <c r="D57" s="185" t="n">
        <v>0.0605681254028103</v>
      </c>
      <c r="E57" s="185" t="n">
        <v>0.0605681254028103</v>
      </c>
      <c r="F57" s="185" t="n">
        <v>0.0605681254028103</v>
      </c>
      <c r="G57" s="185" t="n">
        <v>0.0614528938500749</v>
      </c>
      <c r="H57" s="185" t="n">
        <v>0.062272420332016</v>
      </c>
      <c r="I57" s="185" t="n">
        <v>0.0631418102820942</v>
      </c>
      <c r="J57" s="185" t="n">
        <v>0.063791031540835</v>
      </c>
      <c r="K57" s="185" t="n">
        <v>0.0644402529393635</v>
      </c>
      <c r="L57" s="185" t="n">
        <v>0.0650281821846135</v>
      </c>
      <c r="M57" s="185" t="n">
        <v>0.0655609806482027</v>
      </c>
      <c r="N57" s="185" t="n">
        <v>0.0660765921541437</v>
      </c>
      <c r="O57" s="185" t="n">
        <v>0.0665800294961341</v>
      </c>
      <c r="P57" s="185" t="n">
        <v>0.0670369781793325</v>
      </c>
      <c r="Q57" s="185" t="n">
        <v>0.0674497060816499</v>
      </c>
      <c r="R57" s="185" t="n">
        <v>0.0678640776304542</v>
      </c>
      <c r="S57" s="185" t="n">
        <v>0.0681889253242094</v>
      </c>
      <c r="T57" s="185" t="n">
        <v>0.0685246013111129</v>
      </c>
      <c r="U57" s="185" t="n">
        <v>0.0688295340127438</v>
      </c>
      <c r="V57" s="185" t="n">
        <v>0.0691069719563195</v>
      </c>
      <c r="W57" s="185" t="n">
        <v>0.0693844099253584</v>
      </c>
      <c r="X57" s="185" t="n">
        <v>0.0696329433757978</v>
      </c>
      <c r="Y57" s="185" t="n">
        <v>0.069856963974845</v>
      </c>
      <c r="Z57" s="185" t="n">
        <v>0.0700737581187561</v>
      </c>
      <c r="AA57" s="185" t="n">
        <v>0.07028720190671</v>
      </c>
      <c r="AB57" s="185" t="n">
        <v>0.0704860008481814</v>
      </c>
      <c r="AC57" s="185" t="n">
        <v>0.0706655611936435</v>
      </c>
      <c r="AD57" s="185" t="n">
        <v>0.0708378099668314</v>
      </c>
      <c r="AE57" s="185" t="n">
        <v>0.070965582403328</v>
      </c>
      <c r="AF57" s="185" t="n">
        <v>0.0710976139267086</v>
      </c>
      <c r="AG57" s="185" t="n">
        <v>0.0712170959618539</v>
      </c>
      <c r="AH57" s="185" t="n">
        <v>0.0713268914821796</v>
      </c>
      <c r="AI57" s="185" t="n">
        <v>0.0714366870064884</v>
      </c>
      <c r="AJ57" s="185" t="n">
        <v>0.0715344306947476</v>
      </c>
      <c r="AK57" s="185" t="n">
        <v>0.0716232034710216</v>
      </c>
      <c r="AL57" s="185" t="n">
        <v>0.0717091126118303</v>
      </c>
    </row>
    <row r="58" customFormat="false" ht="12.75" hidden="false" customHeight="false" outlineLevel="0" collapsed="false">
      <c r="A58" s="160"/>
      <c r="B58" s="181"/>
      <c r="C58" s="181"/>
      <c r="D58" s="181"/>
      <c r="E58" s="181"/>
    </row>
    <row r="59" customFormat="false" ht="14.25" hidden="false" customHeight="false" outlineLevel="0" collapsed="false">
      <c r="A59" s="186" t="s">
        <v>98</v>
      </c>
      <c r="B59" s="67" t="n">
        <f aca="false">B55</f>
        <v>213.762</v>
      </c>
      <c r="C59" s="67" t="n">
        <f aca="false">C55</f>
        <v>148.109</v>
      </c>
      <c r="D59" s="67" t="n">
        <f aca="false">D55*(1+D57)^((D54-$C$54)/365.25)</f>
        <v>1.33950876273528</v>
      </c>
      <c r="E59" s="67" t="n">
        <f aca="false">E55*(1+E57)^((E54-$C$54)/365.25)</f>
        <v>35.1252382971855</v>
      </c>
      <c r="F59" s="67" t="n">
        <f aca="false">F55*(1+F57)^((F54-$C$54)/365.25)</f>
        <v>89.255834786554</v>
      </c>
      <c r="G59" s="67" t="n">
        <f aca="false">G55*(1+G57)^((G54-$C$54)/365.25)</f>
        <v>377.798981426434</v>
      </c>
      <c r="H59" s="67" t="n">
        <f aca="false">H55*(1+H57)^((H54-$C$54)/365.25)</f>
        <v>5656.51861620608</v>
      </c>
      <c r="I59" s="67" t="n">
        <f aca="false">I55*(1+I57)^((I54-$C$54)/365.25)</f>
        <v>16759.4891372728</v>
      </c>
      <c r="J59" s="67" t="n">
        <f aca="false">J55*(1+J57)^((J54-$C$54)/365.25)</f>
        <v>18719.460205433</v>
      </c>
      <c r="K59" s="67" t="n">
        <f aca="false">K55*(1+K57)^((K54-$C$54)/365.25)</f>
        <v>836.864589986972</v>
      </c>
      <c r="L59" s="67" t="n">
        <f aca="false">L55*(1+L57)^((L54-$C$54)/365.25)</f>
        <v>95.4260261472812</v>
      </c>
      <c r="M59" s="67" t="n">
        <f aca="false">M55*(1+M57)^((M54-$C$54)/365.25)</f>
        <v>39.0955385045406</v>
      </c>
      <c r="N59" s="67" t="n">
        <f aca="false">N55*(1+N57)^((N54-$C$54)/365.25)</f>
        <v>48.4860075177805</v>
      </c>
      <c r="O59" s="67" t="n">
        <f aca="false">O55*(1+O57)^((O54-$C$54)/365.25)</f>
        <v>156.054825763599</v>
      </c>
      <c r="P59" s="67" t="n">
        <f aca="false">P55*(1+P57)^((P54-$C$54)/365.25)</f>
        <v>161.891727638282</v>
      </c>
      <c r="Q59" s="67" t="n">
        <f aca="false">Q55*(1+Q57)^((Q54-$C$54)/365.25)</f>
        <v>44.3926842627351</v>
      </c>
      <c r="R59" s="67" t="n">
        <f aca="false">R55*(1+R57)^((R54-$C$54)/365.25)</f>
        <v>125.051800087703</v>
      </c>
      <c r="S59" s="67" t="n">
        <f aca="false">S55*(1+S57)^((S54-$C$54)/365.25)</f>
        <v>441.280886810831</v>
      </c>
      <c r="T59" s="67" t="n">
        <f aca="false">T55*(1+T57)^((T54-$C$54)/365.25)</f>
        <v>4486.71165583516</v>
      </c>
      <c r="U59" s="67" t="n">
        <f aca="false">U55*(1+U57)^((U54-$C$54)/365.25)</f>
        <v>12430.24009529</v>
      </c>
      <c r="V59" s="67" t="n">
        <f aca="false">V55*(1+V57)^((V54-$C$54)/365.25)</f>
        <v>13277.1157301712</v>
      </c>
      <c r="W59" s="67" t="n">
        <f aca="false">W55*(1+W57)^((W54-$C$54)/365.25)</f>
        <v>826.243820472514</v>
      </c>
      <c r="X59" s="67" t="n">
        <f aca="false">X55*(1+X57)^((X54-$C$54)/365.25)</f>
        <v>136.516622235522</v>
      </c>
      <c r="Y59" s="67" t="n">
        <f aca="false">Y55*(1+Y57)^((Y54-$C$54)/365.25)</f>
        <v>51.9913054512304</v>
      </c>
      <c r="Z59" s="67" t="n">
        <f aca="false">Z55*(1+Z57)^((Z54-$C$54)/365.25)</f>
        <v>65.2608097255956</v>
      </c>
      <c r="AA59" s="67" t="n">
        <f aca="false">AA55*(1+AA57)^((AA54-$C$54)/365.25)</f>
        <v>174.050940833602</v>
      </c>
      <c r="AB59" s="67" t="n">
        <f aca="false">AB55*(1+AB57)^((AB54-$C$54)/365.25)</f>
        <v>174.293218709032</v>
      </c>
      <c r="AC59" s="67" t="n">
        <f aca="false">AC55*(1+AC57)^((AC54-$C$54)/365.25)</f>
        <v>53.0083919810671</v>
      </c>
      <c r="AD59" s="67" t="n">
        <f aca="false">AD55*(1+AD57)^((AD54-$C$54)/365.25)</f>
        <v>150.316144943436</v>
      </c>
      <c r="AE59" s="67" t="n">
        <f aca="false">AE55*(1+AE57)^((AE54-$C$54)/365.25)</f>
        <v>457.790030148068</v>
      </c>
      <c r="AF59" s="67" t="n">
        <f aca="false">AF55*(1+AF57)^((AF54-$C$54)/365.25)</f>
        <v>3679.68123942269</v>
      </c>
      <c r="AG59" s="67" t="n">
        <f aca="false">AG55*(1+AG57)^((AG54-$C$54)/365.25)</f>
        <v>9832.57664985837</v>
      </c>
      <c r="AH59" s="67" t="n">
        <f aca="false">AH55*(1+AH57)^((AH54-$C$54)/365.25)</f>
        <v>9826.59761830915</v>
      </c>
      <c r="AI59" s="67" t="n">
        <f aca="false">AI55*(1+AI57)^((AI54-$C$54)/365.25)</f>
        <v>952.134429385029</v>
      </c>
      <c r="AJ59" s="67" t="n">
        <f aca="false">AJ55*(1+AJ57)^((AJ54-$C$54)/365.25)</f>
        <v>153.019703066499</v>
      </c>
      <c r="AK59" s="67" t="n">
        <f aca="false">AK55*(1+AK57)^((AK54-$C$54)/365.25)</f>
        <v>54.7817121547317</v>
      </c>
      <c r="AL59" s="67" t="n">
        <f aca="false">AL55*(1+AL57)^((AL54-$C$54)/365.25)</f>
        <v>75.3553955393431</v>
      </c>
    </row>
    <row r="60" customFormat="false" ht="14.25" hidden="false" customHeight="false" outlineLevel="0" collapsed="false">
      <c r="A60" s="186" t="s">
        <v>99</v>
      </c>
      <c r="B60" s="67" t="n">
        <f aca="false">Assumptions!$C$17</f>
        <v>442</v>
      </c>
      <c r="C60" s="67" t="n">
        <f aca="false">Assumptions!$C$17</f>
        <v>442</v>
      </c>
      <c r="D60" s="67" t="n">
        <f aca="false">Assumptions!$C$17</f>
        <v>442</v>
      </c>
      <c r="E60" s="67" t="n">
        <f aca="false">Assumptions!$C$17</f>
        <v>442</v>
      </c>
      <c r="F60" s="67" t="n">
        <f aca="false">Assumptions!$C$17</f>
        <v>442</v>
      </c>
      <c r="G60" s="67" t="n">
        <f aca="false">Assumptions!$C$17</f>
        <v>442</v>
      </c>
      <c r="H60" s="67" t="n">
        <f aca="false">Assumptions!$C$17</f>
        <v>442</v>
      </c>
      <c r="I60" s="67" t="n">
        <f aca="false">Assumptions!$C$17</f>
        <v>442</v>
      </c>
      <c r="J60" s="67" t="n">
        <f aca="false">Assumptions!$C$17</f>
        <v>442</v>
      </c>
      <c r="K60" s="67" t="n">
        <f aca="false">Assumptions!$C$17</f>
        <v>442</v>
      </c>
      <c r="L60" s="67" t="n">
        <f aca="false">Assumptions!$C$17</f>
        <v>442</v>
      </c>
      <c r="M60" s="67" t="n">
        <f aca="false">Assumptions!$C$17</f>
        <v>442</v>
      </c>
      <c r="N60" s="67" t="n">
        <f aca="false">Assumptions!$C$17</f>
        <v>442</v>
      </c>
      <c r="O60" s="67" t="n">
        <f aca="false">Assumptions!$C$17</f>
        <v>442</v>
      </c>
      <c r="P60" s="67" t="n">
        <f aca="false">Assumptions!$C$17</f>
        <v>442</v>
      </c>
      <c r="Q60" s="67" t="n">
        <f aca="false">Assumptions!$C$17</f>
        <v>442</v>
      </c>
      <c r="R60" s="67" t="n">
        <f aca="false">Assumptions!$C$17</f>
        <v>442</v>
      </c>
      <c r="S60" s="67" t="n">
        <f aca="false">Assumptions!$C$17</f>
        <v>442</v>
      </c>
      <c r="T60" s="67" t="n">
        <f aca="false">Assumptions!$C$17</f>
        <v>442</v>
      </c>
      <c r="U60" s="67" t="n">
        <f aca="false">Assumptions!$C$17</f>
        <v>442</v>
      </c>
      <c r="V60" s="67" t="n">
        <f aca="false">Assumptions!$C$17</f>
        <v>442</v>
      </c>
      <c r="W60" s="67" t="n">
        <f aca="false">Assumptions!$C$17</f>
        <v>442</v>
      </c>
      <c r="X60" s="67" t="n">
        <f aca="false">Assumptions!$C$17</f>
        <v>442</v>
      </c>
      <c r="Y60" s="67" t="n">
        <f aca="false">Assumptions!$C$17</f>
        <v>442</v>
      </c>
      <c r="Z60" s="67" t="n">
        <f aca="false">Assumptions!$C$17</f>
        <v>442</v>
      </c>
      <c r="AA60" s="67" t="n">
        <f aca="false">Assumptions!$C$17</f>
        <v>442</v>
      </c>
      <c r="AB60" s="67" t="n">
        <f aca="false">Assumptions!$C$17</f>
        <v>442</v>
      </c>
      <c r="AC60" s="67" t="n">
        <f aca="false">Assumptions!$C$17</f>
        <v>442</v>
      </c>
      <c r="AD60" s="67" t="n">
        <f aca="false">Assumptions!$C$17</f>
        <v>442</v>
      </c>
      <c r="AE60" s="67" t="n">
        <f aca="false">Assumptions!$C$17</f>
        <v>442</v>
      </c>
      <c r="AF60" s="67" t="n">
        <f aca="false">Assumptions!$C$17</f>
        <v>442</v>
      </c>
      <c r="AG60" s="67" t="n">
        <f aca="false">Assumptions!$C$17</f>
        <v>442</v>
      </c>
      <c r="AH60" s="67" t="n">
        <f aca="false">Assumptions!$C$17</f>
        <v>442</v>
      </c>
      <c r="AI60" s="67" t="n">
        <f aca="false">Assumptions!$C$17</f>
        <v>442</v>
      </c>
      <c r="AJ60" s="67" t="n">
        <f aca="false">Assumptions!$C$17</f>
        <v>442</v>
      </c>
      <c r="AK60" s="67" t="n">
        <f aca="false">Assumptions!$C$17</f>
        <v>442</v>
      </c>
      <c r="AL60" s="67" t="n">
        <f aca="false">Assumptions!$C$17</f>
        <v>442</v>
      </c>
    </row>
    <row r="61" customFormat="false" ht="14.25" hidden="false" customHeight="false" outlineLevel="0" collapsed="false">
      <c r="A61" s="186" t="s">
        <v>100</v>
      </c>
      <c r="B61" s="96" t="n">
        <f aca="false">B59/B60</f>
        <v>0.48362443438914</v>
      </c>
      <c r="C61" s="96" t="n">
        <f aca="false">C59/C60</f>
        <v>0.335088235294118</v>
      </c>
      <c r="D61" s="96" t="n">
        <f aca="false">D59/D60</f>
        <v>0.00303056281161829</v>
      </c>
      <c r="E61" s="96" t="n">
        <f aca="false">E59/E60</f>
        <v>0.0794688649257591</v>
      </c>
      <c r="F61" s="96" t="n">
        <f aca="false">F59/F60</f>
        <v>0.201936277797633</v>
      </c>
      <c r="G61" s="96" t="n">
        <f aca="false">G59/G60</f>
        <v>0.854748826756638</v>
      </c>
      <c r="H61" s="96" t="n">
        <f aca="false">H59/H60</f>
        <v>12.7975534303305</v>
      </c>
      <c r="I61" s="96" t="n">
        <f aca="false">I59/I60</f>
        <v>37.9173962381737</v>
      </c>
      <c r="J61" s="96" t="n">
        <f aca="false">J59/J60</f>
        <v>42.3517199217942</v>
      </c>
      <c r="K61" s="96" t="n">
        <f aca="false">K59/K60</f>
        <v>1.8933588008755</v>
      </c>
      <c r="L61" s="96" t="n">
        <f aca="false">L59/L60</f>
        <v>0.215895986758555</v>
      </c>
      <c r="M61" s="96" t="n">
        <f aca="false">M59/M60</f>
        <v>0.0884514445804085</v>
      </c>
      <c r="N61" s="96" t="n">
        <f aca="false">N59/N60</f>
        <v>0.109696849587739</v>
      </c>
      <c r="O61" s="96" t="n">
        <f aca="false">O59/O60</f>
        <v>0.353065216659727</v>
      </c>
      <c r="P61" s="96" t="n">
        <f aca="false">P59/P60</f>
        <v>0.366270877009688</v>
      </c>
      <c r="Q61" s="96" t="n">
        <f aca="false">Q59/Q60</f>
        <v>0.100435937246007</v>
      </c>
      <c r="R61" s="96" t="n">
        <f aca="false">R59/R60</f>
        <v>0.282922624632812</v>
      </c>
      <c r="S61" s="96" t="n">
        <f aca="false">S59/S60</f>
        <v>0.998373047083329</v>
      </c>
      <c r="T61" s="96" t="n">
        <f aca="false">T59/T60</f>
        <v>10.1509313480434</v>
      </c>
      <c r="U61" s="96" t="n">
        <f aca="false">U59/U60</f>
        <v>28.122715147715</v>
      </c>
      <c r="V61" s="96" t="n">
        <f aca="false">V59/V60</f>
        <v>30.0387233714281</v>
      </c>
      <c r="W61" s="96" t="n">
        <f aca="false">W59/W60</f>
        <v>1.8693299105713</v>
      </c>
      <c r="X61" s="96" t="n">
        <f aca="false">X59/X60</f>
        <v>0.308861136279462</v>
      </c>
      <c r="Y61" s="96" t="n">
        <f aca="false">Y59/Y60</f>
        <v>0.117627387898711</v>
      </c>
      <c r="Z61" s="96" t="n">
        <f aca="false">Z59/Z60</f>
        <v>0.147648890781891</v>
      </c>
      <c r="AA61" s="96" t="n">
        <f aca="false">AA59/AA60</f>
        <v>0.393780409125797</v>
      </c>
      <c r="AB61" s="96" t="n">
        <f aca="false">AB59/AB60</f>
        <v>0.394328549115458</v>
      </c>
      <c r="AC61" s="96" t="n">
        <f aca="false">AC59/AC60</f>
        <v>0.119928488644948</v>
      </c>
      <c r="AD61" s="96" t="n">
        <f aca="false">AD59/AD60</f>
        <v>0.340081775890126</v>
      </c>
      <c r="AE61" s="96" t="n">
        <f aca="false">AE59/AE60</f>
        <v>1.03572405010875</v>
      </c>
      <c r="AF61" s="96" t="n">
        <f aca="false">AF59/AF60</f>
        <v>8.32507067742689</v>
      </c>
      <c r="AG61" s="96" t="n">
        <f aca="false">AG59/AG60</f>
        <v>22.2456485290913</v>
      </c>
      <c r="AH61" s="96" t="n">
        <f aca="false">AH59/AH60</f>
        <v>22.2321213083918</v>
      </c>
      <c r="AI61" s="96" t="n">
        <f aca="false">AI59/AI60</f>
        <v>2.15415029272631</v>
      </c>
      <c r="AJ61" s="96" t="n">
        <f aca="false">AJ59/AJ60</f>
        <v>0.346198423227373</v>
      </c>
      <c r="AK61" s="96" t="n">
        <f aca="false">AK59/AK60</f>
        <v>0.12394052523695</v>
      </c>
      <c r="AL61" s="96" t="n">
        <f aca="false">AL59/AL60</f>
        <v>0.170487320224758</v>
      </c>
    </row>
    <row r="62" customFormat="false" ht="12.75" hidden="false" customHeight="false" outlineLevel="0" collapsed="false">
      <c r="A62" s="148"/>
      <c r="B62" s="181"/>
      <c r="C62" s="181"/>
      <c r="D62" s="181"/>
      <c r="E62" s="181"/>
    </row>
    <row r="63" customFormat="false" ht="12.75" hidden="false" customHeight="false" outlineLevel="0" collapsed="false">
      <c r="A63" s="148"/>
      <c r="B63" s="187" t="s">
        <v>101</v>
      </c>
      <c r="C63" s="187" t="s">
        <v>102</v>
      </c>
      <c r="D63" s="181"/>
      <c r="E63" s="181"/>
    </row>
    <row r="64" customFormat="false" ht="12.75" hidden="false" customHeight="false" outlineLevel="0" collapsed="false">
      <c r="A64" s="160" t="n">
        <v>2000</v>
      </c>
      <c r="B64" s="67" t="n">
        <f aca="false">SUMIF($B$53:$AL$53,"=1",$B$59:$AL$59)</f>
        <v>43020.7306843414</v>
      </c>
      <c r="C64" s="188" t="n">
        <f aca="false">AVERAGE(B61,SUM(C61:D61),E61:N61)</f>
        <v>8.1109974895063</v>
      </c>
      <c r="D64" s="189"/>
      <c r="E64" s="148"/>
    </row>
    <row r="65" customFormat="false" ht="12.75" hidden="false" customHeight="false" outlineLevel="0" collapsed="false">
      <c r="A65" s="160" t="n">
        <v>2001</v>
      </c>
      <c r="B65" s="67" t="n">
        <f aca="false">SUMIF($B$53:$AL$53,"=2",$B$59:$AL$59)</f>
        <v>32202.7519637445</v>
      </c>
      <c r="C65" s="188" t="n">
        <f aca="false">AVERAGE(O61:Z61)</f>
        <v>6.07140874127912</v>
      </c>
      <c r="D65" s="180"/>
      <c r="E65" s="180"/>
    </row>
    <row r="66" customFormat="false" ht="12.75" hidden="false" customHeight="false" outlineLevel="0" collapsed="false">
      <c r="A66" s="160" t="n">
        <v>2002</v>
      </c>
      <c r="B66" s="67" t="n">
        <f aca="false">SUMIF($B$53:$AL$53,"=3",$B$59:$AL$59)</f>
        <v>25583.605474351</v>
      </c>
      <c r="C66" s="188" t="n">
        <f aca="false">AVERAGE(AA61:AL61)</f>
        <v>4.82345502910087</v>
      </c>
      <c r="D66" s="180"/>
      <c r="E66" s="180"/>
    </row>
    <row r="67" customFormat="false" ht="12.75" hidden="false" customHeight="false" outlineLevel="0" collapsed="false">
      <c r="A67" s="148"/>
      <c r="B67" s="180"/>
      <c r="C67" s="180"/>
      <c r="D67" s="180"/>
      <c r="E67" s="180"/>
    </row>
    <row r="68" customFormat="false" ht="12.75" hidden="false" customHeight="false" outlineLevel="0" collapsed="false">
      <c r="A68" s="160"/>
      <c r="B68" s="148"/>
      <c r="C68" s="148"/>
      <c r="D68" s="148"/>
      <c r="E68" s="148"/>
    </row>
    <row r="69" customFormat="false" ht="12.75" hidden="false" customHeight="false" outlineLevel="0" collapsed="false">
      <c r="A69" s="148"/>
      <c r="B69" s="148"/>
      <c r="C69" s="148"/>
      <c r="D69" s="148"/>
      <c r="E69" s="148"/>
    </row>
    <row r="70" customFormat="false" ht="12.75" hidden="false" customHeight="false" outlineLevel="0" collapsed="false">
      <c r="A70" s="148"/>
      <c r="B70" s="160"/>
      <c r="C70" s="181"/>
      <c r="D70" s="181"/>
      <c r="E70" s="181"/>
    </row>
    <row r="71" customFormat="false" ht="14.25" hidden="false" customHeight="false" outlineLevel="0" collapsed="false">
      <c r="A71" s="186"/>
      <c r="B71" s="148"/>
      <c r="C71" s="180"/>
      <c r="D71" s="180"/>
      <c r="E71" s="180"/>
    </row>
    <row r="72" customFormat="false" ht="12.75" hidden="false" customHeight="false" outlineLevel="0" collapsed="false">
      <c r="A72" s="190"/>
      <c r="B72" s="148"/>
      <c r="C72" s="67"/>
      <c r="D72" s="67"/>
      <c r="E72" s="67"/>
    </row>
    <row r="73" customFormat="false" ht="12.75" hidden="false" customHeight="false" outlineLevel="0" collapsed="false">
      <c r="A73" s="191"/>
      <c r="B73" s="148"/>
      <c r="C73" s="67"/>
      <c r="D73" s="67"/>
      <c r="E73" s="67"/>
    </row>
    <row r="74" customFormat="false" ht="12.75" hidden="false" customHeight="false" outlineLevel="0" collapsed="false">
      <c r="A74" s="191"/>
      <c r="B74" s="148"/>
      <c r="C74" s="67"/>
      <c r="D74" s="67"/>
      <c r="E74" s="67"/>
    </row>
    <row r="75" customFormat="false" ht="12.75" hidden="false" customHeight="false" outlineLevel="0" collapsed="false">
      <c r="A75" s="191"/>
      <c r="B75" s="148"/>
      <c r="C75" s="67"/>
      <c r="D75" s="67"/>
      <c r="E75" s="67"/>
    </row>
    <row r="76" customFormat="false" ht="12.75" hidden="false" customHeight="false" outlineLevel="0" collapsed="false">
      <c r="A76" s="191"/>
      <c r="B76" s="148"/>
      <c r="C76" s="67"/>
      <c r="D76" s="67"/>
      <c r="E76" s="67"/>
    </row>
    <row r="77" customFormat="false" ht="12.75" hidden="false" customHeight="false" outlineLevel="0" collapsed="false">
      <c r="A77" s="191"/>
      <c r="B77" s="148"/>
      <c r="C77" s="67"/>
      <c r="D77" s="67"/>
      <c r="E77" s="67"/>
    </row>
    <row r="78" customFormat="false" ht="12.75" hidden="false" customHeight="false" outlineLevel="0" collapsed="false">
      <c r="A78" s="191"/>
      <c r="B78" s="148"/>
      <c r="C78" s="67"/>
      <c r="D78" s="67"/>
      <c r="E78" s="67"/>
    </row>
    <row r="79" customFormat="false" ht="12.75" hidden="false" customHeight="false" outlineLevel="0" collapsed="false">
      <c r="A79" s="191"/>
      <c r="B79" s="148"/>
      <c r="C79" s="67"/>
      <c r="D79" s="67"/>
      <c r="E79" s="67"/>
    </row>
    <row r="80" customFormat="false" ht="12.75" hidden="false" customHeight="false" outlineLevel="0" collapsed="false">
      <c r="A80" s="192"/>
      <c r="B80" s="148"/>
      <c r="C80" s="67"/>
      <c r="D80" s="67"/>
      <c r="E80" s="67"/>
    </row>
    <row r="81" customFormat="false" ht="12.75" hidden="false" customHeight="false" outlineLevel="0" collapsed="false">
      <c r="A81" s="193"/>
      <c r="B81" s="148"/>
      <c r="C81" s="67"/>
      <c r="D81" s="67"/>
      <c r="E81" s="67"/>
    </row>
    <row r="82" customFormat="false" ht="12.75" hidden="false" customHeight="false" outlineLevel="0" collapsed="false">
      <c r="A82" s="191"/>
      <c r="B82" s="148"/>
      <c r="C82" s="67"/>
      <c r="D82" s="67"/>
      <c r="E82" s="67"/>
    </row>
    <row r="83" customFormat="false" ht="12.75" hidden="false" customHeight="false" outlineLevel="0" collapsed="false">
      <c r="A83" s="191"/>
      <c r="B83" s="148"/>
      <c r="C83" s="67"/>
      <c r="D83" s="67"/>
      <c r="E83" s="67"/>
    </row>
    <row r="84" customFormat="false" ht="12.75" hidden="false" customHeight="false" outlineLevel="0" collapsed="false">
      <c r="A84" s="194"/>
      <c r="B84" s="148"/>
      <c r="C84" s="67"/>
      <c r="D84" s="67"/>
      <c r="E84" s="67"/>
    </row>
    <row r="85" customFormat="false" ht="12.75" hidden="false" customHeight="false" outlineLevel="0" collapsed="false">
      <c r="A85" s="194"/>
      <c r="B85" s="148"/>
      <c r="C85" s="67"/>
      <c r="D85" s="67"/>
      <c r="E85" s="67"/>
    </row>
    <row r="86" customFormat="false" ht="12.75" hidden="false" customHeight="false" outlineLevel="0" collapsed="false">
      <c r="A86" s="191"/>
      <c r="B86" s="148"/>
      <c r="C86" s="67"/>
      <c r="D86" s="67"/>
      <c r="E86" s="67"/>
    </row>
    <row r="87" customFormat="false" ht="12.75" hidden="false" customHeight="false" outlineLevel="0" collapsed="false">
      <c r="A87" s="194"/>
      <c r="B87" s="148"/>
      <c r="C87" s="67"/>
      <c r="D87" s="67"/>
      <c r="E87" s="67"/>
    </row>
    <row r="88" customFormat="false" ht="12.75" hidden="false" customHeight="false" outlineLevel="0" collapsed="false">
      <c r="A88" s="191"/>
      <c r="B88" s="148"/>
      <c r="C88" s="67"/>
      <c r="D88" s="67"/>
      <c r="E88" s="67"/>
    </row>
    <row r="89" customFormat="false" ht="12.75" hidden="false" customHeight="false" outlineLevel="0" collapsed="false">
      <c r="A89" s="191"/>
      <c r="B89" s="148"/>
      <c r="C89" s="67"/>
      <c r="D89" s="67"/>
      <c r="E89" s="67"/>
    </row>
    <row r="90" customFormat="false" ht="12.75" hidden="false" customHeight="false" outlineLevel="0" collapsed="false">
      <c r="A90" s="191"/>
      <c r="B90" s="148"/>
      <c r="C90" s="67"/>
      <c r="D90" s="67"/>
      <c r="E90" s="67"/>
    </row>
    <row r="91" customFormat="false" ht="12.75" hidden="false" customHeight="false" outlineLevel="0" collapsed="false">
      <c r="A91" s="194"/>
      <c r="B91" s="148"/>
      <c r="C91" s="67"/>
      <c r="D91" s="67"/>
      <c r="E91" s="67"/>
    </row>
    <row r="92" customFormat="false" ht="12.75" hidden="false" customHeight="false" outlineLevel="0" collapsed="false">
      <c r="A92" s="190"/>
      <c r="B92" s="148"/>
      <c r="C92" s="67"/>
      <c r="D92" s="67"/>
      <c r="E92" s="67"/>
    </row>
    <row r="93" customFormat="false" ht="12.75" hidden="false" customHeight="false" outlineLevel="0" collapsed="false">
      <c r="A93" s="192"/>
      <c r="B93" s="148"/>
      <c r="C93" s="67"/>
      <c r="D93" s="67"/>
      <c r="E93" s="67"/>
    </row>
    <row r="94" customFormat="false" ht="12.75" hidden="false" customHeight="false" outlineLevel="0" collapsed="false">
      <c r="A94" s="192"/>
      <c r="B94" s="148"/>
      <c r="C94" s="67"/>
      <c r="D94" s="67"/>
      <c r="E94" s="67"/>
    </row>
    <row r="95" customFormat="false" ht="15" hidden="false" customHeight="true" outlineLevel="0" collapsed="false">
      <c r="A95" s="192"/>
      <c r="B95" s="148"/>
      <c r="C95" s="148"/>
      <c r="D95" s="112"/>
      <c r="E95" s="112"/>
    </row>
    <row r="96" customFormat="false" ht="12.75" hidden="false" customHeight="false" outlineLevel="0" collapsed="false">
      <c r="A96" s="192"/>
      <c r="B96" s="148"/>
      <c r="C96" s="148"/>
      <c r="D96" s="112"/>
      <c r="E96" s="112"/>
    </row>
    <row r="97" customFormat="false" ht="14.25" hidden="false" customHeight="true" outlineLevel="0" collapsed="false">
      <c r="A97" s="192"/>
      <c r="B97" s="148"/>
      <c r="C97" s="148"/>
      <c r="D97" s="112"/>
      <c r="E97" s="112"/>
    </row>
    <row r="98" customFormat="false" ht="12.75" hidden="false" customHeight="false" outlineLevel="0" collapsed="false">
      <c r="A98" s="192"/>
      <c r="B98" s="148"/>
      <c r="C98" s="148"/>
      <c r="D98" s="112"/>
      <c r="E98" s="112"/>
    </row>
    <row r="99" customFormat="false" ht="12.75" hidden="false" customHeight="false" outlineLevel="0" collapsed="false">
      <c r="A99" s="192"/>
      <c r="B99" s="148"/>
      <c r="C99" s="148"/>
      <c r="D99" s="112"/>
      <c r="E99" s="112"/>
    </row>
    <row r="100" customFormat="false" ht="12.75" hidden="false" customHeight="false" outlineLevel="0" collapsed="false">
      <c r="A100" s="195"/>
      <c r="B100" s="148"/>
      <c r="C100" s="148"/>
      <c r="D100" s="112"/>
      <c r="E100" s="112"/>
    </row>
    <row r="101" customFormat="false" ht="12.75" hidden="false" customHeight="false" outlineLevel="0" collapsed="false">
      <c r="A101" s="195"/>
      <c r="B101" s="148"/>
      <c r="C101" s="148"/>
      <c r="D101" s="112"/>
      <c r="E101" s="112"/>
    </row>
    <row r="102" customFormat="false" ht="12.75" hidden="false" customHeight="false" outlineLevel="0" collapsed="false">
      <c r="A102" s="195"/>
      <c r="B102" s="148"/>
      <c r="C102" s="148"/>
      <c r="D102" s="112"/>
      <c r="E102" s="112"/>
    </row>
    <row r="103" customFormat="false" ht="12.75" hidden="false" customHeight="false" outlineLevel="0" collapsed="false">
      <c r="A103" s="112"/>
      <c r="B103" s="148"/>
      <c r="C103" s="148"/>
      <c r="D103" s="112"/>
      <c r="E103" s="112"/>
    </row>
    <row r="104" customFormat="false" ht="12.75" hidden="false" customHeight="false" outlineLevel="0" collapsed="false">
      <c r="A104" s="148"/>
      <c r="B104" s="148"/>
      <c r="C104" s="148"/>
      <c r="D104" s="112"/>
      <c r="E104" s="112"/>
    </row>
    <row r="105" customFormat="false" ht="12.75" hidden="false" customHeight="false" outlineLevel="0" collapsed="false">
      <c r="A105" s="148"/>
      <c r="B105" s="148"/>
      <c r="C105" s="148"/>
      <c r="D105" s="112"/>
      <c r="E105" s="112"/>
    </row>
    <row r="106" customFormat="false" ht="12.75" hidden="false" customHeight="false" outlineLevel="0" collapsed="false">
      <c r="A106" s="148"/>
      <c r="B106" s="148"/>
      <c r="C106" s="148"/>
      <c r="D106" s="112"/>
      <c r="E106" s="112"/>
    </row>
    <row r="107" customFormat="false" ht="18.75" hidden="false" customHeight="false" outlineLevel="0" collapsed="false">
      <c r="A107" s="196"/>
      <c r="B107" s="148"/>
      <c r="C107" s="148"/>
      <c r="D107" s="112"/>
      <c r="E107" s="112"/>
    </row>
    <row r="108" customFormat="false" ht="12.75" hidden="false" customHeight="false" outlineLevel="0" collapsed="false">
      <c r="A108" s="160"/>
      <c r="B108" s="148"/>
      <c r="C108" s="148"/>
      <c r="D108" s="112"/>
      <c r="E108" s="112"/>
    </row>
    <row r="109" customFormat="false" ht="12.75" hidden="false" customHeight="false" outlineLevel="0" collapsed="false">
      <c r="A109" s="160"/>
      <c r="B109" s="148"/>
      <c r="C109" s="148"/>
      <c r="D109" s="112"/>
      <c r="E109" s="112"/>
    </row>
    <row r="110" customFormat="false" ht="12.75" hidden="false" customHeight="false" outlineLevel="0" collapsed="false">
      <c r="A110" s="148"/>
      <c r="B110" s="148"/>
      <c r="C110" s="148"/>
      <c r="D110" s="112"/>
      <c r="E110" s="112"/>
    </row>
    <row r="111" customFormat="false" ht="12.75" hidden="false" customHeight="false" outlineLevel="0" collapsed="false">
      <c r="A111" s="148"/>
      <c r="B111" s="148"/>
      <c r="C111" s="148"/>
      <c r="D111" s="112"/>
      <c r="E111" s="112"/>
    </row>
    <row r="112" customFormat="false" ht="12.75" hidden="false" customHeight="false" outlineLevel="0" collapsed="false">
      <c r="A112" s="149"/>
      <c r="B112" s="149"/>
      <c r="C112" s="170"/>
      <c r="D112" s="170"/>
      <c r="E112" s="170"/>
    </row>
    <row r="113" customFormat="false" ht="12.75" hidden="false" customHeight="false" outlineLevel="0" collapsed="false">
      <c r="A113" s="192"/>
      <c r="B113" s="148"/>
      <c r="C113" s="148"/>
      <c r="D113" s="112"/>
      <c r="E113" s="112"/>
    </row>
    <row r="114" customFormat="false" ht="12.75" hidden="false" customHeight="false" outlineLevel="0" collapsed="false">
      <c r="A114" s="191"/>
      <c r="B114" s="148"/>
      <c r="C114" s="148"/>
      <c r="D114" s="112"/>
      <c r="E114" s="112"/>
    </row>
    <row r="115" customFormat="false" ht="12.75" hidden="false" customHeight="false" outlineLevel="0" collapsed="false">
      <c r="A115" s="191"/>
      <c r="B115" s="148"/>
      <c r="C115" s="148"/>
      <c r="D115" s="112"/>
      <c r="E115" s="112"/>
    </row>
    <row r="116" customFormat="false" ht="12.75" hidden="false" customHeight="false" outlineLevel="0" collapsed="false">
      <c r="A116" s="190"/>
      <c r="B116" s="148"/>
      <c r="C116" s="148"/>
      <c r="D116" s="112"/>
      <c r="E116" s="112"/>
    </row>
    <row r="117" customFormat="false" ht="12.75" hidden="false" customHeight="false" outlineLevel="0" collapsed="false">
      <c r="A117" s="112"/>
      <c r="B117" s="148"/>
      <c r="C117" s="148"/>
      <c r="D117" s="112"/>
      <c r="E117" s="112"/>
    </row>
    <row r="118" customFormat="false" ht="12.75" hidden="false" customHeight="false" outlineLevel="0" collapsed="false">
      <c r="A118" s="192"/>
      <c r="B118" s="148"/>
      <c r="C118" s="148"/>
      <c r="D118" s="112"/>
      <c r="E118" s="112"/>
    </row>
    <row r="119" customFormat="false" ht="12.75" hidden="false" customHeight="false" outlineLevel="0" collapsed="false">
      <c r="A119" s="191"/>
      <c r="B119" s="148"/>
      <c r="C119" s="148"/>
      <c r="D119" s="112"/>
      <c r="E119" s="112"/>
    </row>
    <row r="120" customFormat="false" ht="12.75" hidden="false" customHeight="false" outlineLevel="0" collapsed="false">
      <c r="A120" s="191"/>
      <c r="B120" s="148"/>
      <c r="C120" s="148"/>
      <c r="D120" s="112"/>
      <c r="E120" s="112"/>
    </row>
    <row r="121" customFormat="false" ht="12.75" hidden="false" customHeight="false" outlineLevel="0" collapsed="false">
      <c r="A121" s="191"/>
      <c r="B121" s="148"/>
      <c r="C121" s="67"/>
      <c r="D121" s="112"/>
      <c r="E121" s="112"/>
    </row>
    <row r="122" customFormat="false" ht="12.75" hidden="false" customHeight="false" outlineLevel="0" collapsed="false">
      <c r="A122" s="191"/>
      <c r="B122" s="148"/>
      <c r="C122" s="148"/>
      <c r="D122" s="112"/>
      <c r="E122" s="112"/>
    </row>
    <row r="123" customFormat="false" ht="12.75" hidden="false" customHeight="false" outlineLevel="0" collapsed="false">
      <c r="A123" s="112"/>
      <c r="B123" s="148"/>
      <c r="C123" s="148"/>
      <c r="D123" s="112"/>
      <c r="E123" s="112"/>
    </row>
    <row r="124" customFormat="false" ht="12.75" hidden="false" customHeight="false" outlineLevel="0" collapsed="false">
      <c r="A124" s="192"/>
      <c r="B124" s="148"/>
      <c r="C124" s="148"/>
      <c r="D124" s="112"/>
      <c r="E124" s="112"/>
    </row>
    <row r="125" customFormat="false" ht="12.75" hidden="false" customHeight="false" outlineLevel="0" collapsed="false">
      <c r="A125" s="112"/>
      <c r="B125" s="148"/>
      <c r="C125" s="148"/>
      <c r="D125" s="112"/>
      <c r="E125" s="112"/>
    </row>
    <row r="126" customFormat="false" ht="12.75" hidden="false" customHeight="false" outlineLevel="0" collapsed="false">
      <c r="A126" s="192"/>
      <c r="B126" s="148"/>
      <c r="C126" s="148"/>
      <c r="D126" s="112"/>
      <c r="E126" s="112"/>
    </row>
    <row r="127" customFormat="false" ht="12.75" hidden="false" customHeight="false" outlineLevel="0" collapsed="false">
      <c r="A127" s="191"/>
      <c r="B127" s="148"/>
      <c r="C127" s="148"/>
      <c r="D127" s="112"/>
      <c r="E127" s="112"/>
    </row>
    <row r="128" customFormat="false" ht="12.75" hidden="false" customHeight="false" outlineLevel="0" collapsed="false">
      <c r="A128" s="192"/>
      <c r="B128" s="148"/>
      <c r="C128" s="148"/>
      <c r="D128" s="112"/>
      <c r="E128" s="112"/>
    </row>
    <row r="129" customFormat="false" ht="12.75" hidden="false" customHeight="false" outlineLevel="0" collapsed="false">
      <c r="A129" s="194"/>
      <c r="B129" s="148"/>
      <c r="C129" s="148"/>
      <c r="D129" s="112"/>
      <c r="E129" s="112"/>
    </row>
    <row r="130" customFormat="false" ht="12.75" hidden="false" customHeight="false" outlineLevel="0" collapsed="false">
      <c r="A130" s="191"/>
      <c r="B130" s="148"/>
      <c r="C130" s="148"/>
      <c r="D130" s="112"/>
      <c r="E130" s="112"/>
    </row>
    <row r="131" customFormat="false" ht="12.75" hidden="false" customHeight="false" outlineLevel="0" collapsed="false">
      <c r="A131" s="190"/>
      <c r="B131" s="148"/>
      <c r="C131" s="148"/>
      <c r="D131" s="112"/>
      <c r="E131" s="112"/>
    </row>
    <row r="132" customFormat="false" ht="12.75" hidden="false" customHeight="false" outlineLevel="0" collapsed="false">
      <c r="A132" s="191"/>
      <c r="B132" s="148"/>
      <c r="C132" s="148"/>
      <c r="D132" s="112"/>
      <c r="E132" s="112"/>
    </row>
    <row r="133" customFormat="false" ht="12.75" hidden="false" customHeight="false" outlineLevel="0" collapsed="false">
      <c r="A133" s="190"/>
      <c r="B133" s="148"/>
      <c r="C133" s="148"/>
      <c r="D133" s="112"/>
      <c r="E133" s="112"/>
    </row>
    <row r="134" customFormat="false" ht="12.75" hidden="false" customHeight="false" outlineLevel="0" collapsed="false">
      <c r="A134" s="191"/>
      <c r="B134" s="148"/>
      <c r="C134" s="148"/>
      <c r="D134" s="112"/>
      <c r="E134" s="112"/>
    </row>
    <row r="135" customFormat="false" ht="12.75" hidden="false" customHeight="false" outlineLevel="0" collapsed="false">
      <c r="A135" s="191"/>
      <c r="B135" s="148"/>
      <c r="C135" s="148"/>
      <c r="D135" s="112"/>
      <c r="E135" s="112"/>
    </row>
    <row r="136" customFormat="false" ht="12.75" hidden="false" customHeight="false" outlineLevel="0" collapsed="false">
      <c r="A136" s="191"/>
      <c r="B136" s="148"/>
      <c r="C136" s="148"/>
      <c r="D136" s="112"/>
      <c r="E136" s="112"/>
    </row>
    <row r="137" customFormat="false" ht="12.75" hidden="false" customHeight="false" outlineLevel="0" collapsed="false">
      <c r="A137" s="191"/>
      <c r="B137" s="148"/>
      <c r="C137" s="148"/>
      <c r="D137" s="112"/>
      <c r="E137" s="112"/>
    </row>
    <row r="138" customFormat="false" ht="12.75" hidden="false" customHeight="false" outlineLevel="0" collapsed="false">
      <c r="A138" s="191"/>
      <c r="B138" s="148"/>
      <c r="C138" s="148"/>
      <c r="D138" s="112"/>
      <c r="E138" s="112"/>
    </row>
    <row r="139" customFormat="false" ht="12.75" hidden="false" customHeight="false" outlineLevel="0" collapsed="false">
      <c r="A139" s="191"/>
      <c r="B139" s="148"/>
      <c r="C139" s="148"/>
      <c r="D139" s="112"/>
      <c r="E139" s="112"/>
    </row>
    <row r="140" customFormat="false" ht="12.75" hidden="false" customHeight="false" outlineLevel="0" collapsed="false">
      <c r="A140" s="192"/>
      <c r="B140" s="148"/>
      <c r="C140" s="148"/>
      <c r="D140" s="112"/>
      <c r="E140" s="112"/>
    </row>
    <row r="141" customFormat="false" ht="12.75" hidden="false" customHeight="false" outlineLevel="0" collapsed="false">
      <c r="A141" s="193"/>
      <c r="B141" s="148"/>
      <c r="C141" s="148"/>
      <c r="D141" s="112"/>
      <c r="E141" s="112"/>
    </row>
    <row r="142" customFormat="false" ht="12.75" hidden="false" customHeight="false" outlineLevel="0" collapsed="false">
      <c r="A142" s="191"/>
      <c r="B142" s="148"/>
      <c r="C142" s="148"/>
      <c r="D142" s="112"/>
      <c r="E142" s="112"/>
    </row>
    <row r="143" customFormat="false" ht="12.75" hidden="false" customHeight="false" outlineLevel="0" collapsed="false">
      <c r="A143" s="194"/>
      <c r="B143" s="148"/>
      <c r="C143" s="148"/>
      <c r="D143" s="112"/>
      <c r="E143" s="112"/>
    </row>
    <row r="144" customFormat="false" ht="12.75" hidden="false" customHeight="false" outlineLevel="0" collapsed="false">
      <c r="A144" s="194"/>
      <c r="B144" s="148"/>
      <c r="C144" s="148"/>
      <c r="D144" s="112"/>
      <c r="E144" s="112"/>
    </row>
    <row r="145" customFormat="false" ht="12.75" hidden="false" customHeight="false" outlineLevel="0" collapsed="false">
      <c r="A145" s="191"/>
      <c r="B145" s="148"/>
      <c r="C145" s="148"/>
      <c r="D145" s="112"/>
      <c r="E145" s="112"/>
    </row>
    <row r="146" customFormat="false" ht="12.75" hidden="false" customHeight="false" outlineLevel="0" collapsed="false">
      <c r="A146" s="191"/>
      <c r="B146" s="148"/>
      <c r="C146" s="148"/>
      <c r="D146" s="112"/>
      <c r="E146" s="112"/>
    </row>
    <row r="147" customFormat="false" ht="12.75" hidden="false" customHeight="false" outlineLevel="0" collapsed="false">
      <c r="A147" s="190"/>
      <c r="B147" s="148"/>
      <c r="C147" s="148"/>
      <c r="D147" s="112"/>
      <c r="E147" s="112"/>
    </row>
    <row r="148" customFormat="false" ht="12.75" hidden="false" customHeight="false" outlineLevel="0" collapsed="false">
      <c r="A148" s="192"/>
      <c r="B148" s="148"/>
      <c r="C148" s="148"/>
      <c r="D148" s="112"/>
      <c r="E148" s="112"/>
    </row>
    <row r="149" customFormat="false" ht="12.75" hidden="false" customHeight="false" outlineLevel="0" collapsed="false">
      <c r="A149" s="192"/>
      <c r="B149" s="148"/>
      <c r="C149" s="148"/>
      <c r="D149" s="112"/>
      <c r="E149" s="112"/>
    </row>
    <row r="150" customFormat="false" ht="12.75" hidden="false" customHeight="false" outlineLevel="0" collapsed="false">
      <c r="A150" s="192"/>
      <c r="B150" s="148"/>
      <c r="C150" s="148"/>
      <c r="D150" s="112"/>
      <c r="E150" s="112"/>
    </row>
    <row r="151" customFormat="false" ht="12.75" hidden="false" customHeight="false" outlineLevel="0" collapsed="false">
      <c r="A151" s="192"/>
      <c r="B151" s="148"/>
      <c r="C151" s="148"/>
      <c r="D151" s="112"/>
      <c r="E151" s="112"/>
    </row>
    <row r="152" customFormat="false" ht="12.75" hidden="false" customHeight="false" outlineLevel="0" collapsed="false">
      <c r="A152" s="192"/>
      <c r="B152" s="148"/>
      <c r="C152" s="148"/>
      <c r="D152" s="112"/>
      <c r="E152" s="112"/>
    </row>
    <row r="153" customFormat="false" ht="12.75" hidden="false" customHeight="false" outlineLevel="0" collapsed="false">
      <c r="A153" s="192"/>
      <c r="B153" s="148"/>
      <c r="C153" s="148"/>
      <c r="D153" s="112"/>
      <c r="E153" s="112"/>
    </row>
    <row r="154" customFormat="false" ht="12.75" hidden="false" customHeight="false" outlineLevel="0" collapsed="false">
      <c r="A154" s="192"/>
      <c r="B154" s="148"/>
      <c r="C154" s="148"/>
      <c r="D154" s="112"/>
      <c r="E154" s="112"/>
    </row>
    <row r="155" customFormat="false" ht="12.75" hidden="false" customHeight="false" outlineLevel="0" collapsed="false">
      <c r="A155" s="148"/>
      <c r="B155" s="148"/>
      <c r="C155" s="148"/>
      <c r="D155" s="112"/>
      <c r="E155" s="112"/>
    </row>
    <row r="156" customFormat="false" ht="12.75" hidden="false" customHeight="false" outlineLevel="0" collapsed="false">
      <c r="A156" s="148"/>
      <c r="B156" s="148"/>
      <c r="C156" s="148"/>
      <c r="D156" s="112"/>
      <c r="E156" s="112"/>
    </row>
    <row r="157" customFormat="false" ht="12.75" hidden="false" customHeight="false" outlineLevel="0" collapsed="false">
      <c r="A157" s="148"/>
      <c r="B157" s="148"/>
      <c r="C157" s="148"/>
      <c r="D157" s="148"/>
      <c r="E157" s="148"/>
    </row>
    <row r="158" customFormat="false" ht="18.75" hidden="false" customHeight="false" outlineLevel="0" collapsed="false">
      <c r="A158" s="197"/>
      <c r="B158" s="197"/>
      <c r="C158" s="148"/>
      <c r="D158" s="148"/>
      <c r="E158" s="148"/>
    </row>
    <row r="159" customFormat="false" ht="12.75" hidden="false" customHeight="false" outlineLevel="0" collapsed="false">
      <c r="A159" s="160"/>
      <c r="B159" s="160"/>
      <c r="C159" s="148"/>
      <c r="D159" s="148"/>
      <c r="E159" s="148"/>
    </row>
    <row r="160" customFormat="false" ht="12.75" hidden="false" customHeight="false" outlineLevel="0" collapsed="false">
      <c r="A160" s="160"/>
      <c r="B160" s="198"/>
      <c r="C160" s="148"/>
      <c r="D160" s="148"/>
      <c r="E160" s="148"/>
    </row>
    <row r="161" customFormat="false" ht="12.75" hidden="false" customHeight="false" outlineLevel="0" collapsed="false">
      <c r="A161" s="148"/>
      <c r="B161" s="148"/>
      <c r="C161" s="148"/>
      <c r="D161" s="148"/>
      <c r="E161" s="148"/>
    </row>
    <row r="162" customFormat="false" ht="12.75" hidden="false" customHeight="false" outlineLevel="0" collapsed="false">
      <c r="A162" s="149"/>
      <c r="B162" s="170"/>
      <c r="C162" s="170"/>
      <c r="D162" s="170"/>
      <c r="E162" s="170"/>
    </row>
    <row r="163" customFormat="false" ht="12.75" hidden="false" customHeight="false" outlineLevel="0" collapsed="false">
      <c r="A163" s="160"/>
      <c r="B163" s="160"/>
      <c r="C163" s="160"/>
      <c r="D163" s="148"/>
      <c r="E163" s="148"/>
    </row>
    <row r="164" customFormat="false" ht="12.75" hidden="false" customHeight="false" outlineLevel="0" collapsed="false">
      <c r="A164" s="199"/>
      <c r="B164" s="160"/>
      <c r="C164" s="160"/>
      <c r="D164" s="200"/>
      <c r="E164" s="200"/>
    </row>
    <row r="165" customFormat="false" ht="12.75" hidden="false" customHeight="false" outlineLevel="0" collapsed="false">
      <c r="A165" s="199"/>
      <c r="B165" s="160"/>
      <c r="C165" s="160"/>
      <c r="D165" s="200"/>
      <c r="E165" s="200"/>
    </row>
    <row r="166" customFormat="false" ht="12.75" hidden="false" customHeight="false" outlineLevel="0" collapsed="false">
      <c r="A166" s="199"/>
      <c r="B166" s="199"/>
      <c r="C166" s="199"/>
      <c r="D166" s="200"/>
      <c r="E166" s="200"/>
    </row>
    <row r="167" customFormat="false" ht="12.75" hidden="false" customHeight="false" outlineLevel="0" collapsed="false">
      <c r="A167" s="199"/>
      <c r="B167" s="199"/>
      <c r="C167" s="199"/>
      <c r="D167" s="200"/>
      <c r="E167" s="200"/>
    </row>
    <row r="168" customFormat="false" ht="12.75" hidden="false" customHeight="false" outlineLevel="0" collapsed="false">
      <c r="A168" s="199"/>
      <c r="B168" s="149"/>
      <c r="C168" s="149"/>
      <c r="D168" s="200"/>
      <c r="E168" s="200"/>
    </row>
    <row r="169" customFormat="false" ht="12.75" hidden="false" customHeight="false" outlineLevel="0" collapsed="false">
      <c r="A169" s="148"/>
      <c r="B169" s="148"/>
      <c r="C169" s="148"/>
      <c r="D169" s="200"/>
      <c r="E169" s="200"/>
    </row>
    <row r="170" customFormat="false" ht="12.75" hidden="false" customHeight="false" outlineLevel="0" collapsed="false">
      <c r="A170" s="160"/>
      <c r="B170" s="160"/>
      <c r="C170" s="160"/>
      <c r="D170" s="200"/>
      <c r="E170" s="200"/>
    </row>
    <row r="171" customFormat="false" ht="12.75" hidden="false" customHeight="false" outlineLevel="0" collapsed="false">
      <c r="A171" s="199"/>
      <c r="B171" s="160"/>
      <c r="C171" s="160"/>
      <c r="D171" s="200"/>
      <c r="E171" s="200"/>
    </row>
    <row r="172" customFormat="false" ht="12.75" hidden="false" customHeight="false" outlineLevel="0" collapsed="false">
      <c r="A172" s="199"/>
      <c r="B172" s="160"/>
      <c r="C172" s="160"/>
      <c r="D172" s="200"/>
      <c r="E172" s="200"/>
    </row>
    <row r="173" customFormat="false" ht="12.75" hidden="false" customHeight="false" outlineLevel="0" collapsed="false">
      <c r="A173" s="199"/>
      <c r="B173" s="160"/>
      <c r="C173" s="160"/>
      <c r="D173" s="200"/>
      <c r="E173" s="200"/>
    </row>
    <row r="174" customFormat="false" ht="12.75" hidden="false" customHeight="false" outlineLevel="0" collapsed="false">
      <c r="A174" s="199"/>
      <c r="B174" s="160"/>
      <c r="C174" s="160"/>
      <c r="D174" s="200"/>
      <c r="E174" s="200"/>
    </row>
    <row r="175" customFormat="false" ht="12.75" hidden="false" customHeight="false" outlineLevel="0" collapsed="false">
      <c r="A175" s="199"/>
      <c r="B175" s="160"/>
      <c r="C175" s="160"/>
      <c r="D175" s="200"/>
      <c r="E175" s="200"/>
    </row>
    <row r="176" customFormat="false" ht="12.75" hidden="false" customHeight="false" outlineLevel="0" collapsed="false">
      <c r="A176" s="199"/>
      <c r="B176" s="160"/>
      <c r="C176" s="160"/>
      <c r="D176" s="200"/>
      <c r="E176" s="200"/>
    </row>
    <row r="177" customFormat="false" ht="12.75" hidden="false" customHeight="false" outlineLevel="0" collapsed="false">
      <c r="A177" s="199"/>
      <c r="B177" s="160"/>
      <c r="C177" s="160"/>
      <c r="D177" s="200"/>
      <c r="E177" s="200"/>
    </row>
    <row r="178" customFormat="false" ht="12.75" hidden="false" customHeight="false" outlineLevel="0" collapsed="false">
      <c r="A178" s="199"/>
      <c r="B178" s="160"/>
      <c r="C178" s="160"/>
      <c r="D178" s="200"/>
      <c r="E178" s="200"/>
    </row>
    <row r="179" customFormat="false" ht="12.75" hidden="false" customHeight="false" outlineLevel="0" collapsed="false">
      <c r="A179" s="199"/>
      <c r="B179" s="160"/>
      <c r="C179" s="160"/>
      <c r="D179" s="200"/>
      <c r="E179" s="200"/>
    </row>
    <row r="180" customFormat="false" ht="12.75" hidden="false" customHeight="false" outlineLevel="0" collapsed="false">
      <c r="A180" s="199"/>
      <c r="B180" s="199"/>
      <c r="C180" s="199"/>
      <c r="D180" s="200"/>
      <c r="E180" s="200"/>
    </row>
    <row r="181" customFormat="false" ht="12.75" hidden="false" customHeight="false" outlineLevel="0" collapsed="false">
      <c r="A181" s="199"/>
      <c r="B181" s="199"/>
      <c r="C181" s="199"/>
      <c r="D181" s="200"/>
      <c r="E181" s="200"/>
    </row>
    <row r="182" customFormat="false" ht="12.75" hidden="false" customHeight="false" outlineLevel="0" collapsed="false">
      <c r="A182" s="160"/>
      <c r="B182" s="160"/>
      <c r="C182" s="160"/>
      <c r="D182" s="200"/>
      <c r="E182" s="200"/>
    </row>
    <row r="183" customFormat="false" ht="12.75" hidden="false" customHeight="false" outlineLevel="0" collapsed="false">
      <c r="A183" s="199"/>
      <c r="B183" s="199"/>
      <c r="C183" s="199"/>
      <c r="D183" s="200"/>
      <c r="E183" s="200"/>
    </row>
    <row r="184" customFormat="false" ht="12.75" hidden="false" customHeight="false" outlineLevel="0" collapsed="false">
      <c r="A184" s="199"/>
      <c r="B184" s="199"/>
      <c r="C184" s="199"/>
      <c r="D184" s="200"/>
      <c r="E184" s="200"/>
    </row>
    <row r="185" customFormat="false" ht="12.75" hidden="false" customHeight="false" outlineLevel="0" collapsed="false">
      <c r="A185" s="160"/>
      <c r="B185" s="160"/>
      <c r="C185" s="160"/>
      <c r="D185" s="200"/>
      <c r="E185" s="200"/>
    </row>
    <row r="186" customFormat="false" ht="12.75" hidden="false" customHeight="false" outlineLevel="0" collapsed="false">
      <c r="A186" s="160"/>
      <c r="B186" s="160"/>
      <c r="C186" s="160"/>
      <c r="D186" s="200"/>
      <c r="E186" s="200"/>
    </row>
    <row r="187" customFormat="false" ht="12.75" hidden="false" customHeight="false" outlineLevel="0" collapsed="false">
      <c r="A187" s="148"/>
      <c r="B187" s="160"/>
      <c r="C187" s="160"/>
      <c r="D187" s="200"/>
      <c r="E187" s="200"/>
    </row>
    <row r="188" customFormat="false" ht="12.75" hidden="false" customHeight="false" outlineLevel="0" collapsed="false">
      <c r="A188" s="148"/>
      <c r="B188" s="201"/>
      <c r="C188" s="201"/>
      <c r="D188" s="200"/>
      <c r="E188" s="200"/>
    </row>
    <row r="189" customFormat="false" ht="12.75" hidden="false" customHeight="false" outlineLevel="0" collapsed="false">
      <c r="A189" s="160"/>
      <c r="B189" s="201"/>
      <c r="C189" s="201"/>
      <c r="D189" s="200"/>
      <c r="E189" s="200"/>
    </row>
    <row r="190" customFormat="false" ht="12.75" hidden="false" customHeight="false" outlineLevel="0" collapsed="false">
      <c r="A190" s="199"/>
      <c r="B190" s="201"/>
      <c r="C190" s="201"/>
      <c r="D190" s="200"/>
      <c r="E190" s="200"/>
    </row>
    <row r="191" customFormat="false" ht="12.75" hidden="false" customHeight="false" outlineLevel="0" collapsed="false">
      <c r="A191" s="160"/>
      <c r="B191" s="160"/>
      <c r="C191" s="160"/>
      <c r="D191" s="200"/>
      <c r="E191" s="200"/>
    </row>
    <row r="192" customFormat="false" ht="12.75" hidden="false" customHeight="false" outlineLevel="0" collapsed="false">
      <c r="A192" s="148"/>
      <c r="B192" s="148"/>
      <c r="C192" s="148"/>
      <c r="D192" s="200"/>
      <c r="E192" s="200"/>
    </row>
    <row r="193" customFormat="false" ht="12.75" hidden="false" customHeight="false" outlineLevel="0" collapsed="false">
      <c r="A193" s="160"/>
      <c r="B193" s="160"/>
      <c r="C193" s="160"/>
      <c r="D193" s="200"/>
      <c r="E193" s="200"/>
    </row>
    <row r="194" customFormat="false" ht="12.75" hidden="false" customHeight="false" outlineLevel="0" collapsed="false">
      <c r="A194" s="199"/>
      <c r="B194" s="199"/>
      <c r="C194" s="199"/>
      <c r="D194" s="200"/>
      <c r="E194" s="200"/>
    </row>
    <row r="195" customFormat="false" ht="12.75" hidden="false" customHeight="false" outlineLevel="0" collapsed="false">
      <c r="A195" s="199"/>
      <c r="B195" s="199"/>
      <c r="C195" s="199"/>
      <c r="D195" s="200"/>
      <c r="E195" s="200"/>
    </row>
    <row r="196" customFormat="false" ht="12.75" hidden="false" customHeight="false" outlineLevel="0" collapsed="false">
      <c r="A196" s="199"/>
      <c r="B196" s="199"/>
      <c r="C196" s="199"/>
      <c r="D196" s="200"/>
      <c r="E196" s="200"/>
    </row>
    <row r="197" customFormat="false" ht="12.75" hidden="false" customHeight="false" outlineLevel="0" collapsed="false">
      <c r="A197" s="199"/>
      <c r="B197" s="199"/>
      <c r="C197" s="199"/>
      <c r="D197" s="200"/>
      <c r="E197" s="200"/>
    </row>
    <row r="198" customFormat="false" ht="12.75" hidden="false" customHeight="false" outlineLevel="0" collapsed="false">
      <c r="A198" s="199"/>
      <c r="B198" s="199"/>
      <c r="C198" s="199"/>
      <c r="D198" s="200"/>
      <c r="E198" s="200"/>
    </row>
    <row r="199" customFormat="false" ht="12.75" hidden="false" customHeight="false" outlineLevel="0" collapsed="false">
      <c r="A199" s="199"/>
      <c r="B199" s="148"/>
      <c r="C199" s="148"/>
      <c r="D199" s="200"/>
      <c r="E199" s="200"/>
    </row>
    <row r="200" customFormat="false" ht="12.75" hidden="false" customHeight="false" outlineLevel="0" collapsed="false">
      <c r="A200" s="160"/>
      <c r="B200" s="160"/>
      <c r="C200" s="160"/>
      <c r="D200" s="200"/>
      <c r="E200" s="200"/>
    </row>
    <row r="201" customFormat="false" ht="12.75" hidden="false" customHeight="false" outlineLevel="0" collapsed="false">
      <c r="A201" s="160"/>
      <c r="B201" s="160"/>
      <c r="C201" s="160"/>
      <c r="D201" s="200"/>
      <c r="E201" s="200"/>
    </row>
    <row r="202" customFormat="false" ht="12.75" hidden="false" customHeight="false" outlineLevel="0" collapsed="false">
      <c r="A202" s="148"/>
      <c r="B202" s="148"/>
      <c r="C202" s="148"/>
      <c r="D202" s="200"/>
      <c r="E202" s="200"/>
    </row>
    <row r="203" customFormat="false" ht="12.75" hidden="false" customHeight="false" outlineLevel="0" collapsed="false">
      <c r="A203" s="160"/>
      <c r="B203" s="202"/>
      <c r="C203" s="148"/>
      <c r="D203" s="200"/>
      <c r="E203" s="200"/>
    </row>
    <row r="204" customFormat="false" ht="12.75" hidden="false" customHeight="false" outlineLevel="0" collapsed="false">
      <c r="A204" s="160"/>
      <c r="B204" s="198"/>
      <c r="C204" s="198"/>
      <c r="D204" s="200"/>
      <c r="E204" s="200"/>
    </row>
    <row r="205" customFormat="false" ht="12.75" hidden="false" customHeight="false" outlineLevel="0" collapsed="false">
      <c r="A205" s="148"/>
      <c r="B205" s="148"/>
      <c r="C205" s="148"/>
      <c r="D205" s="148"/>
      <c r="E205" s="148"/>
    </row>
    <row r="206" customFormat="false" ht="12.75" hidden="false" customHeight="false" outlineLevel="0" collapsed="false">
      <c r="A206" s="160"/>
      <c r="B206" s="203"/>
      <c r="C206" s="148"/>
      <c r="D206" s="148"/>
      <c r="E206" s="148"/>
    </row>
    <row r="207" customFormat="false" ht="12.75" hidden="false" customHeight="false" outlineLevel="0" collapsed="false">
      <c r="A207" s="160"/>
      <c r="B207" s="148"/>
      <c r="C207" s="148"/>
      <c r="D207" s="148"/>
      <c r="E207" s="148"/>
    </row>
    <row r="208" customFormat="false" ht="12.75" hidden="false" customHeight="false" outlineLevel="0" collapsed="false">
      <c r="A208" s="160"/>
      <c r="B208" s="148"/>
      <c r="C208" s="148"/>
      <c r="D208" s="148"/>
      <c r="E208" s="148"/>
    </row>
    <row r="209" customFormat="false" ht="12.75" hidden="false" customHeight="false" outlineLevel="0" collapsed="false">
      <c r="A209" s="160"/>
      <c r="B209" s="148"/>
      <c r="C209" s="148"/>
      <c r="D209" s="148"/>
      <c r="E209" s="148"/>
    </row>
    <row r="210" customFormat="false" ht="12.75" hidden="false" customHeight="false" outlineLevel="0" collapsed="false">
      <c r="A210" s="148"/>
      <c r="B210" s="148"/>
      <c r="C210" s="148"/>
      <c r="D210" s="148"/>
      <c r="E210" s="148"/>
    </row>
    <row r="211" customFormat="false" ht="18.75" hidden="false" customHeight="false" outlineLevel="0" collapsed="false">
      <c r="A211" s="196"/>
      <c r="B211" s="148"/>
      <c r="C211" s="148"/>
      <c r="D211" s="148"/>
      <c r="E211" s="148"/>
    </row>
    <row r="212" customFormat="false" ht="12.75" hidden="false" customHeight="false" outlineLevel="0" collapsed="false">
      <c r="A212" s="160"/>
      <c r="B212" s="148"/>
      <c r="C212" s="148"/>
      <c r="D212" s="148"/>
      <c r="E212" s="148"/>
    </row>
    <row r="213" customFormat="false" ht="12.75" hidden="false" customHeight="false" outlineLevel="0" collapsed="false">
      <c r="A213" s="148"/>
      <c r="B213" s="148"/>
      <c r="C213" s="148"/>
      <c r="D213" s="148"/>
      <c r="E213" s="148"/>
    </row>
    <row r="214" customFormat="false" ht="12.75" hidden="false" customHeight="false" outlineLevel="0" collapsed="false">
      <c r="A214" s="148"/>
      <c r="B214" s="148"/>
      <c r="C214" s="148"/>
      <c r="D214" s="148"/>
      <c r="E214" s="148"/>
    </row>
    <row r="215" customFormat="false" ht="12.75" hidden="false" customHeight="false" outlineLevel="0" collapsed="false">
      <c r="A215" s="204"/>
      <c r="B215" s="205"/>
      <c r="C215" s="205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  <c r="Q215" s="205"/>
      <c r="R215" s="205"/>
      <c r="S215" s="205"/>
      <c r="T215" s="205"/>
      <c r="U215" s="205"/>
      <c r="V215" s="205"/>
      <c r="W215" s="205"/>
      <c r="X215" s="205"/>
      <c r="Y215" s="205"/>
      <c r="Z215" s="205"/>
      <c r="AA215" s="205"/>
      <c r="AB215" s="205"/>
      <c r="AC215" s="205"/>
      <c r="AD215" s="205"/>
      <c r="AE215" s="205"/>
      <c r="AF215" s="205"/>
      <c r="AG215" s="205"/>
      <c r="AH215" s="205"/>
      <c r="AI215" s="205"/>
      <c r="AJ215" s="205"/>
      <c r="AK215" s="205"/>
      <c r="AL215" s="205"/>
      <c r="AM215" s="205"/>
      <c r="AN215" s="205"/>
      <c r="AO215" s="205"/>
      <c r="AP215" s="205"/>
      <c r="AQ215" s="205"/>
      <c r="AR215" s="205"/>
      <c r="AS215" s="205"/>
      <c r="AT215" s="205"/>
      <c r="AU215" s="205"/>
      <c r="AV215" s="205"/>
      <c r="AW215" s="205"/>
      <c r="AX215" s="205"/>
      <c r="AY215" s="205"/>
      <c r="AZ215" s="205"/>
      <c r="BA215" s="205"/>
      <c r="BB215" s="205"/>
      <c r="BC215" s="205"/>
      <c r="BD215" s="205"/>
      <c r="BE215" s="205"/>
      <c r="BF215" s="205"/>
      <c r="BG215" s="205"/>
      <c r="BH215" s="205"/>
      <c r="BI215" s="205"/>
      <c r="BJ215" s="205"/>
      <c r="BK215" s="205"/>
      <c r="BL215" s="205"/>
      <c r="BM215" s="205"/>
      <c r="BN215" s="205"/>
      <c r="BO215" s="205"/>
      <c r="BP215" s="205"/>
      <c r="BQ215" s="205"/>
      <c r="BR215" s="205"/>
      <c r="BS215" s="205"/>
      <c r="BT215" s="205"/>
      <c r="BU215" s="205"/>
      <c r="BV215" s="205"/>
      <c r="BW215" s="205"/>
      <c r="BX215" s="205"/>
      <c r="BY215" s="205"/>
      <c r="BZ215" s="205"/>
      <c r="CA215" s="205"/>
      <c r="CB215" s="205"/>
      <c r="CC215" s="205"/>
      <c r="CD215" s="205"/>
      <c r="CE215" s="205"/>
      <c r="CF215" s="205"/>
      <c r="CG215" s="205"/>
      <c r="CH215" s="205"/>
      <c r="CI215" s="205"/>
      <c r="CJ215" s="205"/>
      <c r="CK215" s="205"/>
      <c r="CL215" s="205"/>
      <c r="CM215" s="205"/>
      <c r="CN215" s="205"/>
      <c r="CO215" s="205"/>
      <c r="CP215" s="205"/>
      <c r="CQ215" s="205"/>
      <c r="CR215" s="205"/>
      <c r="CS215" s="205"/>
      <c r="CT215" s="205"/>
      <c r="CU215" s="205"/>
      <c r="CV215" s="205"/>
      <c r="CW215" s="205"/>
      <c r="CX215" s="205"/>
      <c r="CY215" s="205"/>
      <c r="CZ215" s="205"/>
      <c r="DA215" s="205"/>
      <c r="DB215" s="205"/>
      <c r="DC215" s="205"/>
      <c r="DD215" s="205"/>
      <c r="DE215" s="205"/>
      <c r="DF215" s="205"/>
      <c r="DG215" s="205"/>
      <c r="DH215" s="205"/>
      <c r="DI215" s="205"/>
      <c r="DJ215" s="205"/>
      <c r="DK215" s="205"/>
      <c r="DL215" s="205"/>
      <c r="DM215" s="205"/>
      <c r="DN215" s="205"/>
      <c r="DO215" s="205"/>
      <c r="DP215" s="205"/>
      <c r="DQ215" s="205"/>
      <c r="DR215" s="205"/>
      <c r="DS215" s="205"/>
      <c r="DT215" s="205"/>
      <c r="DU215" s="205"/>
      <c r="DV215" s="205"/>
      <c r="DW215" s="205"/>
      <c r="DX215" s="205"/>
      <c r="DY215" s="205"/>
      <c r="DZ215" s="205"/>
      <c r="EA215" s="205"/>
      <c r="EB215" s="205"/>
      <c r="EC215" s="205"/>
      <c r="ED215" s="205"/>
      <c r="EE215" s="205"/>
      <c r="EF215" s="205"/>
      <c r="EG215" s="205"/>
      <c r="EH215" s="205"/>
      <c r="EI215" s="205"/>
      <c r="EJ215" s="205"/>
      <c r="EK215" s="205"/>
      <c r="EL215" s="205"/>
      <c r="EM215" s="205"/>
      <c r="EN215" s="205"/>
      <c r="EO215" s="205"/>
      <c r="EP215" s="205"/>
      <c r="EQ215" s="205"/>
      <c r="ER215" s="205"/>
      <c r="ES215" s="205"/>
      <c r="ET215" s="205"/>
      <c r="EU215" s="205"/>
      <c r="EV215" s="205"/>
      <c r="EW215" s="205"/>
      <c r="EX215" s="205"/>
      <c r="EY215" s="205"/>
      <c r="EZ215" s="205"/>
      <c r="FA215" s="205"/>
      <c r="FB215" s="205"/>
      <c r="FC215" s="205"/>
      <c r="FD215" s="205"/>
      <c r="FE215" s="205"/>
      <c r="FF215" s="205"/>
      <c r="FG215" s="205"/>
      <c r="FH215" s="205"/>
      <c r="FI215" s="205"/>
      <c r="FJ215" s="205"/>
      <c r="FK215" s="205"/>
      <c r="FL215" s="205"/>
      <c r="FM215" s="205"/>
      <c r="FN215" s="205"/>
      <c r="FO215" s="205"/>
      <c r="FP215" s="205"/>
      <c r="FQ215" s="205"/>
      <c r="FR215" s="205"/>
      <c r="FS215" s="205"/>
      <c r="FT215" s="205"/>
      <c r="FU215" s="205"/>
      <c r="FV215" s="205"/>
      <c r="FW215" s="205"/>
      <c r="FX215" s="205"/>
      <c r="FY215" s="205"/>
      <c r="FZ215" s="205"/>
      <c r="GA215" s="205"/>
      <c r="GB215" s="205"/>
      <c r="GC215" s="205"/>
      <c r="GD215" s="205"/>
      <c r="GE215" s="205"/>
      <c r="GF215" s="205"/>
      <c r="GG215" s="205"/>
      <c r="GH215" s="205"/>
      <c r="GI215" s="205"/>
      <c r="GJ215" s="205"/>
      <c r="GK215" s="205"/>
      <c r="GL215" s="205"/>
      <c r="GM215" s="205"/>
      <c r="GN215" s="205"/>
      <c r="GO215" s="205"/>
      <c r="GP215" s="205"/>
      <c r="GQ215" s="205"/>
      <c r="GR215" s="205"/>
      <c r="GS215" s="205"/>
      <c r="GT215" s="205"/>
      <c r="GU215" s="205"/>
      <c r="GV215" s="205"/>
      <c r="GW215" s="205"/>
      <c r="GX215" s="205"/>
      <c r="GY215" s="205"/>
      <c r="GZ215" s="205"/>
      <c r="HA215" s="205"/>
      <c r="HB215" s="205"/>
      <c r="HC215" s="205"/>
      <c r="HD215" s="205"/>
      <c r="HE215" s="205"/>
      <c r="HF215" s="205"/>
      <c r="HG215" s="205"/>
      <c r="HH215" s="205"/>
      <c r="HI215" s="205"/>
      <c r="HJ215" s="205"/>
      <c r="HK215" s="205"/>
      <c r="HL215" s="205"/>
      <c r="HM215" s="205"/>
      <c r="HN215" s="205"/>
      <c r="HO215" s="205"/>
      <c r="HP215" s="205"/>
      <c r="HQ215" s="205"/>
      <c r="HR215" s="205"/>
      <c r="HS215" s="205"/>
      <c r="HT215" s="205"/>
      <c r="HU215" s="205"/>
      <c r="HV215" s="205"/>
      <c r="HW215" s="205"/>
      <c r="HX215" s="205"/>
      <c r="HY215" s="205"/>
      <c r="HZ215" s="205"/>
      <c r="IA215" s="205"/>
      <c r="IB215" s="205"/>
      <c r="IC215" s="205"/>
      <c r="ID215" s="205"/>
      <c r="IE215" s="205"/>
      <c r="IF215" s="205"/>
      <c r="IG215" s="205"/>
      <c r="IH215" s="205"/>
      <c r="II215" s="205"/>
      <c r="IJ215" s="205"/>
      <c r="IK215" s="205"/>
      <c r="IL215" s="205"/>
      <c r="IM215" s="205"/>
      <c r="IN215" s="205"/>
      <c r="IO215" s="205"/>
      <c r="IP215" s="205"/>
      <c r="IQ215" s="205"/>
      <c r="IR215" s="205"/>
      <c r="IS215" s="205"/>
      <c r="IT215" s="205"/>
      <c r="IU215" s="205"/>
      <c r="IV215" s="205"/>
      <c r="IW215" s="205"/>
    </row>
    <row r="216" customFormat="false" ht="12.75" hidden="false" customHeight="false" outlineLevel="0" collapsed="false">
      <c r="A216" s="160"/>
      <c r="B216" s="148"/>
      <c r="C216" s="148"/>
      <c r="D216" s="148"/>
      <c r="E216" s="148"/>
    </row>
    <row r="217" customFormat="false" ht="12.75" hidden="false" customHeight="false" outlineLevel="0" collapsed="false">
      <c r="A217" s="160"/>
      <c r="B217" s="148"/>
      <c r="C217" s="148"/>
      <c r="D217" s="148"/>
      <c r="E217" s="148"/>
    </row>
    <row r="218" customFormat="false" ht="12.75" hidden="false" customHeight="false" outlineLevel="0" collapsed="false">
      <c r="A218" s="160"/>
      <c r="B218" s="148"/>
      <c r="C218" s="148"/>
      <c r="D218" s="148"/>
      <c r="E218" s="148"/>
    </row>
    <row r="219" customFormat="false" ht="12.75" hidden="false" customHeight="false" outlineLevel="0" collapsed="false">
      <c r="A219" s="148"/>
      <c r="B219" s="206"/>
      <c r="C219" s="206"/>
      <c r="D219" s="148"/>
      <c r="E219" s="148"/>
    </row>
    <row r="220" customFormat="false" ht="12.75" hidden="false" customHeight="false" outlineLevel="0" collapsed="false">
      <c r="A220" s="160"/>
      <c r="B220" s="207"/>
      <c r="C220" s="207"/>
      <c r="D220" s="148"/>
      <c r="E220" s="148"/>
    </row>
    <row r="221" customFormat="false" ht="12.75" hidden="false" customHeight="false" outlineLevel="0" collapsed="false">
      <c r="A221" s="204"/>
      <c r="B221" s="148"/>
      <c r="C221" s="148"/>
      <c r="D221" s="148"/>
      <c r="E221" s="148"/>
    </row>
    <row r="222" customFormat="false" ht="12.75" hidden="false" customHeight="false" outlineLevel="0" collapsed="false">
      <c r="A222" s="208"/>
      <c r="B222" s="148"/>
      <c r="C222" s="148"/>
      <c r="D222" s="148"/>
      <c r="E222" s="148"/>
    </row>
    <row r="223" customFormat="false" ht="12.75" hidden="false" customHeight="false" outlineLevel="0" collapsed="false">
      <c r="A223" s="208"/>
      <c r="B223" s="148"/>
      <c r="C223" s="148"/>
      <c r="D223" s="148"/>
      <c r="E223" s="148"/>
    </row>
    <row r="224" customFormat="false" ht="12.75" hidden="false" customHeight="false" outlineLevel="0" collapsed="false">
      <c r="A224" s="208"/>
      <c r="B224" s="148"/>
      <c r="C224" s="148"/>
      <c r="D224" s="148"/>
      <c r="E224" s="148"/>
    </row>
    <row r="225" customFormat="false" ht="12.75" hidden="false" customHeight="false" outlineLevel="0" collapsed="false">
      <c r="A225" s="208"/>
      <c r="B225" s="148"/>
      <c r="C225" s="148"/>
      <c r="D225" s="148"/>
      <c r="E225" s="148"/>
    </row>
    <row r="226" customFormat="false" ht="12.75" hidden="false" customHeight="false" outlineLevel="0" collapsed="false">
      <c r="A226" s="208"/>
      <c r="B226" s="148"/>
      <c r="C226" s="148"/>
      <c r="D226" s="148"/>
      <c r="E226" s="148"/>
    </row>
    <row r="227" customFormat="false" ht="12.75" hidden="false" customHeight="false" outlineLevel="0" collapsed="false">
      <c r="A227" s="160"/>
      <c r="B227" s="148"/>
      <c r="C227" s="148"/>
      <c r="D227" s="148"/>
      <c r="E227" s="148"/>
    </row>
    <row r="228" customFormat="false" ht="12.75" hidden="false" customHeight="false" outlineLevel="0" collapsed="false">
      <c r="A228" s="208"/>
      <c r="B228" s="140"/>
      <c r="C228" s="140"/>
      <c r="D228" s="148"/>
      <c r="E228" s="148"/>
    </row>
    <row r="229" customFormat="false" ht="12.75" hidden="false" customHeight="false" outlineLevel="0" collapsed="false">
      <c r="A229" s="208"/>
      <c r="B229" s="148"/>
      <c r="C229" s="148"/>
      <c r="D229" s="148"/>
      <c r="E229" s="148"/>
    </row>
    <row r="230" customFormat="false" ht="12.75" hidden="false" customHeight="false" outlineLevel="0" collapsed="false">
      <c r="A230" s="208"/>
      <c r="B230" s="148"/>
      <c r="C230" s="148"/>
      <c r="D230" s="148"/>
      <c r="E230" s="148"/>
    </row>
    <row r="231" customFormat="false" ht="12.75" hidden="false" customHeight="false" outlineLevel="0" collapsed="false">
      <c r="A231" s="208"/>
      <c r="B231" s="148"/>
      <c r="C231" s="148"/>
      <c r="D231" s="148"/>
      <c r="E231" s="148"/>
    </row>
    <row r="232" customFormat="false" ht="12.75" hidden="false" customHeight="false" outlineLevel="0" collapsed="false">
      <c r="A232" s="208"/>
      <c r="B232" s="148"/>
      <c r="C232" s="148"/>
      <c r="D232" s="148"/>
      <c r="E232" s="148"/>
    </row>
    <row r="233" customFormat="false" ht="12.75" hidden="false" customHeight="false" outlineLevel="0" collapsed="false">
      <c r="A233" s="160"/>
      <c r="B233" s="148"/>
      <c r="C233" s="148"/>
      <c r="D233" s="148"/>
      <c r="E233" s="148"/>
    </row>
    <row r="234" customFormat="false" ht="12.75" hidden="false" customHeight="false" outlineLevel="0" collapsed="false">
      <c r="A234" s="148"/>
      <c r="B234" s="148"/>
      <c r="C234" s="148"/>
      <c r="D234" s="148"/>
      <c r="E234" s="148"/>
    </row>
    <row r="235" customFormat="false" ht="12.75" hidden="false" customHeight="false" outlineLevel="0" collapsed="false">
      <c r="A235" s="148"/>
      <c r="B235" s="148"/>
      <c r="C235" s="148"/>
      <c r="D235" s="148"/>
      <c r="E235" s="148"/>
    </row>
    <row r="236" customFormat="false" ht="12.75" hidden="false" customHeight="false" outlineLevel="0" collapsed="false">
      <c r="A236" s="148"/>
      <c r="B236" s="148"/>
      <c r="C236" s="148"/>
      <c r="D236" s="148"/>
      <c r="E236" s="148"/>
    </row>
    <row r="237" customFormat="false" ht="12.75" hidden="false" customHeight="false" outlineLevel="0" collapsed="false">
      <c r="A237" s="148"/>
      <c r="B237" s="148"/>
      <c r="C237" s="148"/>
      <c r="D237" s="209"/>
      <c r="E237" s="209"/>
    </row>
    <row r="238" customFormat="false" ht="12.75" hidden="false" customHeight="false" outlineLevel="0" collapsed="false">
      <c r="A238" s="148"/>
      <c r="B238" s="148"/>
      <c r="C238" s="148"/>
      <c r="D238" s="148"/>
      <c r="E238" s="148"/>
    </row>
    <row r="239" customFormat="false" ht="12.75" hidden="false" customHeight="false" outlineLevel="0" collapsed="false">
      <c r="A239" s="160"/>
      <c r="B239" s="148"/>
      <c r="C239" s="148"/>
      <c r="D239" s="148"/>
      <c r="E239" s="148"/>
    </row>
    <row r="240" customFormat="false" ht="12.75" hidden="false" customHeight="false" outlineLevel="0" collapsed="false">
      <c r="A240" s="148"/>
      <c r="B240" s="148"/>
      <c r="C240" s="148"/>
      <c r="D240" s="148"/>
      <c r="E240" s="148"/>
    </row>
    <row r="241" customFormat="false" ht="12.75" hidden="false" customHeight="false" outlineLevel="0" collapsed="false">
      <c r="A241" s="208"/>
      <c r="B241" s="148"/>
      <c r="C241" s="148"/>
      <c r="D241" s="148"/>
      <c r="E241" s="148"/>
    </row>
    <row r="242" customFormat="false" ht="12.75" hidden="false" customHeight="false" outlineLevel="0" collapsed="false">
      <c r="A242" s="208"/>
      <c r="B242" s="148"/>
      <c r="C242" s="148"/>
      <c r="D242" s="148"/>
      <c r="E242" s="148"/>
    </row>
    <row r="243" customFormat="false" ht="12.75" hidden="false" customHeight="false" outlineLevel="0" collapsed="false">
      <c r="A243" s="208"/>
      <c r="B243" s="148"/>
      <c r="C243" s="148"/>
      <c r="D243" s="209"/>
      <c r="E243" s="209"/>
    </row>
    <row r="244" customFormat="false" ht="12.75" hidden="false" customHeight="false" outlineLevel="0" collapsed="false">
      <c r="A244" s="148"/>
      <c r="B244" s="148"/>
      <c r="C244" s="148"/>
      <c r="D244" s="148"/>
      <c r="E244" s="148"/>
    </row>
    <row r="245" customFormat="false" ht="12.75" hidden="false" customHeight="false" outlineLevel="0" collapsed="false">
      <c r="A245" s="148"/>
      <c r="B245" s="148"/>
      <c r="C245" s="148"/>
      <c r="D245" s="148"/>
      <c r="E245" s="148"/>
    </row>
    <row r="246" customFormat="false" ht="12.75" hidden="false" customHeight="false" outlineLevel="0" collapsed="false">
      <c r="A246" s="148"/>
      <c r="B246" s="148"/>
      <c r="C246" s="148"/>
      <c r="D246" s="148"/>
      <c r="E246" s="148"/>
    </row>
    <row r="247" customFormat="false" ht="12.75" hidden="false" customHeight="false" outlineLevel="0" collapsed="false">
      <c r="A247" s="148"/>
      <c r="B247" s="148"/>
      <c r="C247" s="148"/>
      <c r="D247" s="148"/>
      <c r="E247" s="148"/>
    </row>
    <row r="248" customFormat="false" ht="12.75" hidden="false" customHeight="false" outlineLevel="0" collapsed="false">
      <c r="A248" s="148"/>
      <c r="B248" s="148"/>
      <c r="C248" s="148"/>
      <c r="D248" s="148"/>
      <c r="E248" s="148"/>
    </row>
    <row r="249" customFormat="false" ht="12.75" hidden="false" customHeight="false" outlineLevel="0" collapsed="false">
      <c r="A249" s="148"/>
      <c r="B249" s="148"/>
      <c r="C249" s="148"/>
      <c r="D249" s="148"/>
      <c r="E249" s="148"/>
    </row>
    <row r="250" customFormat="false" ht="12.75" hidden="false" customHeight="false" outlineLevel="0" collapsed="false">
      <c r="A250" s="148"/>
      <c r="B250" s="148"/>
      <c r="C250" s="148"/>
      <c r="D250" s="148"/>
      <c r="E250" s="148"/>
    </row>
    <row r="251" customFormat="false" ht="12.75" hidden="false" customHeight="false" outlineLevel="0" collapsed="false">
      <c r="A251" s="160"/>
      <c r="B251" s="148"/>
      <c r="C251" s="148"/>
      <c r="D251" s="210"/>
      <c r="E251" s="210"/>
    </row>
    <row r="252" customFormat="false" ht="12.75" hidden="false" customHeight="false" outlineLevel="0" collapsed="false">
      <c r="A252" s="160"/>
      <c r="B252" s="148"/>
      <c r="C252" s="140"/>
      <c r="D252" s="209"/>
      <c r="E252" s="209"/>
    </row>
    <row r="253" customFormat="false" ht="12.75" hidden="false" customHeight="false" outlineLevel="0" collapsed="false">
      <c r="A253" s="160"/>
      <c r="B253" s="148"/>
      <c r="C253" s="148"/>
      <c r="D253" s="210"/>
      <c r="E253" s="210"/>
    </row>
    <row r="254" customFormat="false" ht="12.75" hidden="false" customHeight="false" outlineLevel="0" collapsed="false">
      <c r="A254" s="160"/>
      <c r="B254" s="148"/>
      <c r="C254" s="148"/>
      <c r="D254" s="148"/>
      <c r="E254" s="148"/>
    </row>
    <row r="255" customFormat="false" ht="12.75" hidden="false" customHeight="false" outlineLevel="0" collapsed="false">
      <c r="A255" s="148"/>
      <c r="B255" s="148"/>
      <c r="C255" s="148"/>
      <c r="D255" s="148"/>
      <c r="E255" s="148"/>
    </row>
    <row r="256" customFormat="false" ht="12.75" hidden="false" customHeight="false" outlineLevel="0" collapsed="false">
      <c r="A256" s="160"/>
      <c r="B256" s="148"/>
      <c r="C256" s="148"/>
      <c r="D256" s="148"/>
      <c r="E256" s="148"/>
    </row>
    <row r="257" customFormat="false" ht="12.75" hidden="false" customHeight="false" outlineLevel="0" collapsed="false">
      <c r="A257" s="160"/>
      <c r="B257" s="148"/>
      <c r="C257" s="148"/>
      <c r="D257" s="148"/>
      <c r="E257" s="148"/>
    </row>
    <row r="258" customFormat="false" ht="12.75" hidden="false" customHeight="false" outlineLevel="0" collapsed="false">
      <c r="A258" s="148"/>
      <c r="B258" s="148"/>
      <c r="C258" s="148"/>
      <c r="D258" s="148"/>
      <c r="E258" s="148"/>
    </row>
    <row r="259" customFormat="false" ht="12.75" hidden="false" customHeight="false" outlineLevel="0" collapsed="false">
      <c r="A259" s="148"/>
      <c r="B259" s="148"/>
      <c r="C259" s="148"/>
      <c r="D259" s="148"/>
      <c r="E259" s="148"/>
    </row>
    <row r="260" customFormat="false" ht="12.75" hidden="false" customHeight="false" outlineLevel="0" collapsed="false">
      <c r="A260" s="148"/>
      <c r="B260" s="148"/>
      <c r="C260" s="148"/>
      <c r="D260" s="148"/>
      <c r="E260" s="148"/>
    </row>
    <row r="261" customFormat="false" ht="12.75" hidden="false" customHeight="false" outlineLevel="0" collapsed="false">
      <c r="A261" s="148"/>
      <c r="B261" s="148"/>
      <c r="C261" s="148"/>
      <c r="D261" s="148"/>
      <c r="E261" s="148"/>
    </row>
    <row r="262" customFormat="false" ht="12.75" hidden="false" customHeight="false" outlineLevel="0" collapsed="false">
      <c r="A262" s="148"/>
      <c r="B262" s="148"/>
      <c r="C262" s="148"/>
      <c r="D262" s="148"/>
      <c r="E262" s="148"/>
    </row>
    <row r="263" customFormat="false" ht="12.75" hidden="false" customHeight="false" outlineLevel="0" collapsed="false">
      <c r="A263" s="148"/>
      <c r="B263" s="148"/>
      <c r="C263" s="148"/>
      <c r="D263" s="148"/>
      <c r="E263" s="148"/>
    </row>
    <row r="264" customFormat="false" ht="12.75" hidden="false" customHeight="false" outlineLevel="0" collapsed="false">
      <c r="A264" s="148"/>
      <c r="B264" s="148"/>
      <c r="C264" s="148"/>
      <c r="D264" s="148"/>
      <c r="E264" s="148"/>
    </row>
    <row r="265" customFormat="false" ht="12.75" hidden="false" customHeight="false" outlineLevel="0" collapsed="false">
      <c r="A265" s="148"/>
      <c r="B265" s="148"/>
      <c r="C265" s="148"/>
      <c r="D265" s="148"/>
      <c r="E265" s="148"/>
    </row>
    <row r="266" customFormat="false" ht="18.75" hidden="false" customHeight="false" outlineLevel="0" collapsed="false">
      <c r="A266" s="196"/>
      <c r="B266" s="148"/>
      <c r="C266" s="148"/>
      <c r="D266" s="148"/>
      <c r="E266" s="148"/>
    </row>
    <row r="267" customFormat="false" ht="12.75" hidden="false" customHeight="false" outlineLevel="0" collapsed="false">
      <c r="A267" s="160"/>
      <c r="B267" s="148"/>
      <c r="C267" s="148"/>
      <c r="D267" s="148"/>
      <c r="E267" s="148"/>
    </row>
    <row r="268" customFormat="false" ht="12.75" hidden="false" customHeight="false" outlineLevel="0" collapsed="false">
      <c r="A268" s="148"/>
      <c r="B268" s="148"/>
      <c r="C268" s="148"/>
      <c r="D268" s="148"/>
      <c r="E268" s="148"/>
    </row>
    <row r="269" customFormat="false" ht="12.75" hidden="false" customHeight="false" outlineLevel="0" collapsed="false">
      <c r="A269" s="160"/>
      <c r="B269" s="170"/>
      <c r="C269" s="170"/>
      <c r="D269" s="211"/>
      <c r="E269" s="211"/>
    </row>
    <row r="270" customFormat="false" ht="12.75" hidden="false" customHeight="false" outlineLevel="0" collapsed="false">
      <c r="A270" s="160"/>
      <c r="B270" s="148"/>
      <c r="C270" s="148"/>
      <c r="D270" s="148"/>
      <c r="E270" s="148"/>
    </row>
    <row r="271" customFormat="false" ht="12.75" hidden="false" customHeight="false" outlineLevel="0" collapsed="false">
      <c r="A271" s="148"/>
      <c r="B271" s="148"/>
      <c r="C271" s="148"/>
      <c r="D271" s="148"/>
      <c r="E271" s="148"/>
    </row>
    <row r="272" customFormat="false" ht="12.75" hidden="false" customHeight="false" outlineLevel="0" collapsed="false">
      <c r="A272" s="148"/>
      <c r="B272" s="200"/>
      <c r="C272" s="200"/>
      <c r="D272" s="200"/>
      <c r="E272" s="200"/>
    </row>
    <row r="273" customFormat="false" ht="12.75" hidden="false" customHeight="false" outlineLevel="0" collapsed="false">
      <c r="A273" s="148"/>
      <c r="B273" s="148"/>
      <c r="C273" s="148"/>
      <c r="D273" s="148"/>
      <c r="E273" s="148"/>
    </row>
    <row r="274" customFormat="false" ht="12.75" hidden="false" customHeight="false" outlineLevel="0" collapsed="false">
      <c r="A274" s="148"/>
      <c r="B274" s="210"/>
      <c r="C274" s="210"/>
      <c r="D274" s="210"/>
      <c r="E274" s="210"/>
    </row>
    <row r="275" customFormat="false" ht="12.75" hidden="false" customHeight="false" outlineLevel="0" collapsed="false">
      <c r="A275" s="148"/>
      <c r="B275" s="148"/>
      <c r="C275" s="148"/>
      <c r="D275" s="148"/>
      <c r="E275" s="148"/>
    </row>
    <row r="276" customFormat="false" ht="12.75" hidden="false" customHeight="false" outlineLevel="0" collapsed="false">
      <c r="A276" s="148"/>
      <c r="B276" s="200"/>
      <c r="C276" s="200"/>
      <c r="D276" s="200"/>
      <c r="E276" s="200"/>
      <c r="F276" s="200"/>
      <c r="G276" s="200"/>
      <c r="H276" s="200"/>
      <c r="I276" s="200"/>
      <c r="J276" s="200"/>
    </row>
    <row r="277" customFormat="false" ht="12.75" hidden="false" customHeight="false" outlineLevel="0" collapsed="false">
      <c r="A277" s="148"/>
      <c r="B277" s="148"/>
      <c r="C277" s="148"/>
      <c r="D277" s="148"/>
      <c r="E277" s="148"/>
    </row>
    <row r="278" customFormat="false" ht="12.75" hidden="false" customHeight="false" outlineLevel="0" collapsed="false">
      <c r="A278" s="148"/>
      <c r="B278" s="200"/>
      <c r="C278" s="200"/>
      <c r="D278" s="200"/>
      <c r="E278" s="200"/>
    </row>
    <row r="279" customFormat="false" ht="12.75" hidden="false" customHeight="false" outlineLevel="0" collapsed="false">
      <c r="A279" s="148"/>
      <c r="B279" s="148"/>
      <c r="C279" s="148"/>
      <c r="D279" s="148"/>
      <c r="E279" s="148"/>
    </row>
    <row r="280" customFormat="false" ht="12.75" hidden="false" customHeight="false" outlineLevel="0" collapsed="false">
      <c r="A280" s="148"/>
      <c r="B280" s="200"/>
      <c r="C280" s="200"/>
      <c r="D280" s="200"/>
      <c r="E280" s="200"/>
    </row>
    <row r="281" customFormat="false" ht="12.75" hidden="false" customHeight="false" outlineLevel="0" collapsed="false">
      <c r="A281" s="148"/>
      <c r="B281" s="148"/>
      <c r="C281" s="148"/>
      <c r="D281" s="148"/>
      <c r="E281" s="148"/>
    </row>
    <row r="282" customFormat="false" ht="12.75" hidden="false" customHeight="false" outlineLevel="0" collapsed="false">
      <c r="A282" s="148"/>
      <c r="B282" s="200"/>
      <c r="C282" s="200"/>
      <c r="D282" s="200"/>
      <c r="E282" s="200"/>
    </row>
    <row r="283" customFormat="false" ht="12.75" hidden="false" customHeight="false" outlineLevel="0" collapsed="false">
      <c r="A283" s="148"/>
      <c r="B283" s="148"/>
      <c r="C283" s="148"/>
      <c r="D283" s="148"/>
      <c r="E283" s="148"/>
    </row>
    <row r="284" customFormat="false" ht="12.75" hidden="false" customHeight="false" outlineLevel="0" collapsed="false">
      <c r="A284" s="148"/>
      <c r="B284" s="148"/>
      <c r="C284" s="148"/>
      <c r="D284" s="148"/>
      <c r="E284" s="148"/>
    </row>
    <row r="285" customFormat="false" ht="12.75" hidden="false" customHeight="false" outlineLevel="0" collapsed="false">
      <c r="A285" s="148"/>
      <c r="B285" s="148"/>
      <c r="C285" s="148"/>
      <c r="D285" s="148"/>
      <c r="E285" s="148"/>
    </row>
    <row r="286" customFormat="false" ht="12.75" hidden="false" customHeight="false" outlineLevel="0" collapsed="false">
      <c r="A286" s="148"/>
      <c r="B286" s="148"/>
      <c r="C286" s="148"/>
      <c r="D286" s="148"/>
      <c r="E286" s="148"/>
    </row>
    <row r="287" customFormat="false" ht="18.75" hidden="false" customHeight="false" outlineLevel="0" collapsed="false">
      <c r="A287" s="197"/>
      <c r="B287" s="197"/>
      <c r="C287" s="148"/>
      <c r="D287" s="148"/>
      <c r="E287" s="148"/>
    </row>
    <row r="288" customFormat="false" ht="12.75" hidden="false" customHeight="false" outlineLevel="0" collapsed="false">
      <c r="A288" s="160"/>
      <c r="B288" s="160"/>
      <c r="C288" s="148"/>
      <c r="D288" s="148"/>
      <c r="E288" s="148"/>
    </row>
    <row r="289" customFormat="false" ht="12.75" hidden="false" customHeight="false" outlineLevel="0" collapsed="false">
      <c r="A289" s="160"/>
      <c r="B289" s="198"/>
      <c r="C289" s="148"/>
      <c r="D289" s="148"/>
      <c r="E289" s="148"/>
    </row>
    <row r="290" customFormat="false" ht="12.75" hidden="false" customHeight="false" outlineLevel="0" collapsed="false">
      <c r="A290" s="148"/>
      <c r="B290" s="148"/>
      <c r="C290" s="148"/>
      <c r="D290" s="148"/>
      <c r="E290" s="148"/>
    </row>
    <row r="291" customFormat="false" ht="12.75" hidden="false" customHeight="false" outlineLevel="0" collapsed="false">
      <c r="A291" s="149"/>
      <c r="B291" s="170"/>
      <c r="C291" s="170"/>
      <c r="D291" s="170"/>
      <c r="E291" s="170"/>
    </row>
    <row r="292" customFormat="false" ht="12.75" hidden="false" customHeight="false" outlineLevel="0" collapsed="false">
      <c r="A292" s="160"/>
      <c r="B292" s="160"/>
      <c r="C292" s="148"/>
      <c r="D292" s="148"/>
      <c r="E292" s="148"/>
    </row>
    <row r="293" customFormat="false" ht="12.75" hidden="false" customHeight="false" outlineLevel="0" collapsed="false">
      <c r="A293" s="199"/>
      <c r="B293" s="160"/>
      <c r="C293" s="200"/>
      <c r="D293" s="200"/>
      <c r="E293" s="200"/>
    </row>
    <row r="294" customFormat="false" ht="12.75" hidden="false" customHeight="false" outlineLevel="0" collapsed="false">
      <c r="A294" s="199"/>
      <c r="B294" s="160"/>
      <c r="C294" s="200"/>
      <c r="D294" s="200"/>
      <c r="E294" s="200"/>
    </row>
    <row r="295" customFormat="false" ht="12.75" hidden="false" customHeight="false" outlineLevel="0" collapsed="false">
      <c r="A295" s="199"/>
      <c r="B295" s="199"/>
      <c r="C295" s="200"/>
      <c r="D295" s="200"/>
      <c r="E295" s="200"/>
    </row>
    <row r="296" customFormat="false" ht="12.75" hidden="false" customHeight="false" outlineLevel="0" collapsed="false">
      <c r="A296" s="199"/>
      <c r="B296" s="199"/>
      <c r="C296" s="200"/>
      <c r="D296" s="200"/>
      <c r="E296" s="200"/>
    </row>
    <row r="297" customFormat="false" ht="12.75" hidden="false" customHeight="false" outlineLevel="0" collapsed="false">
      <c r="A297" s="199"/>
      <c r="B297" s="149"/>
      <c r="C297" s="200"/>
      <c r="D297" s="200"/>
      <c r="E297" s="200"/>
    </row>
    <row r="298" customFormat="false" ht="12.75" hidden="false" customHeight="false" outlineLevel="0" collapsed="false">
      <c r="A298" s="148"/>
      <c r="B298" s="148"/>
      <c r="C298" s="200"/>
      <c r="D298" s="200"/>
      <c r="E298" s="200"/>
    </row>
    <row r="299" customFormat="false" ht="12.75" hidden="false" customHeight="false" outlineLevel="0" collapsed="false">
      <c r="A299" s="160"/>
      <c r="B299" s="160"/>
      <c r="C299" s="200"/>
      <c r="D299" s="200"/>
      <c r="E299" s="200"/>
    </row>
    <row r="300" customFormat="false" ht="12.75" hidden="false" customHeight="false" outlineLevel="0" collapsed="false">
      <c r="A300" s="199"/>
      <c r="B300" s="160"/>
      <c r="C300" s="200"/>
      <c r="D300" s="200"/>
      <c r="E300" s="200"/>
    </row>
    <row r="301" customFormat="false" ht="12.75" hidden="false" customHeight="false" outlineLevel="0" collapsed="false">
      <c r="A301" s="199"/>
      <c r="B301" s="160"/>
      <c r="C301" s="200"/>
      <c r="D301" s="200"/>
      <c r="E301" s="200"/>
    </row>
    <row r="302" customFormat="false" ht="12.75" hidden="false" customHeight="false" outlineLevel="0" collapsed="false">
      <c r="A302" s="199"/>
      <c r="B302" s="160"/>
      <c r="C302" s="200"/>
      <c r="D302" s="200"/>
      <c r="E302" s="200"/>
    </row>
    <row r="303" customFormat="false" ht="12.75" hidden="false" customHeight="false" outlineLevel="0" collapsed="false">
      <c r="A303" s="199"/>
      <c r="B303" s="160"/>
      <c r="C303" s="200"/>
      <c r="D303" s="200"/>
      <c r="E303" s="200"/>
    </row>
    <row r="304" customFormat="false" ht="12.75" hidden="false" customHeight="false" outlineLevel="0" collapsed="false">
      <c r="A304" s="199"/>
      <c r="B304" s="160"/>
      <c r="C304" s="200"/>
      <c r="D304" s="200"/>
      <c r="E304" s="200"/>
    </row>
    <row r="305" customFormat="false" ht="12.75" hidden="false" customHeight="false" outlineLevel="0" collapsed="false">
      <c r="A305" s="199"/>
      <c r="B305" s="160"/>
      <c r="C305" s="200"/>
      <c r="D305" s="200"/>
      <c r="E305" s="200"/>
    </row>
    <row r="306" customFormat="false" ht="12.75" hidden="false" customHeight="false" outlineLevel="0" collapsed="false">
      <c r="A306" s="199"/>
      <c r="B306" s="160"/>
      <c r="C306" s="200"/>
      <c r="D306" s="200"/>
      <c r="E306" s="200"/>
    </row>
    <row r="307" customFormat="false" ht="12.75" hidden="false" customHeight="false" outlineLevel="0" collapsed="false">
      <c r="A307" s="199"/>
      <c r="B307" s="160"/>
      <c r="C307" s="200"/>
      <c r="D307" s="200"/>
      <c r="E307" s="200"/>
    </row>
    <row r="308" customFormat="false" ht="12.75" hidden="false" customHeight="false" outlineLevel="0" collapsed="false">
      <c r="A308" s="199"/>
      <c r="B308" s="160"/>
      <c r="C308" s="200"/>
      <c r="D308" s="200"/>
      <c r="E308" s="200"/>
    </row>
    <row r="309" customFormat="false" ht="12.75" hidden="false" customHeight="false" outlineLevel="0" collapsed="false">
      <c r="A309" s="199"/>
      <c r="B309" s="199"/>
      <c r="C309" s="200"/>
      <c r="D309" s="200"/>
      <c r="E309" s="200"/>
    </row>
    <row r="310" customFormat="false" ht="12.75" hidden="false" customHeight="false" outlineLevel="0" collapsed="false">
      <c r="A310" s="199"/>
      <c r="B310" s="199"/>
      <c r="C310" s="200"/>
      <c r="D310" s="200"/>
      <c r="E310" s="200"/>
    </row>
    <row r="311" customFormat="false" ht="12.75" hidden="false" customHeight="false" outlineLevel="0" collapsed="false">
      <c r="A311" s="160"/>
      <c r="B311" s="160"/>
      <c r="C311" s="200"/>
      <c r="D311" s="200"/>
      <c r="E311" s="200"/>
    </row>
    <row r="312" customFormat="false" ht="12.75" hidden="false" customHeight="false" outlineLevel="0" collapsed="false">
      <c r="A312" s="199"/>
      <c r="B312" s="199"/>
      <c r="C312" s="200"/>
      <c r="D312" s="200"/>
      <c r="E312" s="200"/>
    </row>
    <row r="313" customFormat="false" ht="12.75" hidden="false" customHeight="false" outlineLevel="0" collapsed="false">
      <c r="A313" s="160"/>
      <c r="B313" s="160"/>
      <c r="C313" s="200"/>
      <c r="D313" s="200"/>
      <c r="E313" s="200"/>
    </row>
    <row r="314" customFormat="false" ht="12.75" hidden="false" customHeight="false" outlineLevel="0" collapsed="false">
      <c r="A314" s="199"/>
      <c r="B314" s="201"/>
      <c r="C314" s="200"/>
      <c r="D314" s="200"/>
      <c r="E314" s="200"/>
    </row>
    <row r="315" customFormat="false" ht="12.75" hidden="false" customHeight="false" outlineLevel="0" collapsed="false">
      <c r="A315" s="160"/>
      <c r="B315" s="160"/>
      <c r="C315" s="200"/>
      <c r="D315" s="200"/>
      <c r="E315" s="200"/>
    </row>
    <row r="316" customFormat="false" ht="12.75" hidden="false" customHeight="false" outlineLevel="0" collapsed="false">
      <c r="A316" s="148"/>
      <c r="B316" s="148"/>
      <c r="C316" s="200"/>
      <c r="D316" s="200"/>
      <c r="E316" s="200"/>
    </row>
    <row r="317" customFormat="false" ht="12.75" hidden="false" customHeight="false" outlineLevel="0" collapsed="false">
      <c r="A317" s="160"/>
      <c r="B317" s="160"/>
      <c r="C317" s="200"/>
      <c r="D317" s="200"/>
      <c r="E317" s="200"/>
    </row>
    <row r="318" customFormat="false" ht="12.75" hidden="false" customHeight="false" outlineLevel="0" collapsed="false">
      <c r="A318" s="199"/>
      <c r="B318" s="199"/>
      <c r="C318" s="200"/>
      <c r="D318" s="200"/>
      <c r="E318" s="200"/>
    </row>
    <row r="319" customFormat="false" ht="12.75" hidden="false" customHeight="false" outlineLevel="0" collapsed="false">
      <c r="A319" s="199"/>
      <c r="B319" s="199"/>
      <c r="C319" s="200"/>
      <c r="D319" s="200"/>
      <c r="E319" s="200"/>
    </row>
    <row r="320" customFormat="false" ht="12.75" hidden="false" customHeight="false" outlineLevel="0" collapsed="false">
      <c r="A320" s="199"/>
      <c r="B320" s="199"/>
      <c r="C320" s="200"/>
      <c r="D320" s="200"/>
      <c r="E320" s="200"/>
    </row>
    <row r="321" customFormat="false" ht="12.75" hidden="false" customHeight="false" outlineLevel="0" collapsed="false">
      <c r="A321" s="199"/>
      <c r="B321" s="148"/>
      <c r="C321" s="200"/>
      <c r="D321" s="200"/>
      <c r="E321" s="200"/>
    </row>
    <row r="322" customFormat="false" ht="12.75" hidden="false" customHeight="false" outlineLevel="0" collapsed="false">
      <c r="A322" s="160"/>
      <c r="B322" s="160"/>
      <c r="C322" s="200"/>
      <c r="D322" s="200"/>
      <c r="E322" s="200"/>
    </row>
    <row r="323" customFormat="false" ht="12.75" hidden="false" customHeight="false" outlineLevel="0" collapsed="false">
      <c r="A323" s="160"/>
      <c r="B323" s="160"/>
      <c r="C323" s="200"/>
      <c r="D323" s="200"/>
      <c r="E323" s="200"/>
    </row>
    <row r="324" customFormat="false" ht="12.75" hidden="false" customHeight="false" outlineLevel="0" collapsed="false">
      <c r="A324" s="199"/>
      <c r="B324" s="160"/>
      <c r="C324" s="200"/>
      <c r="D324" s="200"/>
      <c r="E324" s="200"/>
    </row>
    <row r="325" customFormat="false" ht="12.75" hidden="false" customHeight="false" outlineLevel="0" collapsed="false">
      <c r="A325" s="199"/>
      <c r="B325" s="160"/>
      <c r="C325" s="200"/>
      <c r="D325" s="200"/>
      <c r="E325" s="200"/>
    </row>
    <row r="326" customFormat="false" ht="12.75" hidden="false" customHeight="false" outlineLevel="0" collapsed="false">
      <c r="A326" s="199"/>
      <c r="B326" s="160"/>
      <c r="C326" s="200"/>
      <c r="D326" s="200"/>
      <c r="E326" s="200"/>
    </row>
    <row r="327" customFormat="false" ht="12.75" hidden="false" customHeight="false" outlineLevel="0" collapsed="false">
      <c r="A327" s="199"/>
      <c r="B327" s="160"/>
      <c r="C327" s="200"/>
      <c r="D327" s="200"/>
      <c r="E327" s="200"/>
    </row>
    <row r="328" customFormat="false" ht="12.75" hidden="false" customHeight="false" outlineLevel="0" collapsed="false">
      <c r="A328" s="199"/>
      <c r="B328" s="160"/>
      <c r="C328" s="200"/>
      <c r="D328" s="200"/>
      <c r="E328" s="200"/>
    </row>
    <row r="329" customFormat="false" ht="12.75" hidden="false" customHeight="false" outlineLevel="0" collapsed="false">
      <c r="A329" s="149"/>
      <c r="B329" s="201"/>
      <c r="C329" s="200"/>
      <c r="D329" s="200"/>
      <c r="E329" s="200"/>
    </row>
    <row r="330" customFormat="false" ht="12.75" hidden="false" customHeight="false" outlineLevel="0" collapsed="false">
      <c r="A330" s="160"/>
      <c r="B330" s="160"/>
      <c r="C330" s="200"/>
      <c r="D330" s="200"/>
      <c r="E330" s="200"/>
    </row>
    <row r="331" customFormat="false" ht="12.75" hidden="false" customHeight="false" outlineLevel="0" collapsed="false">
      <c r="A331" s="148"/>
      <c r="B331" s="148"/>
      <c r="C331" s="200"/>
      <c r="D331" s="200"/>
      <c r="E331" s="200"/>
    </row>
    <row r="332" customFormat="false" ht="12.75" hidden="false" customHeight="false" outlineLevel="0" collapsed="false">
      <c r="A332" s="160"/>
      <c r="B332" s="198"/>
      <c r="C332" s="200"/>
      <c r="D332" s="200"/>
      <c r="E332" s="200"/>
    </row>
    <row r="333" customFormat="false" ht="12.75" hidden="false" customHeight="false" outlineLevel="0" collapsed="false">
      <c r="A333" s="160"/>
      <c r="B333" s="198"/>
      <c r="C333" s="200"/>
      <c r="D333" s="200"/>
      <c r="E333" s="200"/>
    </row>
    <row r="334" customFormat="false" ht="12.75" hidden="false" customHeight="false" outlineLevel="0" collapsed="false">
      <c r="A334" s="160"/>
      <c r="B334" s="198"/>
      <c r="C334" s="200"/>
      <c r="D334" s="200"/>
      <c r="E334" s="200"/>
    </row>
    <row r="335" customFormat="false" ht="12.75" hidden="false" customHeight="false" outlineLevel="0" collapsed="false">
      <c r="A335" s="148"/>
      <c r="B335" s="148"/>
      <c r="C335" s="148"/>
      <c r="D335" s="148"/>
      <c r="E335" s="148"/>
    </row>
    <row r="336" customFormat="false" ht="12.75" hidden="false" customHeight="false" outlineLevel="0" collapsed="false">
      <c r="A336" s="148"/>
      <c r="B336" s="148"/>
      <c r="C336" s="148"/>
      <c r="D336" s="148"/>
      <c r="E336" s="148"/>
    </row>
    <row r="337" customFormat="false" ht="18.75" hidden="false" customHeight="false" outlineLevel="0" collapsed="false">
      <c r="A337" s="197"/>
      <c r="B337" s="197"/>
      <c r="C337" s="148"/>
      <c r="D337" s="148"/>
      <c r="E337" s="148"/>
    </row>
    <row r="338" customFormat="false" ht="12.75" hidden="false" customHeight="false" outlineLevel="0" collapsed="false">
      <c r="A338" s="160"/>
      <c r="B338" s="160"/>
      <c r="C338" s="148"/>
      <c r="D338" s="148"/>
      <c r="E338" s="148"/>
    </row>
    <row r="339" customFormat="false" ht="12.75" hidden="false" customHeight="false" outlineLevel="0" collapsed="false">
      <c r="A339" s="160"/>
      <c r="B339" s="198"/>
      <c r="C339" s="148"/>
      <c r="D339" s="148"/>
      <c r="E339" s="148"/>
    </row>
    <row r="340" customFormat="false" ht="12.75" hidden="false" customHeight="false" outlineLevel="0" collapsed="false">
      <c r="A340" s="148"/>
      <c r="B340" s="148"/>
      <c r="C340" s="148"/>
      <c r="D340" s="148"/>
      <c r="E340" s="148"/>
    </row>
    <row r="341" customFormat="false" ht="12.75" hidden="false" customHeight="false" outlineLevel="0" collapsed="false">
      <c r="A341" s="149"/>
      <c r="B341" s="170"/>
      <c r="C341" s="170"/>
      <c r="D341" s="170"/>
      <c r="E341" s="170"/>
    </row>
    <row r="342" customFormat="false" ht="12.75" hidden="false" customHeight="false" outlineLevel="0" collapsed="false">
      <c r="A342" s="160"/>
      <c r="B342" s="160"/>
      <c r="C342" s="160"/>
      <c r="D342" s="148"/>
      <c r="E342" s="148"/>
    </row>
    <row r="343" customFormat="false" ht="12.75" hidden="false" customHeight="false" outlineLevel="0" collapsed="false">
      <c r="A343" s="199"/>
      <c r="B343" s="160"/>
      <c r="C343" s="160"/>
      <c r="D343" s="212"/>
      <c r="E343" s="212"/>
    </row>
    <row r="344" customFormat="false" ht="12.75" hidden="false" customHeight="false" outlineLevel="0" collapsed="false">
      <c r="A344" s="199"/>
      <c r="B344" s="160"/>
      <c r="C344" s="160"/>
      <c r="D344" s="212"/>
      <c r="E344" s="212"/>
    </row>
    <row r="345" customFormat="false" ht="12.75" hidden="false" customHeight="false" outlineLevel="0" collapsed="false">
      <c r="A345" s="199"/>
      <c r="B345" s="199"/>
      <c r="C345" s="199"/>
      <c r="D345" s="212"/>
      <c r="E345" s="212"/>
    </row>
    <row r="346" customFormat="false" ht="12.75" hidden="false" customHeight="false" outlineLevel="0" collapsed="false">
      <c r="A346" s="199"/>
      <c r="B346" s="199"/>
      <c r="C346" s="199"/>
      <c r="D346" s="212"/>
      <c r="E346" s="212"/>
    </row>
    <row r="347" customFormat="false" ht="12.75" hidden="false" customHeight="false" outlineLevel="0" collapsed="false">
      <c r="A347" s="199"/>
      <c r="B347" s="149"/>
      <c r="C347" s="149"/>
      <c r="D347" s="212"/>
      <c r="E347" s="212"/>
    </row>
    <row r="348" customFormat="false" ht="12.75" hidden="false" customHeight="false" outlineLevel="0" collapsed="false">
      <c r="A348" s="199"/>
      <c r="B348" s="149"/>
      <c r="C348" s="149"/>
      <c r="D348" s="212"/>
      <c r="E348" s="212"/>
    </row>
    <row r="349" customFormat="false" ht="12.75" hidden="false" customHeight="false" outlineLevel="0" collapsed="false">
      <c r="A349" s="160"/>
      <c r="B349" s="160"/>
      <c r="C349" s="160"/>
      <c r="D349" s="212"/>
      <c r="E349" s="212"/>
    </row>
    <row r="350" customFormat="false" ht="12.75" hidden="false" customHeight="false" outlineLevel="0" collapsed="false">
      <c r="A350" s="199"/>
      <c r="B350" s="160"/>
      <c r="C350" s="160"/>
      <c r="D350" s="212"/>
      <c r="E350" s="212"/>
    </row>
    <row r="351" customFormat="false" ht="12.75" hidden="false" customHeight="false" outlineLevel="0" collapsed="false">
      <c r="A351" s="199"/>
      <c r="B351" s="160"/>
      <c r="C351" s="160"/>
      <c r="D351" s="212"/>
      <c r="E351" s="212"/>
    </row>
    <row r="352" customFormat="false" ht="12.75" hidden="false" customHeight="false" outlineLevel="0" collapsed="false">
      <c r="A352" s="199"/>
      <c r="B352" s="160"/>
      <c r="C352" s="160"/>
      <c r="D352" s="212"/>
      <c r="E352" s="212"/>
    </row>
    <row r="353" customFormat="false" ht="12.75" hidden="false" customHeight="false" outlineLevel="0" collapsed="false">
      <c r="A353" s="199"/>
      <c r="B353" s="160"/>
      <c r="C353" s="160"/>
      <c r="D353" s="212"/>
      <c r="E353" s="212"/>
    </row>
    <row r="354" customFormat="false" ht="12.75" hidden="false" customHeight="false" outlineLevel="0" collapsed="false">
      <c r="A354" s="199"/>
      <c r="B354" s="160"/>
      <c r="C354" s="160"/>
      <c r="D354" s="212"/>
      <c r="E354" s="212"/>
    </row>
    <row r="355" customFormat="false" ht="12.75" hidden="false" customHeight="false" outlineLevel="0" collapsed="false">
      <c r="A355" s="199"/>
      <c r="B355" s="160"/>
      <c r="C355" s="160"/>
      <c r="D355" s="212"/>
      <c r="E355" s="212"/>
    </row>
    <row r="356" customFormat="false" ht="12.75" hidden="false" customHeight="false" outlineLevel="0" collapsed="false">
      <c r="A356" s="199"/>
      <c r="B356" s="160"/>
      <c r="C356" s="160"/>
      <c r="D356" s="212"/>
      <c r="E356" s="212"/>
    </row>
    <row r="357" customFormat="false" ht="12.75" hidden="false" customHeight="false" outlineLevel="0" collapsed="false">
      <c r="A357" s="199"/>
      <c r="B357" s="160"/>
      <c r="C357" s="160"/>
      <c r="D357" s="212"/>
      <c r="E357" s="212"/>
    </row>
    <row r="358" customFormat="false" ht="12.75" hidden="false" customHeight="false" outlineLevel="0" collapsed="false">
      <c r="A358" s="199"/>
      <c r="B358" s="160"/>
      <c r="C358" s="160"/>
      <c r="D358" s="212"/>
      <c r="E358" s="212"/>
    </row>
    <row r="359" customFormat="false" ht="12.75" hidden="false" customHeight="false" outlineLevel="0" collapsed="false">
      <c r="A359" s="199"/>
      <c r="B359" s="160"/>
      <c r="C359" s="160"/>
      <c r="D359" s="212"/>
      <c r="E359" s="212"/>
    </row>
    <row r="360" customFormat="false" ht="12.75" hidden="false" customHeight="false" outlineLevel="0" collapsed="false">
      <c r="A360" s="199"/>
      <c r="B360" s="199"/>
      <c r="C360" s="199"/>
      <c r="D360" s="212"/>
      <c r="E360" s="212"/>
    </row>
    <row r="361" customFormat="false" ht="12.75" hidden="false" customHeight="false" outlineLevel="0" collapsed="false">
      <c r="A361" s="199"/>
      <c r="B361" s="199"/>
      <c r="C361" s="199"/>
      <c r="D361" s="212"/>
      <c r="E361" s="212"/>
    </row>
    <row r="362" customFormat="false" ht="12.75" hidden="false" customHeight="false" outlineLevel="0" collapsed="false">
      <c r="A362" s="160"/>
      <c r="B362" s="160"/>
      <c r="C362" s="160"/>
      <c r="D362" s="212"/>
      <c r="E362" s="212"/>
    </row>
    <row r="363" customFormat="false" ht="12.75" hidden="false" customHeight="false" outlineLevel="0" collapsed="false">
      <c r="A363" s="148"/>
      <c r="B363" s="160"/>
      <c r="C363" s="160"/>
      <c r="D363" s="212"/>
      <c r="E363" s="212"/>
    </row>
    <row r="364" customFormat="false" ht="12.75" hidden="false" customHeight="false" outlineLevel="0" collapsed="false">
      <c r="A364" s="199"/>
      <c r="B364" s="199"/>
      <c r="C364" s="199"/>
      <c r="D364" s="212"/>
      <c r="E364" s="212"/>
    </row>
    <row r="365" customFormat="false" ht="12.75" hidden="false" customHeight="false" outlineLevel="0" collapsed="false">
      <c r="A365" s="160"/>
      <c r="B365" s="160"/>
      <c r="C365" s="160"/>
      <c r="D365" s="212"/>
      <c r="E365" s="212"/>
    </row>
    <row r="366" customFormat="false" ht="12.75" hidden="false" customHeight="false" outlineLevel="0" collapsed="false">
      <c r="A366" s="199"/>
      <c r="B366" s="201"/>
      <c r="C366" s="201"/>
      <c r="D366" s="212"/>
      <c r="E366" s="212"/>
    </row>
    <row r="367" customFormat="false" ht="12.75" hidden="false" customHeight="false" outlineLevel="0" collapsed="false">
      <c r="A367" s="160"/>
      <c r="B367" s="160"/>
      <c r="C367" s="160"/>
      <c r="D367" s="212"/>
      <c r="E367" s="212"/>
    </row>
    <row r="368" customFormat="false" ht="12.75" hidden="false" customHeight="false" outlineLevel="0" collapsed="false">
      <c r="A368" s="160"/>
      <c r="B368" s="160"/>
      <c r="C368" s="160"/>
      <c r="D368" s="212"/>
      <c r="E368" s="212"/>
    </row>
    <row r="369" customFormat="false" ht="12.75" hidden="false" customHeight="false" outlineLevel="0" collapsed="false">
      <c r="A369" s="160"/>
      <c r="B369" s="160"/>
      <c r="C369" s="160"/>
      <c r="D369" s="212"/>
      <c r="E369" s="212"/>
    </row>
    <row r="370" customFormat="false" ht="12.75" hidden="false" customHeight="false" outlineLevel="0" collapsed="false">
      <c r="A370" s="160"/>
      <c r="B370" s="198"/>
      <c r="C370" s="198"/>
      <c r="D370" s="212"/>
      <c r="E370" s="212"/>
    </row>
    <row r="371" customFormat="false" ht="12.75" hidden="false" customHeight="false" outlineLevel="0" collapsed="false">
      <c r="A371" s="160"/>
      <c r="B371" s="198"/>
      <c r="C371" s="198"/>
      <c r="D371" s="212"/>
      <c r="E371" s="212"/>
    </row>
    <row r="372" customFormat="false" ht="12.75" hidden="false" customHeight="false" outlineLevel="0" collapsed="false">
      <c r="A372" s="160"/>
      <c r="B372" s="198"/>
      <c r="C372" s="198"/>
      <c r="D372" s="212"/>
      <c r="E372" s="212"/>
    </row>
    <row r="373" customFormat="false" ht="12.75" hidden="false" customHeight="false" outlineLevel="0" collapsed="false">
      <c r="A373" s="160"/>
      <c r="B373" s="198"/>
      <c r="C373" s="198"/>
      <c r="D373" s="212"/>
      <c r="E373" s="212"/>
    </row>
    <row r="374" customFormat="false" ht="12.75" hidden="false" customHeight="false" outlineLevel="0" collapsed="false">
      <c r="A374" s="160"/>
      <c r="B374" s="198"/>
      <c r="C374" s="198"/>
      <c r="D374" s="212"/>
      <c r="E374" s="212"/>
    </row>
    <row r="375" customFormat="false" ht="12.75" hidden="false" customHeight="false" outlineLevel="0" collapsed="false">
      <c r="A375" s="148"/>
      <c r="B375" s="198"/>
      <c r="C375" s="198"/>
      <c r="D375" s="212"/>
      <c r="E375" s="212"/>
    </row>
    <row r="376" customFormat="false" ht="12.75" hidden="false" customHeight="false" outlineLevel="0" collapsed="false">
      <c r="A376" s="148"/>
      <c r="B376" s="212"/>
      <c r="C376" s="198"/>
      <c r="D376" s="212"/>
      <c r="E376" s="212"/>
    </row>
    <row r="377" customFormat="false" ht="12.75" hidden="false" customHeight="false" outlineLevel="0" collapsed="false">
      <c r="A377" s="148"/>
      <c r="B377" s="198"/>
      <c r="C377" s="198"/>
      <c r="D377" s="212"/>
      <c r="E377" s="212"/>
    </row>
    <row r="378" customFormat="false" ht="12.75" hidden="false" customHeight="false" outlineLevel="0" collapsed="false">
      <c r="A378" s="148"/>
      <c r="B378" s="198"/>
      <c r="C378" s="198"/>
      <c r="D378" s="212"/>
      <c r="E378" s="212"/>
    </row>
    <row r="379" customFormat="false" ht="12.75" hidden="false" customHeight="false" outlineLevel="0" collapsed="false">
      <c r="A379" s="148"/>
      <c r="B379" s="198"/>
      <c r="C379" s="198"/>
      <c r="D379" s="212"/>
      <c r="E379" s="212"/>
    </row>
    <row r="380" customFormat="false" ht="12.75" hidden="false" customHeight="false" outlineLevel="0" collapsed="false">
      <c r="A380" s="148"/>
      <c r="B380" s="198"/>
      <c r="C380" s="198"/>
      <c r="D380" s="212"/>
      <c r="E380" s="212"/>
    </row>
    <row r="381" customFormat="false" ht="12.75" hidden="false" customHeight="false" outlineLevel="0" collapsed="false">
      <c r="A381" s="160"/>
      <c r="B381" s="198"/>
      <c r="C381" s="198"/>
      <c r="D381" s="212"/>
      <c r="E381" s="212"/>
    </row>
    <row r="382" customFormat="false" ht="12.75" hidden="false" customHeight="false" outlineLevel="0" collapsed="false">
      <c r="A382" s="148"/>
      <c r="B382" s="198"/>
      <c r="C382" s="198"/>
      <c r="D382" s="212"/>
      <c r="E382" s="212"/>
    </row>
    <row r="383" customFormat="false" ht="12.75" hidden="false" customHeight="false" outlineLevel="0" collapsed="false">
      <c r="A383" s="148"/>
      <c r="B383" s="198"/>
      <c r="C383" s="198"/>
      <c r="D383" s="212"/>
      <c r="E383" s="212"/>
    </row>
    <row r="384" customFormat="false" ht="12.75" hidden="false" customHeight="false" outlineLevel="0" collapsed="false">
      <c r="A384" s="160"/>
      <c r="B384" s="198"/>
      <c r="C384" s="198"/>
      <c r="D384" s="212"/>
      <c r="E384" s="212"/>
    </row>
    <row r="385" customFormat="false" ht="12.75" hidden="false" customHeight="false" outlineLevel="0" collapsed="false">
      <c r="A385" s="160"/>
      <c r="B385" s="198"/>
      <c r="C385" s="198"/>
      <c r="D385" s="212"/>
      <c r="E385" s="212"/>
    </row>
    <row r="386" customFormat="false" ht="12.75" hidden="false" customHeight="false" outlineLevel="0" collapsed="false">
      <c r="A386" s="148"/>
      <c r="B386" s="198"/>
      <c r="C386" s="198"/>
      <c r="D386" s="212"/>
      <c r="E386" s="212"/>
    </row>
    <row r="387" customFormat="false" ht="12.75" hidden="false" customHeight="false" outlineLevel="0" collapsed="false">
      <c r="A387" s="148"/>
      <c r="B387" s="198"/>
      <c r="C387" s="198"/>
      <c r="D387" s="212"/>
      <c r="E387" s="212"/>
    </row>
    <row r="388" customFormat="false" ht="12.75" hidden="false" customHeight="false" outlineLevel="0" collapsed="false">
      <c r="A388" s="148"/>
      <c r="B388" s="198"/>
      <c r="C388" s="198"/>
      <c r="D388" s="212"/>
      <c r="E388" s="212"/>
    </row>
    <row r="389" customFormat="false" ht="12.75" hidden="false" customHeight="false" outlineLevel="0" collapsed="false">
      <c r="A389" s="148"/>
      <c r="B389" s="198"/>
      <c r="C389" s="198"/>
      <c r="D389" s="212"/>
      <c r="E389" s="212"/>
    </row>
    <row r="390" customFormat="false" ht="12.75" hidden="false" customHeight="false" outlineLevel="0" collapsed="false">
      <c r="A390" s="148"/>
      <c r="B390" s="198"/>
      <c r="C390" s="198"/>
      <c r="D390" s="212"/>
      <c r="E390" s="212"/>
    </row>
    <row r="391" customFormat="false" ht="12.75" hidden="false" customHeight="false" outlineLevel="0" collapsed="false">
      <c r="A391" s="148"/>
      <c r="B391" s="198"/>
      <c r="C391" s="198"/>
      <c r="D391" s="212"/>
      <c r="E391" s="212"/>
    </row>
    <row r="392" customFormat="false" ht="12.75" hidden="false" customHeight="false" outlineLevel="0" collapsed="false">
      <c r="A392" s="148"/>
      <c r="B392" s="198"/>
      <c r="C392" s="198"/>
      <c r="D392" s="212"/>
      <c r="E392" s="212"/>
    </row>
    <row r="393" customFormat="false" ht="12.75" hidden="false" customHeight="false" outlineLevel="0" collapsed="false">
      <c r="A393" s="148"/>
      <c r="B393" s="198"/>
      <c r="C393" s="198"/>
      <c r="D393" s="212"/>
      <c r="E393" s="212"/>
    </row>
    <row r="394" customFormat="false" ht="12.75" hidden="false" customHeight="false" outlineLevel="0" collapsed="false">
      <c r="A394" s="160"/>
      <c r="B394" s="198"/>
      <c r="C394" s="198"/>
      <c r="D394" s="212"/>
      <c r="E394" s="212"/>
    </row>
    <row r="395" customFormat="false" ht="12.75" hidden="false" customHeight="false" outlineLevel="0" collapsed="false">
      <c r="A395" s="160"/>
      <c r="B395" s="198"/>
      <c r="C395" s="198"/>
      <c r="D395" s="212"/>
      <c r="E395" s="212"/>
    </row>
    <row r="396" customFormat="false" ht="12.75" hidden="false" customHeight="false" outlineLevel="0" collapsed="false">
      <c r="A396" s="160"/>
      <c r="B396" s="198"/>
      <c r="C396" s="198"/>
      <c r="D396" s="212"/>
      <c r="E396" s="212"/>
    </row>
    <row r="397" customFormat="false" ht="12.75" hidden="false" customHeight="false" outlineLevel="0" collapsed="false">
      <c r="A397" s="160"/>
      <c r="B397" s="198"/>
      <c r="C397" s="198"/>
      <c r="D397" s="212"/>
      <c r="E397" s="212"/>
    </row>
    <row r="398" customFormat="false" ht="12.75" hidden="false" customHeight="false" outlineLevel="0" collapsed="false">
      <c r="A398" s="160"/>
      <c r="B398" s="198"/>
      <c r="C398" s="198"/>
      <c r="D398" s="213"/>
      <c r="E398" s="213"/>
    </row>
    <row r="399" customFormat="false" ht="12.75" hidden="false" customHeight="false" outlineLevel="0" collapsed="false">
      <c r="A399" s="148"/>
      <c r="B399" s="148"/>
      <c r="C399" s="148"/>
      <c r="D399" s="148"/>
      <c r="E399" s="148"/>
    </row>
    <row r="400" customFormat="false" ht="18.75" hidden="false" customHeight="false" outlineLevel="0" collapsed="false">
      <c r="A400" s="196"/>
      <c r="B400" s="148"/>
      <c r="C400" s="148"/>
      <c r="D400" s="148"/>
      <c r="E400" s="148"/>
    </row>
    <row r="401" customFormat="false" ht="12.75" hidden="false" customHeight="false" outlineLevel="0" collapsed="false">
      <c r="A401" s="160"/>
      <c r="B401" s="148"/>
      <c r="C401" s="148"/>
      <c r="D401" s="148"/>
      <c r="E401" s="148"/>
    </row>
    <row r="402" customFormat="false" ht="12.75" hidden="false" customHeight="false" outlineLevel="0" collapsed="false">
      <c r="A402" s="148"/>
      <c r="B402" s="148"/>
      <c r="C402" s="148"/>
      <c r="D402" s="148"/>
      <c r="E402" s="148"/>
    </row>
    <row r="403" customFormat="false" ht="12.75" hidden="false" customHeight="false" outlineLevel="0" collapsed="false">
      <c r="A403" s="148"/>
      <c r="B403" s="148"/>
      <c r="C403" s="148"/>
      <c r="D403" s="148"/>
      <c r="E403" s="148"/>
    </row>
    <row r="404" customFormat="false" ht="12.75" hidden="false" customHeight="false" outlineLevel="0" collapsed="false">
      <c r="A404" s="149"/>
      <c r="B404" s="170"/>
      <c r="C404" s="170"/>
      <c r="D404" s="170"/>
      <c r="E404" s="170"/>
    </row>
    <row r="405" customFormat="false" ht="12.75" hidden="false" customHeight="false" outlineLevel="0" collapsed="false">
      <c r="A405" s="148"/>
      <c r="B405" s="148"/>
      <c r="C405" s="148"/>
      <c r="D405" s="148"/>
      <c r="E405" s="148"/>
    </row>
    <row r="406" customFormat="false" ht="12.75" hidden="false" customHeight="false" outlineLevel="0" collapsed="false">
      <c r="A406" s="160"/>
      <c r="B406" s="148"/>
      <c r="C406" s="148"/>
      <c r="D406" s="148"/>
      <c r="E406" s="148"/>
    </row>
    <row r="407" customFormat="false" ht="12.75" hidden="false" customHeight="false" outlineLevel="0" collapsed="false">
      <c r="A407" s="148"/>
      <c r="B407" s="148"/>
      <c r="C407" s="148"/>
      <c r="D407" s="148"/>
      <c r="E407" s="148"/>
    </row>
    <row r="408" customFormat="false" ht="12.75" hidden="false" customHeight="false" outlineLevel="0" collapsed="false">
      <c r="A408" s="148"/>
      <c r="B408" s="148"/>
      <c r="C408" s="148"/>
      <c r="D408" s="148"/>
      <c r="E408" s="148"/>
    </row>
    <row r="409" customFormat="false" ht="12.75" hidden="false" customHeight="false" outlineLevel="0" collapsed="false">
      <c r="A409" s="148"/>
      <c r="B409" s="148"/>
      <c r="C409" s="148"/>
      <c r="D409" s="148"/>
      <c r="E409" s="148"/>
    </row>
    <row r="410" customFormat="false" ht="12.75" hidden="false" customHeight="false" outlineLevel="0" collapsed="false">
      <c r="A410" s="148"/>
      <c r="B410" s="148"/>
      <c r="C410" s="148"/>
      <c r="D410" s="148"/>
      <c r="E410" s="148"/>
    </row>
    <row r="411" customFormat="false" ht="12.75" hidden="false" customHeight="false" outlineLevel="0" collapsed="false">
      <c r="A411" s="208"/>
      <c r="B411" s="148"/>
      <c r="C411" s="148"/>
      <c r="D411" s="148"/>
      <c r="E411" s="148"/>
    </row>
    <row r="412" customFormat="false" ht="12.75" hidden="false" customHeight="false" outlineLevel="0" collapsed="false">
      <c r="A412" s="208"/>
      <c r="B412" s="148"/>
      <c r="C412" s="148"/>
      <c r="D412" s="148"/>
      <c r="E412" s="148"/>
    </row>
    <row r="413" customFormat="false" ht="12.75" hidden="false" customHeight="false" outlineLevel="0" collapsed="false">
      <c r="A413" s="160"/>
      <c r="B413" s="148"/>
      <c r="C413" s="148"/>
      <c r="D413" s="148"/>
      <c r="E413" s="148"/>
    </row>
    <row r="414" customFormat="false" ht="12.75" hidden="false" customHeight="false" outlineLevel="0" collapsed="false">
      <c r="A414" s="148"/>
      <c r="B414" s="148"/>
      <c r="C414" s="213"/>
      <c r="D414" s="213"/>
      <c r="E414" s="213"/>
    </row>
    <row r="415" customFormat="false" ht="12.75" hidden="false" customHeight="false" outlineLevel="0" collapsed="false">
      <c r="A415" s="148"/>
      <c r="B415" s="148"/>
      <c r="C415" s="148"/>
      <c r="D415" s="148"/>
      <c r="E415" s="148"/>
    </row>
    <row r="416" customFormat="false" ht="12.75" hidden="false" customHeight="false" outlineLevel="0" collapsed="false">
      <c r="A416" s="160"/>
      <c r="B416" s="148"/>
      <c r="C416" s="148"/>
      <c r="D416" s="148"/>
      <c r="E416" s="148"/>
    </row>
    <row r="417" customFormat="false" ht="12.75" hidden="false" customHeight="false" outlineLevel="0" collapsed="false">
      <c r="A417" s="148"/>
      <c r="B417" s="214"/>
      <c r="C417" s="148"/>
      <c r="D417" s="148"/>
      <c r="E417" s="148"/>
    </row>
    <row r="418" customFormat="false" ht="12.75" hidden="false" customHeight="false" outlineLevel="0" collapsed="false">
      <c r="A418" s="160"/>
      <c r="B418" s="148"/>
      <c r="C418" s="148"/>
      <c r="D418" s="148"/>
      <c r="E418" s="148"/>
    </row>
    <row r="419" customFormat="false" ht="12.75" hidden="false" customHeight="false" outlineLevel="0" collapsed="false">
      <c r="A419" s="148"/>
      <c r="B419" s="148"/>
      <c r="C419" s="148"/>
      <c r="D419" s="148"/>
      <c r="E419" s="148"/>
    </row>
    <row r="420" customFormat="false" ht="12.75" hidden="false" customHeight="false" outlineLevel="0" collapsed="false">
      <c r="A420" s="148"/>
      <c r="B420" s="148"/>
      <c r="C420" s="148"/>
      <c r="D420" s="148"/>
      <c r="E420" s="148"/>
    </row>
    <row r="421" customFormat="false" ht="18.75" hidden="false" customHeight="false" outlineLevel="0" collapsed="false">
      <c r="A421" s="215"/>
      <c r="B421" s="216"/>
      <c r="C421" s="216"/>
      <c r="D421" s="216"/>
      <c r="E421" s="216"/>
      <c r="F421" s="217"/>
      <c r="G421" s="217"/>
      <c r="H421" s="217"/>
      <c r="I421" s="217"/>
      <c r="J421" s="217"/>
      <c r="K421" s="217"/>
      <c r="L421" s="217"/>
      <c r="M421" s="217"/>
      <c r="N421" s="217"/>
      <c r="O421" s="217"/>
      <c r="P421" s="217"/>
      <c r="Q421" s="217"/>
      <c r="R421" s="217"/>
      <c r="S421" s="217"/>
      <c r="T421" s="217"/>
      <c r="U421" s="217"/>
      <c r="V421" s="217"/>
      <c r="W421" s="217"/>
      <c r="X421" s="217"/>
      <c r="Y421" s="217"/>
      <c r="Z421" s="217"/>
      <c r="AA421" s="217"/>
      <c r="AB421" s="217"/>
      <c r="AC421" s="217"/>
      <c r="AD421" s="217"/>
      <c r="AE421" s="217"/>
      <c r="AF421" s="217"/>
      <c r="AG421" s="217"/>
      <c r="AH421" s="217"/>
      <c r="AI421" s="217"/>
      <c r="AJ421" s="217"/>
      <c r="AK421" s="217"/>
      <c r="AL421" s="217"/>
      <c r="AM421" s="217"/>
      <c r="AN421" s="217"/>
      <c r="AO421" s="217"/>
      <c r="AP421" s="217"/>
      <c r="AQ421" s="217"/>
      <c r="AR421" s="217"/>
      <c r="AS421" s="217"/>
      <c r="AT421" s="217"/>
      <c r="AU421" s="217"/>
      <c r="AV421" s="217"/>
      <c r="AW421" s="217"/>
      <c r="AX421" s="217"/>
      <c r="AY421" s="217"/>
      <c r="AZ421" s="217"/>
      <c r="BA421" s="217"/>
      <c r="BB421" s="217"/>
      <c r="BC421" s="217"/>
      <c r="BD421" s="217"/>
      <c r="BE421" s="217"/>
      <c r="BF421" s="217"/>
      <c r="BG421" s="217"/>
      <c r="BH421" s="217"/>
      <c r="BI421" s="217"/>
      <c r="BJ421" s="217"/>
      <c r="BK421" s="217"/>
      <c r="BL421" s="217"/>
      <c r="BM421" s="217"/>
      <c r="BN421" s="217"/>
      <c r="BO421" s="217"/>
      <c r="BP421" s="217"/>
      <c r="BQ421" s="217"/>
      <c r="BR421" s="217"/>
      <c r="BS421" s="217"/>
      <c r="BT421" s="217"/>
      <c r="BU421" s="217"/>
      <c r="BV421" s="217"/>
      <c r="BW421" s="217"/>
      <c r="BX421" s="217"/>
      <c r="BY421" s="217"/>
      <c r="BZ421" s="217"/>
      <c r="CA421" s="217"/>
      <c r="CB421" s="217"/>
      <c r="CC421" s="217"/>
      <c r="CD421" s="217"/>
      <c r="CE421" s="217"/>
      <c r="CF421" s="217"/>
      <c r="CG421" s="217"/>
      <c r="CH421" s="217"/>
      <c r="CI421" s="217"/>
      <c r="CJ421" s="217"/>
      <c r="CK421" s="217"/>
      <c r="CL421" s="217"/>
      <c r="CM421" s="217"/>
      <c r="CN421" s="217"/>
      <c r="CO421" s="217"/>
      <c r="CP421" s="217"/>
      <c r="CQ421" s="217"/>
      <c r="CR421" s="217"/>
      <c r="CS421" s="217"/>
      <c r="CT421" s="217"/>
      <c r="CU421" s="217"/>
      <c r="CV421" s="217"/>
      <c r="CW421" s="217"/>
      <c r="CX421" s="217"/>
      <c r="CY421" s="217"/>
      <c r="CZ421" s="217"/>
      <c r="DA421" s="217"/>
      <c r="DB421" s="217"/>
      <c r="DC421" s="217"/>
      <c r="DD421" s="217"/>
      <c r="DE421" s="217"/>
      <c r="DF421" s="217"/>
      <c r="DG421" s="217"/>
      <c r="DH421" s="217"/>
      <c r="DI421" s="217"/>
      <c r="DJ421" s="217"/>
      <c r="DK421" s="217"/>
      <c r="DL421" s="217"/>
      <c r="DM421" s="217"/>
      <c r="DN421" s="217"/>
      <c r="DO421" s="217"/>
      <c r="DP421" s="217"/>
      <c r="DQ421" s="217"/>
      <c r="DR421" s="217"/>
      <c r="DS421" s="217"/>
      <c r="DT421" s="217"/>
      <c r="DU421" s="217"/>
      <c r="DV421" s="217"/>
      <c r="DW421" s="217"/>
      <c r="DX421" s="217"/>
      <c r="DY421" s="217"/>
      <c r="DZ421" s="217"/>
      <c r="EA421" s="217"/>
      <c r="EB421" s="217"/>
      <c r="EC421" s="217"/>
      <c r="ED421" s="217"/>
      <c r="EE421" s="217"/>
      <c r="EF421" s="217"/>
      <c r="EG421" s="217"/>
      <c r="EH421" s="217"/>
      <c r="EI421" s="217"/>
      <c r="EJ421" s="217"/>
      <c r="EK421" s="217"/>
      <c r="EL421" s="217"/>
      <c r="EM421" s="217"/>
      <c r="EN421" s="217"/>
      <c r="EO421" s="217"/>
      <c r="EP421" s="217"/>
      <c r="EQ421" s="217"/>
      <c r="ER421" s="217"/>
      <c r="ES421" s="217"/>
      <c r="ET421" s="217"/>
      <c r="EU421" s="217"/>
      <c r="EV421" s="217"/>
      <c r="EW421" s="217"/>
      <c r="EX421" s="217"/>
      <c r="EY421" s="217"/>
      <c r="EZ421" s="217"/>
      <c r="FA421" s="217"/>
      <c r="FB421" s="217"/>
      <c r="FC421" s="217"/>
      <c r="FD421" s="217"/>
      <c r="FE421" s="217"/>
      <c r="FF421" s="217"/>
      <c r="FG421" s="217"/>
      <c r="FH421" s="217"/>
      <c r="FI421" s="217"/>
      <c r="FJ421" s="217"/>
      <c r="FK421" s="217"/>
      <c r="FL421" s="217"/>
      <c r="FM421" s="217"/>
      <c r="FN421" s="217"/>
      <c r="FO421" s="217"/>
      <c r="FP421" s="217"/>
      <c r="FQ421" s="217"/>
      <c r="FR421" s="217"/>
      <c r="FS421" s="217"/>
      <c r="FT421" s="217"/>
      <c r="FU421" s="217"/>
      <c r="FV421" s="217"/>
      <c r="FW421" s="217"/>
      <c r="FX421" s="217"/>
      <c r="FY421" s="217"/>
      <c r="FZ421" s="217"/>
      <c r="GA421" s="217"/>
      <c r="GB421" s="217"/>
      <c r="GC421" s="217"/>
      <c r="GD421" s="217"/>
      <c r="GE421" s="217"/>
      <c r="GF421" s="217"/>
      <c r="GG421" s="217"/>
      <c r="GH421" s="217"/>
      <c r="GI421" s="217"/>
      <c r="GJ421" s="217"/>
      <c r="GK421" s="217"/>
      <c r="GL421" s="217"/>
      <c r="GM421" s="217"/>
      <c r="GN421" s="217"/>
      <c r="GO421" s="217"/>
      <c r="GP421" s="217"/>
      <c r="GQ421" s="217"/>
      <c r="GR421" s="217"/>
      <c r="GS421" s="217"/>
      <c r="GT421" s="217"/>
      <c r="GU421" s="217"/>
      <c r="GV421" s="217"/>
      <c r="GW421" s="217"/>
      <c r="GX421" s="217"/>
      <c r="GY421" s="217"/>
      <c r="GZ421" s="217"/>
      <c r="HA421" s="217"/>
      <c r="HB421" s="217"/>
      <c r="HC421" s="217"/>
      <c r="HD421" s="217"/>
      <c r="HE421" s="217"/>
      <c r="HF421" s="217"/>
      <c r="HG421" s="217"/>
      <c r="HH421" s="217"/>
      <c r="HI421" s="217"/>
      <c r="HJ421" s="217"/>
      <c r="HK421" s="217"/>
      <c r="HL421" s="217"/>
      <c r="HM421" s="217"/>
      <c r="HN421" s="217"/>
      <c r="HO421" s="217"/>
      <c r="HP421" s="217"/>
      <c r="HQ421" s="217"/>
      <c r="HR421" s="217"/>
      <c r="HS421" s="217"/>
      <c r="HT421" s="217"/>
      <c r="HU421" s="217"/>
      <c r="HV421" s="217"/>
      <c r="HW421" s="217"/>
      <c r="HX421" s="217"/>
      <c r="HY421" s="217"/>
      <c r="HZ421" s="217"/>
      <c r="IA421" s="217"/>
      <c r="IB421" s="217"/>
      <c r="IC421" s="217"/>
      <c r="ID421" s="217"/>
      <c r="IE421" s="217"/>
      <c r="IF421" s="217"/>
      <c r="IG421" s="217"/>
      <c r="IH421" s="217"/>
      <c r="II421" s="217"/>
      <c r="IJ421" s="217"/>
      <c r="IK421" s="217"/>
      <c r="IL421" s="217"/>
      <c r="IM421" s="217"/>
      <c r="IN421" s="217"/>
      <c r="IO421" s="217"/>
      <c r="IP421" s="217"/>
      <c r="IQ421" s="217"/>
      <c r="IR421" s="217"/>
      <c r="IS421" s="217"/>
      <c r="IT421" s="217"/>
      <c r="IU421" s="217"/>
      <c r="IV421" s="217"/>
      <c r="IW421" s="217"/>
    </row>
    <row r="422" customFormat="false" ht="12.75" hidden="false" customHeight="false" outlineLevel="0" collapsed="false">
      <c r="A422" s="216"/>
      <c r="B422" s="216"/>
      <c r="C422" s="216"/>
      <c r="D422" s="216"/>
      <c r="E422" s="218"/>
      <c r="F422" s="217"/>
      <c r="G422" s="217"/>
      <c r="H422" s="217"/>
      <c r="I422" s="217"/>
      <c r="J422" s="217"/>
      <c r="K422" s="217"/>
      <c r="L422" s="217"/>
      <c r="M422" s="217"/>
      <c r="N422" s="217"/>
      <c r="O422" s="217"/>
      <c r="P422" s="217"/>
      <c r="Q422" s="217"/>
      <c r="R422" s="217"/>
      <c r="S422" s="217"/>
      <c r="T422" s="217"/>
      <c r="U422" s="217"/>
      <c r="V422" s="217"/>
      <c r="W422" s="217"/>
      <c r="X422" s="217"/>
      <c r="Y422" s="217"/>
      <c r="Z422" s="217"/>
      <c r="AA422" s="217"/>
      <c r="AB422" s="217"/>
      <c r="AC422" s="217"/>
      <c r="AD422" s="217"/>
      <c r="AE422" s="217"/>
      <c r="AF422" s="217"/>
      <c r="AG422" s="217"/>
      <c r="AH422" s="217"/>
      <c r="AI422" s="217"/>
      <c r="AJ422" s="217"/>
      <c r="AK422" s="217"/>
      <c r="AL422" s="217"/>
      <c r="AM422" s="217"/>
      <c r="AN422" s="217"/>
      <c r="AO422" s="217"/>
      <c r="AP422" s="217"/>
      <c r="AQ422" s="217"/>
      <c r="AR422" s="217"/>
      <c r="AS422" s="217"/>
      <c r="AT422" s="217"/>
      <c r="AU422" s="217"/>
      <c r="AV422" s="217"/>
      <c r="AW422" s="217"/>
      <c r="AX422" s="217"/>
      <c r="AY422" s="217"/>
      <c r="AZ422" s="217"/>
      <c r="BA422" s="217"/>
      <c r="BB422" s="217"/>
      <c r="BC422" s="217"/>
      <c r="BD422" s="217"/>
      <c r="BE422" s="217"/>
      <c r="BF422" s="217"/>
      <c r="BG422" s="217"/>
      <c r="BH422" s="217"/>
      <c r="BI422" s="217"/>
      <c r="BJ422" s="217"/>
      <c r="BK422" s="217"/>
      <c r="BL422" s="217"/>
      <c r="BM422" s="217"/>
      <c r="BN422" s="217"/>
      <c r="BO422" s="217"/>
      <c r="BP422" s="217"/>
      <c r="BQ422" s="217"/>
      <c r="BR422" s="217"/>
      <c r="BS422" s="217"/>
      <c r="BT422" s="217"/>
      <c r="BU422" s="217"/>
      <c r="BV422" s="217"/>
      <c r="BW422" s="217"/>
      <c r="BX422" s="217"/>
      <c r="BY422" s="217"/>
      <c r="BZ422" s="217"/>
      <c r="CA422" s="217"/>
      <c r="CB422" s="217"/>
      <c r="CC422" s="217"/>
      <c r="CD422" s="217"/>
      <c r="CE422" s="217"/>
      <c r="CF422" s="217"/>
      <c r="CG422" s="217"/>
      <c r="CH422" s="217"/>
      <c r="CI422" s="217"/>
      <c r="CJ422" s="217"/>
      <c r="CK422" s="217"/>
      <c r="CL422" s="217"/>
      <c r="CM422" s="217"/>
      <c r="CN422" s="217"/>
      <c r="CO422" s="217"/>
      <c r="CP422" s="217"/>
      <c r="CQ422" s="217"/>
      <c r="CR422" s="217"/>
      <c r="CS422" s="217"/>
      <c r="CT422" s="217"/>
      <c r="CU422" s="217"/>
      <c r="CV422" s="217"/>
      <c r="CW422" s="217"/>
      <c r="CX422" s="217"/>
      <c r="CY422" s="217"/>
      <c r="CZ422" s="217"/>
      <c r="DA422" s="217"/>
      <c r="DB422" s="217"/>
      <c r="DC422" s="217"/>
      <c r="DD422" s="217"/>
      <c r="DE422" s="217"/>
      <c r="DF422" s="217"/>
      <c r="DG422" s="217"/>
      <c r="DH422" s="217"/>
      <c r="DI422" s="217"/>
      <c r="DJ422" s="217"/>
      <c r="DK422" s="217"/>
      <c r="DL422" s="217"/>
      <c r="DM422" s="217"/>
      <c r="DN422" s="217"/>
      <c r="DO422" s="217"/>
      <c r="DP422" s="217"/>
      <c r="DQ422" s="217"/>
      <c r="DR422" s="217"/>
      <c r="DS422" s="217"/>
      <c r="DT422" s="217"/>
      <c r="DU422" s="217"/>
      <c r="DV422" s="217"/>
      <c r="DW422" s="217"/>
      <c r="DX422" s="217"/>
      <c r="DY422" s="217"/>
      <c r="DZ422" s="217"/>
      <c r="EA422" s="217"/>
      <c r="EB422" s="217"/>
      <c r="EC422" s="217"/>
      <c r="ED422" s="217"/>
      <c r="EE422" s="217"/>
      <c r="EF422" s="217"/>
      <c r="EG422" s="217"/>
      <c r="EH422" s="217"/>
      <c r="EI422" s="217"/>
      <c r="EJ422" s="217"/>
      <c r="EK422" s="217"/>
      <c r="EL422" s="217"/>
      <c r="EM422" s="217"/>
      <c r="EN422" s="217"/>
      <c r="EO422" s="217"/>
      <c r="EP422" s="217"/>
      <c r="EQ422" s="217"/>
      <c r="ER422" s="217"/>
      <c r="ES422" s="217"/>
      <c r="ET422" s="217"/>
      <c r="EU422" s="217"/>
      <c r="EV422" s="217"/>
      <c r="EW422" s="217"/>
      <c r="EX422" s="217"/>
      <c r="EY422" s="217"/>
      <c r="EZ422" s="217"/>
      <c r="FA422" s="217"/>
      <c r="FB422" s="217"/>
      <c r="FC422" s="217"/>
      <c r="FD422" s="217"/>
      <c r="FE422" s="217"/>
      <c r="FF422" s="217"/>
      <c r="FG422" s="217"/>
      <c r="FH422" s="217"/>
      <c r="FI422" s="217"/>
      <c r="FJ422" s="217"/>
      <c r="FK422" s="217"/>
      <c r="FL422" s="217"/>
      <c r="FM422" s="217"/>
      <c r="FN422" s="217"/>
      <c r="FO422" s="217"/>
      <c r="FP422" s="217"/>
      <c r="FQ422" s="217"/>
      <c r="FR422" s="217"/>
      <c r="FS422" s="217"/>
      <c r="FT422" s="217"/>
      <c r="FU422" s="217"/>
      <c r="FV422" s="217"/>
      <c r="FW422" s="217"/>
      <c r="FX422" s="217"/>
      <c r="FY422" s="217"/>
      <c r="FZ422" s="217"/>
      <c r="GA422" s="217"/>
      <c r="GB422" s="217"/>
      <c r="GC422" s="217"/>
      <c r="GD422" s="217"/>
      <c r="GE422" s="217"/>
      <c r="GF422" s="217"/>
      <c r="GG422" s="217"/>
      <c r="GH422" s="217"/>
      <c r="GI422" s="217"/>
      <c r="GJ422" s="217"/>
      <c r="GK422" s="217"/>
      <c r="GL422" s="217"/>
      <c r="GM422" s="217"/>
      <c r="GN422" s="217"/>
      <c r="GO422" s="217"/>
      <c r="GP422" s="217"/>
      <c r="GQ422" s="217"/>
      <c r="GR422" s="217"/>
      <c r="GS422" s="217"/>
      <c r="GT422" s="217"/>
      <c r="GU422" s="217"/>
      <c r="GV422" s="217"/>
      <c r="GW422" s="217"/>
      <c r="GX422" s="217"/>
      <c r="GY422" s="217"/>
      <c r="GZ422" s="217"/>
      <c r="HA422" s="217"/>
      <c r="HB422" s="217"/>
      <c r="HC422" s="217"/>
      <c r="HD422" s="217"/>
      <c r="HE422" s="217"/>
      <c r="HF422" s="217"/>
      <c r="HG422" s="217"/>
      <c r="HH422" s="217"/>
      <c r="HI422" s="217"/>
      <c r="HJ422" s="217"/>
      <c r="HK422" s="217"/>
      <c r="HL422" s="217"/>
      <c r="HM422" s="217"/>
      <c r="HN422" s="217"/>
      <c r="HO422" s="217"/>
      <c r="HP422" s="217"/>
      <c r="HQ422" s="217"/>
      <c r="HR422" s="217"/>
      <c r="HS422" s="217"/>
      <c r="HT422" s="217"/>
      <c r="HU422" s="217"/>
      <c r="HV422" s="217"/>
      <c r="HW422" s="217"/>
      <c r="HX422" s="217"/>
      <c r="HY422" s="217"/>
      <c r="HZ422" s="217"/>
      <c r="IA422" s="217"/>
      <c r="IB422" s="217"/>
      <c r="IC422" s="217"/>
      <c r="ID422" s="217"/>
      <c r="IE422" s="217"/>
      <c r="IF422" s="217"/>
      <c r="IG422" s="217"/>
      <c r="IH422" s="217"/>
      <c r="II422" s="217"/>
      <c r="IJ422" s="217"/>
      <c r="IK422" s="217"/>
      <c r="IL422" s="217"/>
      <c r="IM422" s="217"/>
      <c r="IN422" s="217"/>
      <c r="IO422" s="217"/>
      <c r="IP422" s="217"/>
      <c r="IQ422" s="217"/>
      <c r="IR422" s="217"/>
      <c r="IS422" s="217"/>
      <c r="IT422" s="217"/>
      <c r="IU422" s="217"/>
      <c r="IV422" s="217"/>
      <c r="IW422" s="217"/>
    </row>
    <row r="423" customFormat="false" ht="12.75" hidden="false" customHeight="false" outlineLevel="0" collapsed="false">
      <c r="A423" s="216"/>
      <c r="B423" s="219"/>
      <c r="C423" s="219"/>
      <c r="D423" s="219"/>
      <c r="E423" s="220"/>
      <c r="F423" s="217"/>
      <c r="G423" s="217"/>
      <c r="H423" s="217"/>
      <c r="I423" s="217"/>
      <c r="J423" s="217"/>
      <c r="K423" s="217"/>
      <c r="L423" s="217"/>
      <c r="M423" s="217"/>
      <c r="N423" s="217"/>
      <c r="O423" s="217"/>
      <c r="P423" s="217"/>
      <c r="Q423" s="217"/>
      <c r="R423" s="217"/>
      <c r="S423" s="217"/>
      <c r="T423" s="217"/>
      <c r="U423" s="217"/>
      <c r="V423" s="217"/>
      <c r="W423" s="217"/>
      <c r="X423" s="217"/>
      <c r="Y423" s="217"/>
      <c r="Z423" s="217"/>
      <c r="AA423" s="217"/>
      <c r="AB423" s="217"/>
      <c r="AC423" s="217"/>
      <c r="AD423" s="217"/>
      <c r="AE423" s="217"/>
      <c r="AF423" s="217"/>
      <c r="AG423" s="217"/>
      <c r="AH423" s="217"/>
      <c r="AI423" s="217"/>
      <c r="AJ423" s="217"/>
      <c r="AK423" s="217"/>
      <c r="AL423" s="217"/>
      <c r="AM423" s="217"/>
      <c r="AN423" s="217"/>
      <c r="AO423" s="217"/>
      <c r="AP423" s="217"/>
      <c r="AQ423" s="217"/>
      <c r="AR423" s="217"/>
      <c r="AS423" s="217"/>
      <c r="AT423" s="217"/>
      <c r="AU423" s="217"/>
      <c r="AV423" s="217"/>
      <c r="AW423" s="217"/>
      <c r="AX423" s="217"/>
      <c r="AY423" s="217"/>
      <c r="AZ423" s="217"/>
      <c r="BA423" s="217"/>
      <c r="BB423" s="217"/>
      <c r="BC423" s="217"/>
      <c r="BD423" s="217"/>
      <c r="BE423" s="217"/>
      <c r="BF423" s="217"/>
      <c r="BG423" s="217"/>
      <c r="BH423" s="217"/>
      <c r="BI423" s="217"/>
      <c r="BJ423" s="217"/>
      <c r="BK423" s="217"/>
      <c r="BL423" s="217"/>
      <c r="BM423" s="217"/>
      <c r="BN423" s="217"/>
      <c r="BO423" s="217"/>
      <c r="BP423" s="217"/>
      <c r="BQ423" s="217"/>
      <c r="BR423" s="217"/>
      <c r="BS423" s="217"/>
      <c r="BT423" s="217"/>
      <c r="BU423" s="217"/>
      <c r="BV423" s="217"/>
      <c r="BW423" s="217"/>
      <c r="BX423" s="217"/>
      <c r="BY423" s="217"/>
      <c r="BZ423" s="217"/>
      <c r="CA423" s="217"/>
      <c r="CB423" s="217"/>
      <c r="CC423" s="217"/>
      <c r="CD423" s="217"/>
      <c r="CE423" s="217"/>
      <c r="CF423" s="217"/>
      <c r="CG423" s="217"/>
      <c r="CH423" s="217"/>
      <c r="CI423" s="217"/>
      <c r="CJ423" s="217"/>
      <c r="CK423" s="217"/>
      <c r="CL423" s="217"/>
      <c r="CM423" s="217"/>
      <c r="CN423" s="217"/>
      <c r="CO423" s="217"/>
      <c r="CP423" s="217"/>
      <c r="CQ423" s="217"/>
      <c r="CR423" s="217"/>
      <c r="CS423" s="217"/>
      <c r="CT423" s="217"/>
      <c r="CU423" s="217"/>
      <c r="CV423" s="217"/>
      <c r="CW423" s="217"/>
      <c r="CX423" s="217"/>
      <c r="CY423" s="217"/>
      <c r="CZ423" s="217"/>
      <c r="DA423" s="217"/>
      <c r="DB423" s="217"/>
      <c r="DC423" s="217"/>
      <c r="DD423" s="217"/>
      <c r="DE423" s="217"/>
      <c r="DF423" s="217"/>
      <c r="DG423" s="217"/>
      <c r="DH423" s="217"/>
      <c r="DI423" s="217"/>
      <c r="DJ423" s="217"/>
      <c r="DK423" s="217"/>
      <c r="DL423" s="217"/>
      <c r="DM423" s="217"/>
      <c r="DN423" s="217"/>
      <c r="DO423" s="217"/>
      <c r="DP423" s="217"/>
      <c r="DQ423" s="217"/>
      <c r="DR423" s="217"/>
      <c r="DS423" s="217"/>
      <c r="DT423" s="217"/>
      <c r="DU423" s="217"/>
      <c r="DV423" s="217"/>
      <c r="DW423" s="217"/>
      <c r="DX423" s="217"/>
      <c r="DY423" s="217"/>
      <c r="DZ423" s="217"/>
      <c r="EA423" s="217"/>
      <c r="EB423" s="217"/>
      <c r="EC423" s="217"/>
      <c r="ED423" s="217"/>
      <c r="EE423" s="217"/>
      <c r="EF423" s="217"/>
      <c r="EG423" s="217"/>
      <c r="EH423" s="217"/>
      <c r="EI423" s="217"/>
      <c r="EJ423" s="217"/>
      <c r="EK423" s="217"/>
      <c r="EL423" s="217"/>
      <c r="EM423" s="217"/>
      <c r="EN423" s="217"/>
      <c r="EO423" s="217"/>
      <c r="EP423" s="217"/>
      <c r="EQ423" s="217"/>
      <c r="ER423" s="217"/>
      <c r="ES423" s="217"/>
      <c r="ET423" s="217"/>
      <c r="EU423" s="217"/>
      <c r="EV423" s="217"/>
      <c r="EW423" s="217"/>
      <c r="EX423" s="217"/>
      <c r="EY423" s="217"/>
      <c r="EZ423" s="217"/>
      <c r="FA423" s="217"/>
      <c r="FB423" s="217"/>
      <c r="FC423" s="217"/>
      <c r="FD423" s="217"/>
      <c r="FE423" s="217"/>
      <c r="FF423" s="217"/>
      <c r="FG423" s="217"/>
      <c r="FH423" s="217"/>
      <c r="FI423" s="217"/>
      <c r="FJ423" s="217"/>
      <c r="FK423" s="217"/>
      <c r="FL423" s="217"/>
      <c r="FM423" s="217"/>
      <c r="FN423" s="217"/>
      <c r="FO423" s="217"/>
      <c r="FP423" s="217"/>
      <c r="FQ423" s="217"/>
      <c r="FR423" s="217"/>
      <c r="FS423" s="217"/>
      <c r="FT423" s="217"/>
      <c r="FU423" s="217"/>
      <c r="FV423" s="217"/>
      <c r="FW423" s="217"/>
      <c r="FX423" s="217"/>
      <c r="FY423" s="217"/>
      <c r="FZ423" s="217"/>
      <c r="GA423" s="217"/>
      <c r="GB423" s="217"/>
      <c r="GC423" s="217"/>
      <c r="GD423" s="217"/>
      <c r="GE423" s="217"/>
      <c r="GF423" s="217"/>
      <c r="GG423" s="217"/>
      <c r="GH423" s="217"/>
      <c r="GI423" s="217"/>
      <c r="GJ423" s="217"/>
      <c r="GK423" s="217"/>
      <c r="GL423" s="217"/>
      <c r="GM423" s="217"/>
      <c r="GN423" s="217"/>
      <c r="GO423" s="217"/>
      <c r="GP423" s="217"/>
      <c r="GQ423" s="217"/>
      <c r="GR423" s="217"/>
      <c r="GS423" s="217"/>
      <c r="GT423" s="217"/>
      <c r="GU423" s="217"/>
      <c r="GV423" s="217"/>
      <c r="GW423" s="217"/>
      <c r="GX423" s="217"/>
      <c r="GY423" s="217"/>
      <c r="GZ423" s="217"/>
      <c r="HA423" s="217"/>
      <c r="HB423" s="217"/>
      <c r="HC423" s="217"/>
      <c r="HD423" s="217"/>
      <c r="HE423" s="217"/>
      <c r="HF423" s="217"/>
      <c r="HG423" s="217"/>
      <c r="HH423" s="217"/>
      <c r="HI423" s="217"/>
      <c r="HJ423" s="217"/>
      <c r="HK423" s="217"/>
      <c r="HL423" s="217"/>
      <c r="HM423" s="217"/>
      <c r="HN423" s="217"/>
      <c r="HO423" s="217"/>
      <c r="HP423" s="217"/>
      <c r="HQ423" s="217"/>
      <c r="HR423" s="217"/>
      <c r="HS423" s="217"/>
      <c r="HT423" s="217"/>
      <c r="HU423" s="217"/>
      <c r="HV423" s="217"/>
      <c r="HW423" s="217"/>
      <c r="HX423" s="217"/>
      <c r="HY423" s="217"/>
      <c r="HZ423" s="217"/>
      <c r="IA423" s="217"/>
      <c r="IB423" s="217"/>
      <c r="IC423" s="217"/>
      <c r="ID423" s="217"/>
      <c r="IE423" s="217"/>
      <c r="IF423" s="217"/>
      <c r="IG423" s="217"/>
      <c r="IH423" s="217"/>
      <c r="II423" s="217"/>
      <c r="IJ423" s="217"/>
      <c r="IK423" s="217"/>
      <c r="IL423" s="217"/>
      <c r="IM423" s="217"/>
      <c r="IN423" s="217"/>
      <c r="IO423" s="217"/>
      <c r="IP423" s="217"/>
      <c r="IQ423" s="217"/>
      <c r="IR423" s="217"/>
      <c r="IS423" s="217"/>
      <c r="IT423" s="217"/>
      <c r="IU423" s="217"/>
      <c r="IV423" s="217"/>
      <c r="IW423" s="217"/>
    </row>
    <row r="424" customFormat="false" ht="12.75" hidden="false" customHeight="false" outlineLevel="0" collapsed="false">
      <c r="A424" s="216"/>
      <c r="B424" s="202"/>
      <c r="C424" s="202"/>
      <c r="D424" s="202"/>
      <c r="E424" s="202"/>
      <c r="F424" s="217"/>
      <c r="G424" s="217"/>
      <c r="H424" s="217"/>
      <c r="I424" s="217"/>
      <c r="J424" s="217"/>
      <c r="K424" s="217"/>
      <c r="L424" s="217"/>
      <c r="M424" s="217"/>
      <c r="N424" s="217"/>
      <c r="O424" s="217"/>
      <c r="P424" s="217"/>
      <c r="Q424" s="217"/>
      <c r="R424" s="217"/>
      <c r="S424" s="217"/>
      <c r="T424" s="217"/>
      <c r="U424" s="217"/>
      <c r="V424" s="217"/>
      <c r="W424" s="217"/>
      <c r="X424" s="217"/>
      <c r="Y424" s="217"/>
      <c r="Z424" s="217"/>
      <c r="AA424" s="217"/>
      <c r="AB424" s="217"/>
      <c r="AC424" s="217"/>
      <c r="AD424" s="217"/>
      <c r="AE424" s="217"/>
      <c r="AF424" s="217"/>
      <c r="AG424" s="217"/>
      <c r="AH424" s="217"/>
      <c r="AI424" s="217"/>
      <c r="AJ424" s="217"/>
      <c r="AK424" s="217"/>
      <c r="AL424" s="217"/>
      <c r="AM424" s="217"/>
      <c r="AN424" s="217"/>
      <c r="AO424" s="217"/>
      <c r="AP424" s="217"/>
      <c r="AQ424" s="217"/>
      <c r="AR424" s="217"/>
      <c r="AS424" s="217"/>
      <c r="AT424" s="217"/>
      <c r="AU424" s="217"/>
      <c r="AV424" s="217"/>
      <c r="AW424" s="217"/>
      <c r="AX424" s="217"/>
      <c r="AY424" s="217"/>
      <c r="AZ424" s="217"/>
      <c r="BA424" s="217"/>
      <c r="BB424" s="217"/>
      <c r="BC424" s="217"/>
      <c r="BD424" s="217"/>
      <c r="BE424" s="217"/>
      <c r="BF424" s="217"/>
      <c r="BG424" s="217"/>
      <c r="BH424" s="217"/>
      <c r="BI424" s="217"/>
      <c r="BJ424" s="217"/>
      <c r="BK424" s="217"/>
      <c r="BL424" s="217"/>
      <c r="BM424" s="217"/>
      <c r="BN424" s="217"/>
      <c r="BO424" s="217"/>
      <c r="BP424" s="217"/>
      <c r="BQ424" s="217"/>
      <c r="BR424" s="217"/>
      <c r="BS424" s="217"/>
      <c r="BT424" s="217"/>
      <c r="BU424" s="217"/>
      <c r="BV424" s="217"/>
      <c r="BW424" s="217"/>
      <c r="BX424" s="217"/>
      <c r="BY424" s="217"/>
      <c r="BZ424" s="217"/>
      <c r="CA424" s="217"/>
      <c r="CB424" s="217"/>
      <c r="CC424" s="217"/>
      <c r="CD424" s="217"/>
      <c r="CE424" s="217"/>
      <c r="CF424" s="217"/>
      <c r="CG424" s="217"/>
      <c r="CH424" s="217"/>
      <c r="CI424" s="217"/>
      <c r="CJ424" s="217"/>
      <c r="CK424" s="217"/>
      <c r="CL424" s="217"/>
      <c r="CM424" s="217"/>
      <c r="CN424" s="217"/>
      <c r="CO424" s="217"/>
      <c r="CP424" s="217"/>
      <c r="CQ424" s="217"/>
      <c r="CR424" s="217"/>
      <c r="CS424" s="217"/>
      <c r="CT424" s="217"/>
      <c r="CU424" s="217"/>
      <c r="CV424" s="217"/>
      <c r="CW424" s="217"/>
      <c r="CX424" s="217"/>
      <c r="CY424" s="217"/>
      <c r="CZ424" s="217"/>
      <c r="DA424" s="217"/>
      <c r="DB424" s="217"/>
      <c r="DC424" s="217"/>
      <c r="DD424" s="217"/>
      <c r="DE424" s="217"/>
      <c r="DF424" s="217"/>
      <c r="DG424" s="217"/>
      <c r="DH424" s="217"/>
      <c r="DI424" s="217"/>
      <c r="DJ424" s="217"/>
      <c r="DK424" s="217"/>
      <c r="DL424" s="217"/>
      <c r="DM424" s="217"/>
      <c r="DN424" s="217"/>
      <c r="DO424" s="217"/>
      <c r="DP424" s="217"/>
      <c r="DQ424" s="217"/>
      <c r="DR424" s="217"/>
      <c r="DS424" s="217"/>
      <c r="DT424" s="217"/>
      <c r="DU424" s="217"/>
      <c r="DV424" s="217"/>
      <c r="DW424" s="217"/>
      <c r="DX424" s="217"/>
      <c r="DY424" s="217"/>
      <c r="DZ424" s="217"/>
      <c r="EA424" s="217"/>
      <c r="EB424" s="217"/>
      <c r="EC424" s="217"/>
      <c r="ED424" s="217"/>
      <c r="EE424" s="217"/>
      <c r="EF424" s="217"/>
      <c r="EG424" s="217"/>
      <c r="EH424" s="217"/>
      <c r="EI424" s="217"/>
      <c r="EJ424" s="217"/>
      <c r="EK424" s="217"/>
      <c r="EL424" s="217"/>
      <c r="EM424" s="217"/>
      <c r="EN424" s="217"/>
      <c r="EO424" s="217"/>
      <c r="EP424" s="217"/>
      <c r="EQ424" s="217"/>
      <c r="ER424" s="217"/>
      <c r="ES424" s="217"/>
      <c r="ET424" s="217"/>
      <c r="EU424" s="217"/>
      <c r="EV424" s="217"/>
      <c r="EW424" s="217"/>
      <c r="EX424" s="217"/>
      <c r="EY424" s="217"/>
      <c r="EZ424" s="217"/>
      <c r="FA424" s="217"/>
      <c r="FB424" s="217"/>
      <c r="FC424" s="217"/>
      <c r="FD424" s="217"/>
      <c r="FE424" s="217"/>
      <c r="FF424" s="217"/>
      <c r="FG424" s="217"/>
      <c r="FH424" s="217"/>
      <c r="FI424" s="217"/>
      <c r="FJ424" s="217"/>
      <c r="FK424" s="217"/>
      <c r="FL424" s="217"/>
      <c r="FM424" s="217"/>
      <c r="FN424" s="217"/>
      <c r="FO424" s="217"/>
      <c r="FP424" s="217"/>
      <c r="FQ424" s="217"/>
      <c r="FR424" s="217"/>
      <c r="FS424" s="217"/>
      <c r="FT424" s="217"/>
      <c r="FU424" s="217"/>
      <c r="FV424" s="217"/>
      <c r="FW424" s="217"/>
      <c r="FX424" s="217"/>
      <c r="FY424" s="217"/>
      <c r="FZ424" s="217"/>
      <c r="GA424" s="217"/>
      <c r="GB424" s="217"/>
      <c r="GC424" s="217"/>
      <c r="GD424" s="217"/>
      <c r="GE424" s="217"/>
      <c r="GF424" s="217"/>
      <c r="GG424" s="217"/>
      <c r="GH424" s="217"/>
      <c r="GI424" s="217"/>
      <c r="GJ424" s="217"/>
      <c r="GK424" s="217"/>
      <c r="GL424" s="217"/>
      <c r="GM424" s="217"/>
      <c r="GN424" s="217"/>
      <c r="GO424" s="217"/>
      <c r="GP424" s="217"/>
      <c r="GQ424" s="217"/>
      <c r="GR424" s="217"/>
      <c r="GS424" s="217"/>
      <c r="GT424" s="217"/>
      <c r="GU424" s="217"/>
      <c r="GV424" s="217"/>
      <c r="GW424" s="217"/>
      <c r="GX424" s="217"/>
      <c r="GY424" s="217"/>
      <c r="GZ424" s="217"/>
      <c r="HA424" s="217"/>
      <c r="HB424" s="217"/>
      <c r="HC424" s="217"/>
      <c r="HD424" s="217"/>
      <c r="HE424" s="217"/>
      <c r="HF424" s="217"/>
      <c r="HG424" s="217"/>
      <c r="HH424" s="217"/>
      <c r="HI424" s="217"/>
      <c r="HJ424" s="217"/>
      <c r="HK424" s="217"/>
      <c r="HL424" s="217"/>
      <c r="HM424" s="217"/>
      <c r="HN424" s="217"/>
      <c r="HO424" s="217"/>
      <c r="HP424" s="217"/>
      <c r="HQ424" s="217"/>
      <c r="HR424" s="217"/>
      <c r="HS424" s="217"/>
      <c r="HT424" s="217"/>
      <c r="HU424" s="217"/>
      <c r="HV424" s="217"/>
      <c r="HW424" s="217"/>
      <c r="HX424" s="217"/>
      <c r="HY424" s="217"/>
      <c r="HZ424" s="217"/>
      <c r="IA424" s="217"/>
      <c r="IB424" s="217"/>
      <c r="IC424" s="217"/>
      <c r="ID424" s="217"/>
      <c r="IE424" s="217"/>
      <c r="IF424" s="217"/>
      <c r="IG424" s="217"/>
      <c r="IH424" s="217"/>
      <c r="II424" s="217"/>
      <c r="IJ424" s="217"/>
      <c r="IK424" s="217"/>
      <c r="IL424" s="217"/>
      <c r="IM424" s="217"/>
      <c r="IN424" s="217"/>
      <c r="IO424" s="217"/>
      <c r="IP424" s="217"/>
      <c r="IQ424" s="217"/>
      <c r="IR424" s="217"/>
      <c r="IS424" s="217"/>
      <c r="IT424" s="217"/>
      <c r="IU424" s="217"/>
      <c r="IV424" s="217"/>
      <c r="IW424" s="217"/>
    </row>
    <row r="425" customFormat="false" ht="12.75" hidden="false" customHeight="false" outlineLevel="0" collapsed="false">
      <c r="A425" s="221"/>
      <c r="B425" s="218"/>
      <c r="C425" s="218"/>
      <c r="D425" s="218"/>
      <c r="E425" s="218"/>
      <c r="F425" s="217"/>
      <c r="G425" s="217"/>
      <c r="H425" s="217"/>
      <c r="I425" s="217"/>
      <c r="J425" s="217"/>
      <c r="K425" s="217"/>
      <c r="L425" s="217"/>
      <c r="M425" s="217"/>
      <c r="N425" s="217"/>
      <c r="O425" s="217"/>
      <c r="P425" s="217"/>
      <c r="Q425" s="217"/>
      <c r="R425" s="217"/>
      <c r="S425" s="217"/>
      <c r="T425" s="217"/>
      <c r="U425" s="217"/>
      <c r="V425" s="217"/>
      <c r="W425" s="217"/>
      <c r="X425" s="217"/>
      <c r="Y425" s="217"/>
      <c r="Z425" s="217"/>
      <c r="AA425" s="217"/>
      <c r="AB425" s="217"/>
      <c r="AC425" s="217"/>
      <c r="AD425" s="217"/>
      <c r="AE425" s="217"/>
      <c r="AF425" s="217"/>
      <c r="AG425" s="217"/>
      <c r="AH425" s="217"/>
      <c r="AI425" s="217"/>
      <c r="AJ425" s="217"/>
      <c r="AK425" s="217"/>
      <c r="AL425" s="217"/>
      <c r="AM425" s="217"/>
      <c r="AN425" s="217"/>
      <c r="AO425" s="217"/>
      <c r="AP425" s="217"/>
      <c r="AQ425" s="217"/>
      <c r="AR425" s="217"/>
      <c r="AS425" s="217"/>
      <c r="AT425" s="217"/>
      <c r="AU425" s="217"/>
      <c r="AV425" s="217"/>
      <c r="AW425" s="217"/>
      <c r="AX425" s="217"/>
      <c r="AY425" s="217"/>
      <c r="AZ425" s="217"/>
      <c r="BA425" s="217"/>
      <c r="BB425" s="217"/>
      <c r="BC425" s="217"/>
      <c r="BD425" s="217"/>
      <c r="BE425" s="217"/>
      <c r="BF425" s="217"/>
      <c r="BG425" s="217"/>
      <c r="BH425" s="217"/>
      <c r="BI425" s="217"/>
      <c r="BJ425" s="217"/>
      <c r="BK425" s="217"/>
      <c r="BL425" s="217"/>
      <c r="BM425" s="217"/>
      <c r="BN425" s="217"/>
      <c r="BO425" s="217"/>
      <c r="BP425" s="217"/>
      <c r="BQ425" s="217"/>
      <c r="BR425" s="217"/>
      <c r="BS425" s="217"/>
      <c r="BT425" s="217"/>
      <c r="BU425" s="217"/>
      <c r="BV425" s="217"/>
      <c r="BW425" s="217"/>
      <c r="BX425" s="217"/>
      <c r="BY425" s="217"/>
      <c r="BZ425" s="217"/>
      <c r="CA425" s="217"/>
      <c r="CB425" s="217"/>
      <c r="CC425" s="217"/>
      <c r="CD425" s="217"/>
      <c r="CE425" s="217"/>
      <c r="CF425" s="217"/>
      <c r="CG425" s="217"/>
      <c r="CH425" s="217"/>
      <c r="CI425" s="217"/>
      <c r="CJ425" s="217"/>
      <c r="CK425" s="217"/>
      <c r="CL425" s="217"/>
      <c r="CM425" s="217"/>
      <c r="CN425" s="217"/>
      <c r="CO425" s="217"/>
      <c r="CP425" s="217"/>
      <c r="CQ425" s="217"/>
      <c r="CR425" s="217"/>
      <c r="CS425" s="217"/>
      <c r="CT425" s="217"/>
      <c r="CU425" s="217"/>
      <c r="CV425" s="217"/>
      <c r="CW425" s="217"/>
      <c r="CX425" s="217"/>
      <c r="CY425" s="217"/>
      <c r="CZ425" s="217"/>
      <c r="DA425" s="217"/>
      <c r="DB425" s="217"/>
      <c r="DC425" s="217"/>
      <c r="DD425" s="217"/>
      <c r="DE425" s="217"/>
      <c r="DF425" s="217"/>
      <c r="DG425" s="217"/>
      <c r="DH425" s="217"/>
      <c r="DI425" s="217"/>
      <c r="DJ425" s="217"/>
      <c r="DK425" s="217"/>
      <c r="DL425" s="217"/>
      <c r="DM425" s="217"/>
      <c r="DN425" s="217"/>
      <c r="DO425" s="217"/>
      <c r="DP425" s="217"/>
      <c r="DQ425" s="217"/>
      <c r="DR425" s="217"/>
      <c r="DS425" s="217"/>
      <c r="DT425" s="217"/>
      <c r="DU425" s="217"/>
      <c r="DV425" s="217"/>
      <c r="DW425" s="217"/>
      <c r="DX425" s="217"/>
      <c r="DY425" s="217"/>
      <c r="DZ425" s="217"/>
      <c r="EA425" s="217"/>
      <c r="EB425" s="217"/>
      <c r="EC425" s="217"/>
      <c r="ED425" s="217"/>
      <c r="EE425" s="217"/>
      <c r="EF425" s="217"/>
      <c r="EG425" s="217"/>
      <c r="EH425" s="217"/>
      <c r="EI425" s="217"/>
      <c r="EJ425" s="217"/>
      <c r="EK425" s="217"/>
      <c r="EL425" s="217"/>
      <c r="EM425" s="217"/>
      <c r="EN425" s="217"/>
      <c r="EO425" s="217"/>
      <c r="EP425" s="217"/>
      <c r="EQ425" s="217"/>
      <c r="ER425" s="217"/>
      <c r="ES425" s="217"/>
      <c r="ET425" s="217"/>
      <c r="EU425" s="217"/>
      <c r="EV425" s="217"/>
      <c r="EW425" s="217"/>
      <c r="EX425" s="217"/>
      <c r="EY425" s="217"/>
      <c r="EZ425" s="217"/>
      <c r="FA425" s="217"/>
      <c r="FB425" s="217"/>
      <c r="FC425" s="217"/>
      <c r="FD425" s="217"/>
      <c r="FE425" s="217"/>
      <c r="FF425" s="217"/>
      <c r="FG425" s="217"/>
      <c r="FH425" s="217"/>
      <c r="FI425" s="217"/>
      <c r="FJ425" s="217"/>
      <c r="FK425" s="217"/>
      <c r="FL425" s="217"/>
      <c r="FM425" s="217"/>
      <c r="FN425" s="217"/>
      <c r="FO425" s="217"/>
      <c r="FP425" s="217"/>
      <c r="FQ425" s="217"/>
      <c r="FR425" s="217"/>
      <c r="FS425" s="217"/>
      <c r="FT425" s="217"/>
      <c r="FU425" s="217"/>
      <c r="FV425" s="217"/>
      <c r="FW425" s="217"/>
      <c r="FX425" s="217"/>
      <c r="FY425" s="217"/>
      <c r="FZ425" s="217"/>
      <c r="GA425" s="217"/>
      <c r="GB425" s="217"/>
      <c r="GC425" s="217"/>
      <c r="GD425" s="217"/>
      <c r="GE425" s="217"/>
      <c r="GF425" s="217"/>
      <c r="GG425" s="217"/>
      <c r="GH425" s="217"/>
      <c r="GI425" s="217"/>
      <c r="GJ425" s="217"/>
      <c r="GK425" s="217"/>
      <c r="GL425" s="217"/>
      <c r="GM425" s="217"/>
      <c r="GN425" s="217"/>
      <c r="GO425" s="217"/>
      <c r="GP425" s="217"/>
      <c r="GQ425" s="217"/>
      <c r="GR425" s="217"/>
      <c r="GS425" s="217"/>
      <c r="GT425" s="217"/>
      <c r="GU425" s="217"/>
      <c r="GV425" s="217"/>
      <c r="GW425" s="217"/>
      <c r="GX425" s="217"/>
      <c r="GY425" s="217"/>
      <c r="GZ425" s="217"/>
      <c r="HA425" s="217"/>
      <c r="HB425" s="217"/>
      <c r="HC425" s="217"/>
      <c r="HD425" s="217"/>
      <c r="HE425" s="217"/>
      <c r="HF425" s="217"/>
      <c r="HG425" s="217"/>
      <c r="HH425" s="217"/>
      <c r="HI425" s="217"/>
      <c r="HJ425" s="217"/>
      <c r="HK425" s="217"/>
      <c r="HL425" s="217"/>
      <c r="HM425" s="217"/>
      <c r="HN425" s="217"/>
      <c r="HO425" s="217"/>
      <c r="HP425" s="217"/>
      <c r="HQ425" s="217"/>
      <c r="HR425" s="217"/>
      <c r="HS425" s="217"/>
      <c r="HT425" s="217"/>
      <c r="HU425" s="217"/>
      <c r="HV425" s="217"/>
      <c r="HW425" s="217"/>
      <c r="HX425" s="217"/>
      <c r="HY425" s="217"/>
      <c r="HZ425" s="217"/>
      <c r="IA425" s="217"/>
      <c r="IB425" s="217"/>
      <c r="IC425" s="217"/>
      <c r="ID425" s="217"/>
      <c r="IE425" s="217"/>
      <c r="IF425" s="217"/>
      <c r="IG425" s="217"/>
      <c r="IH425" s="217"/>
      <c r="II425" s="217"/>
      <c r="IJ425" s="217"/>
      <c r="IK425" s="217"/>
      <c r="IL425" s="217"/>
      <c r="IM425" s="217"/>
      <c r="IN425" s="217"/>
      <c r="IO425" s="217"/>
      <c r="IP425" s="217"/>
      <c r="IQ425" s="217"/>
      <c r="IR425" s="217"/>
      <c r="IS425" s="217"/>
      <c r="IT425" s="217"/>
      <c r="IU425" s="217"/>
      <c r="IV425" s="217"/>
      <c r="IW425" s="217"/>
    </row>
    <row r="426" customFormat="false" ht="12.75" hidden="false" customHeight="false" outlineLevel="0" collapsed="false">
      <c r="A426" s="192"/>
      <c r="B426" s="216"/>
      <c r="C426" s="216"/>
      <c r="D426" s="216"/>
      <c r="E426" s="216"/>
      <c r="F426" s="217"/>
      <c r="G426" s="217"/>
      <c r="H426" s="217"/>
      <c r="I426" s="217"/>
      <c r="J426" s="217"/>
      <c r="K426" s="217"/>
      <c r="L426" s="217"/>
      <c r="M426" s="217"/>
      <c r="N426" s="217"/>
      <c r="O426" s="217"/>
      <c r="P426" s="217"/>
      <c r="Q426" s="217"/>
      <c r="R426" s="217"/>
      <c r="S426" s="217"/>
      <c r="T426" s="217"/>
      <c r="U426" s="217"/>
      <c r="V426" s="217"/>
      <c r="W426" s="217"/>
      <c r="X426" s="217"/>
      <c r="Y426" s="217"/>
      <c r="Z426" s="217"/>
      <c r="AA426" s="217"/>
      <c r="AB426" s="217"/>
      <c r="AC426" s="217"/>
      <c r="AD426" s="217"/>
      <c r="AE426" s="217"/>
      <c r="AF426" s="217"/>
      <c r="AG426" s="217"/>
      <c r="AH426" s="217"/>
      <c r="AI426" s="217"/>
      <c r="AJ426" s="217"/>
      <c r="AK426" s="217"/>
      <c r="AL426" s="217"/>
      <c r="AM426" s="217"/>
      <c r="AN426" s="217"/>
      <c r="AO426" s="217"/>
      <c r="AP426" s="217"/>
      <c r="AQ426" s="217"/>
      <c r="AR426" s="217"/>
      <c r="AS426" s="217"/>
      <c r="AT426" s="217"/>
      <c r="AU426" s="217"/>
      <c r="AV426" s="217"/>
      <c r="AW426" s="217"/>
      <c r="AX426" s="217"/>
      <c r="AY426" s="217"/>
      <c r="AZ426" s="217"/>
      <c r="BA426" s="217"/>
      <c r="BB426" s="217"/>
      <c r="BC426" s="217"/>
      <c r="BD426" s="217"/>
      <c r="BE426" s="217"/>
      <c r="BF426" s="217"/>
      <c r="BG426" s="217"/>
      <c r="BH426" s="217"/>
      <c r="BI426" s="217"/>
      <c r="BJ426" s="217"/>
      <c r="BK426" s="217"/>
      <c r="BL426" s="217"/>
      <c r="BM426" s="217"/>
      <c r="BN426" s="217"/>
      <c r="BO426" s="217"/>
      <c r="BP426" s="217"/>
      <c r="BQ426" s="217"/>
      <c r="BR426" s="217"/>
      <c r="BS426" s="217"/>
      <c r="BT426" s="217"/>
      <c r="BU426" s="217"/>
      <c r="BV426" s="217"/>
      <c r="BW426" s="217"/>
      <c r="BX426" s="217"/>
      <c r="BY426" s="217"/>
      <c r="BZ426" s="217"/>
      <c r="CA426" s="217"/>
      <c r="CB426" s="217"/>
      <c r="CC426" s="217"/>
      <c r="CD426" s="217"/>
      <c r="CE426" s="217"/>
      <c r="CF426" s="217"/>
      <c r="CG426" s="217"/>
      <c r="CH426" s="217"/>
      <c r="CI426" s="217"/>
      <c r="CJ426" s="217"/>
      <c r="CK426" s="217"/>
      <c r="CL426" s="217"/>
      <c r="CM426" s="217"/>
      <c r="CN426" s="217"/>
      <c r="CO426" s="217"/>
      <c r="CP426" s="217"/>
      <c r="CQ426" s="217"/>
      <c r="CR426" s="217"/>
      <c r="CS426" s="217"/>
      <c r="CT426" s="217"/>
      <c r="CU426" s="217"/>
      <c r="CV426" s="217"/>
      <c r="CW426" s="217"/>
      <c r="CX426" s="217"/>
      <c r="CY426" s="217"/>
      <c r="CZ426" s="217"/>
      <c r="DA426" s="217"/>
      <c r="DB426" s="217"/>
      <c r="DC426" s="217"/>
      <c r="DD426" s="217"/>
      <c r="DE426" s="217"/>
      <c r="DF426" s="217"/>
      <c r="DG426" s="217"/>
      <c r="DH426" s="217"/>
      <c r="DI426" s="217"/>
      <c r="DJ426" s="217"/>
      <c r="DK426" s="217"/>
      <c r="DL426" s="217"/>
      <c r="DM426" s="217"/>
      <c r="DN426" s="217"/>
      <c r="DO426" s="217"/>
      <c r="DP426" s="217"/>
      <c r="DQ426" s="217"/>
      <c r="DR426" s="217"/>
      <c r="DS426" s="217"/>
      <c r="DT426" s="217"/>
      <c r="DU426" s="217"/>
      <c r="DV426" s="217"/>
      <c r="DW426" s="217"/>
      <c r="DX426" s="217"/>
      <c r="DY426" s="217"/>
      <c r="DZ426" s="217"/>
      <c r="EA426" s="217"/>
      <c r="EB426" s="217"/>
      <c r="EC426" s="217"/>
      <c r="ED426" s="217"/>
      <c r="EE426" s="217"/>
      <c r="EF426" s="217"/>
      <c r="EG426" s="217"/>
      <c r="EH426" s="217"/>
      <c r="EI426" s="217"/>
      <c r="EJ426" s="217"/>
      <c r="EK426" s="217"/>
      <c r="EL426" s="217"/>
      <c r="EM426" s="217"/>
      <c r="EN426" s="217"/>
      <c r="EO426" s="217"/>
      <c r="EP426" s="217"/>
      <c r="EQ426" s="217"/>
      <c r="ER426" s="217"/>
      <c r="ES426" s="217"/>
      <c r="ET426" s="217"/>
      <c r="EU426" s="217"/>
      <c r="EV426" s="217"/>
      <c r="EW426" s="217"/>
      <c r="EX426" s="217"/>
      <c r="EY426" s="217"/>
      <c r="EZ426" s="217"/>
      <c r="FA426" s="217"/>
      <c r="FB426" s="217"/>
      <c r="FC426" s="217"/>
      <c r="FD426" s="217"/>
      <c r="FE426" s="217"/>
      <c r="FF426" s="217"/>
      <c r="FG426" s="217"/>
      <c r="FH426" s="217"/>
      <c r="FI426" s="217"/>
      <c r="FJ426" s="217"/>
      <c r="FK426" s="217"/>
      <c r="FL426" s="217"/>
      <c r="FM426" s="217"/>
      <c r="FN426" s="217"/>
      <c r="FO426" s="217"/>
      <c r="FP426" s="217"/>
      <c r="FQ426" s="217"/>
      <c r="FR426" s="217"/>
      <c r="FS426" s="217"/>
      <c r="FT426" s="217"/>
      <c r="FU426" s="217"/>
      <c r="FV426" s="217"/>
      <c r="FW426" s="217"/>
      <c r="FX426" s="217"/>
      <c r="FY426" s="217"/>
      <c r="FZ426" s="217"/>
      <c r="GA426" s="217"/>
      <c r="GB426" s="217"/>
      <c r="GC426" s="217"/>
      <c r="GD426" s="217"/>
      <c r="GE426" s="217"/>
      <c r="GF426" s="217"/>
      <c r="GG426" s="217"/>
      <c r="GH426" s="217"/>
      <c r="GI426" s="217"/>
      <c r="GJ426" s="217"/>
      <c r="GK426" s="217"/>
      <c r="GL426" s="217"/>
      <c r="GM426" s="217"/>
      <c r="GN426" s="217"/>
      <c r="GO426" s="217"/>
      <c r="GP426" s="217"/>
      <c r="GQ426" s="217"/>
      <c r="GR426" s="217"/>
      <c r="GS426" s="217"/>
      <c r="GT426" s="217"/>
      <c r="GU426" s="217"/>
      <c r="GV426" s="217"/>
      <c r="GW426" s="217"/>
      <c r="GX426" s="217"/>
      <c r="GY426" s="217"/>
      <c r="GZ426" s="217"/>
      <c r="HA426" s="217"/>
      <c r="HB426" s="217"/>
      <c r="HC426" s="217"/>
      <c r="HD426" s="217"/>
      <c r="HE426" s="217"/>
      <c r="HF426" s="217"/>
      <c r="HG426" s="217"/>
      <c r="HH426" s="217"/>
      <c r="HI426" s="217"/>
      <c r="HJ426" s="217"/>
      <c r="HK426" s="217"/>
      <c r="HL426" s="217"/>
      <c r="HM426" s="217"/>
      <c r="HN426" s="217"/>
      <c r="HO426" s="217"/>
      <c r="HP426" s="217"/>
      <c r="HQ426" s="217"/>
      <c r="HR426" s="217"/>
      <c r="HS426" s="217"/>
      <c r="HT426" s="217"/>
      <c r="HU426" s="217"/>
      <c r="HV426" s="217"/>
      <c r="HW426" s="217"/>
      <c r="HX426" s="217"/>
      <c r="HY426" s="217"/>
      <c r="HZ426" s="217"/>
      <c r="IA426" s="217"/>
      <c r="IB426" s="217"/>
      <c r="IC426" s="217"/>
      <c r="ID426" s="217"/>
      <c r="IE426" s="217"/>
      <c r="IF426" s="217"/>
      <c r="IG426" s="217"/>
      <c r="IH426" s="217"/>
      <c r="II426" s="217"/>
      <c r="IJ426" s="217"/>
      <c r="IK426" s="217"/>
      <c r="IL426" s="217"/>
      <c r="IM426" s="217"/>
      <c r="IN426" s="217"/>
      <c r="IO426" s="217"/>
      <c r="IP426" s="217"/>
      <c r="IQ426" s="217"/>
      <c r="IR426" s="217"/>
      <c r="IS426" s="217"/>
      <c r="IT426" s="217"/>
      <c r="IU426" s="217"/>
      <c r="IV426" s="217"/>
      <c r="IW426" s="217"/>
    </row>
    <row r="427" customFormat="false" ht="12.75" hidden="false" customHeight="false" outlineLevel="0" collapsed="false">
      <c r="A427" s="191"/>
      <c r="B427" s="216"/>
      <c r="C427" s="222"/>
      <c r="D427" s="222"/>
      <c r="E427" s="222"/>
      <c r="F427" s="217"/>
      <c r="G427" s="217"/>
      <c r="H427" s="217"/>
      <c r="I427" s="217"/>
      <c r="J427" s="217"/>
      <c r="K427" s="217"/>
      <c r="L427" s="217"/>
      <c r="M427" s="217"/>
      <c r="N427" s="217"/>
      <c r="O427" s="217"/>
      <c r="P427" s="217"/>
      <c r="Q427" s="217"/>
      <c r="R427" s="217"/>
      <c r="S427" s="217"/>
      <c r="T427" s="217"/>
      <c r="U427" s="217"/>
      <c r="V427" s="217"/>
      <c r="W427" s="217"/>
      <c r="X427" s="217"/>
      <c r="Y427" s="217"/>
      <c r="Z427" s="217"/>
      <c r="AA427" s="217"/>
      <c r="AB427" s="217"/>
      <c r="AC427" s="217"/>
      <c r="AD427" s="217"/>
      <c r="AE427" s="217"/>
      <c r="AF427" s="217"/>
      <c r="AG427" s="217"/>
      <c r="AH427" s="217"/>
      <c r="AI427" s="217"/>
      <c r="AJ427" s="217"/>
      <c r="AK427" s="217"/>
      <c r="AL427" s="217"/>
      <c r="AM427" s="217"/>
      <c r="AN427" s="217"/>
      <c r="AO427" s="217"/>
      <c r="AP427" s="217"/>
      <c r="AQ427" s="217"/>
      <c r="AR427" s="217"/>
      <c r="AS427" s="217"/>
      <c r="AT427" s="217"/>
      <c r="AU427" s="217"/>
      <c r="AV427" s="217"/>
      <c r="AW427" s="217"/>
      <c r="AX427" s="217"/>
      <c r="AY427" s="217"/>
      <c r="AZ427" s="217"/>
      <c r="BA427" s="217"/>
      <c r="BB427" s="217"/>
      <c r="BC427" s="217"/>
      <c r="BD427" s="217"/>
      <c r="BE427" s="217"/>
      <c r="BF427" s="217"/>
      <c r="BG427" s="217"/>
      <c r="BH427" s="217"/>
      <c r="BI427" s="217"/>
      <c r="BJ427" s="217"/>
      <c r="BK427" s="217"/>
      <c r="BL427" s="217"/>
      <c r="BM427" s="217"/>
      <c r="BN427" s="217"/>
      <c r="BO427" s="217"/>
      <c r="BP427" s="217"/>
      <c r="BQ427" s="217"/>
      <c r="BR427" s="217"/>
      <c r="BS427" s="217"/>
      <c r="BT427" s="217"/>
      <c r="BU427" s="217"/>
      <c r="BV427" s="217"/>
      <c r="BW427" s="217"/>
      <c r="BX427" s="217"/>
      <c r="BY427" s="217"/>
      <c r="BZ427" s="217"/>
      <c r="CA427" s="217"/>
      <c r="CB427" s="217"/>
      <c r="CC427" s="217"/>
      <c r="CD427" s="217"/>
      <c r="CE427" s="217"/>
      <c r="CF427" s="217"/>
      <c r="CG427" s="217"/>
      <c r="CH427" s="217"/>
      <c r="CI427" s="217"/>
      <c r="CJ427" s="217"/>
      <c r="CK427" s="217"/>
      <c r="CL427" s="217"/>
      <c r="CM427" s="217"/>
      <c r="CN427" s="217"/>
      <c r="CO427" s="217"/>
      <c r="CP427" s="217"/>
      <c r="CQ427" s="217"/>
      <c r="CR427" s="217"/>
      <c r="CS427" s="217"/>
      <c r="CT427" s="217"/>
      <c r="CU427" s="217"/>
      <c r="CV427" s="217"/>
      <c r="CW427" s="217"/>
      <c r="CX427" s="217"/>
      <c r="CY427" s="217"/>
      <c r="CZ427" s="217"/>
      <c r="DA427" s="217"/>
      <c r="DB427" s="217"/>
      <c r="DC427" s="217"/>
      <c r="DD427" s="217"/>
      <c r="DE427" s="217"/>
      <c r="DF427" s="217"/>
      <c r="DG427" s="217"/>
      <c r="DH427" s="217"/>
      <c r="DI427" s="217"/>
      <c r="DJ427" s="217"/>
      <c r="DK427" s="217"/>
      <c r="DL427" s="217"/>
      <c r="DM427" s="217"/>
      <c r="DN427" s="217"/>
      <c r="DO427" s="217"/>
      <c r="DP427" s="217"/>
      <c r="DQ427" s="217"/>
      <c r="DR427" s="217"/>
      <c r="DS427" s="217"/>
      <c r="DT427" s="217"/>
      <c r="DU427" s="217"/>
      <c r="DV427" s="217"/>
      <c r="DW427" s="217"/>
      <c r="DX427" s="217"/>
      <c r="DY427" s="217"/>
      <c r="DZ427" s="217"/>
      <c r="EA427" s="217"/>
      <c r="EB427" s="217"/>
      <c r="EC427" s="217"/>
      <c r="ED427" s="217"/>
      <c r="EE427" s="217"/>
      <c r="EF427" s="217"/>
      <c r="EG427" s="217"/>
      <c r="EH427" s="217"/>
      <c r="EI427" s="217"/>
      <c r="EJ427" s="217"/>
      <c r="EK427" s="217"/>
      <c r="EL427" s="217"/>
      <c r="EM427" s="217"/>
      <c r="EN427" s="217"/>
      <c r="EO427" s="217"/>
      <c r="EP427" s="217"/>
      <c r="EQ427" s="217"/>
      <c r="ER427" s="217"/>
      <c r="ES427" s="217"/>
      <c r="ET427" s="217"/>
      <c r="EU427" s="217"/>
      <c r="EV427" s="217"/>
      <c r="EW427" s="217"/>
      <c r="EX427" s="217"/>
      <c r="EY427" s="217"/>
      <c r="EZ427" s="217"/>
      <c r="FA427" s="217"/>
      <c r="FB427" s="217"/>
      <c r="FC427" s="217"/>
      <c r="FD427" s="217"/>
      <c r="FE427" s="217"/>
      <c r="FF427" s="217"/>
      <c r="FG427" s="217"/>
      <c r="FH427" s="217"/>
      <c r="FI427" s="217"/>
      <c r="FJ427" s="217"/>
      <c r="FK427" s="217"/>
      <c r="FL427" s="217"/>
      <c r="FM427" s="217"/>
      <c r="FN427" s="217"/>
      <c r="FO427" s="217"/>
      <c r="FP427" s="217"/>
      <c r="FQ427" s="217"/>
      <c r="FR427" s="217"/>
      <c r="FS427" s="217"/>
      <c r="FT427" s="217"/>
      <c r="FU427" s="217"/>
      <c r="FV427" s="217"/>
      <c r="FW427" s="217"/>
      <c r="FX427" s="217"/>
      <c r="FY427" s="217"/>
      <c r="FZ427" s="217"/>
      <c r="GA427" s="217"/>
      <c r="GB427" s="217"/>
      <c r="GC427" s="217"/>
      <c r="GD427" s="217"/>
      <c r="GE427" s="217"/>
      <c r="GF427" s="217"/>
      <c r="GG427" s="217"/>
      <c r="GH427" s="217"/>
      <c r="GI427" s="217"/>
      <c r="GJ427" s="217"/>
      <c r="GK427" s="217"/>
      <c r="GL427" s="217"/>
      <c r="GM427" s="217"/>
      <c r="GN427" s="217"/>
      <c r="GO427" s="217"/>
      <c r="GP427" s="217"/>
      <c r="GQ427" s="217"/>
      <c r="GR427" s="217"/>
      <c r="GS427" s="217"/>
      <c r="GT427" s="217"/>
      <c r="GU427" s="217"/>
      <c r="GV427" s="217"/>
      <c r="GW427" s="217"/>
      <c r="GX427" s="217"/>
      <c r="GY427" s="217"/>
      <c r="GZ427" s="217"/>
      <c r="HA427" s="217"/>
      <c r="HB427" s="217"/>
      <c r="HC427" s="217"/>
      <c r="HD427" s="217"/>
      <c r="HE427" s="217"/>
      <c r="HF427" s="217"/>
      <c r="HG427" s="217"/>
      <c r="HH427" s="217"/>
      <c r="HI427" s="217"/>
      <c r="HJ427" s="217"/>
      <c r="HK427" s="217"/>
      <c r="HL427" s="217"/>
      <c r="HM427" s="217"/>
      <c r="HN427" s="217"/>
      <c r="HO427" s="217"/>
      <c r="HP427" s="217"/>
      <c r="HQ427" s="217"/>
      <c r="HR427" s="217"/>
      <c r="HS427" s="217"/>
      <c r="HT427" s="217"/>
      <c r="HU427" s="217"/>
      <c r="HV427" s="217"/>
      <c r="HW427" s="217"/>
      <c r="HX427" s="217"/>
      <c r="HY427" s="217"/>
      <c r="HZ427" s="217"/>
      <c r="IA427" s="217"/>
      <c r="IB427" s="217"/>
      <c r="IC427" s="217"/>
      <c r="ID427" s="217"/>
      <c r="IE427" s="217"/>
      <c r="IF427" s="217"/>
      <c r="IG427" s="217"/>
      <c r="IH427" s="217"/>
      <c r="II427" s="217"/>
      <c r="IJ427" s="217"/>
      <c r="IK427" s="217"/>
      <c r="IL427" s="217"/>
      <c r="IM427" s="217"/>
      <c r="IN427" s="217"/>
      <c r="IO427" s="217"/>
      <c r="IP427" s="217"/>
      <c r="IQ427" s="217"/>
      <c r="IR427" s="217"/>
      <c r="IS427" s="217"/>
      <c r="IT427" s="217"/>
      <c r="IU427" s="217"/>
      <c r="IV427" s="217"/>
      <c r="IW427" s="217"/>
    </row>
    <row r="428" customFormat="false" ht="12.75" hidden="false" customHeight="false" outlineLevel="0" collapsed="false">
      <c r="A428" s="191"/>
      <c r="B428" s="223"/>
      <c r="C428" s="222"/>
      <c r="D428" s="222"/>
      <c r="E428" s="222"/>
      <c r="F428" s="217"/>
      <c r="G428" s="217"/>
      <c r="H428" s="217"/>
      <c r="I428" s="217"/>
      <c r="J428" s="217"/>
      <c r="K428" s="217"/>
      <c r="L428" s="217"/>
      <c r="M428" s="217"/>
      <c r="N428" s="217"/>
      <c r="O428" s="217"/>
      <c r="P428" s="217"/>
      <c r="Q428" s="217"/>
      <c r="R428" s="217"/>
      <c r="S428" s="217"/>
      <c r="T428" s="217"/>
      <c r="U428" s="217"/>
      <c r="V428" s="217"/>
      <c r="W428" s="217"/>
      <c r="X428" s="217"/>
      <c r="Y428" s="217"/>
      <c r="Z428" s="217"/>
      <c r="AA428" s="217"/>
      <c r="AB428" s="217"/>
      <c r="AC428" s="217"/>
      <c r="AD428" s="217"/>
      <c r="AE428" s="217"/>
      <c r="AF428" s="217"/>
      <c r="AG428" s="217"/>
      <c r="AH428" s="217"/>
      <c r="AI428" s="217"/>
      <c r="AJ428" s="217"/>
      <c r="AK428" s="217"/>
      <c r="AL428" s="217"/>
      <c r="AM428" s="217"/>
      <c r="AN428" s="217"/>
      <c r="AO428" s="217"/>
      <c r="AP428" s="217"/>
      <c r="AQ428" s="217"/>
      <c r="AR428" s="217"/>
      <c r="AS428" s="217"/>
      <c r="AT428" s="217"/>
      <c r="AU428" s="217"/>
      <c r="AV428" s="217"/>
      <c r="AW428" s="217"/>
      <c r="AX428" s="217"/>
      <c r="AY428" s="217"/>
      <c r="AZ428" s="217"/>
      <c r="BA428" s="217"/>
      <c r="BB428" s="217"/>
      <c r="BC428" s="217"/>
      <c r="BD428" s="217"/>
      <c r="BE428" s="217"/>
      <c r="BF428" s="217"/>
      <c r="BG428" s="217"/>
      <c r="BH428" s="217"/>
      <c r="BI428" s="217"/>
      <c r="BJ428" s="217"/>
      <c r="BK428" s="217"/>
      <c r="BL428" s="217"/>
      <c r="BM428" s="217"/>
      <c r="BN428" s="217"/>
      <c r="BO428" s="217"/>
      <c r="BP428" s="217"/>
      <c r="BQ428" s="217"/>
      <c r="BR428" s="217"/>
      <c r="BS428" s="217"/>
      <c r="BT428" s="217"/>
      <c r="BU428" s="217"/>
      <c r="BV428" s="217"/>
      <c r="BW428" s="217"/>
      <c r="BX428" s="217"/>
      <c r="BY428" s="217"/>
      <c r="BZ428" s="217"/>
      <c r="CA428" s="217"/>
      <c r="CB428" s="217"/>
      <c r="CC428" s="217"/>
      <c r="CD428" s="217"/>
      <c r="CE428" s="217"/>
      <c r="CF428" s="217"/>
      <c r="CG428" s="217"/>
      <c r="CH428" s="217"/>
      <c r="CI428" s="217"/>
      <c r="CJ428" s="217"/>
      <c r="CK428" s="217"/>
      <c r="CL428" s="217"/>
      <c r="CM428" s="217"/>
      <c r="CN428" s="217"/>
      <c r="CO428" s="217"/>
      <c r="CP428" s="217"/>
      <c r="CQ428" s="217"/>
      <c r="CR428" s="217"/>
      <c r="CS428" s="217"/>
      <c r="CT428" s="217"/>
      <c r="CU428" s="217"/>
      <c r="CV428" s="217"/>
      <c r="CW428" s="217"/>
      <c r="CX428" s="217"/>
      <c r="CY428" s="217"/>
      <c r="CZ428" s="217"/>
      <c r="DA428" s="217"/>
      <c r="DB428" s="217"/>
      <c r="DC428" s="217"/>
      <c r="DD428" s="217"/>
      <c r="DE428" s="217"/>
      <c r="DF428" s="217"/>
      <c r="DG428" s="217"/>
      <c r="DH428" s="217"/>
      <c r="DI428" s="217"/>
      <c r="DJ428" s="217"/>
      <c r="DK428" s="217"/>
      <c r="DL428" s="217"/>
      <c r="DM428" s="217"/>
      <c r="DN428" s="217"/>
      <c r="DO428" s="217"/>
      <c r="DP428" s="217"/>
      <c r="DQ428" s="217"/>
      <c r="DR428" s="217"/>
      <c r="DS428" s="217"/>
      <c r="DT428" s="217"/>
      <c r="DU428" s="217"/>
      <c r="DV428" s="217"/>
      <c r="DW428" s="217"/>
      <c r="DX428" s="217"/>
      <c r="DY428" s="217"/>
      <c r="DZ428" s="217"/>
      <c r="EA428" s="217"/>
      <c r="EB428" s="217"/>
      <c r="EC428" s="217"/>
      <c r="ED428" s="217"/>
      <c r="EE428" s="217"/>
      <c r="EF428" s="217"/>
      <c r="EG428" s="217"/>
      <c r="EH428" s="217"/>
      <c r="EI428" s="217"/>
      <c r="EJ428" s="217"/>
      <c r="EK428" s="217"/>
      <c r="EL428" s="217"/>
      <c r="EM428" s="217"/>
      <c r="EN428" s="217"/>
      <c r="EO428" s="217"/>
      <c r="EP428" s="217"/>
      <c r="EQ428" s="217"/>
      <c r="ER428" s="217"/>
      <c r="ES428" s="217"/>
      <c r="ET428" s="217"/>
      <c r="EU428" s="217"/>
      <c r="EV428" s="217"/>
      <c r="EW428" s="217"/>
      <c r="EX428" s="217"/>
      <c r="EY428" s="217"/>
      <c r="EZ428" s="217"/>
      <c r="FA428" s="217"/>
      <c r="FB428" s="217"/>
      <c r="FC428" s="217"/>
      <c r="FD428" s="217"/>
      <c r="FE428" s="217"/>
      <c r="FF428" s="217"/>
      <c r="FG428" s="217"/>
      <c r="FH428" s="217"/>
      <c r="FI428" s="217"/>
      <c r="FJ428" s="217"/>
      <c r="FK428" s="217"/>
      <c r="FL428" s="217"/>
      <c r="FM428" s="217"/>
      <c r="FN428" s="217"/>
      <c r="FO428" s="217"/>
      <c r="FP428" s="217"/>
      <c r="FQ428" s="217"/>
      <c r="FR428" s="217"/>
      <c r="FS428" s="217"/>
      <c r="FT428" s="217"/>
      <c r="FU428" s="217"/>
      <c r="FV428" s="217"/>
      <c r="FW428" s="217"/>
      <c r="FX428" s="217"/>
      <c r="FY428" s="217"/>
      <c r="FZ428" s="217"/>
      <c r="GA428" s="217"/>
      <c r="GB428" s="217"/>
      <c r="GC428" s="217"/>
      <c r="GD428" s="217"/>
      <c r="GE428" s="217"/>
      <c r="GF428" s="217"/>
      <c r="GG428" s="217"/>
      <c r="GH428" s="217"/>
      <c r="GI428" s="217"/>
      <c r="GJ428" s="217"/>
      <c r="GK428" s="217"/>
      <c r="GL428" s="217"/>
      <c r="GM428" s="217"/>
      <c r="GN428" s="217"/>
      <c r="GO428" s="217"/>
      <c r="GP428" s="217"/>
      <c r="GQ428" s="217"/>
      <c r="GR428" s="217"/>
      <c r="GS428" s="217"/>
      <c r="GT428" s="217"/>
      <c r="GU428" s="217"/>
      <c r="GV428" s="217"/>
      <c r="GW428" s="217"/>
      <c r="GX428" s="217"/>
      <c r="GY428" s="217"/>
      <c r="GZ428" s="217"/>
      <c r="HA428" s="217"/>
      <c r="HB428" s="217"/>
      <c r="HC428" s="217"/>
      <c r="HD428" s="217"/>
      <c r="HE428" s="217"/>
      <c r="HF428" s="217"/>
      <c r="HG428" s="217"/>
      <c r="HH428" s="217"/>
      <c r="HI428" s="217"/>
      <c r="HJ428" s="217"/>
      <c r="HK428" s="217"/>
      <c r="HL428" s="217"/>
      <c r="HM428" s="217"/>
      <c r="HN428" s="217"/>
      <c r="HO428" s="217"/>
      <c r="HP428" s="217"/>
      <c r="HQ428" s="217"/>
      <c r="HR428" s="217"/>
      <c r="HS428" s="217"/>
      <c r="HT428" s="217"/>
      <c r="HU428" s="217"/>
      <c r="HV428" s="217"/>
      <c r="HW428" s="217"/>
      <c r="HX428" s="217"/>
      <c r="HY428" s="217"/>
      <c r="HZ428" s="217"/>
      <c r="IA428" s="217"/>
      <c r="IB428" s="217"/>
      <c r="IC428" s="217"/>
      <c r="ID428" s="217"/>
      <c r="IE428" s="217"/>
      <c r="IF428" s="217"/>
      <c r="IG428" s="217"/>
      <c r="IH428" s="217"/>
      <c r="II428" s="217"/>
      <c r="IJ428" s="217"/>
      <c r="IK428" s="217"/>
      <c r="IL428" s="217"/>
      <c r="IM428" s="217"/>
      <c r="IN428" s="217"/>
      <c r="IO428" s="217"/>
      <c r="IP428" s="217"/>
      <c r="IQ428" s="217"/>
      <c r="IR428" s="217"/>
      <c r="IS428" s="217"/>
      <c r="IT428" s="217"/>
      <c r="IU428" s="217"/>
      <c r="IV428" s="217"/>
      <c r="IW428" s="217"/>
    </row>
    <row r="429" customFormat="false" ht="12.75" hidden="false" customHeight="false" outlineLevel="0" collapsed="false">
      <c r="A429" s="191"/>
      <c r="B429" s="224"/>
      <c r="C429" s="222"/>
      <c r="D429" s="222"/>
      <c r="E429" s="222"/>
      <c r="F429" s="217"/>
      <c r="G429" s="217"/>
      <c r="H429" s="217"/>
      <c r="I429" s="217"/>
      <c r="J429" s="217"/>
      <c r="K429" s="217"/>
      <c r="L429" s="217"/>
      <c r="M429" s="217"/>
      <c r="N429" s="217"/>
      <c r="O429" s="217"/>
      <c r="P429" s="217"/>
      <c r="Q429" s="217"/>
      <c r="R429" s="217"/>
      <c r="S429" s="217"/>
      <c r="T429" s="217"/>
      <c r="U429" s="217"/>
      <c r="V429" s="217"/>
      <c r="W429" s="217"/>
      <c r="X429" s="217"/>
      <c r="Y429" s="217"/>
      <c r="Z429" s="217"/>
      <c r="AA429" s="217"/>
      <c r="AB429" s="217"/>
      <c r="AC429" s="217"/>
      <c r="AD429" s="217"/>
      <c r="AE429" s="217"/>
      <c r="AF429" s="217"/>
      <c r="AG429" s="217"/>
      <c r="AH429" s="217"/>
      <c r="AI429" s="217"/>
      <c r="AJ429" s="217"/>
      <c r="AK429" s="217"/>
      <c r="AL429" s="217"/>
      <c r="AM429" s="217"/>
      <c r="AN429" s="217"/>
      <c r="AO429" s="217"/>
      <c r="AP429" s="217"/>
      <c r="AQ429" s="217"/>
      <c r="AR429" s="217"/>
      <c r="AS429" s="217"/>
      <c r="AT429" s="217"/>
      <c r="AU429" s="217"/>
      <c r="AV429" s="217"/>
      <c r="AW429" s="217"/>
      <c r="AX429" s="217"/>
      <c r="AY429" s="217"/>
      <c r="AZ429" s="217"/>
      <c r="BA429" s="217"/>
      <c r="BB429" s="217"/>
      <c r="BC429" s="217"/>
      <c r="BD429" s="217"/>
      <c r="BE429" s="217"/>
      <c r="BF429" s="217"/>
      <c r="BG429" s="217"/>
      <c r="BH429" s="217"/>
      <c r="BI429" s="217"/>
      <c r="BJ429" s="217"/>
      <c r="BK429" s="217"/>
      <c r="BL429" s="217"/>
      <c r="BM429" s="217"/>
      <c r="BN429" s="217"/>
      <c r="BO429" s="217"/>
      <c r="BP429" s="217"/>
      <c r="BQ429" s="217"/>
      <c r="BR429" s="217"/>
      <c r="BS429" s="217"/>
      <c r="BT429" s="217"/>
      <c r="BU429" s="217"/>
      <c r="BV429" s="217"/>
      <c r="BW429" s="217"/>
      <c r="BX429" s="217"/>
      <c r="BY429" s="217"/>
      <c r="BZ429" s="217"/>
      <c r="CA429" s="217"/>
      <c r="CB429" s="217"/>
      <c r="CC429" s="217"/>
      <c r="CD429" s="217"/>
      <c r="CE429" s="217"/>
      <c r="CF429" s="217"/>
      <c r="CG429" s="217"/>
      <c r="CH429" s="217"/>
      <c r="CI429" s="217"/>
      <c r="CJ429" s="217"/>
      <c r="CK429" s="217"/>
      <c r="CL429" s="217"/>
      <c r="CM429" s="217"/>
      <c r="CN429" s="217"/>
      <c r="CO429" s="217"/>
      <c r="CP429" s="217"/>
      <c r="CQ429" s="217"/>
      <c r="CR429" s="217"/>
      <c r="CS429" s="217"/>
      <c r="CT429" s="217"/>
      <c r="CU429" s="217"/>
      <c r="CV429" s="217"/>
      <c r="CW429" s="217"/>
      <c r="CX429" s="217"/>
      <c r="CY429" s="217"/>
      <c r="CZ429" s="217"/>
      <c r="DA429" s="217"/>
      <c r="DB429" s="217"/>
      <c r="DC429" s="217"/>
      <c r="DD429" s="217"/>
      <c r="DE429" s="217"/>
      <c r="DF429" s="217"/>
      <c r="DG429" s="217"/>
      <c r="DH429" s="217"/>
      <c r="DI429" s="217"/>
      <c r="DJ429" s="217"/>
      <c r="DK429" s="217"/>
      <c r="DL429" s="217"/>
      <c r="DM429" s="217"/>
      <c r="DN429" s="217"/>
      <c r="DO429" s="217"/>
      <c r="DP429" s="217"/>
      <c r="DQ429" s="217"/>
      <c r="DR429" s="217"/>
      <c r="DS429" s="217"/>
      <c r="DT429" s="217"/>
      <c r="DU429" s="217"/>
      <c r="DV429" s="217"/>
      <c r="DW429" s="217"/>
      <c r="DX429" s="217"/>
      <c r="DY429" s="217"/>
      <c r="DZ429" s="217"/>
      <c r="EA429" s="217"/>
      <c r="EB429" s="217"/>
      <c r="EC429" s="217"/>
      <c r="ED429" s="217"/>
      <c r="EE429" s="217"/>
      <c r="EF429" s="217"/>
      <c r="EG429" s="217"/>
      <c r="EH429" s="217"/>
      <c r="EI429" s="217"/>
      <c r="EJ429" s="217"/>
      <c r="EK429" s="217"/>
      <c r="EL429" s="217"/>
      <c r="EM429" s="217"/>
      <c r="EN429" s="217"/>
      <c r="EO429" s="217"/>
      <c r="EP429" s="217"/>
      <c r="EQ429" s="217"/>
      <c r="ER429" s="217"/>
      <c r="ES429" s="217"/>
      <c r="ET429" s="217"/>
      <c r="EU429" s="217"/>
      <c r="EV429" s="217"/>
      <c r="EW429" s="217"/>
      <c r="EX429" s="217"/>
      <c r="EY429" s="217"/>
      <c r="EZ429" s="217"/>
      <c r="FA429" s="217"/>
      <c r="FB429" s="217"/>
      <c r="FC429" s="217"/>
      <c r="FD429" s="217"/>
      <c r="FE429" s="217"/>
      <c r="FF429" s="217"/>
      <c r="FG429" s="217"/>
      <c r="FH429" s="217"/>
      <c r="FI429" s="217"/>
      <c r="FJ429" s="217"/>
      <c r="FK429" s="217"/>
      <c r="FL429" s="217"/>
      <c r="FM429" s="217"/>
      <c r="FN429" s="217"/>
      <c r="FO429" s="217"/>
      <c r="FP429" s="217"/>
      <c r="FQ429" s="217"/>
      <c r="FR429" s="217"/>
      <c r="FS429" s="217"/>
      <c r="FT429" s="217"/>
      <c r="FU429" s="217"/>
      <c r="FV429" s="217"/>
      <c r="FW429" s="217"/>
      <c r="FX429" s="217"/>
      <c r="FY429" s="217"/>
      <c r="FZ429" s="217"/>
      <c r="GA429" s="217"/>
      <c r="GB429" s="217"/>
      <c r="GC429" s="217"/>
      <c r="GD429" s="217"/>
      <c r="GE429" s="217"/>
      <c r="GF429" s="217"/>
      <c r="GG429" s="217"/>
      <c r="GH429" s="217"/>
      <c r="GI429" s="217"/>
      <c r="GJ429" s="217"/>
      <c r="GK429" s="217"/>
      <c r="GL429" s="217"/>
      <c r="GM429" s="217"/>
      <c r="GN429" s="217"/>
      <c r="GO429" s="217"/>
      <c r="GP429" s="217"/>
      <c r="GQ429" s="217"/>
      <c r="GR429" s="217"/>
      <c r="GS429" s="217"/>
      <c r="GT429" s="217"/>
      <c r="GU429" s="217"/>
      <c r="GV429" s="217"/>
      <c r="GW429" s="217"/>
      <c r="GX429" s="217"/>
      <c r="GY429" s="217"/>
      <c r="GZ429" s="217"/>
      <c r="HA429" s="217"/>
      <c r="HB429" s="217"/>
      <c r="HC429" s="217"/>
      <c r="HD429" s="217"/>
      <c r="HE429" s="217"/>
      <c r="HF429" s="217"/>
      <c r="HG429" s="217"/>
      <c r="HH429" s="217"/>
      <c r="HI429" s="217"/>
      <c r="HJ429" s="217"/>
      <c r="HK429" s="217"/>
      <c r="HL429" s="217"/>
      <c r="HM429" s="217"/>
      <c r="HN429" s="217"/>
      <c r="HO429" s="217"/>
      <c r="HP429" s="217"/>
      <c r="HQ429" s="217"/>
      <c r="HR429" s="217"/>
      <c r="HS429" s="217"/>
      <c r="HT429" s="217"/>
      <c r="HU429" s="217"/>
      <c r="HV429" s="217"/>
      <c r="HW429" s="217"/>
      <c r="HX429" s="217"/>
      <c r="HY429" s="217"/>
      <c r="HZ429" s="217"/>
      <c r="IA429" s="217"/>
      <c r="IB429" s="217"/>
      <c r="IC429" s="217"/>
      <c r="ID429" s="217"/>
      <c r="IE429" s="217"/>
      <c r="IF429" s="217"/>
      <c r="IG429" s="217"/>
      <c r="IH429" s="217"/>
      <c r="II429" s="217"/>
      <c r="IJ429" s="217"/>
      <c r="IK429" s="217"/>
      <c r="IL429" s="217"/>
      <c r="IM429" s="217"/>
      <c r="IN429" s="217"/>
      <c r="IO429" s="217"/>
      <c r="IP429" s="217"/>
      <c r="IQ429" s="217"/>
      <c r="IR429" s="217"/>
      <c r="IS429" s="217"/>
      <c r="IT429" s="217"/>
      <c r="IU429" s="217"/>
      <c r="IV429" s="217"/>
      <c r="IW429" s="217"/>
    </row>
    <row r="430" customFormat="false" ht="12.75" hidden="false" customHeight="false" outlineLevel="0" collapsed="false">
      <c r="A430" s="190"/>
      <c r="B430" s="221"/>
      <c r="C430" s="222"/>
      <c r="D430" s="222"/>
      <c r="E430" s="222"/>
      <c r="F430" s="217"/>
      <c r="G430" s="217"/>
      <c r="H430" s="217"/>
      <c r="I430" s="217"/>
      <c r="J430" s="217"/>
      <c r="K430" s="217"/>
      <c r="L430" s="217"/>
      <c r="M430" s="217"/>
      <c r="N430" s="217"/>
      <c r="O430" s="217"/>
      <c r="P430" s="217"/>
      <c r="Q430" s="217"/>
      <c r="R430" s="217"/>
      <c r="S430" s="217"/>
      <c r="T430" s="217"/>
      <c r="U430" s="217"/>
      <c r="V430" s="217"/>
      <c r="W430" s="217"/>
      <c r="X430" s="217"/>
      <c r="Y430" s="217"/>
      <c r="Z430" s="217"/>
      <c r="AA430" s="217"/>
      <c r="AB430" s="217"/>
      <c r="AC430" s="217"/>
      <c r="AD430" s="217"/>
      <c r="AE430" s="217"/>
      <c r="AF430" s="217"/>
      <c r="AG430" s="217"/>
      <c r="AH430" s="217"/>
      <c r="AI430" s="217"/>
      <c r="AJ430" s="217"/>
      <c r="AK430" s="217"/>
      <c r="AL430" s="217"/>
      <c r="AM430" s="217"/>
      <c r="AN430" s="217"/>
      <c r="AO430" s="217"/>
      <c r="AP430" s="217"/>
      <c r="AQ430" s="217"/>
      <c r="AR430" s="217"/>
      <c r="AS430" s="217"/>
      <c r="AT430" s="217"/>
      <c r="AU430" s="217"/>
      <c r="AV430" s="217"/>
      <c r="AW430" s="217"/>
      <c r="AX430" s="217"/>
      <c r="AY430" s="217"/>
      <c r="AZ430" s="217"/>
      <c r="BA430" s="217"/>
      <c r="BB430" s="217"/>
      <c r="BC430" s="217"/>
      <c r="BD430" s="217"/>
      <c r="BE430" s="217"/>
      <c r="BF430" s="217"/>
      <c r="BG430" s="217"/>
      <c r="BH430" s="217"/>
      <c r="BI430" s="217"/>
      <c r="BJ430" s="217"/>
      <c r="BK430" s="217"/>
      <c r="BL430" s="217"/>
      <c r="BM430" s="217"/>
      <c r="BN430" s="217"/>
      <c r="BO430" s="217"/>
      <c r="BP430" s="217"/>
      <c r="BQ430" s="217"/>
      <c r="BR430" s="217"/>
      <c r="BS430" s="217"/>
      <c r="BT430" s="217"/>
      <c r="BU430" s="217"/>
      <c r="BV430" s="217"/>
      <c r="BW430" s="217"/>
      <c r="BX430" s="217"/>
      <c r="BY430" s="217"/>
      <c r="BZ430" s="217"/>
      <c r="CA430" s="217"/>
      <c r="CB430" s="217"/>
      <c r="CC430" s="217"/>
      <c r="CD430" s="217"/>
      <c r="CE430" s="217"/>
      <c r="CF430" s="217"/>
      <c r="CG430" s="217"/>
      <c r="CH430" s="217"/>
      <c r="CI430" s="217"/>
      <c r="CJ430" s="217"/>
      <c r="CK430" s="217"/>
      <c r="CL430" s="217"/>
      <c r="CM430" s="217"/>
      <c r="CN430" s="217"/>
      <c r="CO430" s="217"/>
      <c r="CP430" s="217"/>
      <c r="CQ430" s="217"/>
      <c r="CR430" s="217"/>
      <c r="CS430" s="217"/>
      <c r="CT430" s="217"/>
      <c r="CU430" s="217"/>
      <c r="CV430" s="217"/>
      <c r="CW430" s="217"/>
      <c r="CX430" s="217"/>
      <c r="CY430" s="217"/>
      <c r="CZ430" s="217"/>
      <c r="DA430" s="217"/>
      <c r="DB430" s="217"/>
      <c r="DC430" s="217"/>
      <c r="DD430" s="217"/>
      <c r="DE430" s="217"/>
      <c r="DF430" s="217"/>
      <c r="DG430" s="217"/>
      <c r="DH430" s="217"/>
      <c r="DI430" s="217"/>
      <c r="DJ430" s="217"/>
      <c r="DK430" s="217"/>
      <c r="DL430" s="217"/>
      <c r="DM430" s="217"/>
      <c r="DN430" s="217"/>
      <c r="DO430" s="217"/>
      <c r="DP430" s="217"/>
      <c r="DQ430" s="217"/>
      <c r="DR430" s="217"/>
      <c r="DS430" s="217"/>
      <c r="DT430" s="217"/>
      <c r="DU430" s="217"/>
      <c r="DV430" s="217"/>
      <c r="DW430" s="217"/>
      <c r="DX430" s="217"/>
      <c r="DY430" s="217"/>
      <c r="DZ430" s="217"/>
      <c r="EA430" s="217"/>
      <c r="EB430" s="217"/>
      <c r="EC430" s="217"/>
      <c r="ED430" s="217"/>
      <c r="EE430" s="217"/>
      <c r="EF430" s="217"/>
      <c r="EG430" s="217"/>
      <c r="EH430" s="217"/>
      <c r="EI430" s="217"/>
      <c r="EJ430" s="217"/>
      <c r="EK430" s="217"/>
      <c r="EL430" s="217"/>
      <c r="EM430" s="217"/>
      <c r="EN430" s="217"/>
      <c r="EO430" s="217"/>
      <c r="EP430" s="217"/>
      <c r="EQ430" s="217"/>
      <c r="ER430" s="217"/>
      <c r="ES430" s="217"/>
      <c r="ET430" s="217"/>
      <c r="EU430" s="217"/>
      <c r="EV430" s="217"/>
      <c r="EW430" s="217"/>
      <c r="EX430" s="217"/>
      <c r="EY430" s="217"/>
      <c r="EZ430" s="217"/>
      <c r="FA430" s="217"/>
      <c r="FB430" s="217"/>
      <c r="FC430" s="217"/>
      <c r="FD430" s="217"/>
      <c r="FE430" s="217"/>
      <c r="FF430" s="217"/>
      <c r="FG430" s="217"/>
      <c r="FH430" s="217"/>
      <c r="FI430" s="217"/>
      <c r="FJ430" s="217"/>
      <c r="FK430" s="217"/>
      <c r="FL430" s="217"/>
      <c r="FM430" s="217"/>
      <c r="FN430" s="217"/>
      <c r="FO430" s="217"/>
      <c r="FP430" s="217"/>
      <c r="FQ430" s="217"/>
      <c r="FR430" s="217"/>
      <c r="FS430" s="217"/>
      <c r="FT430" s="217"/>
      <c r="FU430" s="217"/>
      <c r="FV430" s="217"/>
      <c r="FW430" s="217"/>
      <c r="FX430" s="217"/>
      <c r="FY430" s="217"/>
      <c r="FZ430" s="217"/>
      <c r="GA430" s="217"/>
      <c r="GB430" s="217"/>
      <c r="GC430" s="217"/>
      <c r="GD430" s="217"/>
      <c r="GE430" s="217"/>
      <c r="GF430" s="217"/>
      <c r="GG430" s="217"/>
      <c r="GH430" s="217"/>
      <c r="GI430" s="217"/>
      <c r="GJ430" s="217"/>
      <c r="GK430" s="217"/>
      <c r="GL430" s="217"/>
      <c r="GM430" s="217"/>
      <c r="GN430" s="217"/>
      <c r="GO430" s="217"/>
      <c r="GP430" s="217"/>
      <c r="GQ430" s="217"/>
      <c r="GR430" s="217"/>
      <c r="GS430" s="217"/>
      <c r="GT430" s="217"/>
      <c r="GU430" s="217"/>
      <c r="GV430" s="217"/>
      <c r="GW430" s="217"/>
      <c r="GX430" s="217"/>
      <c r="GY430" s="217"/>
      <c r="GZ430" s="217"/>
      <c r="HA430" s="217"/>
      <c r="HB430" s="217"/>
      <c r="HC430" s="217"/>
      <c r="HD430" s="217"/>
      <c r="HE430" s="217"/>
      <c r="HF430" s="217"/>
      <c r="HG430" s="217"/>
      <c r="HH430" s="217"/>
      <c r="HI430" s="217"/>
      <c r="HJ430" s="217"/>
      <c r="HK430" s="217"/>
      <c r="HL430" s="217"/>
      <c r="HM430" s="217"/>
      <c r="HN430" s="217"/>
      <c r="HO430" s="217"/>
      <c r="HP430" s="217"/>
      <c r="HQ430" s="217"/>
      <c r="HR430" s="217"/>
      <c r="HS430" s="217"/>
      <c r="HT430" s="217"/>
      <c r="HU430" s="217"/>
      <c r="HV430" s="217"/>
      <c r="HW430" s="217"/>
      <c r="HX430" s="217"/>
      <c r="HY430" s="217"/>
      <c r="HZ430" s="217"/>
      <c r="IA430" s="217"/>
      <c r="IB430" s="217"/>
      <c r="IC430" s="217"/>
      <c r="ID430" s="217"/>
      <c r="IE430" s="217"/>
      <c r="IF430" s="217"/>
      <c r="IG430" s="217"/>
      <c r="IH430" s="217"/>
      <c r="II430" s="217"/>
      <c r="IJ430" s="217"/>
      <c r="IK430" s="217"/>
      <c r="IL430" s="217"/>
      <c r="IM430" s="217"/>
      <c r="IN430" s="217"/>
      <c r="IO430" s="217"/>
      <c r="IP430" s="217"/>
      <c r="IQ430" s="217"/>
      <c r="IR430" s="217"/>
      <c r="IS430" s="217"/>
      <c r="IT430" s="217"/>
      <c r="IU430" s="217"/>
      <c r="IV430" s="217"/>
      <c r="IW430" s="217"/>
    </row>
    <row r="431" customFormat="false" ht="12.75" hidden="false" customHeight="false" outlineLevel="0" collapsed="false">
      <c r="A431" s="112"/>
      <c r="B431" s="217"/>
      <c r="C431" s="222"/>
      <c r="D431" s="222"/>
      <c r="E431" s="222"/>
      <c r="F431" s="217"/>
      <c r="G431" s="217"/>
      <c r="H431" s="217"/>
      <c r="I431" s="217"/>
      <c r="J431" s="217"/>
      <c r="K431" s="217"/>
      <c r="L431" s="217"/>
      <c r="M431" s="217"/>
      <c r="N431" s="217"/>
      <c r="O431" s="217"/>
      <c r="P431" s="217"/>
      <c r="Q431" s="217"/>
      <c r="R431" s="217"/>
      <c r="S431" s="217"/>
      <c r="T431" s="217"/>
      <c r="U431" s="217"/>
      <c r="V431" s="217"/>
      <c r="W431" s="217"/>
      <c r="X431" s="217"/>
      <c r="Y431" s="217"/>
      <c r="Z431" s="217"/>
      <c r="AA431" s="217"/>
      <c r="AB431" s="217"/>
      <c r="AC431" s="217"/>
      <c r="AD431" s="217"/>
      <c r="AE431" s="217"/>
      <c r="AF431" s="217"/>
      <c r="AG431" s="217"/>
      <c r="AH431" s="217"/>
      <c r="AI431" s="217"/>
      <c r="AJ431" s="217"/>
      <c r="AK431" s="217"/>
      <c r="AL431" s="217"/>
      <c r="AM431" s="217"/>
      <c r="AN431" s="217"/>
      <c r="AO431" s="217"/>
      <c r="AP431" s="217"/>
      <c r="AQ431" s="217"/>
      <c r="AR431" s="217"/>
      <c r="AS431" s="217"/>
      <c r="AT431" s="217"/>
      <c r="AU431" s="217"/>
      <c r="AV431" s="217"/>
      <c r="AW431" s="217"/>
      <c r="AX431" s="217"/>
      <c r="AY431" s="217"/>
      <c r="AZ431" s="217"/>
      <c r="BA431" s="217"/>
      <c r="BB431" s="217"/>
      <c r="BC431" s="217"/>
      <c r="BD431" s="217"/>
      <c r="BE431" s="217"/>
      <c r="BF431" s="217"/>
      <c r="BG431" s="217"/>
      <c r="BH431" s="217"/>
      <c r="BI431" s="217"/>
      <c r="BJ431" s="217"/>
      <c r="BK431" s="217"/>
      <c r="BL431" s="217"/>
      <c r="BM431" s="217"/>
      <c r="BN431" s="217"/>
      <c r="BO431" s="217"/>
      <c r="BP431" s="217"/>
      <c r="BQ431" s="217"/>
      <c r="BR431" s="217"/>
      <c r="BS431" s="217"/>
      <c r="BT431" s="217"/>
      <c r="BU431" s="217"/>
      <c r="BV431" s="217"/>
      <c r="BW431" s="217"/>
      <c r="BX431" s="217"/>
      <c r="BY431" s="217"/>
      <c r="BZ431" s="217"/>
      <c r="CA431" s="217"/>
      <c r="CB431" s="217"/>
      <c r="CC431" s="217"/>
      <c r="CD431" s="217"/>
      <c r="CE431" s="217"/>
      <c r="CF431" s="217"/>
      <c r="CG431" s="217"/>
      <c r="CH431" s="217"/>
      <c r="CI431" s="217"/>
      <c r="CJ431" s="217"/>
      <c r="CK431" s="217"/>
      <c r="CL431" s="217"/>
      <c r="CM431" s="217"/>
      <c r="CN431" s="217"/>
      <c r="CO431" s="217"/>
      <c r="CP431" s="217"/>
      <c r="CQ431" s="217"/>
      <c r="CR431" s="217"/>
      <c r="CS431" s="217"/>
      <c r="CT431" s="217"/>
      <c r="CU431" s="217"/>
      <c r="CV431" s="217"/>
      <c r="CW431" s="217"/>
      <c r="CX431" s="217"/>
      <c r="CY431" s="217"/>
      <c r="CZ431" s="217"/>
      <c r="DA431" s="217"/>
      <c r="DB431" s="217"/>
      <c r="DC431" s="217"/>
      <c r="DD431" s="217"/>
      <c r="DE431" s="217"/>
      <c r="DF431" s="217"/>
      <c r="DG431" s="217"/>
      <c r="DH431" s="217"/>
      <c r="DI431" s="217"/>
      <c r="DJ431" s="217"/>
      <c r="DK431" s="217"/>
      <c r="DL431" s="217"/>
      <c r="DM431" s="217"/>
      <c r="DN431" s="217"/>
      <c r="DO431" s="217"/>
      <c r="DP431" s="217"/>
      <c r="DQ431" s="217"/>
      <c r="DR431" s="217"/>
      <c r="DS431" s="217"/>
      <c r="DT431" s="217"/>
      <c r="DU431" s="217"/>
      <c r="DV431" s="217"/>
      <c r="DW431" s="217"/>
      <c r="DX431" s="217"/>
      <c r="DY431" s="217"/>
      <c r="DZ431" s="217"/>
      <c r="EA431" s="217"/>
      <c r="EB431" s="217"/>
      <c r="EC431" s="217"/>
      <c r="ED431" s="217"/>
      <c r="EE431" s="217"/>
      <c r="EF431" s="217"/>
      <c r="EG431" s="217"/>
      <c r="EH431" s="217"/>
      <c r="EI431" s="217"/>
      <c r="EJ431" s="217"/>
      <c r="EK431" s="217"/>
      <c r="EL431" s="217"/>
      <c r="EM431" s="217"/>
      <c r="EN431" s="217"/>
      <c r="EO431" s="217"/>
      <c r="EP431" s="217"/>
      <c r="EQ431" s="217"/>
      <c r="ER431" s="217"/>
      <c r="ES431" s="217"/>
      <c r="ET431" s="217"/>
      <c r="EU431" s="217"/>
      <c r="EV431" s="217"/>
      <c r="EW431" s="217"/>
      <c r="EX431" s="217"/>
      <c r="EY431" s="217"/>
      <c r="EZ431" s="217"/>
      <c r="FA431" s="217"/>
      <c r="FB431" s="217"/>
      <c r="FC431" s="217"/>
      <c r="FD431" s="217"/>
      <c r="FE431" s="217"/>
      <c r="FF431" s="217"/>
      <c r="FG431" s="217"/>
      <c r="FH431" s="217"/>
      <c r="FI431" s="217"/>
      <c r="FJ431" s="217"/>
      <c r="FK431" s="217"/>
      <c r="FL431" s="217"/>
      <c r="FM431" s="217"/>
      <c r="FN431" s="217"/>
      <c r="FO431" s="217"/>
      <c r="FP431" s="217"/>
      <c r="FQ431" s="217"/>
      <c r="FR431" s="217"/>
      <c r="FS431" s="217"/>
      <c r="FT431" s="217"/>
      <c r="FU431" s="217"/>
      <c r="FV431" s="217"/>
      <c r="FW431" s="217"/>
      <c r="FX431" s="217"/>
      <c r="FY431" s="217"/>
      <c r="FZ431" s="217"/>
      <c r="GA431" s="217"/>
      <c r="GB431" s="217"/>
      <c r="GC431" s="217"/>
      <c r="GD431" s="217"/>
      <c r="GE431" s="217"/>
      <c r="GF431" s="217"/>
      <c r="GG431" s="217"/>
      <c r="GH431" s="217"/>
      <c r="GI431" s="217"/>
      <c r="GJ431" s="217"/>
      <c r="GK431" s="217"/>
      <c r="GL431" s="217"/>
      <c r="GM431" s="217"/>
      <c r="GN431" s="217"/>
      <c r="GO431" s="217"/>
      <c r="GP431" s="217"/>
      <c r="GQ431" s="217"/>
      <c r="GR431" s="217"/>
      <c r="GS431" s="217"/>
      <c r="GT431" s="217"/>
      <c r="GU431" s="217"/>
      <c r="GV431" s="217"/>
      <c r="GW431" s="217"/>
      <c r="GX431" s="217"/>
      <c r="GY431" s="217"/>
      <c r="GZ431" s="217"/>
      <c r="HA431" s="217"/>
      <c r="HB431" s="217"/>
      <c r="HC431" s="217"/>
      <c r="HD431" s="217"/>
      <c r="HE431" s="217"/>
      <c r="HF431" s="217"/>
      <c r="HG431" s="217"/>
      <c r="HH431" s="217"/>
      <c r="HI431" s="217"/>
      <c r="HJ431" s="217"/>
      <c r="HK431" s="217"/>
      <c r="HL431" s="217"/>
      <c r="HM431" s="217"/>
      <c r="HN431" s="217"/>
      <c r="HO431" s="217"/>
      <c r="HP431" s="217"/>
      <c r="HQ431" s="217"/>
      <c r="HR431" s="217"/>
      <c r="HS431" s="217"/>
      <c r="HT431" s="217"/>
      <c r="HU431" s="217"/>
      <c r="HV431" s="217"/>
      <c r="HW431" s="217"/>
      <c r="HX431" s="217"/>
      <c r="HY431" s="217"/>
      <c r="HZ431" s="217"/>
      <c r="IA431" s="217"/>
      <c r="IB431" s="217"/>
      <c r="IC431" s="217"/>
      <c r="ID431" s="217"/>
      <c r="IE431" s="217"/>
      <c r="IF431" s="217"/>
      <c r="IG431" s="217"/>
      <c r="IH431" s="217"/>
      <c r="II431" s="217"/>
      <c r="IJ431" s="217"/>
      <c r="IK431" s="217"/>
      <c r="IL431" s="217"/>
      <c r="IM431" s="217"/>
      <c r="IN431" s="217"/>
      <c r="IO431" s="217"/>
      <c r="IP431" s="217"/>
      <c r="IQ431" s="217"/>
      <c r="IR431" s="217"/>
      <c r="IS431" s="217"/>
      <c r="IT431" s="217"/>
      <c r="IU431" s="217"/>
      <c r="IV431" s="217"/>
      <c r="IW431" s="217"/>
    </row>
    <row r="432" customFormat="false" ht="12.75" hidden="false" customHeight="false" outlineLevel="0" collapsed="false">
      <c r="A432" s="192"/>
      <c r="B432" s="216"/>
      <c r="C432" s="222"/>
      <c r="D432" s="222"/>
      <c r="E432" s="222"/>
      <c r="F432" s="217"/>
      <c r="G432" s="217"/>
      <c r="H432" s="217"/>
      <c r="I432" s="217"/>
      <c r="J432" s="217"/>
      <c r="K432" s="217"/>
      <c r="L432" s="217"/>
      <c r="M432" s="217"/>
      <c r="N432" s="217"/>
      <c r="O432" s="217"/>
      <c r="P432" s="217"/>
      <c r="Q432" s="217"/>
      <c r="R432" s="217"/>
      <c r="S432" s="217"/>
      <c r="T432" s="217"/>
      <c r="U432" s="217"/>
      <c r="V432" s="217"/>
      <c r="W432" s="217"/>
      <c r="X432" s="217"/>
      <c r="Y432" s="217"/>
      <c r="Z432" s="217"/>
      <c r="AA432" s="217"/>
      <c r="AB432" s="217"/>
      <c r="AC432" s="217"/>
      <c r="AD432" s="217"/>
      <c r="AE432" s="217"/>
      <c r="AF432" s="217"/>
      <c r="AG432" s="217"/>
      <c r="AH432" s="217"/>
      <c r="AI432" s="217"/>
      <c r="AJ432" s="217"/>
      <c r="AK432" s="217"/>
      <c r="AL432" s="217"/>
      <c r="AM432" s="217"/>
      <c r="AN432" s="217"/>
      <c r="AO432" s="217"/>
      <c r="AP432" s="217"/>
      <c r="AQ432" s="217"/>
      <c r="AR432" s="217"/>
      <c r="AS432" s="217"/>
      <c r="AT432" s="217"/>
      <c r="AU432" s="217"/>
      <c r="AV432" s="217"/>
      <c r="AW432" s="217"/>
      <c r="AX432" s="217"/>
      <c r="AY432" s="217"/>
      <c r="AZ432" s="217"/>
      <c r="BA432" s="217"/>
      <c r="BB432" s="217"/>
      <c r="BC432" s="217"/>
      <c r="BD432" s="217"/>
      <c r="BE432" s="217"/>
      <c r="BF432" s="217"/>
      <c r="BG432" s="217"/>
      <c r="BH432" s="217"/>
      <c r="BI432" s="217"/>
      <c r="BJ432" s="217"/>
      <c r="BK432" s="217"/>
      <c r="BL432" s="217"/>
      <c r="BM432" s="217"/>
      <c r="BN432" s="217"/>
      <c r="BO432" s="217"/>
      <c r="BP432" s="217"/>
      <c r="BQ432" s="217"/>
      <c r="BR432" s="217"/>
      <c r="BS432" s="217"/>
      <c r="BT432" s="217"/>
      <c r="BU432" s="217"/>
      <c r="BV432" s="217"/>
      <c r="BW432" s="217"/>
      <c r="BX432" s="217"/>
      <c r="BY432" s="217"/>
      <c r="BZ432" s="217"/>
      <c r="CA432" s="217"/>
      <c r="CB432" s="217"/>
      <c r="CC432" s="217"/>
      <c r="CD432" s="217"/>
      <c r="CE432" s="217"/>
      <c r="CF432" s="217"/>
      <c r="CG432" s="217"/>
      <c r="CH432" s="217"/>
      <c r="CI432" s="217"/>
      <c r="CJ432" s="217"/>
      <c r="CK432" s="217"/>
      <c r="CL432" s="217"/>
      <c r="CM432" s="217"/>
      <c r="CN432" s="217"/>
      <c r="CO432" s="217"/>
      <c r="CP432" s="217"/>
      <c r="CQ432" s="217"/>
      <c r="CR432" s="217"/>
      <c r="CS432" s="217"/>
      <c r="CT432" s="217"/>
      <c r="CU432" s="217"/>
      <c r="CV432" s="217"/>
      <c r="CW432" s="217"/>
      <c r="CX432" s="217"/>
      <c r="CY432" s="217"/>
      <c r="CZ432" s="217"/>
      <c r="DA432" s="217"/>
      <c r="DB432" s="217"/>
      <c r="DC432" s="217"/>
      <c r="DD432" s="217"/>
      <c r="DE432" s="217"/>
      <c r="DF432" s="217"/>
      <c r="DG432" s="217"/>
      <c r="DH432" s="217"/>
      <c r="DI432" s="217"/>
      <c r="DJ432" s="217"/>
      <c r="DK432" s="217"/>
      <c r="DL432" s="217"/>
      <c r="DM432" s="217"/>
      <c r="DN432" s="217"/>
      <c r="DO432" s="217"/>
      <c r="DP432" s="217"/>
      <c r="DQ432" s="217"/>
      <c r="DR432" s="217"/>
      <c r="DS432" s="217"/>
      <c r="DT432" s="217"/>
      <c r="DU432" s="217"/>
      <c r="DV432" s="217"/>
      <c r="DW432" s="217"/>
      <c r="DX432" s="217"/>
      <c r="DY432" s="217"/>
      <c r="DZ432" s="217"/>
      <c r="EA432" s="217"/>
      <c r="EB432" s="217"/>
      <c r="EC432" s="217"/>
      <c r="ED432" s="217"/>
      <c r="EE432" s="217"/>
      <c r="EF432" s="217"/>
      <c r="EG432" s="217"/>
      <c r="EH432" s="217"/>
      <c r="EI432" s="217"/>
      <c r="EJ432" s="217"/>
      <c r="EK432" s="217"/>
      <c r="EL432" s="217"/>
      <c r="EM432" s="217"/>
      <c r="EN432" s="217"/>
      <c r="EO432" s="217"/>
      <c r="EP432" s="217"/>
      <c r="EQ432" s="217"/>
      <c r="ER432" s="217"/>
      <c r="ES432" s="217"/>
      <c r="ET432" s="217"/>
      <c r="EU432" s="217"/>
      <c r="EV432" s="217"/>
      <c r="EW432" s="217"/>
      <c r="EX432" s="217"/>
      <c r="EY432" s="217"/>
      <c r="EZ432" s="217"/>
      <c r="FA432" s="217"/>
      <c r="FB432" s="217"/>
      <c r="FC432" s="217"/>
      <c r="FD432" s="217"/>
      <c r="FE432" s="217"/>
      <c r="FF432" s="217"/>
      <c r="FG432" s="217"/>
      <c r="FH432" s="217"/>
      <c r="FI432" s="217"/>
      <c r="FJ432" s="217"/>
      <c r="FK432" s="217"/>
      <c r="FL432" s="217"/>
      <c r="FM432" s="217"/>
      <c r="FN432" s="217"/>
      <c r="FO432" s="217"/>
      <c r="FP432" s="217"/>
      <c r="FQ432" s="217"/>
      <c r="FR432" s="217"/>
      <c r="FS432" s="217"/>
      <c r="FT432" s="217"/>
      <c r="FU432" s="217"/>
      <c r="FV432" s="217"/>
      <c r="FW432" s="217"/>
      <c r="FX432" s="217"/>
      <c r="FY432" s="217"/>
      <c r="FZ432" s="217"/>
      <c r="GA432" s="217"/>
      <c r="GB432" s="217"/>
      <c r="GC432" s="217"/>
      <c r="GD432" s="217"/>
      <c r="GE432" s="217"/>
      <c r="GF432" s="217"/>
      <c r="GG432" s="217"/>
      <c r="GH432" s="217"/>
      <c r="GI432" s="217"/>
      <c r="GJ432" s="217"/>
      <c r="GK432" s="217"/>
      <c r="GL432" s="217"/>
      <c r="GM432" s="217"/>
      <c r="GN432" s="217"/>
      <c r="GO432" s="217"/>
      <c r="GP432" s="217"/>
      <c r="GQ432" s="217"/>
      <c r="GR432" s="217"/>
      <c r="GS432" s="217"/>
      <c r="GT432" s="217"/>
      <c r="GU432" s="217"/>
      <c r="GV432" s="217"/>
      <c r="GW432" s="217"/>
      <c r="GX432" s="217"/>
      <c r="GY432" s="217"/>
      <c r="GZ432" s="217"/>
      <c r="HA432" s="217"/>
      <c r="HB432" s="217"/>
      <c r="HC432" s="217"/>
      <c r="HD432" s="217"/>
      <c r="HE432" s="217"/>
      <c r="HF432" s="217"/>
      <c r="HG432" s="217"/>
      <c r="HH432" s="217"/>
      <c r="HI432" s="217"/>
      <c r="HJ432" s="217"/>
      <c r="HK432" s="217"/>
      <c r="HL432" s="217"/>
      <c r="HM432" s="217"/>
      <c r="HN432" s="217"/>
      <c r="HO432" s="217"/>
      <c r="HP432" s="217"/>
      <c r="HQ432" s="217"/>
      <c r="HR432" s="217"/>
      <c r="HS432" s="217"/>
      <c r="HT432" s="217"/>
      <c r="HU432" s="217"/>
      <c r="HV432" s="217"/>
      <c r="HW432" s="217"/>
      <c r="HX432" s="217"/>
      <c r="HY432" s="217"/>
      <c r="HZ432" s="217"/>
      <c r="IA432" s="217"/>
      <c r="IB432" s="217"/>
      <c r="IC432" s="217"/>
      <c r="ID432" s="217"/>
      <c r="IE432" s="217"/>
      <c r="IF432" s="217"/>
      <c r="IG432" s="217"/>
      <c r="IH432" s="217"/>
      <c r="II432" s="217"/>
      <c r="IJ432" s="217"/>
      <c r="IK432" s="217"/>
      <c r="IL432" s="217"/>
      <c r="IM432" s="217"/>
      <c r="IN432" s="217"/>
      <c r="IO432" s="217"/>
      <c r="IP432" s="217"/>
      <c r="IQ432" s="217"/>
      <c r="IR432" s="217"/>
      <c r="IS432" s="217"/>
      <c r="IT432" s="217"/>
      <c r="IU432" s="217"/>
      <c r="IV432" s="217"/>
      <c r="IW432" s="217"/>
    </row>
    <row r="433" customFormat="false" ht="12.75" hidden="false" customHeight="false" outlineLevel="0" collapsed="false">
      <c r="A433" s="225"/>
      <c r="B433" s="226"/>
      <c r="C433" s="222"/>
      <c r="D433" s="222"/>
      <c r="E433" s="222"/>
      <c r="F433" s="217"/>
      <c r="G433" s="217"/>
      <c r="H433" s="217"/>
      <c r="I433" s="217"/>
      <c r="J433" s="217"/>
      <c r="K433" s="217"/>
      <c r="L433" s="217"/>
      <c r="M433" s="217"/>
      <c r="N433" s="217"/>
      <c r="O433" s="217"/>
      <c r="P433" s="217"/>
      <c r="Q433" s="217"/>
      <c r="R433" s="217"/>
      <c r="S433" s="217"/>
      <c r="T433" s="217"/>
      <c r="U433" s="217"/>
      <c r="V433" s="217"/>
      <c r="W433" s="217"/>
      <c r="X433" s="217"/>
      <c r="Y433" s="217"/>
      <c r="Z433" s="217"/>
      <c r="AA433" s="217"/>
      <c r="AB433" s="217"/>
      <c r="AC433" s="217"/>
      <c r="AD433" s="217"/>
      <c r="AE433" s="217"/>
      <c r="AF433" s="217"/>
      <c r="AG433" s="217"/>
      <c r="AH433" s="217"/>
      <c r="AI433" s="217"/>
      <c r="AJ433" s="217"/>
      <c r="AK433" s="217"/>
      <c r="AL433" s="217"/>
      <c r="AM433" s="217"/>
      <c r="AN433" s="217"/>
      <c r="AO433" s="217"/>
      <c r="AP433" s="217"/>
      <c r="AQ433" s="217"/>
      <c r="AR433" s="217"/>
      <c r="AS433" s="217"/>
      <c r="AT433" s="217"/>
      <c r="AU433" s="217"/>
      <c r="AV433" s="217"/>
      <c r="AW433" s="217"/>
      <c r="AX433" s="217"/>
      <c r="AY433" s="217"/>
      <c r="AZ433" s="217"/>
      <c r="BA433" s="217"/>
      <c r="BB433" s="217"/>
      <c r="BC433" s="217"/>
      <c r="BD433" s="217"/>
      <c r="BE433" s="217"/>
      <c r="BF433" s="217"/>
      <c r="BG433" s="217"/>
      <c r="BH433" s="217"/>
      <c r="BI433" s="217"/>
      <c r="BJ433" s="217"/>
      <c r="BK433" s="217"/>
      <c r="BL433" s="217"/>
      <c r="BM433" s="217"/>
      <c r="BN433" s="217"/>
      <c r="BO433" s="217"/>
      <c r="BP433" s="217"/>
      <c r="BQ433" s="217"/>
      <c r="BR433" s="217"/>
      <c r="BS433" s="217"/>
      <c r="BT433" s="217"/>
      <c r="BU433" s="217"/>
      <c r="BV433" s="217"/>
      <c r="BW433" s="217"/>
      <c r="BX433" s="217"/>
      <c r="BY433" s="217"/>
      <c r="BZ433" s="217"/>
      <c r="CA433" s="217"/>
      <c r="CB433" s="217"/>
      <c r="CC433" s="217"/>
      <c r="CD433" s="217"/>
      <c r="CE433" s="217"/>
      <c r="CF433" s="217"/>
      <c r="CG433" s="217"/>
      <c r="CH433" s="217"/>
      <c r="CI433" s="217"/>
      <c r="CJ433" s="217"/>
      <c r="CK433" s="217"/>
      <c r="CL433" s="217"/>
      <c r="CM433" s="217"/>
      <c r="CN433" s="217"/>
      <c r="CO433" s="217"/>
      <c r="CP433" s="217"/>
      <c r="CQ433" s="217"/>
      <c r="CR433" s="217"/>
      <c r="CS433" s="217"/>
      <c r="CT433" s="217"/>
      <c r="CU433" s="217"/>
      <c r="CV433" s="217"/>
      <c r="CW433" s="217"/>
      <c r="CX433" s="217"/>
      <c r="CY433" s="217"/>
      <c r="CZ433" s="217"/>
      <c r="DA433" s="217"/>
      <c r="DB433" s="217"/>
      <c r="DC433" s="217"/>
      <c r="DD433" s="217"/>
      <c r="DE433" s="217"/>
      <c r="DF433" s="217"/>
      <c r="DG433" s="217"/>
      <c r="DH433" s="217"/>
      <c r="DI433" s="217"/>
      <c r="DJ433" s="217"/>
      <c r="DK433" s="217"/>
      <c r="DL433" s="217"/>
      <c r="DM433" s="217"/>
      <c r="DN433" s="217"/>
      <c r="DO433" s="217"/>
      <c r="DP433" s="217"/>
      <c r="DQ433" s="217"/>
      <c r="DR433" s="217"/>
      <c r="DS433" s="217"/>
      <c r="DT433" s="217"/>
      <c r="DU433" s="217"/>
      <c r="DV433" s="217"/>
      <c r="DW433" s="217"/>
      <c r="DX433" s="217"/>
      <c r="DY433" s="217"/>
      <c r="DZ433" s="217"/>
      <c r="EA433" s="217"/>
      <c r="EB433" s="217"/>
      <c r="EC433" s="217"/>
      <c r="ED433" s="217"/>
      <c r="EE433" s="217"/>
      <c r="EF433" s="217"/>
      <c r="EG433" s="217"/>
      <c r="EH433" s="217"/>
      <c r="EI433" s="217"/>
      <c r="EJ433" s="217"/>
      <c r="EK433" s="217"/>
      <c r="EL433" s="217"/>
      <c r="EM433" s="217"/>
      <c r="EN433" s="217"/>
      <c r="EO433" s="217"/>
      <c r="EP433" s="217"/>
      <c r="EQ433" s="217"/>
      <c r="ER433" s="217"/>
      <c r="ES433" s="217"/>
      <c r="ET433" s="217"/>
      <c r="EU433" s="217"/>
      <c r="EV433" s="217"/>
      <c r="EW433" s="217"/>
      <c r="EX433" s="217"/>
      <c r="EY433" s="217"/>
      <c r="EZ433" s="217"/>
      <c r="FA433" s="217"/>
      <c r="FB433" s="217"/>
      <c r="FC433" s="217"/>
      <c r="FD433" s="217"/>
      <c r="FE433" s="217"/>
      <c r="FF433" s="217"/>
      <c r="FG433" s="217"/>
      <c r="FH433" s="217"/>
      <c r="FI433" s="217"/>
      <c r="FJ433" s="217"/>
      <c r="FK433" s="217"/>
      <c r="FL433" s="217"/>
      <c r="FM433" s="217"/>
      <c r="FN433" s="217"/>
      <c r="FO433" s="217"/>
      <c r="FP433" s="217"/>
      <c r="FQ433" s="217"/>
      <c r="FR433" s="217"/>
      <c r="FS433" s="217"/>
      <c r="FT433" s="217"/>
      <c r="FU433" s="217"/>
      <c r="FV433" s="217"/>
      <c r="FW433" s="217"/>
      <c r="FX433" s="217"/>
      <c r="FY433" s="217"/>
      <c r="FZ433" s="217"/>
      <c r="GA433" s="217"/>
      <c r="GB433" s="217"/>
      <c r="GC433" s="217"/>
      <c r="GD433" s="217"/>
      <c r="GE433" s="217"/>
      <c r="GF433" s="217"/>
      <c r="GG433" s="217"/>
      <c r="GH433" s="217"/>
      <c r="GI433" s="217"/>
      <c r="GJ433" s="217"/>
      <c r="GK433" s="217"/>
      <c r="GL433" s="217"/>
      <c r="GM433" s="217"/>
      <c r="GN433" s="217"/>
      <c r="GO433" s="217"/>
      <c r="GP433" s="217"/>
      <c r="GQ433" s="217"/>
      <c r="GR433" s="217"/>
      <c r="GS433" s="217"/>
      <c r="GT433" s="217"/>
      <c r="GU433" s="217"/>
      <c r="GV433" s="217"/>
      <c r="GW433" s="217"/>
      <c r="GX433" s="217"/>
      <c r="GY433" s="217"/>
      <c r="GZ433" s="217"/>
      <c r="HA433" s="217"/>
      <c r="HB433" s="217"/>
      <c r="HC433" s="217"/>
      <c r="HD433" s="217"/>
      <c r="HE433" s="217"/>
      <c r="HF433" s="217"/>
      <c r="HG433" s="217"/>
      <c r="HH433" s="217"/>
      <c r="HI433" s="217"/>
      <c r="HJ433" s="217"/>
      <c r="HK433" s="217"/>
      <c r="HL433" s="217"/>
      <c r="HM433" s="217"/>
      <c r="HN433" s="217"/>
      <c r="HO433" s="217"/>
      <c r="HP433" s="217"/>
      <c r="HQ433" s="217"/>
      <c r="HR433" s="217"/>
      <c r="HS433" s="217"/>
      <c r="HT433" s="217"/>
      <c r="HU433" s="217"/>
      <c r="HV433" s="217"/>
      <c r="HW433" s="217"/>
      <c r="HX433" s="217"/>
      <c r="HY433" s="217"/>
      <c r="HZ433" s="217"/>
      <c r="IA433" s="217"/>
      <c r="IB433" s="217"/>
      <c r="IC433" s="217"/>
      <c r="ID433" s="217"/>
      <c r="IE433" s="217"/>
      <c r="IF433" s="217"/>
      <c r="IG433" s="217"/>
      <c r="IH433" s="217"/>
      <c r="II433" s="217"/>
      <c r="IJ433" s="217"/>
      <c r="IK433" s="217"/>
      <c r="IL433" s="217"/>
      <c r="IM433" s="217"/>
      <c r="IN433" s="217"/>
      <c r="IO433" s="217"/>
      <c r="IP433" s="217"/>
      <c r="IQ433" s="217"/>
      <c r="IR433" s="217"/>
      <c r="IS433" s="217"/>
      <c r="IT433" s="217"/>
      <c r="IU433" s="217"/>
      <c r="IV433" s="217"/>
      <c r="IW433" s="217"/>
    </row>
    <row r="434" customFormat="false" ht="12.75" hidden="false" customHeight="false" outlineLevel="0" collapsed="false">
      <c r="A434" s="225"/>
      <c r="B434" s="226"/>
      <c r="C434" s="222"/>
      <c r="D434" s="222"/>
      <c r="E434" s="222"/>
      <c r="F434" s="217"/>
      <c r="G434" s="217"/>
      <c r="H434" s="217"/>
      <c r="I434" s="217"/>
      <c r="J434" s="217"/>
      <c r="K434" s="217"/>
      <c r="L434" s="217"/>
      <c r="M434" s="217"/>
      <c r="N434" s="217"/>
      <c r="O434" s="217"/>
      <c r="P434" s="217"/>
      <c r="Q434" s="217"/>
      <c r="R434" s="217"/>
      <c r="S434" s="217"/>
      <c r="T434" s="217"/>
      <c r="U434" s="217"/>
      <c r="V434" s="217"/>
      <c r="W434" s="217"/>
      <c r="X434" s="217"/>
      <c r="Y434" s="217"/>
      <c r="Z434" s="217"/>
      <c r="AA434" s="217"/>
      <c r="AB434" s="217"/>
      <c r="AC434" s="217"/>
      <c r="AD434" s="217"/>
      <c r="AE434" s="217"/>
      <c r="AF434" s="217"/>
      <c r="AG434" s="217"/>
      <c r="AH434" s="217"/>
      <c r="AI434" s="217"/>
      <c r="AJ434" s="217"/>
      <c r="AK434" s="217"/>
      <c r="AL434" s="217"/>
      <c r="AM434" s="217"/>
      <c r="AN434" s="217"/>
      <c r="AO434" s="217"/>
      <c r="AP434" s="217"/>
      <c r="AQ434" s="217"/>
      <c r="AR434" s="217"/>
      <c r="AS434" s="217"/>
      <c r="AT434" s="217"/>
      <c r="AU434" s="217"/>
      <c r="AV434" s="217"/>
      <c r="AW434" s="217"/>
      <c r="AX434" s="217"/>
      <c r="AY434" s="217"/>
      <c r="AZ434" s="217"/>
      <c r="BA434" s="217"/>
      <c r="BB434" s="217"/>
      <c r="BC434" s="217"/>
      <c r="BD434" s="217"/>
      <c r="BE434" s="217"/>
      <c r="BF434" s="217"/>
      <c r="BG434" s="217"/>
      <c r="BH434" s="217"/>
      <c r="BI434" s="217"/>
      <c r="BJ434" s="217"/>
      <c r="BK434" s="217"/>
      <c r="BL434" s="217"/>
      <c r="BM434" s="217"/>
      <c r="BN434" s="217"/>
      <c r="BO434" s="217"/>
      <c r="BP434" s="217"/>
      <c r="BQ434" s="217"/>
      <c r="BR434" s="217"/>
      <c r="BS434" s="217"/>
      <c r="BT434" s="217"/>
      <c r="BU434" s="217"/>
      <c r="BV434" s="217"/>
      <c r="BW434" s="217"/>
      <c r="BX434" s="217"/>
      <c r="BY434" s="217"/>
      <c r="BZ434" s="217"/>
      <c r="CA434" s="217"/>
      <c r="CB434" s="217"/>
      <c r="CC434" s="217"/>
      <c r="CD434" s="217"/>
      <c r="CE434" s="217"/>
      <c r="CF434" s="217"/>
      <c r="CG434" s="217"/>
      <c r="CH434" s="217"/>
      <c r="CI434" s="217"/>
      <c r="CJ434" s="217"/>
      <c r="CK434" s="217"/>
      <c r="CL434" s="217"/>
      <c r="CM434" s="217"/>
      <c r="CN434" s="217"/>
      <c r="CO434" s="217"/>
      <c r="CP434" s="217"/>
      <c r="CQ434" s="217"/>
      <c r="CR434" s="217"/>
      <c r="CS434" s="217"/>
      <c r="CT434" s="217"/>
      <c r="CU434" s="217"/>
      <c r="CV434" s="217"/>
      <c r="CW434" s="217"/>
      <c r="CX434" s="217"/>
      <c r="CY434" s="217"/>
      <c r="CZ434" s="217"/>
      <c r="DA434" s="217"/>
      <c r="DB434" s="217"/>
      <c r="DC434" s="217"/>
      <c r="DD434" s="217"/>
      <c r="DE434" s="217"/>
      <c r="DF434" s="217"/>
      <c r="DG434" s="217"/>
      <c r="DH434" s="217"/>
      <c r="DI434" s="217"/>
      <c r="DJ434" s="217"/>
      <c r="DK434" s="217"/>
      <c r="DL434" s="217"/>
      <c r="DM434" s="217"/>
      <c r="DN434" s="217"/>
      <c r="DO434" s="217"/>
      <c r="DP434" s="217"/>
      <c r="DQ434" s="217"/>
      <c r="DR434" s="217"/>
      <c r="DS434" s="217"/>
      <c r="DT434" s="217"/>
      <c r="DU434" s="217"/>
      <c r="DV434" s="217"/>
      <c r="DW434" s="217"/>
      <c r="DX434" s="217"/>
      <c r="DY434" s="217"/>
      <c r="DZ434" s="217"/>
      <c r="EA434" s="217"/>
      <c r="EB434" s="217"/>
      <c r="EC434" s="217"/>
      <c r="ED434" s="217"/>
      <c r="EE434" s="217"/>
      <c r="EF434" s="217"/>
      <c r="EG434" s="217"/>
      <c r="EH434" s="217"/>
      <c r="EI434" s="217"/>
      <c r="EJ434" s="217"/>
      <c r="EK434" s="217"/>
      <c r="EL434" s="217"/>
      <c r="EM434" s="217"/>
      <c r="EN434" s="217"/>
      <c r="EO434" s="217"/>
      <c r="EP434" s="217"/>
      <c r="EQ434" s="217"/>
      <c r="ER434" s="217"/>
      <c r="ES434" s="217"/>
      <c r="ET434" s="217"/>
      <c r="EU434" s="217"/>
      <c r="EV434" s="217"/>
      <c r="EW434" s="217"/>
      <c r="EX434" s="217"/>
      <c r="EY434" s="217"/>
      <c r="EZ434" s="217"/>
      <c r="FA434" s="217"/>
      <c r="FB434" s="217"/>
      <c r="FC434" s="217"/>
      <c r="FD434" s="217"/>
      <c r="FE434" s="217"/>
      <c r="FF434" s="217"/>
      <c r="FG434" s="217"/>
      <c r="FH434" s="217"/>
      <c r="FI434" s="217"/>
      <c r="FJ434" s="217"/>
      <c r="FK434" s="217"/>
      <c r="FL434" s="217"/>
      <c r="FM434" s="217"/>
      <c r="FN434" s="217"/>
      <c r="FO434" s="217"/>
      <c r="FP434" s="217"/>
      <c r="FQ434" s="217"/>
      <c r="FR434" s="217"/>
      <c r="FS434" s="217"/>
      <c r="FT434" s="217"/>
      <c r="FU434" s="217"/>
      <c r="FV434" s="217"/>
      <c r="FW434" s="217"/>
      <c r="FX434" s="217"/>
      <c r="FY434" s="217"/>
      <c r="FZ434" s="217"/>
      <c r="GA434" s="217"/>
      <c r="GB434" s="217"/>
      <c r="GC434" s="217"/>
      <c r="GD434" s="217"/>
      <c r="GE434" s="217"/>
      <c r="GF434" s="217"/>
      <c r="GG434" s="217"/>
      <c r="GH434" s="217"/>
      <c r="GI434" s="217"/>
      <c r="GJ434" s="217"/>
      <c r="GK434" s="217"/>
      <c r="GL434" s="217"/>
      <c r="GM434" s="217"/>
      <c r="GN434" s="217"/>
      <c r="GO434" s="217"/>
      <c r="GP434" s="217"/>
      <c r="GQ434" s="217"/>
      <c r="GR434" s="217"/>
      <c r="GS434" s="217"/>
      <c r="GT434" s="217"/>
      <c r="GU434" s="217"/>
      <c r="GV434" s="217"/>
      <c r="GW434" s="217"/>
      <c r="GX434" s="217"/>
      <c r="GY434" s="217"/>
      <c r="GZ434" s="217"/>
      <c r="HA434" s="217"/>
      <c r="HB434" s="217"/>
      <c r="HC434" s="217"/>
      <c r="HD434" s="217"/>
      <c r="HE434" s="217"/>
      <c r="HF434" s="217"/>
      <c r="HG434" s="217"/>
      <c r="HH434" s="217"/>
      <c r="HI434" s="217"/>
      <c r="HJ434" s="217"/>
      <c r="HK434" s="217"/>
      <c r="HL434" s="217"/>
      <c r="HM434" s="217"/>
      <c r="HN434" s="217"/>
      <c r="HO434" s="217"/>
      <c r="HP434" s="217"/>
      <c r="HQ434" s="217"/>
      <c r="HR434" s="217"/>
      <c r="HS434" s="217"/>
      <c r="HT434" s="217"/>
      <c r="HU434" s="217"/>
      <c r="HV434" s="217"/>
      <c r="HW434" s="217"/>
      <c r="HX434" s="217"/>
      <c r="HY434" s="217"/>
      <c r="HZ434" s="217"/>
      <c r="IA434" s="217"/>
      <c r="IB434" s="217"/>
      <c r="IC434" s="217"/>
      <c r="ID434" s="217"/>
      <c r="IE434" s="217"/>
      <c r="IF434" s="217"/>
      <c r="IG434" s="217"/>
      <c r="IH434" s="217"/>
      <c r="II434" s="217"/>
      <c r="IJ434" s="217"/>
      <c r="IK434" s="217"/>
      <c r="IL434" s="217"/>
      <c r="IM434" s="217"/>
      <c r="IN434" s="217"/>
      <c r="IO434" s="217"/>
      <c r="IP434" s="217"/>
      <c r="IQ434" s="217"/>
      <c r="IR434" s="217"/>
      <c r="IS434" s="217"/>
      <c r="IT434" s="217"/>
      <c r="IU434" s="217"/>
      <c r="IV434" s="217"/>
      <c r="IW434" s="217"/>
    </row>
    <row r="435" customFormat="false" ht="12.75" hidden="false" customHeight="false" outlineLevel="0" collapsed="false">
      <c r="A435" s="225"/>
      <c r="B435" s="226"/>
      <c r="C435" s="222"/>
      <c r="D435" s="222"/>
      <c r="E435" s="222"/>
      <c r="F435" s="217"/>
      <c r="G435" s="217"/>
      <c r="H435" s="217"/>
      <c r="I435" s="217"/>
      <c r="J435" s="217"/>
      <c r="K435" s="217"/>
      <c r="L435" s="217"/>
      <c r="M435" s="217"/>
      <c r="N435" s="217"/>
      <c r="O435" s="217"/>
      <c r="P435" s="217"/>
      <c r="Q435" s="217"/>
      <c r="R435" s="217"/>
      <c r="S435" s="217"/>
      <c r="T435" s="217"/>
      <c r="U435" s="217"/>
      <c r="V435" s="217"/>
      <c r="W435" s="217"/>
      <c r="X435" s="217"/>
      <c r="Y435" s="217"/>
      <c r="Z435" s="217"/>
      <c r="AA435" s="217"/>
      <c r="AB435" s="217"/>
      <c r="AC435" s="217"/>
      <c r="AD435" s="217"/>
      <c r="AE435" s="217"/>
      <c r="AF435" s="217"/>
      <c r="AG435" s="217"/>
      <c r="AH435" s="217"/>
      <c r="AI435" s="217"/>
      <c r="AJ435" s="217"/>
      <c r="AK435" s="217"/>
      <c r="AL435" s="217"/>
      <c r="AM435" s="217"/>
      <c r="AN435" s="217"/>
      <c r="AO435" s="217"/>
      <c r="AP435" s="217"/>
      <c r="AQ435" s="217"/>
      <c r="AR435" s="217"/>
      <c r="AS435" s="217"/>
      <c r="AT435" s="217"/>
      <c r="AU435" s="217"/>
      <c r="AV435" s="217"/>
      <c r="AW435" s="217"/>
      <c r="AX435" s="217"/>
      <c r="AY435" s="217"/>
      <c r="AZ435" s="217"/>
      <c r="BA435" s="217"/>
      <c r="BB435" s="217"/>
      <c r="BC435" s="217"/>
      <c r="BD435" s="217"/>
      <c r="BE435" s="217"/>
      <c r="BF435" s="217"/>
      <c r="BG435" s="217"/>
      <c r="BH435" s="217"/>
      <c r="BI435" s="217"/>
      <c r="BJ435" s="217"/>
      <c r="BK435" s="217"/>
      <c r="BL435" s="217"/>
      <c r="BM435" s="217"/>
      <c r="BN435" s="217"/>
      <c r="BO435" s="217"/>
      <c r="BP435" s="217"/>
      <c r="BQ435" s="217"/>
      <c r="BR435" s="217"/>
      <c r="BS435" s="217"/>
      <c r="BT435" s="217"/>
      <c r="BU435" s="217"/>
      <c r="BV435" s="217"/>
      <c r="BW435" s="217"/>
      <c r="BX435" s="217"/>
      <c r="BY435" s="217"/>
      <c r="BZ435" s="217"/>
      <c r="CA435" s="217"/>
      <c r="CB435" s="217"/>
      <c r="CC435" s="217"/>
      <c r="CD435" s="217"/>
      <c r="CE435" s="217"/>
      <c r="CF435" s="217"/>
      <c r="CG435" s="217"/>
      <c r="CH435" s="217"/>
      <c r="CI435" s="217"/>
      <c r="CJ435" s="217"/>
      <c r="CK435" s="217"/>
      <c r="CL435" s="217"/>
      <c r="CM435" s="217"/>
      <c r="CN435" s="217"/>
      <c r="CO435" s="217"/>
      <c r="CP435" s="217"/>
      <c r="CQ435" s="217"/>
      <c r="CR435" s="217"/>
      <c r="CS435" s="217"/>
      <c r="CT435" s="217"/>
      <c r="CU435" s="217"/>
      <c r="CV435" s="217"/>
      <c r="CW435" s="217"/>
      <c r="CX435" s="217"/>
      <c r="CY435" s="217"/>
      <c r="CZ435" s="217"/>
      <c r="DA435" s="217"/>
      <c r="DB435" s="217"/>
      <c r="DC435" s="217"/>
      <c r="DD435" s="217"/>
      <c r="DE435" s="217"/>
      <c r="DF435" s="217"/>
      <c r="DG435" s="217"/>
      <c r="DH435" s="217"/>
      <c r="DI435" s="217"/>
      <c r="DJ435" s="217"/>
      <c r="DK435" s="217"/>
      <c r="DL435" s="217"/>
      <c r="DM435" s="217"/>
      <c r="DN435" s="217"/>
      <c r="DO435" s="217"/>
      <c r="DP435" s="217"/>
      <c r="DQ435" s="217"/>
      <c r="DR435" s="217"/>
      <c r="DS435" s="217"/>
      <c r="DT435" s="217"/>
      <c r="DU435" s="217"/>
      <c r="DV435" s="217"/>
      <c r="DW435" s="217"/>
      <c r="DX435" s="217"/>
      <c r="DY435" s="217"/>
      <c r="DZ435" s="217"/>
      <c r="EA435" s="217"/>
      <c r="EB435" s="217"/>
      <c r="EC435" s="217"/>
      <c r="ED435" s="217"/>
      <c r="EE435" s="217"/>
      <c r="EF435" s="217"/>
      <c r="EG435" s="217"/>
      <c r="EH435" s="217"/>
      <c r="EI435" s="217"/>
      <c r="EJ435" s="217"/>
      <c r="EK435" s="217"/>
      <c r="EL435" s="217"/>
      <c r="EM435" s="217"/>
      <c r="EN435" s="217"/>
      <c r="EO435" s="217"/>
      <c r="EP435" s="217"/>
      <c r="EQ435" s="217"/>
      <c r="ER435" s="217"/>
      <c r="ES435" s="217"/>
      <c r="ET435" s="217"/>
      <c r="EU435" s="217"/>
      <c r="EV435" s="217"/>
      <c r="EW435" s="217"/>
      <c r="EX435" s="217"/>
      <c r="EY435" s="217"/>
      <c r="EZ435" s="217"/>
      <c r="FA435" s="217"/>
      <c r="FB435" s="217"/>
      <c r="FC435" s="217"/>
      <c r="FD435" s="217"/>
      <c r="FE435" s="217"/>
      <c r="FF435" s="217"/>
      <c r="FG435" s="217"/>
      <c r="FH435" s="217"/>
      <c r="FI435" s="217"/>
      <c r="FJ435" s="217"/>
      <c r="FK435" s="217"/>
      <c r="FL435" s="217"/>
      <c r="FM435" s="217"/>
      <c r="FN435" s="217"/>
      <c r="FO435" s="217"/>
      <c r="FP435" s="217"/>
      <c r="FQ435" s="217"/>
      <c r="FR435" s="217"/>
      <c r="FS435" s="217"/>
      <c r="FT435" s="217"/>
      <c r="FU435" s="217"/>
      <c r="FV435" s="217"/>
      <c r="FW435" s="217"/>
      <c r="FX435" s="217"/>
      <c r="FY435" s="217"/>
      <c r="FZ435" s="217"/>
      <c r="GA435" s="217"/>
      <c r="GB435" s="217"/>
      <c r="GC435" s="217"/>
      <c r="GD435" s="217"/>
      <c r="GE435" s="217"/>
      <c r="GF435" s="217"/>
      <c r="GG435" s="217"/>
      <c r="GH435" s="217"/>
      <c r="GI435" s="217"/>
      <c r="GJ435" s="217"/>
      <c r="GK435" s="217"/>
      <c r="GL435" s="217"/>
      <c r="GM435" s="217"/>
      <c r="GN435" s="217"/>
      <c r="GO435" s="217"/>
      <c r="GP435" s="217"/>
      <c r="GQ435" s="217"/>
      <c r="GR435" s="217"/>
      <c r="GS435" s="217"/>
      <c r="GT435" s="217"/>
      <c r="GU435" s="217"/>
      <c r="GV435" s="217"/>
      <c r="GW435" s="217"/>
      <c r="GX435" s="217"/>
      <c r="GY435" s="217"/>
      <c r="GZ435" s="217"/>
      <c r="HA435" s="217"/>
      <c r="HB435" s="217"/>
      <c r="HC435" s="217"/>
      <c r="HD435" s="217"/>
      <c r="HE435" s="217"/>
      <c r="HF435" s="217"/>
      <c r="HG435" s="217"/>
      <c r="HH435" s="217"/>
      <c r="HI435" s="217"/>
      <c r="HJ435" s="217"/>
      <c r="HK435" s="217"/>
      <c r="HL435" s="217"/>
      <c r="HM435" s="217"/>
      <c r="HN435" s="217"/>
      <c r="HO435" s="217"/>
      <c r="HP435" s="217"/>
      <c r="HQ435" s="217"/>
      <c r="HR435" s="217"/>
      <c r="HS435" s="217"/>
      <c r="HT435" s="217"/>
      <c r="HU435" s="217"/>
      <c r="HV435" s="217"/>
      <c r="HW435" s="217"/>
      <c r="HX435" s="217"/>
      <c r="HY435" s="217"/>
      <c r="HZ435" s="217"/>
      <c r="IA435" s="217"/>
      <c r="IB435" s="217"/>
      <c r="IC435" s="217"/>
      <c r="ID435" s="217"/>
      <c r="IE435" s="217"/>
      <c r="IF435" s="217"/>
      <c r="IG435" s="217"/>
      <c r="IH435" s="217"/>
      <c r="II435" s="217"/>
      <c r="IJ435" s="217"/>
      <c r="IK435" s="217"/>
      <c r="IL435" s="217"/>
      <c r="IM435" s="217"/>
      <c r="IN435" s="217"/>
      <c r="IO435" s="217"/>
      <c r="IP435" s="217"/>
      <c r="IQ435" s="217"/>
      <c r="IR435" s="217"/>
      <c r="IS435" s="217"/>
      <c r="IT435" s="217"/>
      <c r="IU435" s="217"/>
      <c r="IV435" s="217"/>
      <c r="IW435" s="217"/>
    </row>
    <row r="436" customFormat="false" ht="12.75" hidden="false" customHeight="false" outlineLevel="0" collapsed="false">
      <c r="A436" s="225"/>
      <c r="B436" s="226"/>
      <c r="C436" s="222"/>
      <c r="D436" s="222"/>
      <c r="E436" s="222"/>
      <c r="F436" s="217"/>
      <c r="G436" s="217"/>
      <c r="H436" s="217"/>
      <c r="I436" s="217"/>
      <c r="J436" s="217"/>
      <c r="K436" s="217"/>
      <c r="L436" s="217"/>
      <c r="M436" s="217"/>
      <c r="N436" s="217"/>
      <c r="O436" s="217"/>
      <c r="P436" s="217"/>
      <c r="Q436" s="217"/>
      <c r="R436" s="217"/>
      <c r="S436" s="217"/>
      <c r="T436" s="217"/>
      <c r="U436" s="217"/>
      <c r="V436" s="217"/>
      <c r="W436" s="217"/>
      <c r="X436" s="217"/>
      <c r="Y436" s="217"/>
      <c r="Z436" s="217"/>
      <c r="AA436" s="217"/>
      <c r="AB436" s="217"/>
      <c r="AC436" s="217"/>
      <c r="AD436" s="217"/>
      <c r="AE436" s="217"/>
      <c r="AF436" s="217"/>
      <c r="AG436" s="217"/>
      <c r="AH436" s="217"/>
      <c r="AI436" s="217"/>
      <c r="AJ436" s="217"/>
      <c r="AK436" s="217"/>
      <c r="AL436" s="217"/>
      <c r="AM436" s="217"/>
      <c r="AN436" s="217"/>
      <c r="AO436" s="217"/>
      <c r="AP436" s="217"/>
      <c r="AQ436" s="217"/>
      <c r="AR436" s="217"/>
      <c r="AS436" s="217"/>
      <c r="AT436" s="217"/>
      <c r="AU436" s="217"/>
      <c r="AV436" s="217"/>
      <c r="AW436" s="217"/>
      <c r="AX436" s="217"/>
      <c r="AY436" s="217"/>
      <c r="AZ436" s="217"/>
      <c r="BA436" s="217"/>
      <c r="BB436" s="217"/>
      <c r="BC436" s="217"/>
      <c r="BD436" s="217"/>
      <c r="BE436" s="217"/>
      <c r="BF436" s="217"/>
      <c r="BG436" s="217"/>
      <c r="BH436" s="217"/>
      <c r="BI436" s="217"/>
      <c r="BJ436" s="217"/>
      <c r="BK436" s="217"/>
      <c r="BL436" s="217"/>
      <c r="BM436" s="217"/>
      <c r="BN436" s="217"/>
      <c r="BO436" s="217"/>
      <c r="BP436" s="217"/>
      <c r="BQ436" s="217"/>
      <c r="BR436" s="217"/>
      <c r="BS436" s="217"/>
      <c r="BT436" s="217"/>
      <c r="BU436" s="217"/>
      <c r="BV436" s="217"/>
      <c r="BW436" s="217"/>
      <c r="BX436" s="217"/>
      <c r="BY436" s="217"/>
      <c r="BZ436" s="217"/>
      <c r="CA436" s="217"/>
      <c r="CB436" s="217"/>
      <c r="CC436" s="217"/>
      <c r="CD436" s="217"/>
      <c r="CE436" s="217"/>
      <c r="CF436" s="217"/>
      <c r="CG436" s="217"/>
      <c r="CH436" s="217"/>
      <c r="CI436" s="217"/>
      <c r="CJ436" s="217"/>
      <c r="CK436" s="217"/>
      <c r="CL436" s="217"/>
      <c r="CM436" s="217"/>
      <c r="CN436" s="217"/>
      <c r="CO436" s="217"/>
      <c r="CP436" s="217"/>
      <c r="CQ436" s="217"/>
      <c r="CR436" s="217"/>
      <c r="CS436" s="217"/>
      <c r="CT436" s="217"/>
      <c r="CU436" s="217"/>
      <c r="CV436" s="217"/>
      <c r="CW436" s="217"/>
      <c r="CX436" s="217"/>
      <c r="CY436" s="217"/>
      <c r="CZ436" s="217"/>
      <c r="DA436" s="217"/>
      <c r="DB436" s="217"/>
      <c r="DC436" s="217"/>
      <c r="DD436" s="217"/>
      <c r="DE436" s="217"/>
      <c r="DF436" s="217"/>
      <c r="DG436" s="217"/>
      <c r="DH436" s="217"/>
      <c r="DI436" s="217"/>
      <c r="DJ436" s="217"/>
      <c r="DK436" s="217"/>
      <c r="DL436" s="217"/>
      <c r="DM436" s="217"/>
      <c r="DN436" s="217"/>
      <c r="DO436" s="217"/>
      <c r="DP436" s="217"/>
      <c r="DQ436" s="217"/>
      <c r="DR436" s="217"/>
      <c r="DS436" s="217"/>
      <c r="DT436" s="217"/>
      <c r="DU436" s="217"/>
      <c r="DV436" s="217"/>
      <c r="DW436" s="217"/>
      <c r="DX436" s="217"/>
      <c r="DY436" s="217"/>
      <c r="DZ436" s="217"/>
      <c r="EA436" s="217"/>
      <c r="EB436" s="217"/>
      <c r="EC436" s="217"/>
      <c r="ED436" s="217"/>
      <c r="EE436" s="217"/>
      <c r="EF436" s="217"/>
      <c r="EG436" s="217"/>
      <c r="EH436" s="217"/>
      <c r="EI436" s="217"/>
      <c r="EJ436" s="217"/>
      <c r="EK436" s="217"/>
      <c r="EL436" s="217"/>
      <c r="EM436" s="217"/>
      <c r="EN436" s="217"/>
      <c r="EO436" s="217"/>
      <c r="EP436" s="217"/>
      <c r="EQ436" s="217"/>
      <c r="ER436" s="217"/>
      <c r="ES436" s="217"/>
      <c r="ET436" s="217"/>
      <c r="EU436" s="217"/>
      <c r="EV436" s="217"/>
      <c r="EW436" s="217"/>
      <c r="EX436" s="217"/>
      <c r="EY436" s="217"/>
      <c r="EZ436" s="217"/>
      <c r="FA436" s="217"/>
      <c r="FB436" s="217"/>
      <c r="FC436" s="217"/>
      <c r="FD436" s="217"/>
      <c r="FE436" s="217"/>
      <c r="FF436" s="217"/>
      <c r="FG436" s="217"/>
      <c r="FH436" s="217"/>
      <c r="FI436" s="217"/>
      <c r="FJ436" s="217"/>
      <c r="FK436" s="217"/>
      <c r="FL436" s="217"/>
      <c r="FM436" s="217"/>
      <c r="FN436" s="217"/>
      <c r="FO436" s="217"/>
      <c r="FP436" s="217"/>
      <c r="FQ436" s="217"/>
      <c r="FR436" s="217"/>
      <c r="FS436" s="217"/>
      <c r="FT436" s="217"/>
      <c r="FU436" s="217"/>
      <c r="FV436" s="217"/>
      <c r="FW436" s="217"/>
      <c r="FX436" s="217"/>
      <c r="FY436" s="217"/>
      <c r="FZ436" s="217"/>
      <c r="GA436" s="217"/>
      <c r="GB436" s="217"/>
      <c r="GC436" s="217"/>
      <c r="GD436" s="217"/>
      <c r="GE436" s="217"/>
      <c r="GF436" s="217"/>
      <c r="GG436" s="217"/>
      <c r="GH436" s="217"/>
      <c r="GI436" s="217"/>
      <c r="GJ436" s="217"/>
      <c r="GK436" s="217"/>
      <c r="GL436" s="217"/>
      <c r="GM436" s="217"/>
      <c r="GN436" s="217"/>
      <c r="GO436" s="217"/>
      <c r="GP436" s="217"/>
      <c r="GQ436" s="217"/>
      <c r="GR436" s="217"/>
      <c r="GS436" s="217"/>
      <c r="GT436" s="217"/>
      <c r="GU436" s="217"/>
      <c r="GV436" s="217"/>
      <c r="GW436" s="217"/>
      <c r="GX436" s="217"/>
      <c r="GY436" s="217"/>
      <c r="GZ436" s="217"/>
      <c r="HA436" s="217"/>
      <c r="HB436" s="217"/>
      <c r="HC436" s="217"/>
      <c r="HD436" s="217"/>
      <c r="HE436" s="217"/>
      <c r="HF436" s="217"/>
      <c r="HG436" s="217"/>
      <c r="HH436" s="217"/>
      <c r="HI436" s="217"/>
      <c r="HJ436" s="217"/>
      <c r="HK436" s="217"/>
      <c r="HL436" s="217"/>
      <c r="HM436" s="217"/>
      <c r="HN436" s="217"/>
      <c r="HO436" s="217"/>
      <c r="HP436" s="217"/>
      <c r="HQ436" s="217"/>
      <c r="HR436" s="217"/>
      <c r="HS436" s="217"/>
      <c r="HT436" s="217"/>
      <c r="HU436" s="217"/>
      <c r="HV436" s="217"/>
      <c r="HW436" s="217"/>
      <c r="HX436" s="217"/>
      <c r="HY436" s="217"/>
      <c r="HZ436" s="217"/>
      <c r="IA436" s="217"/>
      <c r="IB436" s="217"/>
      <c r="IC436" s="217"/>
      <c r="ID436" s="217"/>
      <c r="IE436" s="217"/>
      <c r="IF436" s="217"/>
      <c r="IG436" s="217"/>
      <c r="IH436" s="217"/>
      <c r="II436" s="217"/>
      <c r="IJ436" s="217"/>
      <c r="IK436" s="217"/>
      <c r="IL436" s="217"/>
      <c r="IM436" s="217"/>
      <c r="IN436" s="217"/>
      <c r="IO436" s="217"/>
      <c r="IP436" s="217"/>
      <c r="IQ436" s="217"/>
      <c r="IR436" s="217"/>
      <c r="IS436" s="217"/>
      <c r="IT436" s="217"/>
      <c r="IU436" s="217"/>
      <c r="IV436" s="217"/>
      <c r="IW436" s="217"/>
    </row>
    <row r="437" customFormat="false" ht="12.75" hidden="false" customHeight="false" outlineLevel="0" collapsed="false">
      <c r="A437" s="225"/>
      <c r="B437" s="226"/>
      <c r="C437" s="222"/>
      <c r="D437" s="222"/>
      <c r="E437" s="222"/>
      <c r="F437" s="217"/>
      <c r="G437" s="217"/>
      <c r="H437" s="217"/>
      <c r="I437" s="217"/>
      <c r="J437" s="217"/>
      <c r="K437" s="217"/>
      <c r="L437" s="217"/>
      <c r="M437" s="217"/>
      <c r="N437" s="217"/>
      <c r="O437" s="217"/>
      <c r="P437" s="217"/>
      <c r="Q437" s="217"/>
      <c r="R437" s="217"/>
      <c r="S437" s="217"/>
      <c r="T437" s="217"/>
      <c r="U437" s="217"/>
      <c r="V437" s="217"/>
      <c r="W437" s="217"/>
      <c r="X437" s="217"/>
      <c r="Y437" s="217"/>
      <c r="Z437" s="217"/>
      <c r="AA437" s="217"/>
      <c r="AB437" s="217"/>
      <c r="AC437" s="217"/>
      <c r="AD437" s="217"/>
      <c r="AE437" s="217"/>
      <c r="AF437" s="217"/>
      <c r="AG437" s="217"/>
      <c r="AH437" s="217"/>
      <c r="AI437" s="217"/>
      <c r="AJ437" s="217"/>
      <c r="AK437" s="217"/>
      <c r="AL437" s="217"/>
      <c r="AM437" s="217"/>
      <c r="AN437" s="217"/>
      <c r="AO437" s="217"/>
      <c r="AP437" s="217"/>
      <c r="AQ437" s="217"/>
      <c r="AR437" s="217"/>
      <c r="AS437" s="217"/>
      <c r="AT437" s="217"/>
      <c r="AU437" s="217"/>
      <c r="AV437" s="217"/>
      <c r="AW437" s="217"/>
      <c r="AX437" s="217"/>
      <c r="AY437" s="217"/>
      <c r="AZ437" s="217"/>
      <c r="BA437" s="217"/>
      <c r="BB437" s="217"/>
      <c r="BC437" s="217"/>
      <c r="BD437" s="217"/>
      <c r="BE437" s="217"/>
      <c r="BF437" s="217"/>
      <c r="BG437" s="217"/>
      <c r="BH437" s="217"/>
      <c r="BI437" s="217"/>
      <c r="BJ437" s="217"/>
      <c r="BK437" s="217"/>
      <c r="BL437" s="217"/>
      <c r="BM437" s="217"/>
      <c r="BN437" s="217"/>
      <c r="BO437" s="217"/>
      <c r="BP437" s="217"/>
      <c r="BQ437" s="217"/>
      <c r="BR437" s="217"/>
      <c r="BS437" s="217"/>
      <c r="BT437" s="217"/>
      <c r="BU437" s="217"/>
      <c r="BV437" s="217"/>
      <c r="BW437" s="217"/>
      <c r="BX437" s="217"/>
      <c r="BY437" s="217"/>
      <c r="BZ437" s="217"/>
      <c r="CA437" s="217"/>
      <c r="CB437" s="217"/>
      <c r="CC437" s="217"/>
      <c r="CD437" s="217"/>
      <c r="CE437" s="217"/>
      <c r="CF437" s="217"/>
      <c r="CG437" s="217"/>
      <c r="CH437" s="217"/>
      <c r="CI437" s="217"/>
      <c r="CJ437" s="217"/>
      <c r="CK437" s="217"/>
      <c r="CL437" s="217"/>
      <c r="CM437" s="217"/>
      <c r="CN437" s="217"/>
      <c r="CO437" s="217"/>
      <c r="CP437" s="217"/>
      <c r="CQ437" s="217"/>
      <c r="CR437" s="217"/>
      <c r="CS437" s="217"/>
      <c r="CT437" s="217"/>
      <c r="CU437" s="217"/>
      <c r="CV437" s="217"/>
      <c r="CW437" s="217"/>
      <c r="CX437" s="217"/>
      <c r="CY437" s="217"/>
      <c r="CZ437" s="217"/>
      <c r="DA437" s="217"/>
      <c r="DB437" s="217"/>
      <c r="DC437" s="217"/>
      <c r="DD437" s="217"/>
      <c r="DE437" s="217"/>
      <c r="DF437" s="217"/>
      <c r="DG437" s="217"/>
      <c r="DH437" s="217"/>
      <c r="DI437" s="217"/>
      <c r="DJ437" s="217"/>
      <c r="DK437" s="217"/>
      <c r="DL437" s="217"/>
      <c r="DM437" s="217"/>
      <c r="DN437" s="217"/>
      <c r="DO437" s="217"/>
      <c r="DP437" s="217"/>
      <c r="DQ437" s="217"/>
      <c r="DR437" s="217"/>
      <c r="DS437" s="217"/>
      <c r="DT437" s="217"/>
      <c r="DU437" s="217"/>
      <c r="DV437" s="217"/>
      <c r="DW437" s="217"/>
      <c r="DX437" s="217"/>
      <c r="DY437" s="217"/>
      <c r="DZ437" s="217"/>
      <c r="EA437" s="217"/>
      <c r="EB437" s="217"/>
      <c r="EC437" s="217"/>
      <c r="ED437" s="217"/>
      <c r="EE437" s="217"/>
      <c r="EF437" s="217"/>
      <c r="EG437" s="217"/>
      <c r="EH437" s="217"/>
      <c r="EI437" s="217"/>
      <c r="EJ437" s="217"/>
      <c r="EK437" s="217"/>
      <c r="EL437" s="217"/>
      <c r="EM437" s="217"/>
      <c r="EN437" s="217"/>
      <c r="EO437" s="217"/>
      <c r="EP437" s="217"/>
      <c r="EQ437" s="217"/>
      <c r="ER437" s="217"/>
      <c r="ES437" s="217"/>
      <c r="ET437" s="217"/>
      <c r="EU437" s="217"/>
      <c r="EV437" s="217"/>
      <c r="EW437" s="217"/>
      <c r="EX437" s="217"/>
      <c r="EY437" s="217"/>
      <c r="EZ437" s="217"/>
      <c r="FA437" s="217"/>
      <c r="FB437" s="217"/>
      <c r="FC437" s="217"/>
      <c r="FD437" s="217"/>
      <c r="FE437" s="217"/>
      <c r="FF437" s="217"/>
      <c r="FG437" s="217"/>
      <c r="FH437" s="217"/>
      <c r="FI437" s="217"/>
      <c r="FJ437" s="217"/>
      <c r="FK437" s="217"/>
      <c r="FL437" s="217"/>
      <c r="FM437" s="217"/>
      <c r="FN437" s="217"/>
      <c r="FO437" s="217"/>
      <c r="FP437" s="217"/>
      <c r="FQ437" s="217"/>
      <c r="FR437" s="217"/>
      <c r="FS437" s="217"/>
      <c r="FT437" s="217"/>
      <c r="FU437" s="217"/>
      <c r="FV437" s="217"/>
      <c r="FW437" s="217"/>
      <c r="FX437" s="217"/>
      <c r="FY437" s="217"/>
      <c r="FZ437" s="217"/>
      <c r="GA437" s="217"/>
      <c r="GB437" s="217"/>
      <c r="GC437" s="217"/>
      <c r="GD437" s="217"/>
      <c r="GE437" s="217"/>
      <c r="GF437" s="217"/>
      <c r="GG437" s="217"/>
      <c r="GH437" s="217"/>
      <c r="GI437" s="217"/>
      <c r="GJ437" s="217"/>
      <c r="GK437" s="217"/>
      <c r="GL437" s="217"/>
      <c r="GM437" s="217"/>
      <c r="GN437" s="217"/>
      <c r="GO437" s="217"/>
      <c r="GP437" s="217"/>
      <c r="GQ437" s="217"/>
      <c r="GR437" s="217"/>
      <c r="GS437" s="217"/>
      <c r="GT437" s="217"/>
      <c r="GU437" s="217"/>
      <c r="GV437" s="217"/>
      <c r="GW437" s="217"/>
      <c r="GX437" s="217"/>
      <c r="GY437" s="217"/>
      <c r="GZ437" s="217"/>
      <c r="HA437" s="217"/>
      <c r="HB437" s="217"/>
      <c r="HC437" s="217"/>
      <c r="HD437" s="217"/>
      <c r="HE437" s="217"/>
      <c r="HF437" s="217"/>
      <c r="HG437" s="217"/>
      <c r="HH437" s="217"/>
      <c r="HI437" s="217"/>
      <c r="HJ437" s="217"/>
      <c r="HK437" s="217"/>
      <c r="HL437" s="217"/>
      <c r="HM437" s="217"/>
      <c r="HN437" s="217"/>
      <c r="HO437" s="217"/>
      <c r="HP437" s="217"/>
      <c r="HQ437" s="217"/>
      <c r="HR437" s="217"/>
      <c r="HS437" s="217"/>
      <c r="HT437" s="217"/>
      <c r="HU437" s="217"/>
      <c r="HV437" s="217"/>
      <c r="HW437" s="217"/>
      <c r="HX437" s="217"/>
      <c r="HY437" s="217"/>
      <c r="HZ437" s="217"/>
      <c r="IA437" s="217"/>
      <c r="IB437" s="217"/>
      <c r="IC437" s="217"/>
      <c r="ID437" s="217"/>
      <c r="IE437" s="217"/>
      <c r="IF437" s="217"/>
      <c r="IG437" s="217"/>
      <c r="IH437" s="217"/>
      <c r="II437" s="217"/>
      <c r="IJ437" s="217"/>
      <c r="IK437" s="217"/>
      <c r="IL437" s="217"/>
      <c r="IM437" s="217"/>
      <c r="IN437" s="217"/>
      <c r="IO437" s="217"/>
      <c r="IP437" s="217"/>
      <c r="IQ437" s="217"/>
      <c r="IR437" s="217"/>
      <c r="IS437" s="217"/>
      <c r="IT437" s="217"/>
      <c r="IU437" s="217"/>
      <c r="IV437" s="217"/>
      <c r="IW437" s="217"/>
    </row>
    <row r="438" customFormat="false" ht="12.75" hidden="false" customHeight="false" outlineLevel="0" collapsed="false">
      <c r="A438" s="195"/>
      <c r="B438" s="226"/>
      <c r="C438" s="222"/>
      <c r="D438" s="222"/>
      <c r="E438" s="222"/>
      <c r="F438" s="217"/>
      <c r="G438" s="217"/>
      <c r="H438" s="217"/>
      <c r="I438" s="217"/>
      <c r="J438" s="217"/>
      <c r="K438" s="217"/>
      <c r="L438" s="217"/>
      <c r="M438" s="217"/>
      <c r="N438" s="217"/>
      <c r="O438" s="217"/>
      <c r="P438" s="217"/>
      <c r="Q438" s="217"/>
      <c r="R438" s="217"/>
      <c r="S438" s="217"/>
      <c r="T438" s="217"/>
      <c r="U438" s="217"/>
      <c r="V438" s="217"/>
      <c r="W438" s="217"/>
      <c r="X438" s="217"/>
      <c r="Y438" s="217"/>
      <c r="Z438" s="217"/>
      <c r="AA438" s="217"/>
      <c r="AB438" s="217"/>
      <c r="AC438" s="217"/>
      <c r="AD438" s="217"/>
      <c r="AE438" s="217"/>
      <c r="AF438" s="217"/>
      <c r="AG438" s="217"/>
      <c r="AH438" s="217"/>
      <c r="AI438" s="217"/>
      <c r="AJ438" s="217"/>
      <c r="AK438" s="217"/>
      <c r="AL438" s="217"/>
      <c r="AM438" s="217"/>
      <c r="AN438" s="217"/>
      <c r="AO438" s="217"/>
      <c r="AP438" s="217"/>
      <c r="AQ438" s="217"/>
      <c r="AR438" s="217"/>
      <c r="AS438" s="217"/>
      <c r="AT438" s="217"/>
      <c r="AU438" s="217"/>
      <c r="AV438" s="217"/>
      <c r="AW438" s="217"/>
      <c r="AX438" s="217"/>
      <c r="AY438" s="217"/>
      <c r="AZ438" s="217"/>
      <c r="BA438" s="217"/>
      <c r="BB438" s="217"/>
      <c r="BC438" s="217"/>
      <c r="BD438" s="217"/>
      <c r="BE438" s="217"/>
      <c r="BF438" s="217"/>
      <c r="BG438" s="217"/>
      <c r="BH438" s="217"/>
      <c r="BI438" s="217"/>
      <c r="BJ438" s="217"/>
      <c r="BK438" s="217"/>
      <c r="BL438" s="217"/>
      <c r="BM438" s="217"/>
      <c r="BN438" s="217"/>
      <c r="BO438" s="217"/>
      <c r="BP438" s="217"/>
      <c r="BQ438" s="217"/>
      <c r="BR438" s="217"/>
      <c r="BS438" s="217"/>
      <c r="BT438" s="217"/>
      <c r="BU438" s="217"/>
      <c r="BV438" s="217"/>
      <c r="BW438" s="217"/>
      <c r="BX438" s="217"/>
      <c r="BY438" s="217"/>
      <c r="BZ438" s="217"/>
      <c r="CA438" s="217"/>
      <c r="CB438" s="217"/>
      <c r="CC438" s="217"/>
      <c r="CD438" s="217"/>
      <c r="CE438" s="217"/>
      <c r="CF438" s="217"/>
      <c r="CG438" s="217"/>
      <c r="CH438" s="217"/>
      <c r="CI438" s="217"/>
      <c r="CJ438" s="217"/>
      <c r="CK438" s="217"/>
      <c r="CL438" s="217"/>
      <c r="CM438" s="217"/>
      <c r="CN438" s="217"/>
      <c r="CO438" s="217"/>
      <c r="CP438" s="217"/>
      <c r="CQ438" s="217"/>
      <c r="CR438" s="217"/>
      <c r="CS438" s="217"/>
      <c r="CT438" s="217"/>
      <c r="CU438" s="217"/>
      <c r="CV438" s="217"/>
      <c r="CW438" s="217"/>
      <c r="CX438" s="217"/>
      <c r="CY438" s="217"/>
      <c r="CZ438" s="217"/>
      <c r="DA438" s="217"/>
      <c r="DB438" s="217"/>
      <c r="DC438" s="217"/>
      <c r="DD438" s="217"/>
      <c r="DE438" s="217"/>
      <c r="DF438" s="217"/>
      <c r="DG438" s="217"/>
      <c r="DH438" s="217"/>
      <c r="DI438" s="217"/>
      <c r="DJ438" s="217"/>
      <c r="DK438" s="217"/>
      <c r="DL438" s="217"/>
      <c r="DM438" s="217"/>
      <c r="DN438" s="217"/>
      <c r="DO438" s="217"/>
      <c r="DP438" s="217"/>
      <c r="DQ438" s="217"/>
      <c r="DR438" s="217"/>
      <c r="DS438" s="217"/>
      <c r="DT438" s="217"/>
      <c r="DU438" s="217"/>
      <c r="DV438" s="217"/>
      <c r="DW438" s="217"/>
      <c r="DX438" s="217"/>
      <c r="DY438" s="217"/>
      <c r="DZ438" s="217"/>
      <c r="EA438" s="217"/>
      <c r="EB438" s="217"/>
      <c r="EC438" s="217"/>
      <c r="ED438" s="217"/>
      <c r="EE438" s="217"/>
      <c r="EF438" s="217"/>
      <c r="EG438" s="217"/>
      <c r="EH438" s="217"/>
      <c r="EI438" s="217"/>
      <c r="EJ438" s="217"/>
      <c r="EK438" s="217"/>
      <c r="EL438" s="217"/>
      <c r="EM438" s="217"/>
      <c r="EN438" s="217"/>
      <c r="EO438" s="217"/>
      <c r="EP438" s="217"/>
      <c r="EQ438" s="217"/>
      <c r="ER438" s="217"/>
      <c r="ES438" s="217"/>
      <c r="ET438" s="217"/>
      <c r="EU438" s="217"/>
      <c r="EV438" s="217"/>
      <c r="EW438" s="217"/>
      <c r="EX438" s="217"/>
      <c r="EY438" s="217"/>
      <c r="EZ438" s="217"/>
      <c r="FA438" s="217"/>
      <c r="FB438" s="217"/>
      <c r="FC438" s="217"/>
      <c r="FD438" s="217"/>
      <c r="FE438" s="217"/>
      <c r="FF438" s="217"/>
      <c r="FG438" s="217"/>
      <c r="FH438" s="217"/>
      <c r="FI438" s="217"/>
      <c r="FJ438" s="217"/>
      <c r="FK438" s="217"/>
      <c r="FL438" s="217"/>
      <c r="FM438" s="217"/>
      <c r="FN438" s="217"/>
      <c r="FO438" s="217"/>
      <c r="FP438" s="217"/>
      <c r="FQ438" s="217"/>
      <c r="FR438" s="217"/>
      <c r="FS438" s="217"/>
      <c r="FT438" s="217"/>
      <c r="FU438" s="217"/>
      <c r="FV438" s="217"/>
      <c r="FW438" s="217"/>
      <c r="FX438" s="217"/>
      <c r="FY438" s="217"/>
      <c r="FZ438" s="217"/>
      <c r="GA438" s="217"/>
      <c r="GB438" s="217"/>
      <c r="GC438" s="217"/>
      <c r="GD438" s="217"/>
      <c r="GE438" s="217"/>
      <c r="GF438" s="217"/>
      <c r="GG438" s="217"/>
      <c r="GH438" s="217"/>
      <c r="GI438" s="217"/>
      <c r="GJ438" s="217"/>
      <c r="GK438" s="217"/>
      <c r="GL438" s="217"/>
      <c r="GM438" s="217"/>
      <c r="GN438" s="217"/>
      <c r="GO438" s="217"/>
      <c r="GP438" s="217"/>
      <c r="GQ438" s="217"/>
      <c r="GR438" s="217"/>
      <c r="GS438" s="217"/>
      <c r="GT438" s="217"/>
      <c r="GU438" s="217"/>
      <c r="GV438" s="217"/>
      <c r="GW438" s="217"/>
      <c r="GX438" s="217"/>
      <c r="GY438" s="217"/>
      <c r="GZ438" s="217"/>
      <c r="HA438" s="217"/>
      <c r="HB438" s="217"/>
      <c r="HC438" s="217"/>
      <c r="HD438" s="217"/>
      <c r="HE438" s="217"/>
      <c r="HF438" s="217"/>
      <c r="HG438" s="217"/>
      <c r="HH438" s="217"/>
      <c r="HI438" s="217"/>
      <c r="HJ438" s="217"/>
      <c r="HK438" s="217"/>
      <c r="HL438" s="217"/>
      <c r="HM438" s="217"/>
      <c r="HN438" s="217"/>
      <c r="HO438" s="217"/>
      <c r="HP438" s="217"/>
      <c r="HQ438" s="217"/>
      <c r="HR438" s="217"/>
      <c r="HS438" s="217"/>
      <c r="HT438" s="217"/>
      <c r="HU438" s="217"/>
      <c r="HV438" s="217"/>
      <c r="HW438" s="217"/>
      <c r="HX438" s="217"/>
      <c r="HY438" s="217"/>
      <c r="HZ438" s="217"/>
      <c r="IA438" s="217"/>
      <c r="IB438" s="217"/>
      <c r="IC438" s="217"/>
      <c r="ID438" s="217"/>
      <c r="IE438" s="217"/>
      <c r="IF438" s="217"/>
      <c r="IG438" s="217"/>
      <c r="IH438" s="217"/>
      <c r="II438" s="217"/>
      <c r="IJ438" s="217"/>
      <c r="IK438" s="217"/>
      <c r="IL438" s="217"/>
      <c r="IM438" s="217"/>
      <c r="IN438" s="217"/>
      <c r="IO438" s="217"/>
      <c r="IP438" s="217"/>
      <c r="IQ438" s="217"/>
      <c r="IR438" s="217"/>
      <c r="IS438" s="217"/>
      <c r="IT438" s="217"/>
      <c r="IU438" s="217"/>
      <c r="IV438" s="217"/>
      <c r="IW438" s="217"/>
    </row>
    <row r="439" customFormat="false" ht="12.75" hidden="false" customHeight="false" outlineLevel="0" collapsed="false">
      <c r="A439" s="225"/>
      <c r="B439" s="226"/>
      <c r="C439" s="222"/>
      <c r="D439" s="222"/>
      <c r="E439" s="222"/>
      <c r="F439" s="217"/>
      <c r="G439" s="217"/>
      <c r="H439" s="217"/>
      <c r="I439" s="217"/>
      <c r="J439" s="217"/>
      <c r="K439" s="217"/>
      <c r="L439" s="217"/>
      <c r="M439" s="217"/>
      <c r="N439" s="217"/>
      <c r="O439" s="217"/>
      <c r="P439" s="217"/>
      <c r="Q439" s="217"/>
      <c r="R439" s="217"/>
      <c r="S439" s="217"/>
      <c r="T439" s="217"/>
      <c r="U439" s="217"/>
      <c r="V439" s="217"/>
      <c r="W439" s="217"/>
      <c r="X439" s="217"/>
      <c r="Y439" s="217"/>
      <c r="Z439" s="217"/>
      <c r="AA439" s="217"/>
      <c r="AB439" s="217"/>
      <c r="AC439" s="217"/>
      <c r="AD439" s="217"/>
      <c r="AE439" s="217"/>
      <c r="AF439" s="217"/>
      <c r="AG439" s="217"/>
      <c r="AH439" s="217"/>
      <c r="AI439" s="217"/>
      <c r="AJ439" s="217"/>
      <c r="AK439" s="217"/>
      <c r="AL439" s="217"/>
      <c r="AM439" s="217"/>
      <c r="AN439" s="217"/>
      <c r="AO439" s="217"/>
      <c r="AP439" s="217"/>
      <c r="AQ439" s="217"/>
      <c r="AR439" s="217"/>
      <c r="AS439" s="217"/>
      <c r="AT439" s="217"/>
      <c r="AU439" s="217"/>
      <c r="AV439" s="217"/>
      <c r="AW439" s="217"/>
      <c r="AX439" s="217"/>
      <c r="AY439" s="217"/>
      <c r="AZ439" s="217"/>
      <c r="BA439" s="217"/>
      <c r="BB439" s="217"/>
      <c r="BC439" s="217"/>
      <c r="BD439" s="217"/>
      <c r="BE439" s="217"/>
      <c r="BF439" s="217"/>
      <c r="BG439" s="217"/>
      <c r="BH439" s="217"/>
      <c r="BI439" s="217"/>
      <c r="BJ439" s="217"/>
      <c r="BK439" s="217"/>
      <c r="BL439" s="217"/>
      <c r="BM439" s="217"/>
      <c r="BN439" s="217"/>
      <c r="BO439" s="217"/>
      <c r="BP439" s="217"/>
      <c r="BQ439" s="217"/>
      <c r="BR439" s="217"/>
      <c r="BS439" s="217"/>
      <c r="BT439" s="217"/>
      <c r="BU439" s="217"/>
      <c r="BV439" s="217"/>
      <c r="BW439" s="217"/>
      <c r="BX439" s="217"/>
      <c r="BY439" s="217"/>
      <c r="BZ439" s="217"/>
      <c r="CA439" s="217"/>
      <c r="CB439" s="217"/>
      <c r="CC439" s="217"/>
      <c r="CD439" s="217"/>
      <c r="CE439" s="217"/>
      <c r="CF439" s="217"/>
      <c r="CG439" s="217"/>
      <c r="CH439" s="217"/>
      <c r="CI439" s="217"/>
      <c r="CJ439" s="217"/>
      <c r="CK439" s="217"/>
      <c r="CL439" s="217"/>
      <c r="CM439" s="217"/>
      <c r="CN439" s="217"/>
      <c r="CO439" s="217"/>
      <c r="CP439" s="217"/>
      <c r="CQ439" s="217"/>
      <c r="CR439" s="217"/>
      <c r="CS439" s="217"/>
      <c r="CT439" s="217"/>
      <c r="CU439" s="217"/>
      <c r="CV439" s="217"/>
      <c r="CW439" s="217"/>
      <c r="CX439" s="217"/>
      <c r="CY439" s="217"/>
      <c r="CZ439" s="217"/>
      <c r="DA439" s="217"/>
      <c r="DB439" s="217"/>
      <c r="DC439" s="217"/>
      <c r="DD439" s="217"/>
      <c r="DE439" s="217"/>
      <c r="DF439" s="217"/>
      <c r="DG439" s="217"/>
      <c r="DH439" s="217"/>
      <c r="DI439" s="217"/>
      <c r="DJ439" s="217"/>
      <c r="DK439" s="217"/>
      <c r="DL439" s="217"/>
      <c r="DM439" s="217"/>
      <c r="DN439" s="217"/>
      <c r="DO439" s="217"/>
      <c r="DP439" s="217"/>
      <c r="DQ439" s="217"/>
      <c r="DR439" s="217"/>
      <c r="DS439" s="217"/>
      <c r="DT439" s="217"/>
      <c r="DU439" s="217"/>
      <c r="DV439" s="217"/>
      <c r="DW439" s="217"/>
      <c r="DX439" s="217"/>
      <c r="DY439" s="217"/>
      <c r="DZ439" s="217"/>
      <c r="EA439" s="217"/>
      <c r="EB439" s="217"/>
      <c r="EC439" s="217"/>
      <c r="ED439" s="217"/>
      <c r="EE439" s="217"/>
      <c r="EF439" s="217"/>
      <c r="EG439" s="217"/>
      <c r="EH439" s="217"/>
      <c r="EI439" s="217"/>
      <c r="EJ439" s="217"/>
      <c r="EK439" s="217"/>
      <c r="EL439" s="217"/>
      <c r="EM439" s="217"/>
      <c r="EN439" s="217"/>
      <c r="EO439" s="217"/>
      <c r="EP439" s="217"/>
      <c r="EQ439" s="217"/>
      <c r="ER439" s="217"/>
      <c r="ES439" s="217"/>
      <c r="ET439" s="217"/>
      <c r="EU439" s="217"/>
      <c r="EV439" s="217"/>
      <c r="EW439" s="217"/>
      <c r="EX439" s="217"/>
      <c r="EY439" s="217"/>
      <c r="EZ439" s="217"/>
      <c r="FA439" s="217"/>
      <c r="FB439" s="217"/>
      <c r="FC439" s="217"/>
      <c r="FD439" s="217"/>
      <c r="FE439" s="217"/>
      <c r="FF439" s="217"/>
      <c r="FG439" s="217"/>
      <c r="FH439" s="217"/>
      <c r="FI439" s="217"/>
      <c r="FJ439" s="217"/>
      <c r="FK439" s="217"/>
      <c r="FL439" s="217"/>
      <c r="FM439" s="217"/>
      <c r="FN439" s="217"/>
      <c r="FO439" s="217"/>
      <c r="FP439" s="217"/>
      <c r="FQ439" s="217"/>
      <c r="FR439" s="217"/>
      <c r="FS439" s="217"/>
      <c r="FT439" s="217"/>
      <c r="FU439" s="217"/>
      <c r="FV439" s="217"/>
      <c r="FW439" s="217"/>
      <c r="FX439" s="217"/>
      <c r="FY439" s="217"/>
      <c r="FZ439" s="217"/>
      <c r="GA439" s="217"/>
      <c r="GB439" s="217"/>
      <c r="GC439" s="217"/>
      <c r="GD439" s="217"/>
      <c r="GE439" s="217"/>
      <c r="GF439" s="217"/>
      <c r="GG439" s="217"/>
      <c r="GH439" s="217"/>
      <c r="GI439" s="217"/>
      <c r="GJ439" s="217"/>
      <c r="GK439" s="217"/>
      <c r="GL439" s="217"/>
      <c r="GM439" s="217"/>
      <c r="GN439" s="217"/>
      <c r="GO439" s="217"/>
      <c r="GP439" s="217"/>
      <c r="GQ439" s="217"/>
      <c r="GR439" s="217"/>
      <c r="GS439" s="217"/>
      <c r="GT439" s="217"/>
      <c r="GU439" s="217"/>
      <c r="GV439" s="217"/>
      <c r="GW439" s="217"/>
      <c r="GX439" s="217"/>
      <c r="GY439" s="217"/>
      <c r="GZ439" s="217"/>
      <c r="HA439" s="217"/>
      <c r="HB439" s="217"/>
      <c r="HC439" s="217"/>
      <c r="HD439" s="217"/>
      <c r="HE439" s="217"/>
      <c r="HF439" s="217"/>
      <c r="HG439" s="217"/>
      <c r="HH439" s="217"/>
      <c r="HI439" s="217"/>
      <c r="HJ439" s="217"/>
      <c r="HK439" s="217"/>
      <c r="HL439" s="217"/>
      <c r="HM439" s="217"/>
      <c r="HN439" s="217"/>
      <c r="HO439" s="217"/>
      <c r="HP439" s="217"/>
      <c r="HQ439" s="217"/>
      <c r="HR439" s="217"/>
      <c r="HS439" s="217"/>
      <c r="HT439" s="217"/>
      <c r="HU439" s="217"/>
      <c r="HV439" s="217"/>
      <c r="HW439" s="217"/>
      <c r="HX439" s="217"/>
      <c r="HY439" s="217"/>
      <c r="HZ439" s="217"/>
      <c r="IA439" s="217"/>
      <c r="IB439" s="217"/>
      <c r="IC439" s="217"/>
      <c r="ID439" s="217"/>
      <c r="IE439" s="217"/>
      <c r="IF439" s="217"/>
      <c r="IG439" s="217"/>
      <c r="IH439" s="217"/>
      <c r="II439" s="217"/>
      <c r="IJ439" s="217"/>
      <c r="IK439" s="217"/>
      <c r="IL439" s="217"/>
      <c r="IM439" s="217"/>
      <c r="IN439" s="217"/>
      <c r="IO439" s="217"/>
      <c r="IP439" s="217"/>
      <c r="IQ439" s="217"/>
      <c r="IR439" s="217"/>
      <c r="IS439" s="217"/>
      <c r="IT439" s="217"/>
      <c r="IU439" s="217"/>
      <c r="IV439" s="217"/>
      <c r="IW439" s="217"/>
    </row>
    <row r="440" customFormat="false" ht="12.75" hidden="false" customHeight="false" outlineLevel="0" collapsed="false">
      <c r="A440" s="225"/>
      <c r="B440" s="226"/>
      <c r="C440" s="222"/>
      <c r="D440" s="222"/>
      <c r="E440" s="222"/>
      <c r="F440" s="217"/>
      <c r="G440" s="217"/>
      <c r="H440" s="217"/>
      <c r="I440" s="217"/>
      <c r="J440" s="217"/>
      <c r="K440" s="217"/>
      <c r="L440" s="217"/>
      <c r="M440" s="217"/>
      <c r="N440" s="217"/>
      <c r="O440" s="217"/>
      <c r="P440" s="217"/>
      <c r="Q440" s="217"/>
      <c r="R440" s="217"/>
      <c r="S440" s="217"/>
      <c r="T440" s="217"/>
      <c r="U440" s="217"/>
      <c r="V440" s="217"/>
      <c r="W440" s="217"/>
      <c r="X440" s="217"/>
      <c r="Y440" s="217"/>
      <c r="Z440" s="217"/>
      <c r="AA440" s="217"/>
      <c r="AB440" s="217"/>
      <c r="AC440" s="217"/>
      <c r="AD440" s="217"/>
      <c r="AE440" s="217"/>
      <c r="AF440" s="217"/>
      <c r="AG440" s="217"/>
      <c r="AH440" s="217"/>
      <c r="AI440" s="217"/>
      <c r="AJ440" s="217"/>
      <c r="AK440" s="217"/>
      <c r="AL440" s="217"/>
      <c r="AM440" s="217"/>
      <c r="AN440" s="217"/>
      <c r="AO440" s="217"/>
      <c r="AP440" s="217"/>
      <c r="AQ440" s="217"/>
      <c r="AR440" s="217"/>
      <c r="AS440" s="217"/>
      <c r="AT440" s="217"/>
      <c r="AU440" s="217"/>
      <c r="AV440" s="217"/>
      <c r="AW440" s="217"/>
      <c r="AX440" s="217"/>
      <c r="AY440" s="217"/>
      <c r="AZ440" s="217"/>
      <c r="BA440" s="217"/>
      <c r="BB440" s="217"/>
      <c r="BC440" s="217"/>
      <c r="BD440" s="217"/>
      <c r="BE440" s="217"/>
      <c r="BF440" s="217"/>
      <c r="BG440" s="217"/>
      <c r="BH440" s="217"/>
      <c r="BI440" s="217"/>
      <c r="BJ440" s="217"/>
      <c r="BK440" s="217"/>
      <c r="BL440" s="217"/>
      <c r="BM440" s="217"/>
      <c r="BN440" s="217"/>
      <c r="BO440" s="217"/>
      <c r="BP440" s="217"/>
      <c r="BQ440" s="217"/>
      <c r="BR440" s="217"/>
      <c r="BS440" s="217"/>
      <c r="BT440" s="217"/>
      <c r="BU440" s="217"/>
      <c r="BV440" s="217"/>
      <c r="BW440" s="217"/>
      <c r="BX440" s="217"/>
      <c r="BY440" s="217"/>
      <c r="BZ440" s="217"/>
      <c r="CA440" s="217"/>
      <c r="CB440" s="217"/>
      <c r="CC440" s="217"/>
      <c r="CD440" s="217"/>
      <c r="CE440" s="217"/>
      <c r="CF440" s="217"/>
      <c r="CG440" s="217"/>
      <c r="CH440" s="217"/>
      <c r="CI440" s="217"/>
      <c r="CJ440" s="217"/>
      <c r="CK440" s="217"/>
      <c r="CL440" s="217"/>
      <c r="CM440" s="217"/>
      <c r="CN440" s="217"/>
      <c r="CO440" s="217"/>
      <c r="CP440" s="217"/>
      <c r="CQ440" s="217"/>
      <c r="CR440" s="217"/>
      <c r="CS440" s="217"/>
      <c r="CT440" s="217"/>
      <c r="CU440" s="217"/>
      <c r="CV440" s="217"/>
      <c r="CW440" s="217"/>
      <c r="CX440" s="217"/>
      <c r="CY440" s="217"/>
      <c r="CZ440" s="217"/>
      <c r="DA440" s="217"/>
      <c r="DB440" s="217"/>
      <c r="DC440" s="217"/>
      <c r="DD440" s="217"/>
      <c r="DE440" s="217"/>
      <c r="DF440" s="217"/>
      <c r="DG440" s="217"/>
      <c r="DH440" s="217"/>
      <c r="DI440" s="217"/>
      <c r="DJ440" s="217"/>
      <c r="DK440" s="217"/>
      <c r="DL440" s="217"/>
      <c r="DM440" s="217"/>
      <c r="DN440" s="217"/>
      <c r="DO440" s="217"/>
      <c r="DP440" s="217"/>
      <c r="DQ440" s="217"/>
      <c r="DR440" s="217"/>
      <c r="DS440" s="217"/>
      <c r="DT440" s="217"/>
      <c r="DU440" s="217"/>
      <c r="DV440" s="217"/>
      <c r="DW440" s="217"/>
      <c r="DX440" s="217"/>
      <c r="DY440" s="217"/>
      <c r="DZ440" s="217"/>
      <c r="EA440" s="217"/>
      <c r="EB440" s="217"/>
      <c r="EC440" s="217"/>
      <c r="ED440" s="217"/>
      <c r="EE440" s="217"/>
      <c r="EF440" s="217"/>
      <c r="EG440" s="217"/>
      <c r="EH440" s="217"/>
      <c r="EI440" s="217"/>
      <c r="EJ440" s="217"/>
      <c r="EK440" s="217"/>
      <c r="EL440" s="217"/>
      <c r="EM440" s="217"/>
      <c r="EN440" s="217"/>
      <c r="EO440" s="217"/>
      <c r="EP440" s="217"/>
      <c r="EQ440" s="217"/>
      <c r="ER440" s="217"/>
      <c r="ES440" s="217"/>
      <c r="ET440" s="217"/>
      <c r="EU440" s="217"/>
      <c r="EV440" s="217"/>
      <c r="EW440" s="217"/>
      <c r="EX440" s="217"/>
      <c r="EY440" s="217"/>
      <c r="EZ440" s="217"/>
      <c r="FA440" s="217"/>
      <c r="FB440" s="217"/>
      <c r="FC440" s="217"/>
      <c r="FD440" s="217"/>
      <c r="FE440" s="217"/>
      <c r="FF440" s="217"/>
      <c r="FG440" s="217"/>
      <c r="FH440" s="217"/>
      <c r="FI440" s="217"/>
      <c r="FJ440" s="217"/>
      <c r="FK440" s="217"/>
      <c r="FL440" s="217"/>
      <c r="FM440" s="217"/>
      <c r="FN440" s="217"/>
      <c r="FO440" s="217"/>
      <c r="FP440" s="217"/>
      <c r="FQ440" s="217"/>
      <c r="FR440" s="217"/>
      <c r="FS440" s="217"/>
      <c r="FT440" s="217"/>
      <c r="FU440" s="217"/>
      <c r="FV440" s="217"/>
      <c r="FW440" s="217"/>
      <c r="FX440" s="217"/>
      <c r="FY440" s="217"/>
      <c r="FZ440" s="217"/>
      <c r="GA440" s="217"/>
      <c r="GB440" s="217"/>
      <c r="GC440" s="217"/>
      <c r="GD440" s="217"/>
      <c r="GE440" s="217"/>
      <c r="GF440" s="217"/>
      <c r="GG440" s="217"/>
      <c r="GH440" s="217"/>
      <c r="GI440" s="217"/>
      <c r="GJ440" s="217"/>
      <c r="GK440" s="217"/>
      <c r="GL440" s="217"/>
      <c r="GM440" s="217"/>
      <c r="GN440" s="217"/>
      <c r="GO440" s="217"/>
      <c r="GP440" s="217"/>
      <c r="GQ440" s="217"/>
      <c r="GR440" s="217"/>
      <c r="GS440" s="217"/>
      <c r="GT440" s="217"/>
      <c r="GU440" s="217"/>
      <c r="GV440" s="217"/>
      <c r="GW440" s="217"/>
      <c r="GX440" s="217"/>
      <c r="GY440" s="217"/>
      <c r="GZ440" s="217"/>
      <c r="HA440" s="217"/>
      <c r="HB440" s="217"/>
      <c r="HC440" s="217"/>
      <c r="HD440" s="217"/>
      <c r="HE440" s="217"/>
      <c r="HF440" s="217"/>
      <c r="HG440" s="217"/>
      <c r="HH440" s="217"/>
      <c r="HI440" s="217"/>
      <c r="HJ440" s="217"/>
      <c r="HK440" s="217"/>
      <c r="HL440" s="217"/>
      <c r="HM440" s="217"/>
      <c r="HN440" s="217"/>
      <c r="HO440" s="217"/>
      <c r="HP440" s="217"/>
      <c r="HQ440" s="217"/>
      <c r="HR440" s="217"/>
      <c r="HS440" s="217"/>
      <c r="HT440" s="217"/>
      <c r="HU440" s="217"/>
      <c r="HV440" s="217"/>
      <c r="HW440" s="217"/>
      <c r="HX440" s="217"/>
      <c r="HY440" s="217"/>
      <c r="HZ440" s="217"/>
      <c r="IA440" s="217"/>
      <c r="IB440" s="217"/>
      <c r="IC440" s="217"/>
      <c r="ID440" s="217"/>
      <c r="IE440" s="217"/>
      <c r="IF440" s="217"/>
      <c r="IG440" s="217"/>
      <c r="IH440" s="217"/>
      <c r="II440" s="217"/>
      <c r="IJ440" s="217"/>
      <c r="IK440" s="217"/>
      <c r="IL440" s="217"/>
      <c r="IM440" s="217"/>
      <c r="IN440" s="217"/>
      <c r="IO440" s="217"/>
      <c r="IP440" s="217"/>
      <c r="IQ440" s="217"/>
      <c r="IR440" s="217"/>
      <c r="IS440" s="217"/>
      <c r="IT440" s="217"/>
      <c r="IU440" s="217"/>
      <c r="IV440" s="217"/>
      <c r="IW440" s="217"/>
    </row>
    <row r="441" customFormat="false" ht="12.75" hidden="false" customHeight="false" outlineLevel="0" collapsed="false">
      <c r="A441" s="225"/>
      <c r="B441" s="226"/>
      <c r="C441" s="222"/>
      <c r="D441" s="222"/>
      <c r="E441" s="222"/>
      <c r="F441" s="217"/>
      <c r="G441" s="217"/>
      <c r="H441" s="217"/>
      <c r="I441" s="217"/>
      <c r="J441" s="217"/>
      <c r="K441" s="217"/>
      <c r="L441" s="217"/>
      <c r="M441" s="217"/>
      <c r="N441" s="217"/>
      <c r="O441" s="217"/>
      <c r="P441" s="217"/>
      <c r="Q441" s="217"/>
      <c r="R441" s="217"/>
      <c r="S441" s="217"/>
      <c r="T441" s="217"/>
      <c r="U441" s="217"/>
      <c r="V441" s="217"/>
      <c r="W441" s="217"/>
      <c r="X441" s="217"/>
      <c r="Y441" s="217"/>
      <c r="Z441" s="217"/>
      <c r="AA441" s="217"/>
      <c r="AB441" s="217"/>
      <c r="AC441" s="217"/>
      <c r="AD441" s="217"/>
      <c r="AE441" s="217"/>
      <c r="AF441" s="217"/>
      <c r="AG441" s="217"/>
      <c r="AH441" s="217"/>
      <c r="AI441" s="217"/>
      <c r="AJ441" s="217"/>
      <c r="AK441" s="217"/>
      <c r="AL441" s="217"/>
      <c r="AM441" s="217"/>
      <c r="AN441" s="217"/>
      <c r="AO441" s="217"/>
      <c r="AP441" s="217"/>
      <c r="AQ441" s="217"/>
      <c r="AR441" s="217"/>
      <c r="AS441" s="217"/>
      <c r="AT441" s="217"/>
      <c r="AU441" s="217"/>
      <c r="AV441" s="217"/>
      <c r="AW441" s="217"/>
      <c r="AX441" s="217"/>
      <c r="AY441" s="217"/>
      <c r="AZ441" s="217"/>
      <c r="BA441" s="217"/>
      <c r="BB441" s="217"/>
      <c r="BC441" s="217"/>
      <c r="BD441" s="217"/>
      <c r="BE441" s="217"/>
      <c r="BF441" s="217"/>
      <c r="BG441" s="217"/>
      <c r="BH441" s="217"/>
      <c r="BI441" s="217"/>
      <c r="BJ441" s="217"/>
      <c r="BK441" s="217"/>
      <c r="BL441" s="217"/>
      <c r="BM441" s="217"/>
      <c r="BN441" s="217"/>
      <c r="BO441" s="217"/>
      <c r="BP441" s="217"/>
      <c r="BQ441" s="217"/>
      <c r="BR441" s="217"/>
      <c r="BS441" s="217"/>
      <c r="BT441" s="217"/>
      <c r="BU441" s="217"/>
      <c r="BV441" s="217"/>
      <c r="BW441" s="217"/>
      <c r="BX441" s="217"/>
      <c r="BY441" s="217"/>
      <c r="BZ441" s="217"/>
      <c r="CA441" s="217"/>
      <c r="CB441" s="217"/>
      <c r="CC441" s="217"/>
      <c r="CD441" s="217"/>
      <c r="CE441" s="217"/>
      <c r="CF441" s="217"/>
      <c r="CG441" s="217"/>
      <c r="CH441" s="217"/>
      <c r="CI441" s="217"/>
      <c r="CJ441" s="217"/>
      <c r="CK441" s="217"/>
      <c r="CL441" s="217"/>
      <c r="CM441" s="217"/>
      <c r="CN441" s="217"/>
      <c r="CO441" s="217"/>
      <c r="CP441" s="217"/>
      <c r="CQ441" s="217"/>
      <c r="CR441" s="217"/>
      <c r="CS441" s="217"/>
      <c r="CT441" s="217"/>
      <c r="CU441" s="217"/>
      <c r="CV441" s="217"/>
      <c r="CW441" s="217"/>
      <c r="CX441" s="217"/>
      <c r="CY441" s="217"/>
      <c r="CZ441" s="217"/>
      <c r="DA441" s="217"/>
      <c r="DB441" s="217"/>
      <c r="DC441" s="217"/>
      <c r="DD441" s="217"/>
      <c r="DE441" s="217"/>
      <c r="DF441" s="217"/>
      <c r="DG441" s="217"/>
      <c r="DH441" s="217"/>
      <c r="DI441" s="217"/>
      <c r="DJ441" s="217"/>
      <c r="DK441" s="217"/>
      <c r="DL441" s="217"/>
      <c r="DM441" s="217"/>
      <c r="DN441" s="217"/>
      <c r="DO441" s="217"/>
      <c r="DP441" s="217"/>
      <c r="DQ441" s="217"/>
      <c r="DR441" s="217"/>
      <c r="DS441" s="217"/>
      <c r="DT441" s="217"/>
      <c r="DU441" s="217"/>
      <c r="DV441" s="217"/>
      <c r="DW441" s="217"/>
      <c r="DX441" s="217"/>
      <c r="DY441" s="217"/>
      <c r="DZ441" s="217"/>
      <c r="EA441" s="217"/>
      <c r="EB441" s="217"/>
      <c r="EC441" s="217"/>
      <c r="ED441" s="217"/>
      <c r="EE441" s="217"/>
      <c r="EF441" s="217"/>
      <c r="EG441" s="217"/>
      <c r="EH441" s="217"/>
      <c r="EI441" s="217"/>
      <c r="EJ441" s="217"/>
      <c r="EK441" s="217"/>
      <c r="EL441" s="217"/>
      <c r="EM441" s="217"/>
      <c r="EN441" s="217"/>
      <c r="EO441" s="217"/>
      <c r="EP441" s="217"/>
      <c r="EQ441" s="217"/>
      <c r="ER441" s="217"/>
      <c r="ES441" s="217"/>
      <c r="ET441" s="217"/>
      <c r="EU441" s="217"/>
      <c r="EV441" s="217"/>
      <c r="EW441" s="217"/>
      <c r="EX441" s="217"/>
      <c r="EY441" s="217"/>
      <c r="EZ441" s="217"/>
      <c r="FA441" s="217"/>
      <c r="FB441" s="217"/>
      <c r="FC441" s="217"/>
      <c r="FD441" s="217"/>
      <c r="FE441" s="217"/>
      <c r="FF441" s="217"/>
      <c r="FG441" s="217"/>
      <c r="FH441" s="217"/>
      <c r="FI441" s="217"/>
      <c r="FJ441" s="217"/>
      <c r="FK441" s="217"/>
      <c r="FL441" s="217"/>
      <c r="FM441" s="217"/>
      <c r="FN441" s="217"/>
      <c r="FO441" s="217"/>
      <c r="FP441" s="217"/>
      <c r="FQ441" s="217"/>
      <c r="FR441" s="217"/>
      <c r="FS441" s="217"/>
      <c r="FT441" s="217"/>
      <c r="FU441" s="217"/>
      <c r="FV441" s="217"/>
      <c r="FW441" s="217"/>
      <c r="FX441" s="217"/>
      <c r="FY441" s="217"/>
      <c r="FZ441" s="217"/>
      <c r="GA441" s="217"/>
      <c r="GB441" s="217"/>
      <c r="GC441" s="217"/>
      <c r="GD441" s="217"/>
      <c r="GE441" s="217"/>
      <c r="GF441" s="217"/>
      <c r="GG441" s="217"/>
      <c r="GH441" s="217"/>
      <c r="GI441" s="217"/>
      <c r="GJ441" s="217"/>
      <c r="GK441" s="217"/>
      <c r="GL441" s="217"/>
      <c r="GM441" s="217"/>
      <c r="GN441" s="217"/>
      <c r="GO441" s="217"/>
      <c r="GP441" s="217"/>
      <c r="GQ441" s="217"/>
      <c r="GR441" s="217"/>
      <c r="GS441" s="217"/>
      <c r="GT441" s="217"/>
      <c r="GU441" s="217"/>
      <c r="GV441" s="217"/>
      <c r="GW441" s="217"/>
      <c r="GX441" s="217"/>
      <c r="GY441" s="217"/>
      <c r="GZ441" s="217"/>
      <c r="HA441" s="217"/>
      <c r="HB441" s="217"/>
      <c r="HC441" s="217"/>
      <c r="HD441" s="217"/>
      <c r="HE441" s="217"/>
      <c r="HF441" s="217"/>
      <c r="HG441" s="217"/>
      <c r="HH441" s="217"/>
      <c r="HI441" s="217"/>
      <c r="HJ441" s="217"/>
      <c r="HK441" s="217"/>
      <c r="HL441" s="217"/>
      <c r="HM441" s="217"/>
      <c r="HN441" s="217"/>
      <c r="HO441" s="217"/>
      <c r="HP441" s="217"/>
      <c r="HQ441" s="217"/>
      <c r="HR441" s="217"/>
      <c r="HS441" s="217"/>
      <c r="HT441" s="217"/>
      <c r="HU441" s="217"/>
      <c r="HV441" s="217"/>
      <c r="HW441" s="217"/>
      <c r="HX441" s="217"/>
      <c r="HY441" s="217"/>
      <c r="HZ441" s="217"/>
      <c r="IA441" s="217"/>
      <c r="IB441" s="217"/>
      <c r="IC441" s="217"/>
      <c r="ID441" s="217"/>
      <c r="IE441" s="217"/>
      <c r="IF441" s="217"/>
      <c r="IG441" s="217"/>
      <c r="IH441" s="217"/>
      <c r="II441" s="217"/>
      <c r="IJ441" s="217"/>
      <c r="IK441" s="217"/>
      <c r="IL441" s="217"/>
      <c r="IM441" s="217"/>
      <c r="IN441" s="217"/>
      <c r="IO441" s="217"/>
      <c r="IP441" s="217"/>
      <c r="IQ441" s="217"/>
      <c r="IR441" s="217"/>
      <c r="IS441" s="217"/>
      <c r="IT441" s="217"/>
      <c r="IU441" s="217"/>
      <c r="IV441" s="217"/>
      <c r="IW441" s="217"/>
    </row>
    <row r="442" customFormat="false" ht="12.75" hidden="false" customHeight="false" outlineLevel="0" collapsed="false">
      <c r="A442" s="225"/>
      <c r="B442" s="226"/>
      <c r="C442" s="222"/>
      <c r="D442" s="222"/>
      <c r="E442" s="222"/>
      <c r="F442" s="217"/>
      <c r="G442" s="217"/>
      <c r="H442" s="217"/>
      <c r="I442" s="217"/>
      <c r="J442" s="217"/>
      <c r="K442" s="217"/>
      <c r="L442" s="217"/>
      <c r="M442" s="217"/>
      <c r="N442" s="217"/>
      <c r="O442" s="217"/>
      <c r="P442" s="217"/>
      <c r="Q442" s="217"/>
      <c r="R442" s="217"/>
      <c r="S442" s="217"/>
      <c r="T442" s="217"/>
      <c r="U442" s="217"/>
      <c r="V442" s="217"/>
      <c r="W442" s="217"/>
      <c r="X442" s="217"/>
      <c r="Y442" s="217"/>
      <c r="Z442" s="217"/>
      <c r="AA442" s="217"/>
      <c r="AB442" s="217"/>
      <c r="AC442" s="217"/>
      <c r="AD442" s="217"/>
      <c r="AE442" s="217"/>
      <c r="AF442" s="217"/>
      <c r="AG442" s="217"/>
      <c r="AH442" s="217"/>
      <c r="AI442" s="217"/>
      <c r="AJ442" s="217"/>
      <c r="AK442" s="217"/>
      <c r="AL442" s="217"/>
      <c r="AM442" s="217"/>
      <c r="AN442" s="217"/>
      <c r="AO442" s="217"/>
      <c r="AP442" s="217"/>
      <c r="AQ442" s="217"/>
      <c r="AR442" s="217"/>
      <c r="AS442" s="217"/>
      <c r="AT442" s="217"/>
      <c r="AU442" s="217"/>
      <c r="AV442" s="217"/>
      <c r="AW442" s="217"/>
      <c r="AX442" s="217"/>
      <c r="AY442" s="217"/>
      <c r="AZ442" s="217"/>
      <c r="BA442" s="217"/>
      <c r="BB442" s="217"/>
      <c r="BC442" s="217"/>
      <c r="BD442" s="217"/>
      <c r="BE442" s="217"/>
      <c r="BF442" s="217"/>
      <c r="BG442" s="217"/>
      <c r="BH442" s="217"/>
      <c r="BI442" s="217"/>
      <c r="BJ442" s="217"/>
      <c r="BK442" s="217"/>
      <c r="BL442" s="217"/>
      <c r="BM442" s="217"/>
      <c r="BN442" s="217"/>
      <c r="BO442" s="217"/>
      <c r="BP442" s="217"/>
      <c r="BQ442" s="217"/>
      <c r="BR442" s="217"/>
      <c r="BS442" s="217"/>
      <c r="BT442" s="217"/>
      <c r="BU442" s="217"/>
      <c r="BV442" s="217"/>
      <c r="BW442" s="217"/>
      <c r="BX442" s="217"/>
      <c r="BY442" s="217"/>
      <c r="BZ442" s="217"/>
      <c r="CA442" s="217"/>
      <c r="CB442" s="217"/>
      <c r="CC442" s="217"/>
      <c r="CD442" s="217"/>
      <c r="CE442" s="217"/>
      <c r="CF442" s="217"/>
      <c r="CG442" s="217"/>
      <c r="CH442" s="217"/>
      <c r="CI442" s="217"/>
      <c r="CJ442" s="217"/>
      <c r="CK442" s="217"/>
      <c r="CL442" s="217"/>
      <c r="CM442" s="217"/>
      <c r="CN442" s="217"/>
      <c r="CO442" s="217"/>
      <c r="CP442" s="217"/>
      <c r="CQ442" s="217"/>
      <c r="CR442" s="217"/>
      <c r="CS442" s="217"/>
      <c r="CT442" s="217"/>
      <c r="CU442" s="217"/>
      <c r="CV442" s="217"/>
      <c r="CW442" s="217"/>
      <c r="CX442" s="217"/>
      <c r="CY442" s="217"/>
      <c r="CZ442" s="217"/>
      <c r="DA442" s="217"/>
      <c r="DB442" s="217"/>
      <c r="DC442" s="217"/>
      <c r="DD442" s="217"/>
      <c r="DE442" s="217"/>
      <c r="DF442" s="217"/>
      <c r="DG442" s="217"/>
      <c r="DH442" s="217"/>
      <c r="DI442" s="217"/>
      <c r="DJ442" s="217"/>
      <c r="DK442" s="217"/>
      <c r="DL442" s="217"/>
      <c r="DM442" s="217"/>
      <c r="DN442" s="217"/>
      <c r="DO442" s="217"/>
      <c r="DP442" s="217"/>
      <c r="DQ442" s="217"/>
      <c r="DR442" s="217"/>
      <c r="DS442" s="217"/>
      <c r="DT442" s="217"/>
      <c r="DU442" s="217"/>
      <c r="DV442" s="217"/>
      <c r="DW442" s="217"/>
      <c r="DX442" s="217"/>
      <c r="DY442" s="217"/>
      <c r="DZ442" s="217"/>
      <c r="EA442" s="217"/>
      <c r="EB442" s="217"/>
      <c r="EC442" s="217"/>
      <c r="ED442" s="217"/>
      <c r="EE442" s="217"/>
      <c r="EF442" s="217"/>
      <c r="EG442" s="217"/>
      <c r="EH442" s="217"/>
      <c r="EI442" s="217"/>
      <c r="EJ442" s="217"/>
      <c r="EK442" s="217"/>
      <c r="EL442" s="217"/>
      <c r="EM442" s="217"/>
      <c r="EN442" s="217"/>
      <c r="EO442" s="217"/>
      <c r="EP442" s="217"/>
      <c r="EQ442" s="217"/>
      <c r="ER442" s="217"/>
      <c r="ES442" s="217"/>
      <c r="ET442" s="217"/>
      <c r="EU442" s="217"/>
      <c r="EV442" s="217"/>
      <c r="EW442" s="217"/>
      <c r="EX442" s="217"/>
      <c r="EY442" s="217"/>
      <c r="EZ442" s="217"/>
      <c r="FA442" s="217"/>
      <c r="FB442" s="217"/>
      <c r="FC442" s="217"/>
      <c r="FD442" s="217"/>
      <c r="FE442" s="217"/>
      <c r="FF442" s="217"/>
      <c r="FG442" s="217"/>
      <c r="FH442" s="217"/>
      <c r="FI442" s="217"/>
      <c r="FJ442" s="217"/>
      <c r="FK442" s="217"/>
      <c r="FL442" s="217"/>
      <c r="FM442" s="217"/>
      <c r="FN442" s="217"/>
      <c r="FO442" s="217"/>
      <c r="FP442" s="217"/>
      <c r="FQ442" s="217"/>
      <c r="FR442" s="217"/>
      <c r="FS442" s="217"/>
      <c r="FT442" s="217"/>
      <c r="FU442" s="217"/>
      <c r="FV442" s="217"/>
      <c r="FW442" s="217"/>
      <c r="FX442" s="217"/>
      <c r="FY442" s="217"/>
      <c r="FZ442" s="217"/>
      <c r="GA442" s="217"/>
      <c r="GB442" s="217"/>
      <c r="GC442" s="217"/>
      <c r="GD442" s="217"/>
      <c r="GE442" s="217"/>
      <c r="GF442" s="217"/>
      <c r="GG442" s="217"/>
      <c r="GH442" s="217"/>
      <c r="GI442" s="217"/>
      <c r="GJ442" s="217"/>
      <c r="GK442" s="217"/>
      <c r="GL442" s="217"/>
      <c r="GM442" s="217"/>
      <c r="GN442" s="217"/>
      <c r="GO442" s="217"/>
      <c r="GP442" s="217"/>
      <c r="GQ442" s="217"/>
      <c r="GR442" s="217"/>
      <c r="GS442" s="217"/>
      <c r="GT442" s="217"/>
      <c r="GU442" s="217"/>
      <c r="GV442" s="217"/>
      <c r="GW442" s="217"/>
      <c r="GX442" s="217"/>
      <c r="GY442" s="217"/>
      <c r="GZ442" s="217"/>
      <c r="HA442" s="217"/>
      <c r="HB442" s="217"/>
      <c r="HC442" s="217"/>
      <c r="HD442" s="217"/>
      <c r="HE442" s="217"/>
      <c r="HF442" s="217"/>
      <c r="HG442" s="217"/>
      <c r="HH442" s="217"/>
      <c r="HI442" s="217"/>
      <c r="HJ442" s="217"/>
      <c r="HK442" s="217"/>
      <c r="HL442" s="217"/>
      <c r="HM442" s="217"/>
      <c r="HN442" s="217"/>
      <c r="HO442" s="217"/>
      <c r="HP442" s="217"/>
      <c r="HQ442" s="217"/>
      <c r="HR442" s="217"/>
      <c r="HS442" s="217"/>
      <c r="HT442" s="217"/>
      <c r="HU442" s="217"/>
      <c r="HV442" s="217"/>
      <c r="HW442" s="217"/>
      <c r="HX442" s="217"/>
      <c r="HY442" s="217"/>
      <c r="HZ442" s="217"/>
      <c r="IA442" s="217"/>
      <c r="IB442" s="217"/>
      <c r="IC442" s="217"/>
      <c r="ID442" s="217"/>
      <c r="IE442" s="217"/>
      <c r="IF442" s="217"/>
      <c r="IG442" s="217"/>
      <c r="IH442" s="217"/>
      <c r="II442" s="217"/>
      <c r="IJ442" s="217"/>
      <c r="IK442" s="217"/>
      <c r="IL442" s="217"/>
      <c r="IM442" s="217"/>
      <c r="IN442" s="217"/>
      <c r="IO442" s="217"/>
      <c r="IP442" s="217"/>
      <c r="IQ442" s="217"/>
      <c r="IR442" s="217"/>
      <c r="IS442" s="217"/>
      <c r="IT442" s="217"/>
      <c r="IU442" s="217"/>
      <c r="IV442" s="217"/>
      <c r="IW442" s="217"/>
    </row>
    <row r="443" customFormat="false" ht="12.75" hidden="false" customHeight="false" outlineLevel="0" collapsed="false">
      <c r="A443" s="225"/>
      <c r="B443" s="227"/>
      <c r="C443" s="222"/>
      <c r="D443" s="222"/>
      <c r="E443" s="222"/>
      <c r="F443" s="217"/>
      <c r="G443" s="217"/>
      <c r="H443" s="217"/>
      <c r="I443" s="217"/>
      <c r="J443" s="217"/>
      <c r="K443" s="217"/>
      <c r="L443" s="217"/>
      <c r="M443" s="217"/>
      <c r="N443" s="217"/>
      <c r="O443" s="217"/>
      <c r="P443" s="217"/>
      <c r="Q443" s="217"/>
      <c r="R443" s="217"/>
      <c r="S443" s="217"/>
      <c r="T443" s="217"/>
      <c r="U443" s="217"/>
      <c r="V443" s="217"/>
      <c r="W443" s="217"/>
      <c r="X443" s="217"/>
      <c r="Y443" s="217"/>
      <c r="Z443" s="217"/>
      <c r="AA443" s="217"/>
      <c r="AB443" s="217"/>
      <c r="AC443" s="217"/>
      <c r="AD443" s="217"/>
      <c r="AE443" s="217"/>
      <c r="AF443" s="217"/>
      <c r="AG443" s="217"/>
      <c r="AH443" s="217"/>
      <c r="AI443" s="217"/>
      <c r="AJ443" s="217"/>
      <c r="AK443" s="217"/>
      <c r="AL443" s="217"/>
      <c r="AM443" s="217"/>
      <c r="AN443" s="217"/>
      <c r="AO443" s="217"/>
      <c r="AP443" s="217"/>
      <c r="AQ443" s="217"/>
      <c r="AR443" s="217"/>
      <c r="AS443" s="217"/>
      <c r="AT443" s="217"/>
      <c r="AU443" s="217"/>
      <c r="AV443" s="217"/>
      <c r="AW443" s="217"/>
      <c r="AX443" s="217"/>
      <c r="AY443" s="217"/>
      <c r="AZ443" s="217"/>
      <c r="BA443" s="217"/>
      <c r="BB443" s="217"/>
      <c r="BC443" s="217"/>
      <c r="BD443" s="217"/>
      <c r="BE443" s="217"/>
      <c r="BF443" s="217"/>
      <c r="BG443" s="217"/>
      <c r="BH443" s="217"/>
      <c r="BI443" s="217"/>
      <c r="BJ443" s="217"/>
      <c r="BK443" s="217"/>
      <c r="BL443" s="217"/>
      <c r="BM443" s="217"/>
      <c r="BN443" s="217"/>
      <c r="BO443" s="217"/>
      <c r="BP443" s="217"/>
      <c r="BQ443" s="217"/>
      <c r="BR443" s="217"/>
      <c r="BS443" s="217"/>
      <c r="BT443" s="217"/>
      <c r="BU443" s="217"/>
      <c r="BV443" s="217"/>
      <c r="BW443" s="217"/>
      <c r="BX443" s="217"/>
      <c r="BY443" s="217"/>
      <c r="BZ443" s="217"/>
      <c r="CA443" s="217"/>
      <c r="CB443" s="217"/>
      <c r="CC443" s="217"/>
      <c r="CD443" s="217"/>
      <c r="CE443" s="217"/>
      <c r="CF443" s="217"/>
      <c r="CG443" s="217"/>
      <c r="CH443" s="217"/>
      <c r="CI443" s="217"/>
      <c r="CJ443" s="217"/>
      <c r="CK443" s="217"/>
      <c r="CL443" s="217"/>
      <c r="CM443" s="217"/>
      <c r="CN443" s="217"/>
      <c r="CO443" s="217"/>
      <c r="CP443" s="217"/>
      <c r="CQ443" s="217"/>
      <c r="CR443" s="217"/>
      <c r="CS443" s="217"/>
      <c r="CT443" s="217"/>
      <c r="CU443" s="217"/>
      <c r="CV443" s="217"/>
      <c r="CW443" s="217"/>
      <c r="CX443" s="217"/>
      <c r="CY443" s="217"/>
      <c r="CZ443" s="217"/>
      <c r="DA443" s="217"/>
      <c r="DB443" s="217"/>
      <c r="DC443" s="217"/>
      <c r="DD443" s="217"/>
      <c r="DE443" s="217"/>
      <c r="DF443" s="217"/>
      <c r="DG443" s="217"/>
      <c r="DH443" s="217"/>
      <c r="DI443" s="217"/>
      <c r="DJ443" s="217"/>
      <c r="DK443" s="217"/>
      <c r="DL443" s="217"/>
      <c r="DM443" s="217"/>
      <c r="DN443" s="217"/>
      <c r="DO443" s="217"/>
      <c r="DP443" s="217"/>
      <c r="DQ443" s="217"/>
      <c r="DR443" s="217"/>
      <c r="DS443" s="217"/>
      <c r="DT443" s="217"/>
      <c r="DU443" s="217"/>
      <c r="DV443" s="217"/>
      <c r="DW443" s="217"/>
      <c r="DX443" s="217"/>
      <c r="DY443" s="217"/>
      <c r="DZ443" s="217"/>
      <c r="EA443" s="217"/>
      <c r="EB443" s="217"/>
      <c r="EC443" s="217"/>
      <c r="ED443" s="217"/>
      <c r="EE443" s="217"/>
      <c r="EF443" s="217"/>
      <c r="EG443" s="217"/>
      <c r="EH443" s="217"/>
      <c r="EI443" s="217"/>
      <c r="EJ443" s="217"/>
      <c r="EK443" s="217"/>
      <c r="EL443" s="217"/>
      <c r="EM443" s="217"/>
      <c r="EN443" s="217"/>
      <c r="EO443" s="217"/>
      <c r="EP443" s="217"/>
      <c r="EQ443" s="217"/>
      <c r="ER443" s="217"/>
      <c r="ES443" s="217"/>
      <c r="ET443" s="217"/>
      <c r="EU443" s="217"/>
      <c r="EV443" s="217"/>
      <c r="EW443" s="217"/>
      <c r="EX443" s="217"/>
      <c r="EY443" s="217"/>
      <c r="EZ443" s="217"/>
      <c r="FA443" s="217"/>
      <c r="FB443" s="217"/>
      <c r="FC443" s="217"/>
      <c r="FD443" s="217"/>
      <c r="FE443" s="217"/>
      <c r="FF443" s="217"/>
      <c r="FG443" s="217"/>
      <c r="FH443" s="217"/>
      <c r="FI443" s="217"/>
      <c r="FJ443" s="217"/>
      <c r="FK443" s="217"/>
      <c r="FL443" s="217"/>
      <c r="FM443" s="217"/>
      <c r="FN443" s="217"/>
      <c r="FO443" s="217"/>
      <c r="FP443" s="217"/>
      <c r="FQ443" s="217"/>
      <c r="FR443" s="217"/>
      <c r="FS443" s="217"/>
      <c r="FT443" s="217"/>
      <c r="FU443" s="217"/>
      <c r="FV443" s="217"/>
      <c r="FW443" s="217"/>
      <c r="FX443" s="217"/>
      <c r="FY443" s="217"/>
      <c r="FZ443" s="217"/>
      <c r="GA443" s="217"/>
      <c r="GB443" s="217"/>
      <c r="GC443" s="217"/>
      <c r="GD443" s="217"/>
      <c r="GE443" s="217"/>
      <c r="GF443" s="217"/>
      <c r="GG443" s="217"/>
      <c r="GH443" s="217"/>
      <c r="GI443" s="217"/>
      <c r="GJ443" s="217"/>
      <c r="GK443" s="217"/>
      <c r="GL443" s="217"/>
      <c r="GM443" s="217"/>
      <c r="GN443" s="217"/>
      <c r="GO443" s="217"/>
      <c r="GP443" s="217"/>
      <c r="GQ443" s="217"/>
      <c r="GR443" s="217"/>
      <c r="GS443" s="217"/>
      <c r="GT443" s="217"/>
      <c r="GU443" s="217"/>
      <c r="GV443" s="217"/>
      <c r="GW443" s="217"/>
      <c r="GX443" s="217"/>
      <c r="GY443" s="217"/>
      <c r="GZ443" s="217"/>
      <c r="HA443" s="217"/>
      <c r="HB443" s="217"/>
      <c r="HC443" s="217"/>
      <c r="HD443" s="217"/>
      <c r="HE443" s="217"/>
      <c r="HF443" s="217"/>
      <c r="HG443" s="217"/>
      <c r="HH443" s="217"/>
      <c r="HI443" s="217"/>
      <c r="HJ443" s="217"/>
      <c r="HK443" s="217"/>
      <c r="HL443" s="217"/>
      <c r="HM443" s="217"/>
      <c r="HN443" s="217"/>
      <c r="HO443" s="217"/>
      <c r="HP443" s="217"/>
      <c r="HQ443" s="217"/>
      <c r="HR443" s="217"/>
      <c r="HS443" s="217"/>
      <c r="HT443" s="217"/>
      <c r="HU443" s="217"/>
      <c r="HV443" s="217"/>
      <c r="HW443" s="217"/>
      <c r="HX443" s="217"/>
      <c r="HY443" s="217"/>
      <c r="HZ443" s="217"/>
      <c r="IA443" s="217"/>
      <c r="IB443" s="217"/>
      <c r="IC443" s="217"/>
      <c r="ID443" s="217"/>
      <c r="IE443" s="217"/>
      <c r="IF443" s="217"/>
      <c r="IG443" s="217"/>
      <c r="IH443" s="217"/>
      <c r="II443" s="217"/>
      <c r="IJ443" s="217"/>
      <c r="IK443" s="217"/>
      <c r="IL443" s="217"/>
      <c r="IM443" s="217"/>
      <c r="IN443" s="217"/>
      <c r="IO443" s="217"/>
      <c r="IP443" s="217"/>
      <c r="IQ443" s="217"/>
      <c r="IR443" s="217"/>
      <c r="IS443" s="217"/>
      <c r="IT443" s="217"/>
      <c r="IU443" s="217"/>
      <c r="IV443" s="217"/>
      <c r="IW443" s="217"/>
    </row>
    <row r="444" customFormat="false" ht="12.75" hidden="false" customHeight="false" outlineLevel="0" collapsed="false">
      <c r="A444" s="192"/>
      <c r="B444" s="226"/>
      <c r="C444" s="222"/>
      <c r="D444" s="222"/>
      <c r="E444" s="222"/>
      <c r="F444" s="217"/>
      <c r="G444" s="217"/>
      <c r="H444" s="217"/>
      <c r="I444" s="217"/>
      <c r="J444" s="217"/>
      <c r="K444" s="217"/>
      <c r="L444" s="217"/>
      <c r="M444" s="217"/>
      <c r="N444" s="217"/>
      <c r="O444" s="217"/>
      <c r="P444" s="217"/>
      <c r="Q444" s="217"/>
      <c r="R444" s="217"/>
      <c r="S444" s="217"/>
      <c r="T444" s="217"/>
      <c r="U444" s="217"/>
      <c r="V444" s="217"/>
      <c r="W444" s="217"/>
      <c r="X444" s="217"/>
      <c r="Y444" s="217"/>
      <c r="Z444" s="217"/>
      <c r="AA444" s="217"/>
      <c r="AB444" s="217"/>
      <c r="AC444" s="217"/>
      <c r="AD444" s="217"/>
      <c r="AE444" s="217"/>
      <c r="AF444" s="217"/>
      <c r="AG444" s="217"/>
      <c r="AH444" s="217"/>
      <c r="AI444" s="217"/>
      <c r="AJ444" s="217"/>
      <c r="AK444" s="217"/>
      <c r="AL444" s="217"/>
      <c r="AM444" s="217"/>
      <c r="AN444" s="217"/>
      <c r="AO444" s="217"/>
      <c r="AP444" s="217"/>
      <c r="AQ444" s="217"/>
      <c r="AR444" s="217"/>
      <c r="AS444" s="217"/>
      <c r="AT444" s="217"/>
      <c r="AU444" s="217"/>
      <c r="AV444" s="217"/>
      <c r="AW444" s="217"/>
      <c r="AX444" s="217"/>
      <c r="AY444" s="217"/>
      <c r="AZ444" s="217"/>
      <c r="BA444" s="217"/>
      <c r="BB444" s="217"/>
      <c r="BC444" s="217"/>
      <c r="BD444" s="217"/>
      <c r="BE444" s="217"/>
      <c r="BF444" s="217"/>
      <c r="BG444" s="217"/>
      <c r="BH444" s="217"/>
      <c r="BI444" s="217"/>
      <c r="BJ444" s="217"/>
      <c r="BK444" s="217"/>
      <c r="BL444" s="217"/>
      <c r="BM444" s="217"/>
      <c r="BN444" s="217"/>
      <c r="BO444" s="217"/>
      <c r="BP444" s="217"/>
      <c r="BQ444" s="217"/>
      <c r="BR444" s="217"/>
      <c r="BS444" s="217"/>
      <c r="BT444" s="217"/>
      <c r="BU444" s="217"/>
      <c r="BV444" s="217"/>
      <c r="BW444" s="217"/>
      <c r="BX444" s="217"/>
      <c r="BY444" s="217"/>
      <c r="BZ444" s="217"/>
      <c r="CA444" s="217"/>
      <c r="CB444" s="217"/>
      <c r="CC444" s="217"/>
      <c r="CD444" s="217"/>
      <c r="CE444" s="217"/>
      <c r="CF444" s="217"/>
      <c r="CG444" s="217"/>
      <c r="CH444" s="217"/>
      <c r="CI444" s="217"/>
      <c r="CJ444" s="217"/>
      <c r="CK444" s="217"/>
      <c r="CL444" s="217"/>
      <c r="CM444" s="217"/>
      <c r="CN444" s="217"/>
      <c r="CO444" s="217"/>
      <c r="CP444" s="217"/>
      <c r="CQ444" s="217"/>
      <c r="CR444" s="217"/>
      <c r="CS444" s="217"/>
      <c r="CT444" s="217"/>
      <c r="CU444" s="217"/>
      <c r="CV444" s="217"/>
      <c r="CW444" s="217"/>
      <c r="CX444" s="217"/>
      <c r="CY444" s="217"/>
      <c r="CZ444" s="217"/>
      <c r="DA444" s="217"/>
      <c r="DB444" s="217"/>
      <c r="DC444" s="217"/>
      <c r="DD444" s="217"/>
      <c r="DE444" s="217"/>
      <c r="DF444" s="217"/>
      <c r="DG444" s="217"/>
      <c r="DH444" s="217"/>
      <c r="DI444" s="217"/>
      <c r="DJ444" s="217"/>
      <c r="DK444" s="217"/>
      <c r="DL444" s="217"/>
      <c r="DM444" s="217"/>
      <c r="DN444" s="217"/>
      <c r="DO444" s="217"/>
      <c r="DP444" s="217"/>
      <c r="DQ444" s="217"/>
      <c r="DR444" s="217"/>
      <c r="DS444" s="217"/>
      <c r="DT444" s="217"/>
      <c r="DU444" s="217"/>
      <c r="DV444" s="217"/>
      <c r="DW444" s="217"/>
      <c r="DX444" s="217"/>
      <c r="DY444" s="217"/>
      <c r="DZ444" s="217"/>
      <c r="EA444" s="217"/>
      <c r="EB444" s="217"/>
      <c r="EC444" s="217"/>
      <c r="ED444" s="217"/>
      <c r="EE444" s="217"/>
      <c r="EF444" s="217"/>
      <c r="EG444" s="217"/>
      <c r="EH444" s="217"/>
      <c r="EI444" s="217"/>
      <c r="EJ444" s="217"/>
      <c r="EK444" s="217"/>
      <c r="EL444" s="217"/>
      <c r="EM444" s="217"/>
      <c r="EN444" s="217"/>
      <c r="EO444" s="217"/>
      <c r="EP444" s="217"/>
      <c r="EQ444" s="217"/>
      <c r="ER444" s="217"/>
      <c r="ES444" s="217"/>
      <c r="ET444" s="217"/>
      <c r="EU444" s="217"/>
      <c r="EV444" s="217"/>
      <c r="EW444" s="217"/>
      <c r="EX444" s="217"/>
      <c r="EY444" s="217"/>
      <c r="EZ444" s="217"/>
      <c r="FA444" s="217"/>
      <c r="FB444" s="217"/>
      <c r="FC444" s="217"/>
      <c r="FD444" s="217"/>
      <c r="FE444" s="217"/>
      <c r="FF444" s="217"/>
      <c r="FG444" s="217"/>
      <c r="FH444" s="217"/>
      <c r="FI444" s="217"/>
      <c r="FJ444" s="217"/>
      <c r="FK444" s="217"/>
      <c r="FL444" s="217"/>
      <c r="FM444" s="217"/>
      <c r="FN444" s="217"/>
      <c r="FO444" s="217"/>
      <c r="FP444" s="217"/>
      <c r="FQ444" s="217"/>
      <c r="FR444" s="217"/>
      <c r="FS444" s="217"/>
      <c r="FT444" s="217"/>
      <c r="FU444" s="217"/>
      <c r="FV444" s="217"/>
      <c r="FW444" s="217"/>
      <c r="FX444" s="217"/>
      <c r="FY444" s="217"/>
      <c r="FZ444" s="217"/>
      <c r="GA444" s="217"/>
      <c r="GB444" s="217"/>
      <c r="GC444" s="217"/>
      <c r="GD444" s="217"/>
      <c r="GE444" s="217"/>
      <c r="GF444" s="217"/>
      <c r="GG444" s="217"/>
      <c r="GH444" s="217"/>
      <c r="GI444" s="217"/>
      <c r="GJ444" s="217"/>
      <c r="GK444" s="217"/>
      <c r="GL444" s="217"/>
      <c r="GM444" s="217"/>
      <c r="GN444" s="217"/>
      <c r="GO444" s="217"/>
      <c r="GP444" s="217"/>
      <c r="GQ444" s="217"/>
      <c r="GR444" s="217"/>
      <c r="GS444" s="217"/>
      <c r="GT444" s="217"/>
      <c r="GU444" s="217"/>
      <c r="GV444" s="217"/>
      <c r="GW444" s="217"/>
      <c r="GX444" s="217"/>
      <c r="GY444" s="217"/>
      <c r="GZ444" s="217"/>
      <c r="HA444" s="217"/>
      <c r="HB444" s="217"/>
      <c r="HC444" s="217"/>
      <c r="HD444" s="217"/>
      <c r="HE444" s="217"/>
      <c r="HF444" s="217"/>
      <c r="HG444" s="217"/>
      <c r="HH444" s="217"/>
      <c r="HI444" s="217"/>
      <c r="HJ444" s="217"/>
      <c r="HK444" s="217"/>
      <c r="HL444" s="217"/>
      <c r="HM444" s="217"/>
      <c r="HN444" s="217"/>
      <c r="HO444" s="217"/>
      <c r="HP444" s="217"/>
      <c r="HQ444" s="217"/>
      <c r="HR444" s="217"/>
      <c r="HS444" s="217"/>
      <c r="HT444" s="217"/>
      <c r="HU444" s="217"/>
      <c r="HV444" s="217"/>
      <c r="HW444" s="217"/>
      <c r="HX444" s="217"/>
      <c r="HY444" s="217"/>
      <c r="HZ444" s="217"/>
      <c r="IA444" s="217"/>
      <c r="IB444" s="217"/>
      <c r="IC444" s="217"/>
      <c r="ID444" s="217"/>
      <c r="IE444" s="217"/>
      <c r="IF444" s="217"/>
      <c r="IG444" s="217"/>
      <c r="IH444" s="217"/>
      <c r="II444" s="217"/>
      <c r="IJ444" s="217"/>
      <c r="IK444" s="217"/>
      <c r="IL444" s="217"/>
      <c r="IM444" s="217"/>
      <c r="IN444" s="217"/>
      <c r="IO444" s="217"/>
      <c r="IP444" s="217"/>
      <c r="IQ444" s="217"/>
      <c r="IR444" s="217"/>
      <c r="IS444" s="217"/>
      <c r="IT444" s="217"/>
      <c r="IU444" s="217"/>
      <c r="IV444" s="217"/>
      <c r="IW444" s="217"/>
    </row>
    <row r="445" customFormat="false" ht="12.75" hidden="false" customHeight="false" outlineLevel="0" collapsed="false">
      <c r="A445" s="192"/>
      <c r="B445" s="226"/>
      <c r="C445" s="222"/>
      <c r="D445" s="222"/>
      <c r="E445" s="222"/>
      <c r="F445" s="217"/>
      <c r="G445" s="217"/>
      <c r="H445" s="217"/>
      <c r="I445" s="217"/>
      <c r="J445" s="217"/>
      <c r="K445" s="217"/>
      <c r="L445" s="217"/>
      <c r="M445" s="217"/>
      <c r="N445" s="217"/>
      <c r="O445" s="217"/>
      <c r="P445" s="217"/>
      <c r="Q445" s="217"/>
      <c r="R445" s="217"/>
      <c r="S445" s="217"/>
      <c r="T445" s="217"/>
      <c r="U445" s="217"/>
      <c r="V445" s="217"/>
      <c r="W445" s="217"/>
      <c r="X445" s="217"/>
      <c r="Y445" s="217"/>
      <c r="Z445" s="217"/>
      <c r="AA445" s="217"/>
      <c r="AB445" s="217"/>
      <c r="AC445" s="217"/>
      <c r="AD445" s="217"/>
      <c r="AE445" s="217"/>
      <c r="AF445" s="217"/>
      <c r="AG445" s="217"/>
      <c r="AH445" s="217"/>
      <c r="AI445" s="217"/>
      <c r="AJ445" s="217"/>
      <c r="AK445" s="217"/>
      <c r="AL445" s="217"/>
      <c r="AM445" s="217"/>
      <c r="AN445" s="217"/>
      <c r="AO445" s="217"/>
      <c r="AP445" s="217"/>
      <c r="AQ445" s="217"/>
      <c r="AR445" s="217"/>
      <c r="AS445" s="217"/>
      <c r="AT445" s="217"/>
      <c r="AU445" s="217"/>
      <c r="AV445" s="217"/>
      <c r="AW445" s="217"/>
      <c r="AX445" s="217"/>
      <c r="AY445" s="217"/>
      <c r="AZ445" s="217"/>
      <c r="BA445" s="217"/>
      <c r="BB445" s="217"/>
      <c r="BC445" s="217"/>
      <c r="BD445" s="217"/>
      <c r="BE445" s="217"/>
      <c r="BF445" s="217"/>
      <c r="BG445" s="217"/>
      <c r="BH445" s="217"/>
      <c r="BI445" s="217"/>
      <c r="BJ445" s="217"/>
      <c r="BK445" s="217"/>
      <c r="BL445" s="217"/>
      <c r="BM445" s="217"/>
      <c r="BN445" s="217"/>
      <c r="BO445" s="217"/>
      <c r="BP445" s="217"/>
      <c r="BQ445" s="217"/>
      <c r="BR445" s="217"/>
      <c r="BS445" s="217"/>
      <c r="BT445" s="217"/>
      <c r="BU445" s="217"/>
      <c r="BV445" s="217"/>
      <c r="BW445" s="217"/>
      <c r="BX445" s="217"/>
      <c r="BY445" s="217"/>
      <c r="BZ445" s="217"/>
      <c r="CA445" s="217"/>
      <c r="CB445" s="217"/>
      <c r="CC445" s="217"/>
      <c r="CD445" s="217"/>
      <c r="CE445" s="217"/>
      <c r="CF445" s="217"/>
      <c r="CG445" s="217"/>
      <c r="CH445" s="217"/>
      <c r="CI445" s="217"/>
      <c r="CJ445" s="217"/>
      <c r="CK445" s="217"/>
      <c r="CL445" s="217"/>
      <c r="CM445" s="217"/>
      <c r="CN445" s="217"/>
      <c r="CO445" s="217"/>
      <c r="CP445" s="217"/>
      <c r="CQ445" s="217"/>
      <c r="CR445" s="217"/>
      <c r="CS445" s="217"/>
      <c r="CT445" s="217"/>
      <c r="CU445" s="217"/>
      <c r="CV445" s="217"/>
      <c r="CW445" s="217"/>
      <c r="CX445" s="217"/>
      <c r="CY445" s="217"/>
      <c r="CZ445" s="217"/>
      <c r="DA445" s="217"/>
      <c r="DB445" s="217"/>
      <c r="DC445" s="217"/>
      <c r="DD445" s="217"/>
      <c r="DE445" s="217"/>
      <c r="DF445" s="217"/>
      <c r="DG445" s="217"/>
      <c r="DH445" s="217"/>
      <c r="DI445" s="217"/>
      <c r="DJ445" s="217"/>
      <c r="DK445" s="217"/>
      <c r="DL445" s="217"/>
      <c r="DM445" s="217"/>
      <c r="DN445" s="217"/>
      <c r="DO445" s="217"/>
      <c r="DP445" s="217"/>
      <c r="DQ445" s="217"/>
      <c r="DR445" s="217"/>
      <c r="DS445" s="217"/>
      <c r="DT445" s="217"/>
      <c r="DU445" s="217"/>
      <c r="DV445" s="217"/>
      <c r="DW445" s="217"/>
      <c r="DX445" s="217"/>
      <c r="DY445" s="217"/>
      <c r="DZ445" s="217"/>
      <c r="EA445" s="217"/>
      <c r="EB445" s="217"/>
      <c r="EC445" s="217"/>
      <c r="ED445" s="217"/>
      <c r="EE445" s="217"/>
      <c r="EF445" s="217"/>
      <c r="EG445" s="217"/>
      <c r="EH445" s="217"/>
      <c r="EI445" s="217"/>
      <c r="EJ445" s="217"/>
      <c r="EK445" s="217"/>
      <c r="EL445" s="217"/>
      <c r="EM445" s="217"/>
      <c r="EN445" s="217"/>
      <c r="EO445" s="217"/>
      <c r="EP445" s="217"/>
      <c r="EQ445" s="217"/>
      <c r="ER445" s="217"/>
      <c r="ES445" s="217"/>
      <c r="ET445" s="217"/>
      <c r="EU445" s="217"/>
      <c r="EV445" s="217"/>
      <c r="EW445" s="217"/>
      <c r="EX445" s="217"/>
      <c r="EY445" s="217"/>
      <c r="EZ445" s="217"/>
      <c r="FA445" s="217"/>
      <c r="FB445" s="217"/>
      <c r="FC445" s="217"/>
      <c r="FD445" s="217"/>
      <c r="FE445" s="217"/>
      <c r="FF445" s="217"/>
      <c r="FG445" s="217"/>
      <c r="FH445" s="217"/>
      <c r="FI445" s="217"/>
      <c r="FJ445" s="217"/>
      <c r="FK445" s="217"/>
      <c r="FL445" s="217"/>
      <c r="FM445" s="217"/>
      <c r="FN445" s="217"/>
      <c r="FO445" s="217"/>
      <c r="FP445" s="217"/>
      <c r="FQ445" s="217"/>
      <c r="FR445" s="217"/>
      <c r="FS445" s="217"/>
      <c r="FT445" s="217"/>
      <c r="FU445" s="217"/>
      <c r="FV445" s="217"/>
      <c r="FW445" s="217"/>
      <c r="FX445" s="217"/>
      <c r="FY445" s="217"/>
      <c r="FZ445" s="217"/>
      <c r="GA445" s="217"/>
      <c r="GB445" s="217"/>
      <c r="GC445" s="217"/>
      <c r="GD445" s="217"/>
      <c r="GE445" s="217"/>
      <c r="GF445" s="217"/>
      <c r="GG445" s="217"/>
      <c r="GH445" s="217"/>
      <c r="GI445" s="217"/>
      <c r="GJ445" s="217"/>
      <c r="GK445" s="217"/>
      <c r="GL445" s="217"/>
      <c r="GM445" s="217"/>
      <c r="GN445" s="217"/>
      <c r="GO445" s="217"/>
      <c r="GP445" s="217"/>
      <c r="GQ445" s="217"/>
      <c r="GR445" s="217"/>
      <c r="GS445" s="217"/>
      <c r="GT445" s="217"/>
      <c r="GU445" s="217"/>
      <c r="GV445" s="217"/>
      <c r="GW445" s="217"/>
      <c r="GX445" s="217"/>
      <c r="GY445" s="217"/>
      <c r="GZ445" s="217"/>
      <c r="HA445" s="217"/>
      <c r="HB445" s="217"/>
      <c r="HC445" s="217"/>
      <c r="HD445" s="217"/>
      <c r="HE445" s="217"/>
      <c r="HF445" s="217"/>
      <c r="HG445" s="217"/>
      <c r="HH445" s="217"/>
      <c r="HI445" s="217"/>
      <c r="HJ445" s="217"/>
      <c r="HK445" s="217"/>
      <c r="HL445" s="217"/>
      <c r="HM445" s="217"/>
      <c r="HN445" s="217"/>
      <c r="HO445" s="217"/>
      <c r="HP445" s="217"/>
      <c r="HQ445" s="217"/>
      <c r="HR445" s="217"/>
      <c r="HS445" s="217"/>
      <c r="HT445" s="217"/>
      <c r="HU445" s="217"/>
      <c r="HV445" s="217"/>
      <c r="HW445" s="217"/>
      <c r="HX445" s="217"/>
      <c r="HY445" s="217"/>
      <c r="HZ445" s="217"/>
      <c r="IA445" s="217"/>
      <c r="IB445" s="217"/>
      <c r="IC445" s="217"/>
      <c r="ID445" s="217"/>
      <c r="IE445" s="217"/>
      <c r="IF445" s="217"/>
      <c r="IG445" s="217"/>
      <c r="IH445" s="217"/>
      <c r="II445" s="217"/>
      <c r="IJ445" s="217"/>
      <c r="IK445" s="217"/>
      <c r="IL445" s="217"/>
      <c r="IM445" s="217"/>
      <c r="IN445" s="217"/>
      <c r="IO445" s="217"/>
      <c r="IP445" s="217"/>
      <c r="IQ445" s="217"/>
      <c r="IR445" s="217"/>
      <c r="IS445" s="217"/>
      <c r="IT445" s="217"/>
      <c r="IU445" s="217"/>
      <c r="IV445" s="217"/>
      <c r="IW445" s="217"/>
    </row>
    <row r="446" customFormat="false" ht="12.75" hidden="false" customHeight="false" outlineLevel="0" collapsed="false">
      <c r="A446" s="192"/>
      <c r="B446" s="226"/>
      <c r="C446" s="222"/>
      <c r="D446" s="222"/>
      <c r="E446" s="222"/>
      <c r="F446" s="217"/>
      <c r="G446" s="217"/>
      <c r="H446" s="217"/>
      <c r="I446" s="217"/>
      <c r="J446" s="217"/>
      <c r="K446" s="217"/>
      <c r="L446" s="217"/>
      <c r="M446" s="217"/>
      <c r="N446" s="217"/>
      <c r="O446" s="217"/>
      <c r="P446" s="217"/>
      <c r="Q446" s="217"/>
      <c r="R446" s="217"/>
      <c r="S446" s="217"/>
      <c r="T446" s="217"/>
      <c r="U446" s="217"/>
      <c r="V446" s="217"/>
      <c r="W446" s="217"/>
      <c r="X446" s="217"/>
      <c r="Y446" s="217"/>
      <c r="Z446" s="217"/>
      <c r="AA446" s="217"/>
      <c r="AB446" s="217"/>
      <c r="AC446" s="217"/>
      <c r="AD446" s="217"/>
      <c r="AE446" s="217"/>
      <c r="AF446" s="217"/>
      <c r="AG446" s="217"/>
      <c r="AH446" s="217"/>
      <c r="AI446" s="217"/>
      <c r="AJ446" s="217"/>
      <c r="AK446" s="217"/>
      <c r="AL446" s="217"/>
      <c r="AM446" s="217"/>
      <c r="AN446" s="217"/>
      <c r="AO446" s="217"/>
      <c r="AP446" s="217"/>
      <c r="AQ446" s="217"/>
      <c r="AR446" s="217"/>
      <c r="AS446" s="217"/>
      <c r="AT446" s="217"/>
      <c r="AU446" s="217"/>
      <c r="AV446" s="217"/>
      <c r="AW446" s="217"/>
      <c r="AX446" s="217"/>
      <c r="AY446" s="217"/>
      <c r="AZ446" s="217"/>
      <c r="BA446" s="217"/>
      <c r="BB446" s="217"/>
      <c r="BC446" s="217"/>
      <c r="BD446" s="217"/>
      <c r="BE446" s="217"/>
      <c r="BF446" s="217"/>
      <c r="BG446" s="217"/>
      <c r="BH446" s="217"/>
      <c r="BI446" s="217"/>
      <c r="BJ446" s="217"/>
      <c r="BK446" s="217"/>
      <c r="BL446" s="217"/>
      <c r="BM446" s="217"/>
      <c r="BN446" s="217"/>
      <c r="BO446" s="217"/>
      <c r="BP446" s="217"/>
      <c r="BQ446" s="217"/>
      <c r="BR446" s="217"/>
      <c r="BS446" s="217"/>
      <c r="BT446" s="217"/>
      <c r="BU446" s="217"/>
      <c r="BV446" s="217"/>
      <c r="BW446" s="217"/>
      <c r="BX446" s="217"/>
      <c r="BY446" s="217"/>
      <c r="BZ446" s="217"/>
      <c r="CA446" s="217"/>
      <c r="CB446" s="217"/>
      <c r="CC446" s="217"/>
      <c r="CD446" s="217"/>
      <c r="CE446" s="217"/>
      <c r="CF446" s="217"/>
      <c r="CG446" s="217"/>
      <c r="CH446" s="217"/>
      <c r="CI446" s="217"/>
      <c r="CJ446" s="217"/>
      <c r="CK446" s="217"/>
      <c r="CL446" s="217"/>
      <c r="CM446" s="217"/>
      <c r="CN446" s="217"/>
      <c r="CO446" s="217"/>
      <c r="CP446" s="217"/>
      <c r="CQ446" s="217"/>
      <c r="CR446" s="217"/>
      <c r="CS446" s="217"/>
      <c r="CT446" s="217"/>
      <c r="CU446" s="217"/>
      <c r="CV446" s="217"/>
      <c r="CW446" s="217"/>
      <c r="CX446" s="217"/>
      <c r="CY446" s="217"/>
      <c r="CZ446" s="217"/>
      <c r="DA446" s="217"/>
      <c r="DB446" s="217"/>
      <c r="DC446" s="217"/>
      <c r="DD446" s="217"/>
      <c r="DE446" s="217"/>
      <c r="DF446" s="217"/>
      <c r="DG446" s="217"/>
      <c r="DH446" s="217"/>
      <c r="DI446" s="217"/>
      <c r="DJ446" s="217"/>
      <c r="DK446" s="217"/>
      <c r="DL446" s="217"/>
      <c r="DM446" s="217"/>
      <c r="DN446" s="217"/>
      <c r="DO446" s="217"/>
      <c r="DP446" s="217"/>
      <c r="DQ446" s="217"/>
      <c r="DR446" s="217"/>
      <c r="DS446" s="217"/>
      <c r="DT446" s="217"/>
      <c r="DU446" s="217"/>
      <c r="DV446" s="217"/>
      <c r="DW446" s="217"/>
      <c r="DX446" s="217"/>
      <c r="DY446" s="217"/>
      <c r="DZ446" s="217"/>
      <c r="EA446" s="217"/>
      <c r="EB446" s="217"/>
      <c r="EC446" s="217"/>
      <c r="ED446" s="217"/>
      <c r="EE446" s="217"/>
      <c r="EF446" s="217"/>
      <c r="EG446" s="217"/>
      <c r="EH446" s="217"/>
      <c r="EI446" s="217"/>
      <c r="EJ446" s="217"/>
      <c r="EK446" s="217"/>
      <c r="EL446" s="217"/>
      <c r="EM446" s="217"/>
      <c r="EN446" s="217"/>
      <c r="EO446" s="217"/>
      <c r="EP446" s="217"/>
      <c r="EQ446" s="217"/>
      <c r="ER446" s="217"/>
      <c r="ES446" s="217"/>
      <c r="ET446" s="217"/>
      <c r="EU446" s="217"/>
      <c r="EV446" s="217"/>
      <c r="EW446" s="217"/>
      <c r="EX446" s="217"/>
      <c r="EY446" s="217"/>
      <c r="EZ446" s="217"/>
      <c r="FA446" s="217"/>
      <c r="FB446" s="217"/>
      <c r="FC446" s="217"/>
      <c r="FD446" s="217"/>
      <c r="FE446" s="217"/>
      <c r="FF446" s="217"/>
      <c r="FG446" s="217"/>
      <c r="FH446" s="217"/>
      <c r="FI446" s="217"/>
      <c r="FJ446" s="217"/>
      <c r="FK446" s="217"/>
      <c r="FL446" s="217"/>
      <c r="FM446" s="217"/>
      <c r="FN446" s="217"/>
      <c r="FO446" s="217"/>
      <c r="FP446" s="217"/>
      <c r="FQ446" s="217"/>
      <c r="FR446" s="217"/>
      <c r="FS446" s="217"/>
      <c r="FT446" s="217"/>
      <c r="FU446" s="217"/>
      <c r="FV446" s="217"/>
      <c r="FW446" s="217"/>
      <c r="FX446" s="217"/>
      <c r="FY446" s="217"/>
      <c r="FZ446" s="217"/>
      <c r="GA446" s="217"/>
      <c r="GB446" s="217"/>
      <c r="GC446" s="217"/>
      <c r="GD446" s="217"/>
      <c r="GE446" s="217"/>
      <c r="GF446" s="217"/>
      <c r="GG446" s="217"/>
      <c r="GH446" s="217"/>
      <c r="GI446" s="217"/>
      <c r="GJ446" s="217"/>
      <c r="GK446" s="217"/>
      <c r="GL446" s="217"/>
      <c r="GM446" s="217"/>
      <c r="GN446" s="217"/>
      <c r="GO446" s="217"/>
      <c r="GP446" s="217"/>
      <c r="GQ446" s="217"/>
      <c r="GR446" s="217"/>
      <c r="GS446" s="217"/>
      <c r="GT446" s="217"/>
      <c r="GU446" s="217"/>
      <c r="GV446" s="217"/>
      <c r="GW446" s="217"/>
      <c r="GX446" s="217"/>
      <c r="GY446" s="217"/>
      <c r="GZ446" s="217"/>
      <c r="HA446" s="217"/>
      <c r="HB446" s="217"/>
      <c r="HC446" s="217"/>
      <c r="HD446" s="217"/>
      <c r="HE446" s="217"/>
      <c r="HF446" s="217"/>
      <c r="HG446" s="217"/>
      <c r="HH446" s="217"/>
      <c r="HI446" s="217"/>
      <c r="HJ446" s="217"/>
      <c r="HK446" s="217"/>
      <c r="HL446" s="217"/>
      <c r="HM446" s="217"/>
      <c r="HN446" s="217"/>
      <c r="HO446" s="217"/>
      <c r="HP446" s="217"/>
      <c r="HQ446" s="217"/>
      <c r="HR446" s="217"/>
      <c r="HS446" s="217"/>
      <c r="HT446" s="217"/>
      <c r="HU446" s="217"/>
      <c r="HV446" s="217"/>
      <c r="HW446" s="217"/>
      <c r="HX446" s="217"/>
      <c r="HY446" s="217"/>
      <c r="HZ446" s="217"/>
      <c r="IA446" s="217"/>
      <c r="IB446" s="217"/>
      <c r="IC446" s="217"/>
      <c r="ID446" s="217"/>
      <c r="IE446" s="217"/>
      <c r="IF446" s="217"/>
      <c r="IG446" s="217"/>
      <c r="IH446" s="217"/>
      <c r="II446" s="217"/>
      <c r="IJ446" s="217"/>
      <c r="IK446" s="217"/>
      <c r="IL446" s="217"/>
      <c r="IM446" s="217"/>
      <c r="IN446" s="217"/>
      <c r="IO446" s="217"/>
      <c r="IP446" s="217"/>
      <c r="IQ446" s="217"/>
      <c r="IR446" s="217"/>
      <c r="IS446" s="217"/>
      <c r="IT446" s="217"/>
      <c r="IU446" s="217"/>
      <c r="IV446" s="217"/>
      <c r="IW446" s="217"/>
    </row>
    <row r="447" customFormat="false" ht="12.75" hidden="false" customHeight="false" outlineLevel="0" collapsed="false">
      <c r="A447" s="192"/>
      <c r="B447" s="226"/>
      <c r="C447" s="222"/>
      <c r="D447" s="222"/>
      <c r="E447" s="222"/>
      <c r="F447" s="217"/>
      <c r="G447" s="217"/>
      <c r="H447" s="217"/>
      <c r="I447" s="217"/>
      <c r="J447" s="217"/>
      <c r="K447" s="217"/>
      <c r="L447" s="217"/>
      <c r="M447" s="217"/>
      <c r="N447" s="217"/>
      <c r="O447" s="217"/>
      <c r="P447" s="217"/>
      <c r="Q447" s="217"/>
      <c r="R447" s="217"/>
      <c r="S447" s="217"/>
      <c r="T447" s="217"/>
      <c r="U447" s="217"/>
      <c r="V447" s="217"/>
      <c r="W447" s="217"/>
      <c r="X447" s="217"/>
      <c r="Y447" s="217"/>
      <c r="Z447" s="217"/>
      <c r="AA447" s="217"/>
      <c r="AB447" s="217"/>
      <c r="AC447" s="217"/>
      <c r="AD447" s="217"/>
      <c r="AE447" s="217"/>
      <c r="AF447" s="217"/>
      <c r="AG447" s="217"/>
      <c r="AH447" s="217"/>
      <c r="AI447" s="217"/>
      <c r="AJ447" s="217"/>
      <c r="AK447" s="217"/>
      <c r="AL447" s="217"/>
      <c r="AM447" s="217"/>
      <c r="AN447" s="217"/>
      <c r="AO447" s="217"/>
      <c r="AP447" s="217"/>
      <c r="AQ447" s="217"/>
      <c r="AR447" s="217"/>
      <c r="AS447" s="217"/>
      <c r="AT447" s="217"/>
      <c r="AU447" s="217"/>
      <c r="AV447" s="217"/>
      <c r="AW447" s="217"/>
      <c r="AX447" s="217"/>
      <c r="AY447" s="217"/>
      <c r="AZ447" s="217"/>
      <c r="BA447" s="217"/>
      <c r="BB447" s="217"/>
      <c r="BC447" s="217"/>
      <c r="BD447" s="217"/>
      <c r="BE447" s="217"/>
      <c r="BF447" s="217"/>
      <c r="BG447" s="217"/>
      <c r="BH447" s="217"/>
      <c r="BI447" s="217"/>
      <c r="BJ447" s="217"/>
      <c r="BK447" s="217"/>
      <c r="BL447" s="217"/>
      <c r="BM447" s="217"/>
      <c r="BN447" s="217"/>
      <c r="BO447" s="217"/>
      <c r="BP447" s="217"/>
      <c r="BQ447" s="217"/>
      <c r="BR447" s="217"/>
      <c r="BS447" s="217"/>
      <c r="BT447" s="217"/>
      <c r="BU447" s="217"/>
      <c r="BV447" s="217"/>
      <c r="BW447" s="217"/>
      <c r="BX447" s="217"/>
      <c r="BY447" s="217"/>
      <c r="BZ447" s="217"/>
      <c r="CA447" s="217"/>
      <c r="CB447" s="217"/>
      <c r="CC447" s="217"/>
      <c r="CD447" s="217"/>
      <c r="CE447" s="217"/>
      <c r="CF447" s="217"/>
      <c r="CG447" s="217"/>
      <c r="CH447" s="217"/>
      <c r="CI447" s="217"/>
      <c r="CJ447" s="217"/>
      <c r="CK447" s="217"/>
      <c r="CL447" s="217"/>
      <c r="CM447" s="217"/>
      <c r="CN447" s="217"/>
      <c r="CO447" s="217"/>
      <c r="CP447" s="217"/>
      <c r="CQ447" s="217"/>
      <c r="CR447" s="217"/>
      <c r="CS447" s="217"/>
      <c r="CT447" s="217"/>
      <c r="CU447" s="217"/>
      <c r="CV447" s="217"/>
      <c r="CW447" s="217"/>
      <c r="CX447" s="217"/>
      <c r="CY447" s="217"/>
      <c r="CZ447" s="217"/>
      <c r="DA447" s="217"/>
      <c r="DB447" s="217"/>
      <c r="DC447" s="217"/>
      <c r="DD447" s="217"/>
      <c r="DE447" s="217"/>
      <c r="DF447" s="217"/>
      <c r="DG447" s="217"/>
      <c r="DH447" s="217"/>
      <c r="DI447" s="217"/>
      <c r="DJ447" s="217"/>
      <c r="DK447" s="217"/>
      <c r="DL447" s="217"/>
      <c r="DM447" s="217"/>
      <c r="DN447" s="217"/>
      <c r="DO447" s="217"/>
      <c r="DP447" s="217"/>
      <c r="DQ447" s="217"/>
      <c r="DR447" s="217"/>
      <c r="DS447" s="217"/>
      <c r="DT447" s="217"/>
      <c r="DU447" s="217"/>
      <c r="DV447" s="217"/>
      <c r="DW447" s="217"/>
      <c r="DX447" s="217"/>
      <c r="DY447" s="217"/>
      <c r="DZ447" s="217"/>
      <c r="EA447" s="217"/>
      <c r="EB447" s="217"/>
      <c r="EC447" s="217"/>
      <c r="ED447" s="217"/>
      <c r="EE447" s="217"/>
      <c r="EF447" s="217"/>
      <c r="EG447" s="217"/>
      <c r="EH447" s="217"/>
      <c r="EI447" s="217"/>
      <c r="EJ447" s="217"/>
      <c r="EK447" s="217"/>
      <c r="EL447" s="217"/>
      <c r="EM447" s="217"/>
      <c r="EN447" s="217"/>
      <c r="EO447" s="217"/>
      <c r="EP447" s="217"/>
      <c r="EQ447" s="217"/>
      <c r="ER447" s="217"/>
      <c r="ES447" s="217"/>
      <c r="ET447" s="217"/>
      <c r="EU447" s="217"/>
      <c r="EV447" s="217"/>
      <c r="EW447" s="217"/>
      <c r="EX447" s="217"/>
      <c r="EY447" s="217"/>
      <c r="EZ447" s="217"/>
      <c r="FA447" s="217"/>
      <c r="FB447" s="217"/>
      <c r="FC447" s="217"/>
      <c r="FD447" s="217"/>
      <c r="FE447" s="217"/>
      <c r="FF447" s="217"/>
      <c r="FG447" s="217"/>
      <c r="FH447" s="217"/>
      <c r="FI447" s="217"/>
      <c r="FJ447" s="217"/>
      <c r="FK447" s="217"/>
      <c r="FL447" s="217"/>
      <c r="FM447" s="217"/>
      <c r="FN447" s="217"/>
      <c r="FO447" s="217"/>
      <c r="FP447" s="217"/>
      <c r="FQ447" s="217"/>
      <c r="FR447" s="217"/>
      <c r="FS447" s="217"/>
      <c r="FT447" s="217"/>
      <c r="FU447" s="217"/>
      <c r="FV447" s="217"/>
      <c r="FW447" s="217"/>
      <c r="FX447" s="217"/>
      <c r="FY447" s="217"/>
      <c r="FZ447" s="217"/>
      <c r="GA447" s="217"/>
      <c r="GB447" s="217"/>
      <c r="GC447" s="217"/>
      <c r="GD447" s="217"/>
      <c r="GE447" s="217"/>
      <c r="GF447" s="217"/>
      <c r="GG447" s="217"/>
      <c r="GH447" s="217"/>
      <c r="GI447" s="217"/>
      <c r="GJ447" s="217"/>
      <c r="GK447" s="217"/>
      <c r="GL447" s="217"/>
      <c r="GM447" s="217"/>
      <c r="GN447" s="217"/>
      <c r="GO447" s="217"/>
      <c r="GP447" s="217"/>
      <c r="GQ447" s="217"/>
      <c r="GR447" s="217"/>
      <c r="GS447" s="217"/>
      <c r="GT447" s="217"/>
      <c r="GU447" s="217"/>
      <c r="GV447" s="217"/>
      <c r="GW447" s="217"/>
      <c r="GX447" s="217"/>
      <c r="GY447" s="217"/>
      <c r="GZ447" s="217"/>
      <c r="HA447" s="217"/>
      <c r="HB447" s="217"/>
      <c r="HC447" s="217"/>
      <c r="HD447" s="217"/>
      <c r="HE447" s="217"/>
      <c r="HF447" s="217"/>
      <c r="HG447" s="217"/>
      <c r="HH447" s="217"/>
      <c r="HI447" s="217"/>
      <c r="HJ447" s="217"/>
      <c r="HK447" s="217"/>
      <c r="HL447" s="217"/>
      <c r="HM447" s="217"/>
      <c r="HN447" s="217"/>
      <c r="HO447" s="217"/>
      <c r="HP447" s="217"/>
      <c r="HQ447" s="217"/>
      <c r="HR447" s="217"/>
      <c r="HS447" s="217"/>
      <c r="HT447" s="217"/>
      <c r="HU447" s="217"/>
      <c r="HV447" s="217"/>
      <c r="HW447" s="217"/>
      <c r="HX447" s="217"/>
      <c r="HY447" s="217"/>
      <c r="HZ447" s="217"/>
      <c r="IA447" s="217"/>
      <c r="IB447" s="217"/>
      <c r="IC447" s="217"/>
      <c r="ID447" s="217"/>
      <c r="IE447" s="217"/>
      <c r="IF447" s="217"/>
      <c r="IG447" s="217"/>
      <c r="IH447" s="217"/>
      <c r="II447" s="217"/>
      <c r="IJ447" s="217"/>
      <c r="IK447" s="217"/>
      <c r="IL447" s="217"/>
      <c r="IM447" s="217"/>
      <c r="IN447" s="217"/>
      <c r="IO447" s="217"/>
      <c r="IP447" s="217"/>
      <c r="IQ447" s="217"/>
      <c r="IR447" s="217"/>
      <c r="IS447" s="217"/>
      <c r="IT447" s="217"/>
      <c r="IU447" s="217"/>
      <c r="IV447" s="217"/>
      <c r="IW447" s="217"/>
    </row>
    <row r="448" customFormat="false" ht="12.75" hidden="false" customHeight="false" outlineLevel="0" collapsed="false">
      <c r="A448" s="191"/>
      <c r="B448" s="226"/>
      <c r="C448" s="222"/>
      <c r="D448" s="222"/>
      <c r="E448" s="222"/>
      <c r="F448" s="217"/>
      <c r="G448" s="217"/>
      <c r="H448" s="217"/>
      <c r="I448" s="217"/>
      <c r="J448" s="217"/>
      <c r="K448" s="217"/>
      <c r="L448" s="217"/>
      <c r="M448" s="217"/>
      <c r="N448" s="217"/>
      <c r="O448" s="217"/>
      <c r="P448" s="217"/>
      <c r="Q448" s="217"/>
      <c r="R448" s="217"/>
      <c r="S448" s="217"/>
      <c r="T448" s="217"/>
      <c r="U448" s="217"/>
      <c r="V448" s="217"/>
      <c r="W448" s="217"/>
      <c r="X448" s="217"/>
      <c r="Y448" s="217"/>
      <c r="Z448" s="217"/>
      <c r="AA448" s="217"/>
      <c r="AB448" s="217"/>
      <c r="AC448" s="217"/>
      <c r="AD448" s="217"/>
      <c r="AE448" s="217"/>
      <c r="AF448" s="217"/>
      <c r="AG448" s="217"/>
      <c r="AH448" s="217"/>
      <c r="AI448" s="217"/>
      <c r="AJ448" s="217"/>
      <c r="AK448" s="217"/>
      <c r="AL448" s="217"/>
      <c r="AM448" s="217"/>
      <c r="AN448" s="217"/>
      <c r="AO448" s="217"/>
      <c r="AP448" s="217"/>
      <c r="AQ448" s="217"/>
      <c r="AR448" s="217"/>
      <c r="AS448" s="217"/>
      <c r="AT448" s="217"/>
      <c r="AU448" s="217"/>
      <c r="AV448" s="217"/>
      <c r="AW448" s="217"/>
      <c r="AX448" s="217"/>
      <c r="AY448" s="217"/>
      <c r="AZ448" s="217"/>
      <c r="BA448" s="217"/>
      <c r="BB448" s="217"/>
      <c r="BC448" s="217"/>
      <c r="BD448" s="217"/>
      <c r="BE448" s="217"/>
      <c r="BF448" s="217"/>
      <c r="BG448" s="217"/>
      <c r="BH448" s="217"/>
      <c r="BI448" s="217"/>
      <c r="BJ448" s="217"/>
      <c r="BK448" s="217"/>
      <c r="BL448" s="217"/>
      <c r="BM448" s="217"/>
      <c r="BN448" s="217"/>
      <c r="BO448" s="217"/>
      <c r="BP448" s="217"/>
      <c r="BQ448" s="217"/>
      <c r="BR448" s="217"/>
      <c r="BS448" s="217"/>
      <c r="BT448" s="217"/>
      <c r="BU448" s="217"/>
      <c r="BV448" s="217"/>
      <c r="BW448" s="217"/>
      <c r="BX448" s="217"/>
      <c r="BY448" s="217"/>
      <c r="BZ448" s="217"/>
      <c r="CA448" s="217"/>
      <c r="CB448" s="217"/>
      <c r="CC448" s="217"/>
      <c r="CD448" s="217"/>
      <c r="CE448" s="217"/>
      <c r="CF448" s="217"/>
      <c r="CG448" s="217"/>
      <c r="CH448" s="217"/>
      <c r="CI448" s="217"/>
      <c r="CJ448" s="217"/>
      <c r="CK448" s="217"/>
      <c r="CL448" s="217"/>
      <c r="CM448" s="217"/>
      <c r="CN448" s="217"/>
      <c r="CO448" s="217"/>
      <c r="CP448" s="217"/>
      <c r="CQ448" s="217"/>
      <c r="CR448" s="217"/>
      <c r="CS448" s="217"/>
      <c r="CT448" s="217"/>
      <c r="CU448" s="217"/>
      <c r="CV448" s="217"/>
      <c r="CW448" s="217"/>
      <c r="CX448" s="217"/>
      <c r="CY448" s="217"/>
      <c r="CZ448" s="217"/>
      <c r="DA448" s="217"/>
      <c r="DB448" s="217"/>
      <c r="DC448" s="217"/>
      <c r="DD448" s="217"/>
      <c r="DE448" s="217"/>
      <c r="DF448" s="217"/>
      <c r="DG448" s="217"/>
      <c r="DH448" s="217"/>
      <c r="DI448" s="217"/>
      <c r="DJ448" s="217"/>
      <c r="DK448" s="217"/>
      <c r="DL448" s="217"/>
      <c r="DM448" s="217"/>
      <c r="DN448" s="217"/>
      <c r="DO448" s="217"/>
      <c r="DP448" s="217"/>
      <c r="DQ448" s="217"/>
      <c r="DR448" s="217"/>
      <c r="DS448" s="217"/>
      <c r="DT448" s="217"/>
      <c r="DU448" s="217"/>
      <c r="DV448" s="217"/>
      <c r="DW448" s="217"/>
      <c r="DX448" s="217"/>
      <c r="DY448" s="217"/>
      <c r="DZ448" s="217"/>
      <c r="EA448" s="217"/>
      <c r="EB448" s="217"/>
      <c r="EC448" s="217"/>
      <c r="ED448" s="217"/>
      <c r="EE448" s="217"/>
      <c r="EF448" s="217"/>
      <c r="EG448" s="217"/>
      <c r="EH448" s="217"/>
      <c r="EI448" s="217"/>
      <c r="EJ448" s="217"/>
      <c r="EK448" s="217"/>
      <c r="EL448" s="217"/>
      <c r="EM448" s="217"/>
      <c r="EN448" s="217"/>
      <c r="EO448" s="217"/>
      <c r="EP448" s="217"/>
      <c r="EQ448" s="217"/>
      <c r="ER448" s="217"/>
      <c r="ES448" s="217"/>
      <c r="ET448" s="217"/>
      <c r="EU448" s="217"/>
      <c r="EV448" s="217"/>
      <c r="EW448" s="217"/>
      <c r="EX448" s="217"/>
      <c r="EY448" s="217"/>
      <c r="EZ448" s="217"/>
      <c r="FA448" s="217"/>
      <c r="FB448" s="217"/>
      <c r="FC448" s="217"/>
      <c r="FD448" s="217"/>
      <c r="FE448" s="217"/>
      <c r="FF448" s="217"/>
      <c r="FG448" s="217"/>
      <c r="FH448" s="217"/>
      <c r="FI448" s="217"/>
      <c r="FJ448" s="217"/>
      <c r="FK448" s="217"/>
      <c r="FL448" s="217"/>
      <c r="FM448" s="217"/>
      <c r="FN448" s="217"/>
      <c r="FO448" s="217"/>
      <c r="FP448" s="217"/>
      <c r="FQ448" s="217"/>
      <c r="FR448" s="217"/>
      <c r="FS448" s="217"/>
      <c r="FT448" s="217"/>
      <c r="FU448" s="217"/>
      <c r="FV448" s="217"/>
      <c r="FW448" s="217"/>
      <c r="FX448" s="217"/>
      <c r="FY448" s="217"/>
      <c r="FZ448" s="217"/>
      <c r="GA448" s="217"/>
      <c r="GB448" s="217"/>
      <c r="GC448" s="217"/>
      <c r="GD448" s="217"/>
      <c r="GE448" s="217"/>
      <c r="GF448" s="217"/>
      <c r="GG448" s="217"/>
      <c r="GH448" s="217"/>
      <c r="GI448" s="217"/>
      <c r="GJ448" s="217"/>
      <c r="GK448" s="217"/>
      <c r="GL448" s="217"/>
      <c r="GM448" s="217"/>
      <c r="GN448" s="217"/>
      <c r="GO448" s="217"/>
      <c r="GP448" s="217"/>
      <c r="GQ448" s="217"/>
      <c r="GR448" s="217"/>
      <c r="GS448" s="217"/>
      <c r="GT448" s="217"/>
      <c r="GU448" s="217"/>
      <c r="GV448" s="217"/>
      <c r="GW448" s="217"/>
      <c r="GX448" s="217"/>
      <c r="GY448" s="217"/>
      <c r="GZ448" s="217"/>
      <c r="HA448" s="217"/>
      <c r="HB448" s="217"/>
      <c r="HC448" s="217"/>
      <c r="HD448" s="217"/>
      <c r="HE448" s="217"/>
      <c r="HF448" s="217"/>
      <c r="HG448" s="217"/>
      <c r="HH448" s="217"/>
      <c r="HI448" s="217"/>
      <c r="HJ448" s="217"/>
      <c r="HK448" s="217"/>
      <c r="HL448" s="217"/>
      <c r="HM448" s="217"/>
      <c r="HN448" s="217"/>
      <c r="HO448" s="217"/>
      <c r="HP448" s="217"/>
      <c r="HQ448" s="217"/>
      <c r="HR448" s="217"/>
      <c r="HS448" s="217"/>
      <c r="HT448" s="217"/>
      <c r="HU448" s="217"/>
      <c r="HV448" s="217"/>
      <c r="HW448" s="217"/>
      <c r="HX448" s="217"/>
      <c r="HY448" s="217"/>
      <c r="HZ448" s="217"/>
      <c r="IA448" s="217"/>
      <c r="IB448" s="217"/>
      <c r="IC448" s="217"/>
      <c r="ID448" s="217"/>
      <c r="IE448" s="217"/>
      <c r="IF448" s="217"/>
      <c r="IG448" s="217"/>
      <c r="IH448" s="217"/>
      <c r="II448" s="217"/>
      <c r="IJ448" s="217"/>
      <c r="IK448" s="217"/>
      <c r="IL448" s="217"/>
      <c r="IM448" s="217"/>
      <c r="IN448" s="217"/>
      <c r="IO448" s="217"/>
      <c r="IP448" s="217"/>
      <c r="IQ448" s="217"/>
      <c r="IR448" s="217"/>
      <c r="IS448" s="217"/>
      <c r="IT448" s="217"/>
      <c r="IU448" s="217"/>
      <c r="IV448" s="217"/>
      <c r="IW448" s="217"/>
    </row>
    <row r="449" customFormat="false" ht="12.75" hidden="false" customHeight="false" outlineLevel="0" collapsed="false">
      <c r="A449" s="191"/>
      <c r="B449" s="226"/>
      <c r="C449" s="222"/>
      <c r="D449" s="222"/>
      <c r="E449" s="222"/>
      <c r="F449" s="217"/>
      <c r="G449" s="217"/>
      <c r="H449" s="217"/>
      <c r="I449" s="217"/>
      <c r="J449" s="217"/>
      <c r="K449" s="217"/>
      <c r="L449" s="217"/>
      <c r="M449" s="217"/>
      <c r="N449" s="217"/>
      <c r="O449" s="217"/>
      <c r="P449" s="217"/>
      <c r="Q449" s="217"/>
      <c r="R449" s="217"/>
      <c r="S449" s="217"/>
      <c r="T449" s="217"/>
      <c r="U449" s="217"/>
      <c r="V449" s="217"/>
      <c r="W449" s="217"/>
      <c r="X449" s="217"/>
      <c r="Y449" s="217"/>
      <c r="Z449" s="217"/>
      <c r="AA449" s="217"/>
      <c r="AB449" s="217"/>
      <c r="AC449" s="217"/>
      <c r="AD449" s="217"/>
      <c r="AE449" s="217"/>
      <c r="AF449" s="217"/>
      <c r="AG449" s="217"/>
      <c r="AH449" s="217"/>
      <c r="AI449" s="217"/>
      <c r="AJ449" s="217"/>
      <c r="AK449" s="217"/>
      <c r="AL449" s="217"/>
      <c r="AM449" s="217"/>
      <c r="AN449" s="217"/>
      <c r="AO449" s="217"/>
      <c r="AP449" s="217"/>
      <c r="AQ449" s="217"/>
      <c r="AR449" s="217"/>
      <c r="AS449" s="217"/>
      <c r="AT449" s="217"/>
      <c r="AU449" s="217"/>
      <c r="AV449" s="217"/>
      <c r="AW449" s="217"/>
      <c r="AX449" s="217"/>
      <c r="AY449" s="217"/>
      <c r="AZ449" s="217"/>
      <c r="BA449" s="217"/>
      <c r="BB449" s="217"/>
      <c r="BC449" s="217"/>
      <c r="BD449" s="217"/>
      <c r="BE449" s="217"/>
      <c r="BF449" s="217"/>
      <c r="BG449" s="217"/>
      <c r="BH449" s="217"/>
      <c r="BI449" s="217"/>
      <c r="BJ449" s="217"/>
      <c r="BK449" s="217"/>
      <c r="BL449" s="217"/>
      <c r="BM449" s="217"/>
      <c r="BN449" s="217"/>
      <c r="BO449" s="217"/>
      <c r="BP449" s="217"/>
      <c r="BQ449" s="217"/>
      <c r="BR449" s="217"/>
      <c r="BS449" s="217"/>
      <c r="BT449" s="217"/>
      <c r="BU449" s="217"/>
      <c r="BV449" s="217"/>
      <c r="BW449" s="217"/>
      <c r="BX449" s="217"/>
      <c r="BY449" s="217"/>
      <c r="BZ449" s="217"/>
      <c r="CA449" s="217"/>
      <c r="CB449" s="217"/>
      <c r="CC449" s="217"/>
      <c r="CD449" s="217"/>
      <c r="CE449" s="217"/>
      <c r="CF449" s="217"/>
      <c r="CG449" s="217"/>
      <c r="CH449" s="217"/>
      <c r="CI449" s="217"/>
      <c r="CJ449" s="217"/>
      <c r="CK449" s="217"/>
      <c r="CL449" s="217"/>
      <c r="CM449" s="217"/>
      <c r="CN449" s="217"/>
      <c r="CO449" s="217"/>
      <c r="CP449" s="217"/>
      <c r="CQ449" s="217"/>
      <c r="CR449" s="217"/>
      <c r="CS449" s="217"/>
      <c r="CT449" s="217"/>
      <c r="CU449" s="217"/>
      <c r="CV449" s="217"/>
      <c r="CW449" s="217"/>
      <c r="CX449" s="217"/>
      <c r="CY449" s="217"/>
      <c r="CZ449" s="217"/>
      <c r="DA449" s="217"/>
      <c r="DB449" s="217"/>
      <c r="DC449" s="217"/>
      <c r="DD449" s="217"/>
      <c r="DE449" s="217"/>
      <c r="DF449" s="217"/>
      <c r="DG449" s="217"/>
      <c r="DH449" s="217"/>
      <c r="DI449" s="217"/>
      <c r="DJ449" s="217"/>
      <c r="DK449" s="217"/>
      <c r="DL449" s="217"/>
      <c r="DM449" s="217"/>
      <c r="DN449" s="217"/>
      <c r="DO449" s="217"/>
      <c r="DP449" s="217"/>
      <c r="DQ449" s="217"/>
      <c r="DR449" s="217"/>
      <c r="DS449" s="217"/>
      <c r="DT449" s="217"/>
      <c r="DU449" s="217"/>
      <c r="DV449" s="217"/>
      <c r="DW449" s="217"/>
      <c r="DX449" s="217"/>
      <c r="DY449" s="217"/>
      <c r="DZ449" s="217"/>
      <c r="EA449" s="217"/>
      <c r="EB449" s="217"/>
      <c r="EC449" s="217"/>
      <c r="ED449" s="217"/>
      <c r="EE449" s="217"/>
      <c r="EF449" s="217"/>
      <c r="EG449" s="217"/>
      <c r="EH449" s="217"/>
      <c r="EI449" s="217"/>
      <c r="EJ449" s="217"/>
      <c r="EK449" s="217"/>
      <c r="EL449" s="217"/>
      <c r="EM449" s="217"/>
      <c r="EN449" s="217"/>
      <c r="EO449" s="217"/>
      <c r="EP449" s="217"/>
      <c r="EQ449" s="217"/>
      <c r="ER449" s="217"/>
      <c r="ES449" s="217"/>
      <c r="ET449" s="217"/>
      <c r="EU449" s="217"/>
      <c r="EV449" s="217"/>
      <c r="EW449" s="217"/>
      <c r="EX449" s="217"/>
      <c r="EY449" s="217"/>
      <c r="EZ449" s="217"/>
      <c r="FA449" s="217"/>
      <c r="FB449" s="217"/>
      <c r="FC449" s="217"/>
      <c r="FD449" s="217"/>
      <c r="FE449" s="217"/>
      <c r="FF449" s="217"/>
      <c r="FG449" s="217"/>
      <c r="FH449" s="217"/>
      <c r="FI449" s="217"/>
      <c r="FJ449" s="217"/>
      <c r="FK449" s="217"/>
      <c r="FL449" s="217"/>
      <c r="FM449" s="217"/>
      <c r="FN449" s="217"/>
      <c r="FO449" s="217"/>
      <c r="FP449" s="217"/>
      <c r="FQ449" s="217"/>
      <c r="FR449" s="217"/>
      <c r="FS449" s="217"/>
      <c r="FT449" s="217"/>
      <c r="FU449" s="217"/>
      <c r="FV449" s="217"/>
      <c r="FW449" s="217"/>
      <c r="FX449" s="217"/>
      <c r="FY449" s="217"/>
      <c r="FZ449" s="217"/>
      <c r="GA449" s="217"/>
      <c r="GB449" s="217"/>
      <c r="GC449" s="217"/>
      <c r="GD449" s="217"/>
      <c r="GE449" s="217"/>
      <c r="GF449" s="217"/>
      <c r="GG449" s="217"/>
      <c r="GH449" s="217"/>
      <c r="GI449" s="217"/>
      <c r="GJ449" s="217"/>
      <c r="GK449" s="217"/>
      <c r="GL449" s="217"/>
      <c r="GM449" s="217"/>
      <c r="GN449" s="217"/>
      <c r="GO449" s="217"/>
      <c r="GP449" s="217"/>
      <c r="GQ449" s="217"/>
      <c r="GR449" s="217"/>
      <c r="GS449" s="217"/>
      <c r="GT449" s="217"/>
      <c r="GU449" s="217"/>
      <c r="GV449" s="217"/>
      <c r="GW449" s="217"/>
      <c r="GX449" s="217"/>
      <c r="GY449" s="217"/>
      <c r="GZ449" s="217"/>
      <c r="HA449" s="217"/>
      <c r="HB449" s="217"/>
      <c r="HC449" s="217"/>
      <c r="HD449" s="217"/>
      <c r="HE449" s="217"/>
      <c r="HF449" s="217"/>
      <c r="HG449" s="217"/>
      <c r="HH449" s="217"/>
      <c r="HI449" s="217"/>
      <c r="HJ449" s="217"/>
      <c r="HK449" s="217"/>
      <c r="HL449" s="217"/>
      <c r="HM449" s="217"/>
      <c r="HN449" s="217"/>
      <c r="HO449" s="217"/>
      <c r="HP449" s="217"/>
      <c r="HQ449" s="217"/>
      <c r="HR449" s="217"/>
      <c r="HS449" s="217"/>
      <c r="HT449" s="217"/>
      <c r="HU449" s="217"/>
      <c r="HV449" s="217"/>
      <c r="HW449" s="217"/>
      <c r="HX449" s="217"/>
      <c r="HY449" s="217"/>
      <c r="HZ449" s="217"/>
      <c r="IA449" s="217"/>
      <c r="IB449" s="217"/>
      <c r="IC449" s="217"/>
      <c r="ID449" s="217"/>
      <c r="IE449" s="217"/>
      <c r="IF449" s="217"/>
      <c r="IG449" s="217"/>
      <c r="IH449" s="217"/>
      <c r="II449" s="217"/>
      <c r="IJ449" s="217"/>
      <c r="IK449" s="217"/>
      <c r="IL449" s="217"/>
      <c r="IM449" s="217"/>
      <c r="IN449" s="217"/>
      <c r="IO449" s="217"/>
      <c r="IP449" s="217"/>
      <c r="IQ449" s="217"/>
      <c r="IR449" s="217"/>
      <c r="IS449" s="217"/>
      <c r="IT449" s="217"/>
      <c r="IU449" s="217"/>
      <c r="IV449" s="217"/>
      <c r="IW449" s="217"/>
    </row>
    <row r="450" customFormat="false" ht="12.75" hidden="false" customHeight="false" outlineLevel="0" collapsed="false">
      <c r="A450" s="192"/>
      <c r="B450" s="226"/>
      <c r="C450" s="222"/>
      <c r="D450" s="222"/>
      <c r="E450" s="222"/>
      <c r="F450" s="217"/>
      <c r="G450" s="217"/>
      <c r="H450" s="217"/>
      <c r="I450" s="217"/>
      <c r="J450" s="217"/>
      <c r="K450" s="217"/>
      <c r="L450" s="217"/>
      <c r="M450" s="217"/>
      <c r="N450" s="217"/>
      <c r="O450" s="217"/>
      <c r="P450" s="217"/>
      <c r="Q450" s="217"/>
      <c r="R450" s="217"/>
      <c r="S450" s="217"/>
      <c r="T450" s="217"/>
      <c r="U450" s="217"/>
      <c r="V450" s="217"/>
      <c r="W450" s="217"/>
      <c r="X450" s="217"/>
      <c r="Y450" s="217"/>
      <c r="Z450" s="217"/>
      <c r="AA450" s="217"/>
      <c r="AB450" s="217"/>
      <c r="AC450" s="217"/>
      <c r="AD450" s="217"/>
      <c r="AE450" s="217"/>
      <c r="AF450" s="217"/>
      <c r="AG450" s="217"/>
      <c r="AH450" s="217"/>
      <c r="AI450" s="217"/>
      <c r="AJ450" s="217"/>
      <c r="AK450" s="217"/>
      <c r="AL450" s="217"/>
      <c r="AM450" s="217"/>
      <c r="AN450" s="217"/>
      <c r="AO450" s="217"/>
      <c r="AP450" s="217"/>
      <c r="AQ450" s="217"/>
      <c r="AR450" s="217"/>
      <c r="AS450" s="217"/>
      <c r="AT450" s="217"/>
      <c r="AU450" s="217"/>
      <c r="AV450" s="217"/>
      <c r="AW450" s="217"/>
      <c r="AX450" s="217"/>
      <c r="AY450" s="217"/>
      <c r="AZ450" s="217"/>
      <c r="BA450" s="217"/>
      <c r="BB450" s="217"/>
      <c r="BC450" s="217"/>
      <c r="BD450" s="217"/>
      <c r="BE450" s="217"/>
      <c r="BF450" s="217"/>
      <c r="BG450" s="217"/>
      <c r="BH450" s="217"/>
      <c r="BI450" s="217"/>
      <c r="BJ450" s="217"/>
      <c r="BK450" s="217"/>
      <c r="BL450" s="217"/>
      <c r="BM450" s="217"/>
      <c r="BN450" s="217"/>
      <c r="BO450" s="217"/>
      <c r="BP450" s="217"/>
      <c r="BQ450" s="217"/>
      <c r="BR450" s="217"/>
      <c r="BS450" s="217"/>
      <c r="BT450" s="217"/>
      <c r="BU450" s="217"/>
      <c r="BV450" s="217"/>
      <c r="BW450" s="217"/>
      <c r="BX450" s="217"/>
      <c r="BY450" s="217"/>
      <c r="BZ450" s="217"/>
      <c r="CA450" s="217"/>
      <c r="CB450" s="217"/>
      <c r="CC450" s="217"/>
      <c r="CD450" s="217"/>
      <c r="CE450" s="217"/>
      <c r="CF450" s="217"/>
      <c r="CG450" s="217"/>
      <c r="CH450" s="217"/>
      <c r="CI450" s="217"/>
      <c r="CJ450" s="217"/>
      <c r="CK450" s="217"/>
      <c r="CL450" s="217"/>
      <c r="CM450" s="217"/>
      <c r="CN450" s="217"/>
      <c r="CO450" s="217"/>
      <c r="CP450" s="217"/>
      <c r="CQ450" s="217"/>
      <c r="CR450" s="217"/>
      <c r="CS450" s="217"/>
      <c r="CT450" s="217"/>
      <c r="CU450" s="217"/>
      <c r="CV450" s="217"/>
      <c r="CW450" s="217"/>
      <c r="CX450" s="217"/>
      <c r="CY450" s="217"/>
      <c r="CZ450" s="217"/>
      <c r="DA450" s="217"/>
      <c r="DB450" s="217"/>
      <c r="DC450" s="217"/>
      <c r="DD450" s="217"/>
      <c r="DE450" s="217"/>
      <c r="DF450" s="217"/>
      <c r="DG450" s="217"/>
      <c r="DH450" s="217"/>
      <c r="DI450" s="217"/>
      <c r="DJ450" s="217"/>
      <c r="DK450" s="217"/>
      <c r="DL450" s="217"/>
      <c r="DM450" s="217"/>
      <c r="DN450" s="217"/>
      <c r="DO450" s="217"/>
      <c r="DP450" s="217"/>
      <c r="DQ450" s="217"/>
      <c r="DR450" s="217"/>
      <c r="DS450" s="217"/>
      <c r="DT450" s="217"/>
      <c r="DU450" s="217"/>
      <c r="DV450" s="217"/>
      <c r="DW450" s="217"/>
      <c r="DX450" s="217"/>
      <c r="DY450" s="217"/>
      <c r="DZ450" s="217"/>
      <c r="EA450" s="217"/>
      <c r="EB450" s="217"/>
      <c r="EC450" s="217"/>
      <c r="ED450" s="217"/>
      <c r="EE450" s="217"/>
      <c r="EF450" s="217"/>
      <c r="EG450" s="217"/>
      <c r="EH450" s="217"/>
      <c r="EI450" s="217"/>
      <c r="EJ450" s="217"/>
      <c r="EK450" s="217"/>
      <c r="EL450" s="217"/>
      <c r="EM450" s="217"/>
      <c r="EN450" s="217"/>
      <c r="EO450" s="217"/>
      <c r="EP450" s="217"/>
      <c r="EQ450" s="217"/>
      <c r="ER450" s="217"/>
      <c r="ES450" s="217"/>
      <c r="ET450" s="217"/>
      <c r="EU450" s="217"/>
      <c r="EV450" s="217"/>
      <c r="EW450" s="217"/>
      <c r="EX450" s="217"/>
      <c r="EY450" s="217"/>
      <c r="EZ450" s="217"/>
      <c r="FA450" s="217"/>
      <c r="FB450" s="217"/>
      <c r="FC450" s="217"/>
      <c r="FD450" s="217"/>
      <c r="FE450" s="217"/>
      <c r="FF450" s="217"/>
      <c r="FG450" s="217"/>
      <c r="FH450" s="217"/>
      <c r="FI450" s="217"/>
      <c r="FJ450" s="217"/>
      <c r="FK450" s="217"/>
      <c r="FL450" s="217"/>
      <c r="FM450" s="217"/>
      <c r="FN450" s="217"/>
      <c r="FO450" s="217"/>
      <c r="FP450" s="217"/>
      <c r="FQ450" s="217"/>
      <c r="FR450" s="217"/>
      <c r="FS450" s="217"/>
      <c r="FT450" s="217"/>
      <c r="FU450" s="217"/>
      <c r="FV450" s="217"/>
      <c r="FW450" s="217"/>
      <c r="FX450" s="217"/>
      <c r="FY450" s="217"/>
      <c r="FZ450" s="217"/>
      <c r="GA450" s="217"/>
      <c r="GB450" s="217"/>
      <c r="GC450" s="217"/>
      <c r="GD450" s="217"/>
      <c r="GE450" s="217"/>
      <c r="GF450" s="217"/>
      <c r="GG450" s="217"/>
      <c r="GH450" s="217"/>
      <c r="GI450" s="217"/>
      <c r="GJ450" s="217"/>
      <c r="GK450" s="217"/>
      <c r="GL450" s="217"/>
      <c r="GM450" s="217"/>
      <c r="GN450" s="217"/>
      <c r="GO450" s="217"/>
      <c r="GP450" s="217"/>
      <c r="GQ450" s="217"/>
      <c r="GR450" s="217"/>
      <c r="GS450" s="217"/>
      <c r="GT450" s="217"/>
      <c r="GU450" s="217"/>
      <c r="GV450" s="217"/>
      <c r="GW450" s="217"/>
      <c r="GX450" s="217"/>
      <c r="GY450" s="217"/>
      <c r="GZ450" s="217"/>
      <c r="HA450" s="217"/>
      <c r="HB450" s="217"/>
      <c r="HC450" s="217"/>
      <c r="HD450" s="217"/>
      <c r="HE450" s="217"/>
      <c r="HF450" s="217"/>
      <c r="HG450" s="217"/>
      <c r="HH450" s="217"/>
      <c r="HI450" s="217"/>
      <c r="HJ450" s="217"/>
      <c r="HK450" s="217"/>
      <c r="HL450" s="217"/>
      <c r="HM450" s="217"/>
      <c r="HN450" s="217"/>
      <c r="HO450" s="217"/>
      <c r="HP450" s="217"/>
      <c r="HQ450" s="217"/>
      <c r="HR450" s="217"/>
      <c r="HS450" s="217"/>
      <c r="HT450" s="217"/>
      <c r="HU450" s="217"/>
      <c r="HV450" s="217"/>
      <c r="HW450" s="217"/>
      <c r="HX450" s="217"/>
      <c r="HY450" s="217"/>
      <c r="HZ450" s="217"/>
      <c r="IA450" s="217"/>
      <c r="IB450" s="217"/>
      <c r="IC450" s="217"/>
      <c r="ID450" s="217"/>
      <c r="IE450" s="217"/>
      <c r="IF450" s="217"/>
      <c r="IG450" s="217"/>
      <c r="IH450" s="217"/>
      <c r="II450" s="217"/>
      <c r="IJ450" s="217"/>
      <c r="IK450" s="217"/>
      <c r="IL450" s="217"/>
      <c r="IM450" s="217"/>
      <c r="IN450" s="217"/>
      <c r="IO450" s="217"/>
      <c r="IP450" s="217"/>
      <c r="IQ450" s="217"/>
      <c r="IR450" s="217"/>
      <c r="IS450" s="217"/>
      <c r="IT450" s="217"/>
      <c r="IU450" s="217"/>
      <c r="IV450" s="217"/>
      <c r="IW450" s="217"/>
    </row>
    <row r="451" customFormat="false" ht="12.75" hidden="false" customHeight="false" outlineLevel="0" collapsed="false">
      <c r="A451" s="194"/>
      <c r="B451" s="226"/>
      <c r="C451" s="228"/>
      <c r="D451" s="228"/>
      <c r="E451" s="228"/>
      <c r="F451" s="217"/>
      <c r="G451" s="217"/>
      <c r="H451" s="217"/>
      <c r="I451" s="217"/>
      <c r="J451" s="217"/>
      <c r="K451" s="217"/>
      <c r="L451" s="217"/>
      <c r="M451" s="217"/>
      <c r="N451" s="217"/>
      <c r="O451" s="217"/>
      <c r="P451" s="217"/>
      <c r="Q451" s="217"/>
      <c r="R451" s="217"/>
      <c r="S451" s="217"/>
      <c r="T451" s="217"/>
      <c r="U451" s="217"/>
      <c r="V451" s="217"/>
      <c r="W451" s="217"/>
      <c r="X451" s="217"/>
      <c r="Y451" s="217"/>
      <c r="Z451" s="217"/>
      <c r="AA451" s="217"/>
      <c r="AB451" s="217"/>
      <c r="AC451" s="217"/>
      <c r="AD451" s="217"/>
      <c r="AE451" s="217"/>
      <c r="AF451" s="217"/>
      <c r="AG451" s="217"/>
      <c r="AH451" s="217"/>
      <c r="AI451" s="217"/>
      <c r="AJ451" s="217"/>
      <c r="AK451" s="217"/>
      <c r="AL451" s="217"/>
      <c r="AM451" s="217"/>
      <c r="AN451" s="217"/>
      <c r="AO451" s="217"/>
      <c r="AP451" s="217"/>
      <c r="AQ451" s="217"/>
      <c r="AR451" s="217"/>
      <c r="AS451" s="217"/>
      <c r="AT451" s="217"/>
      <c r="AU451" s="217"/>
      <c r="AV451" s="217"/>
      <c r="AW451" s="217"/>
      <c r="AX451" s="217"/>
      <c r="AY451" s="217"/>
      <c r="AZ451" s="217"/>
      <c r="BA451" s="217"/>
      <c r="BB451" s="217"/>
      <c r="BC451" s="217"/>
      <c r="BD451" s="217"/>
      <c r="BE451" s="217"/>
      <c r="BF451" s="217"/>
      <c r="BG451" s="217"/>
      <c r="BH451" s="217"/>
      <c r="BI451" s="217"/>
      <c r="BJ451" s="217"/>
      <c r="BK451" s="217"/>
      <c r="BL451" s="217"/>
      <c r="BM451" s="217"/>
      <c r="BN451" s="217"/>
      <c r="BO451" s="217"/>
      <c r="BP451" s="217"/>
      <c r="BQ451" s="217"/>
      <c r="BR451" s="217"/>
      <c r="BS451" s="217"/>
      <c r="BT451" s="217"/>
      <c r="BU451" s="217"/>
      <c r="BV451" s="217"/>
      <c r="BW451" s="217"/>
      <c r="BX451" s="217"/>
      <c r="BY451" s="217"/>
      <c r="BZ451" s="217"/>
      <c r="CA451" s="217"/>
      <c r="CB451" s="217"/>
      <c r="CC451" s="217"/>
      <c r="CD451" s="217"/>
      <c r="CE451" s="217"/>
      <c r="CF451" s="217"/>
      <c r="CG451" s="217"/>
      <c r="CH451" s="217"/>
      <c r="CI451" s="217"/>
      <c r="CJ451" s="217"/>
      <c r="CK451" s="217"/>
      <c r="CL451" s="217"/>
      <c r="CM451" s="217"/>
      <c r="CN451" s="217"/>
      <c r="CO451" s="217"/>
      <c r="CP451" s="217"/>
      <c r="CQ451" s="217"/>
      <c r="CR451" s="217"/>
      <c r="CS451" s="217"/>
      <c r="CT451" s="217"/>
      <c r="CU451" s="217"/>
      <c r="CV451" s="217"/>
      <c r="CW451" s="217"/>
      <c r="CX451" s="217"/>
      <c r="CY451" s="217"/>
      <c r="CZ451" s="217"/>
      <c r="DA451" s="217"/>
      <c r="DB451" s="217"/>
      <c r="DC451" s="217"/>
      <c r="DD451" s="217"/>
      <c r="DE451" s="217"/>
      <c r="DF451" s="217"/>
      <c r="DG451" s="217"/>
      <c r="DH451" s="217"/>
      <c r="DI451" s="217"/>
      <c r="DJ451" s="217"/>
      <c r="DK451" s="217"/>
      <c r="DL451" s="217"/>
      <c r="DM451" s="217"/>
      <c r="DN451" s="217"/>
      <c r="DO451" s="217"/>
      <c r="DP451" s="217"/>
      <c r="DQ451" s="217"/>
      <c r="DR451" s="217"/>
      <c r="DS451" s="217"/>
      <c r="DT451" s="217"/>
      <c r="DU451" s="217"/>
      <c r="DV451" s="217"/>
      <c r="DW451" s="217"/>
      <c r="DX451" s="217"/>
      <c r="DY451" s="217"/>
      <c r="DZ451" s="217"/>
      <c r="EA451" s="217"/>
      <c r="EB451" s="217"/>
      <c r="EC451" s="217"/>
      <c r="ED451" s="217"/>
      <c r="EE451" s="217"/>
      <c r="EF451" s="217"/>
      <c r="EG451" s="217"/>
      <c r="EH451" s="217"/>
      <c r="EI451" s="217"/>
      <c r="EJ451" s="217"/>
      <c r="EK451" s="217"/>
      <c r="EL451" s="217"/>
      <c r="EM451" s="217"/>
      <c r="EN451" s="217"/>
      <c r="EO451" s="217"/>
      <c r="EP451" s="217"/>
      <c r="EQ451" s="217"/>
      <c r="ER451" s="217"/>
      <c r="ES451" s="217"/>
      <c r="ET451" s="217"/>
      <c r="EU451" s="217"/>
      <c r="EV451" s="217"/>
      <c r="EW451" s="217"/>
      <c r="EX451" s="217"/>
      <c r="EY451" s="217"/>
      <c r="EZ451" s="217"/>
      <c r="FA451" s="217"/>
      <c r="FB451" s="217"/>
      <c r="FC451" s="217"/>
      <c r="FD451" s="217"/>
      <c r="FE451" s="217"/>
      <c r="FF451" s="217"/>
      <c r="FG451" s="217"/>
      <c r="FH451" s="217"/>
      <c r="FI451" s="217"/>
      <c r="FJ451" s="217"/>
      <c r="FK451" s="217"/>
      <c r="FL451" s="217"/>
      <c r="FM451" s="217"/>
      <c r="FN451" s="217"/>
      <c r="FO451" s="217"/>
      <c r="FP451" s="217"/>
      <c r="FQ451" s="217"/>
      <c r="FR451" s="217"/>
      <c r="FS451" s="217"/>
      <c r="FT451" s="217"/>
      <c r="FU451" s="217"/>
      <c r="FV451" s="217"/>
      <c r="FW451" s="217"/>
      <c r="FX451" s="217"/>
      <c r="FY451" s="217"/>
      <c r="FZ451" s="217"/>
      <c r="GA451" s="217"/>
      <c r="GB451" s="217"/>
      <c r="GC451" s="217"/>
      <c r="GD451" s="217"/>
      <c r="GE451" s="217"/>
      <c r="GF451" s="217"/>
      <c r="GG451" s="217"/>
      <c r="GH451" s="217"/>
      <c r="GI451" s="217"/>
      <c r="GJ451" s="217"/>
      <c r="GK451" s="217"/>
      <c r="GL451" s="217"/>
      <c r="GM451" s="217"/>
      <c r="GN451" s="217"/>
      <c r="GO451" s="217"/>
      <c r="GP451" s="217"/>
      <c r="GQ451" s="217"/>
      <c r="GR451" s="217"/>
      <c r="GS451" s="217"/>
      <c r="GT451" s="217"/>
      <c r="GU451" s="217"/>
      <c r="GV451" s="217"/>
      <c r="GW451" s="217"/>
      <c r="GX451" s="217"/>
      <c r="GY451" s="217"/>
      <c r="GZ451" s="217"/>
      <c r="HA451" s="217"/>
      <c r="HB451" s="217"/>
      <c r="HC451" s="217"/>
      <c r="HD451" s="217"/>
      <c r="HE451" s="217"/>
      <c r="HF451" s="217"/>
      <c r="HG451" s="217"/>
      <c r="HH451" s="217"/>
      <c r="HI451" s="217"/>
      <c r="HJ451" s="217"/>
      <c r="HK451" s="217"/>
      <c r="HL451" s="217"/>
      <c r="HM451" s="217"/>
      <c r="HN451" s="217"/>
      <c r="HO451" s="217"/>
      <c r="HP451" s="217"/>
      <c r="HQ451" s="217"/>
      <c r="HR451" s="217"/>
      <c r="HS451" s="217"/>
      <c r="HT451" s="217"/>
      <c r="HU451" s="217"/>
      <c r="HV451" s="217"/>
      <c r="HW451" s="217"/>
      <c r="HX451" s="217"/>
      <c r="HY451" s="217"/>
      <c r="HZ451" s="217"/>
      <c r="IA451" s="217"/>
      <c r="IB451" s="217"/>
      <c r="IC451" s="217"/>
      <c r="ID451" s="217"/>
      <c r="IE451" s="217"/>
      <c r="IF451" s="217"/>
      <c r="IG451" s="217"/>
      <c r="IH451" s="217"/>
      <c r="II451" s="217"/>
      <c r="IJ451" s="217"/>
      <c r="IK451" s="217"/>
      <c r="IL451" s="217"/>
      <c r="IM451" s="217"/>
      <c r="IN451" s="217"/>
      <c r="IO451" s="217"/>
      <c r="IP451" s="217"/>
      <c r="IQ451" s="217"/>
      <c r="IR451" s="217"/>
      <c r="IS451" s="217"/>
      <c r="IT451" s="217"/>
      <c r="IU451" s="217"/>
      <c r="IV451" s="217"/>
      <c r="IW451" s="217"/>
    </row>
    <row r="452" customFormat="false" ht="12.75" hidden="false" customHeight="false" outlineLevel="0" collapsed="false">
      <c r="A452" s="191"/>
      <c r="B452" s="229"/>
      <c r="C452" s="222"/>
      <c r="D452" s="222"/>
      <c r="E452" s="222"/>
      <c r="F452" s="217"/>
      <c r="G452" s="217"/>
      <c r="H452" s="217"/>
      <c r="I452" s="217"/>
      <c r="J452" s="217"/>
      <c r="K452" s="217"/>
      <c r="L452" s="217"/>
      <c r="M452" s="217"/>
      <c r="N452" s="217"/>
      <c r="O452" s="217"/>
      <c r="P452" s="217"/>
      <c r="Q452" s="217"/>
      <c r="R452" s="217"/>
      <c r="S452" s="217"/>
      <c r="T452" s="217"/>
      <c r="U452" s="217"/>
      <c r="V452" s="217"/>
      <c r="W452" s="217"/>
      <c r="X452" s="217"/>
      <c r="Y452" s="217"/>
      <c r="Z452" s="217"/>
      <c r="AA452" s="217"/>
      <c r="AB452" s="217"/>
      <c r="AC452" s="217"/>
      <c r="AD452" s="217"/>
      <c r="AE452" s="217"/>
      <c r="AF452" s="217"/>
      <c r="AG452" s="217"/>
      <c r="AH452" s="217"/>
      <c r="AI452" s="217"/>
      <c r="AJ452" s="217"/>
      <c r="AK452" s="217"/>
      <c r="AL452" s="217"/>
      <c r="AM452" s="217"/>
      <c r="AN452" s="217"/>
      <c r="AO452" s="217"/>
      <c r="AP452" s="217"/>
      <c r="AQ452" s="217"/>
      <c r="AR452" s="217"/>
      <c r="AS452" s="217"/>
      <c r="AT452" s="217"/>
      <c r="AU452" s="217"/>
      <c r="AV452" s="217"/>
      <c r="AW452" s="217"/>
      <c r="AX452" s="217"/>
      <c r="AY452" s="217"/>
      <c r="AZ452" s="217"/>
      <c r="BA452" s="217"/>
      <c r="BB452" s="217"/>
      <c r="BC452" s="217"/>
      <c r="BD452" s="217"/>
      <c r="BE452" s="217"/>
      <c r="BF452" s="217"/>
      <c r="BG452" s="217"/>
      <c r="BH452" s="217"/>
      <c r="BI452" s="217"/>
      <c r="BJ452" s="217"/>
      <c r="BK452" s="217"/>
      <c r="BL452" s="217"/>
      <c r="BM452" s="217"/>
      <c r="BN452" s="217"/>
      <c r="BO452" s="217"/>
      <c r="BP452" s="217"/>
      <c r="BQ452" s="217"/>
      <c r="BR452" s="217"/>
      <c r="BS452" s="217"/>
      <c r="BT452" s="217"/>
      <c r="BU452" s="217"/>
      <c r="BV452" s="217"/>
      <c r="BW452" s="217"/>
      <c r="BX452" s="217"/>
      <c r="BY452" s="217"/>
      <c r="BZ452" s="217"/>
      <c r="CA452" s="217"/>
      <c r="CB452" s="217"/>
      <c r="CC452" s="217"/>
      <c r="CD452" s="217"/>
      <c r="CE452" s="217"/>
      <c r="CF452" s="217"/>
      <c r="CG452" s="217"/>
      <c r="CH452" s="217"/>
      <c r="CI452" s="217"/>
      <c r="CJ452" s="217"/>
      <c r="CK452" s="217"/>
      <c r="CL452" s="217"/>
      <c r="CM452" s="217"/>
      <c r="CN452" s="217"/>
      <c r="CO452" s="217"/>
      <c r="CP452" s="217"/>
      <c r="CQ452" s="217"/>
      <c r="CR452" s="217"/>
      <c r="CS452" s="217"/>
      <c r="CT452" s="217"/>
      <c r="CU452" s="217"/>
      <c r="CV452" s="217"/>
      <c r="CW452" s="217"/>
      <c r="CX452" s="217"/>
      <c r="CY452" s="217"/>
      <c r="CZ452" s="217"/>
      <c r="DA452" s="217"/>
      <c r="DB452" s="217"/>
      <c r="DC452" s="217"/>
      <c r="DD452" s="217"/>
      <c r="DE452" s="217"/>
      <c r="DF452" s="217"/>
      <c r="DG452" s="217"/>
      <c r="DH452" s="217"/>
      <c r="DI452" s="217"/>
      <c r="DJ452" s="217"/>
      <c r="DK452" s="217"/>
      <c r="DL452" s="217"/>
      <c r="DM452" s="217"/>
      <c r="DN452" s="217"/>
      <c r="DO452" s="217"/>
      <c r="DP452" s="217"/>
      <c r="DQ452" s="217"/>
      <c r="DR452" s="217"/>
      <c r="DS452" s="217"/>
      <c r="DT452" s="217"/>
      <c r="DU452" s="217"/>
      <c r="DV452" s="217"/>
      <c r="DW452" s="217"/>
      <c r="DX452" s="217"/>
      <c r="DY452" s="217"/>
      <c r="DZ452" s="217"/>
      <c r="EA452" s="217"/>
      <c r="EB452" s="217"/>
      <c r="EC452" s="217"/>
      <c r="ED452" s="217"/>
      <c r="EE452" s="217"/>
      <c r="EF452" s="217"/>
      <c r="EG452" s="217"/>
      <c r="EH452" s="217"/>
      <c r="EI452" s="217"/>
      <c r="EJ452" s="217"/>
      <c r="EK452" s="217"/>
      <c r="EL452" s="217"/>
      <c r="EM452" s="217"/>
      <c r="EN452" s="217"/>
      <c r="EO452" s="217"/>
      <c r="EP452" s="217"/>
      <c r="EQ452" s="217"/>
      <c r="ER452" s="217"/>
      <c r="ES452" s="217"/>
      <c r="ET452" s="217"/>
      <c r="EU452" s="217"/>
      <c r="EV452" s="217"/>
      <c r="EW452" s="217"/>
      <c r="EX452" s="217"/>
      <c r="EY452" s="217"/>
      <c r="EZ452" s="217"/>
      <c r="FA452" s="217"/>
      <c r="FB452" s="217"/>
      <c r="FC452" s="217"/>
      <c r="FD452" s="217"/>
      <c r="FE452" s="217"/>
      <c r="FF452" s="217"/>
      <c r="FG452" s="217"/>
      <c r="FH452" s="217"/>
      <c r="FI452" s="217"/>
      <c r="FJ452" s="217"/>
      <c r="FK452" s="217"/>
      <c r="FL452" s="217"/>
      <c r="FM452" s="217"/>
      <c r="FN452" s="217"/>
      <c r="FO452" s="217"/>
      <c r="FP452" s="217"/>
      <c r="FQ452" s="217"/>
      <c r="FR452" s="217"/>
      <c r="FS452" s="217"/>
      <c r="FT452" s="217"/>
      <c r="FU452" s="217"/>
      <c r="FV452" s="217"/>
      <c r="FW452" s="217"/>
      <c r="FX452" s="217"/>
      <c r="FY452" s="217"/>
      <c r="FZ452" s="217"/>
      <c r="GA452" s="217"/>
      <c r="GB452" s="217"/>
      <c r="GC452" s="217"/>
      <c r="GD452" s="217"/>
      <c r="GE452" s="217"/>
      <c r="GF452" s="217"/>
      <c r="GG452" s="217"/>
      <c r="GH452" s="217"/>
      <c r="GI452" s="217"/>
      <c r="GJ452" s="217"/>
      <c r="GK452" s="217"/>
      <c r="GL452" s="217"/>
      <c r="GM452" s="217"/>
      <c r="GN452" s="217"/>
      <c r="GO452" s="217"/>
      <c r="GP452" s="217"/>
      <c r="GQ452" s="217"/>
      <c r="GR452" s="217"/>
      <c r="GS452" s="217"/>
      <c r="GT452" s="217"/>
      <c r="GU452" s="217"/>
      <c r="GV452" s="217"/>
      <c r="GW452" s="217"/>
      <c r="GX452" s="217"/>
      <c r="GY452" s="217"/>
      <c r="GZ452" s="217"/>
      <c r="HA452" s="217"/>
      <c r="HB452" s="217"/>
      <c r="HC452" s="217"/>
      <c r="HD452" s="217"/>
      <c r="HE452" s="217"/>
      <c r="HF452" s="217"/>
      <c r="HG452" s="217"/>
      <c r="HH452" s="217"/>
      <c r="HI452" s="217"/>
      <c r="HJ452" s="217"/>
      <c r="HK452" s="217"/>
      <c r="HL452" s="217"/>
      <c r="HM452" s="217"/>
      <c r="HN452" s="217"/>
      <c r="HO452" s="217"/>
      <c r="HP452" s="217"/>
      <c r="HQ452" s="217"/>
      <c r="HR452" s="217"/>
      <c r="HS452" s="217"/>
      <c r="HT452" s="217"/>
      <c r="HU452" s="217"/>
      <c r="HV452" s="217"/>
      <c r="HW452" s="217"/>
      <c r="HX452" s="217"/>
      <c r="HY452" s="217"/>
      <c r="HZ452" s="217"/>
      <c r="IA452" s="217"/>
      <c r="IB452" s="217"/>
      <c r="IC452" s="217"/>
      <c r="ID452" s="217"/>
      <c r="IE452" s="217"/>
      <c r="IF452" s="217"/>
      <c r="IG452" s="217"/>
      <c r="IH452" s="217"/>
      <c r="II452" s="217"/>
      <c r="IJ452" s="217"/>
      <c r="IK452" s="217"/>
      <c r="IL452" s="217"/>
      <c r="IM452" s="217"/>
      <c r="IN452" s="217"/>
      <c r="IO452" s="217"/>
      <c r="IP452" s="217"/>
      <c r="IQ452" s="217"/>
      <c r="IR452" s="217"/>
      <c r="IS452" s="217"/>
      <c r="IT452" s="217"/>
      <c r="IU452" s="217"/>
      <c r="IV452" s="217"/>
      <c r="IW452" s="217"/>
    </row>
    <row r="453" customFormat="false" ht="13.9" hidden="false" customHeight="true" outlineLevel="0" collapsed="false">
      <c r="A453" s="190"/>
      <c r="B453" s="229"/>
      <c r="C453" s="222"/>
      <c r="D453" s="222"/>
      <c r="E453" s="222"/>
      <c r="F453" s="217"/>
      <c r="G453" s="217"/>
      <c r="H453" s="217"/>
      <c r="I453" s="217"/>
      <c r="J453" s="217"/>
      <c r="K453" s="217"/>
      <c r="L453" s="217"/>
      <c r="M453" s="217"/>
      <c r="N453" s="217"/>
      <c r="O453" s="217"/>
      <c r="P453" s="217"/>
      <c r="Q453" s="217"/>
      <c r="R453" s="217"/>
      <c r="S453" s="217"/>
      <c r="T453" s="217"/>
      <c r="U453" s="217"/>
      <c r="V453" s="217"/>
      <c r="W453" s="217"/>
      <c r="X453" s="217"/>
      <c r="Y453" s="217"/>
      <c r="Z453" s="217"/>
      <c r="AA453" s="217"/>
      <c r="AB453" s="217"/>
      <c r="AC453" s="217"/>
      <c r="AD453" s="217"/>
      <c r="AE453" s="217"/>
      <c r="AF453" s="217"/>
      <c r="AG453" s="217"/>
      <c r="AH453" s="217"/>
      <c r="AI453" s="217"/>
      <c r="AJ453" s="217"/>
      <c r="AK453" s="217"/>
      <c r="AL453" s="217"/>
      <c r="AM453" s="217"/>
      <c r="AN453" s="217"/>
      <c r="AO453" s="217"/>
      <c r="AP453" s="217"/>
      <c r="AQ453" s="217"/>
      <c r="AR453" s="217"/>
      <c r="AS453" s="217"/>
      <c r="AT453" s="217"/>
      <c r="AU453" s="217"/>
      <c r="AV453" s="217"/>
      <c r="AW453" s="217"/>
      <c r="AX453" s="217"/>
      <c r="AY453" s="217"/>
      <c r="AZ453" s="217"/>
      <c r="BA453" s="217"/>
      <c r="BB453" s="217"/>
      <c r="BC453" s="217"/>
      <c r="BD453" s="217"/>
      <c r="BE453" s="217"/>
      <c r="BF453" s="217"/>
      <c r="BG453" s="217"/>
      <c r="BH453" s="217"/>
      <c r="BI453" s="217"/>
      <c r="BJ453" s="217"/>
      <c r="BK453" s="217"/>
      <c r="BL453" s="217"/>
      <c r="BM453" s="217"/>
      <c r="BN453" s="217"/>
      <c r="BO453" s="217"/>
      <c r="BP453" s="217"/>
      <c r="BQ453" s="217"/>
      <c r="BR453" s="217"/>
      <c r="BS453" s="217"/>
      <c r="BT453" s="217"/>
      <c r="BU453" s="217"/>
      <c r="BV453" s="217"/>
      <c r="BW453" s="217"/>
      <c r="BX453" s="217"/>
      <c r="BY453" s="217"/>
      <c r="BZ453" s="217"/>
      <c r="CA453" s="217"/>
      <c r="CB453" s="217"/>
      <c r="CC453" s="217"/>
      <c r="CD453" s="217"/>
      <c r="CE453" s="217"/>
      <c r="CF453" s="217"/>
      <c r="CG453" s="217"/>
      <c r="CH453" s="217"/>
      <c r="CI453" s="217"/>
      <c r="CJ453" s="217"/>
      <c r="CK453" s="217"/>
      <c r="CL453" s="217"/>
      <c r="CM453" s="217"/>
      <c r="CN453" s="217"/>
      <c r="CO453" s="217"/>
      <c r="CP453" s="217"/>
      <c r="CQ453" s="217"/>
      <c r="CR453" s="217"/>
      <c r="CS453" s="217"/>
      <c r="CT453" s="217"/>
      <c r="CU453" s="217"/>
      <c r="CV453" s="217"/>
      <c r="CW453" s="217"/>
      <c r="CX453" s="217"/>
      <c r="CY453" s="217"/>
      <c r="CZ453" s="217"/>
      <c r="DA453" s="217"/>
      <c r="DB453" s="217"/>
      <c r="DC453" s="217"/>
      <c r="DD453" s="217"/>
      <c r="DE453" s="217"/>
      <c r="DF453" s="217"/>
      <c r="DG453" s="217"/>
      <c r="DH453" s="217"/>
      <c r="DI453" s="217"/>
      <c r="DJ453" s="217"/>
      <c r="DK453" s="217"/>
      <c r="DL453" s="217"/>
      <c r="DM453" s="217"/>
      <c r="DN453" s="217"/>
      <c r="DO453" s="217"/>
      <c r="DP453" s="217"/>
      <c r="DQ453" s="217"/>
      <c r="DR453" s="217"/>
      <c r="DS453" s="217"/>
      <c r="DT453" s="217"/>
      <c r="DU453" s="217"/>
      <c r="DV453" s="217"/>
      <c r="DW453" s="217"/>
      <c r="DX453" s="217"/>
      <c r="DY453" s="217"/>
      <c r="DZ453" s="217"/>
      <c r="EA453" s="217"/>
      <c r="EB453" s="217"/>
      <c r="EC453" s="217"/>
      <c r="ED453" s="217"/>
      <c r="EE453" s="217"/>
      <c r="EF453" s="217"/>
      <c r="EG453" s="217"/>
      <c r="EH453" s="217"/>
      <c r="EI453" s="217"/>
      <c r="EJ453" s="217"/>
      <c r="EK453" s="217"/>
      <c r="EL453" s="217"/>
      <c r="EM453" s="217"/>
      <c r="EN453" s="217"/>
      <c r="EO453" s="217"/>
      <c r="EP453" s="217"/>
      <c r="EQ453" s="217"/>
      <c r="ER453" s="217"/>
      <c r="ES453" s="217"/>
      <c r="ET453" s="217"/>
      <c r="EU453" s="217"/>
      <c r="EV453" s="217"/>
      <c r="EW453" s="217"/>
      <c r="EX453" s="217"/>
      <c r="EY453" s="217"/>
      <c r="EZ453" s="217"/>
      <c r="FA453" s="217"/>
      <c r="FB453" s="217"/>
      <c r="FC453" s="217"/>
      <c r="FD453" s="217"/>
      <c r="FE453" s="217"/>
      <c r="FF453" s="217"/>
      <c r="FG453" s="217"/>
      <c r="FH453" s="217"/>
      <c r="FI453" s="217"/>
      <c r="FJ453" s="217"/>
      <c r="FK453" s="217"/>
      <c r="FL453" s="217"/>
      <c r="FM453" s="217"/>
      <c r="FN453" s="217"/>
      <c r="FO453" s="217"/>
      <c r="FP453" s="217"/>
      <c r="FQ453" s="217"/>
      <c r="FR453" s="217"/>
      <c r="FS453" s="217"/>
      <c r="FT453" s="217"/>
      <c r="FU453" s="217"/>
      <c r="FV453" s="217"/>
      <c r="FW453" s="217"/>
      <c r="FX453" s="217"/>
      <c r="FY453" s="217"/>
      <c r="FZ453" s="217"/>
      <c r="GA453" s="217"/>
      <c r="GB453" s="217"/>
      <c r="GC453" s="217"/>
      <c r="GD453" s="217"/>
      <c r="GE453" s="217"/>
      <c r="GF453" s="217"/>
      <c r="GG453" s="217"/>
      <c r="GH453" s="217"/>
      <c r="GI453" s="217"/>
      <c r="GJ453" s="217"/>
      <c r="GK453" s="217"/>
      <c r="GL453" s="217"/>
      <c r="GM453" s="217"/>
      <c r="GN453" s="217"/>
      <c r="GO453" s="217"/>
      <c r="GP453" s="217"/>
      <c r="GQ453" s="217"/>
      <c r="GR453" s="217"/>
      <c r="GS453" s="217"/>
      <c r="GT453" s="217"/>
      <c r="GU453" s="217"/>
      <c r="GV453" s="217"/>
      <c r="GW453" s="217"/>
      <c r="GX453" s="217"/>
      <c r="GY453" s="217"/>
      <c r="GZ453" s="217"/>
      <c r="HA453" s="217"/>
      <c r="HB453" s="217"/>
      <c r="HC453" s="217"/>
      <c r="HD453" s="217"/>
      <c r="HE453" s="217"/>
      <c r="HF453" s="217"/>
      <c r="HG453" s="217"/>
      <c r="HH453" s="217"/>
      <c r="HI453" s="217"/>
      <c r="HJ453" s="217"/>
      <c r="HK453" s="217"/>
      <c r="HL453" s="217"/>
      <c r="HM453" s="217"/>
      <c r="HN453" s="217"/>
      <c r="HO453" s="217"/>
      <c r="HP453" s="217"/>
      <c r="HQ453" s="217"/>
      <c r="HR453" s="217"/>
      <c r="HS453" s="217"/>
      <c r="HT453" s="217"/>
      <c r="HU453" s="217"/>
      <c r="HV453" s="217"/>
      <c r="HW453" s="217"/>
      <c r="HX453" s="217"/>
      <c r="HY453" s="217"/>
      <c r="HZ453" s="217"/>
      <c r="IA453" s="217"/>
      <c r="IB453" s="217"/>
      <c r="IC453" s="217"/>
      <c r="ID453" s="217"/>
      <c r="IE453" s="217"/>
      <c r="IF453" s="217"/>
      <c r="IG453" s="217"/>
      <c r="IH453" s="217"/>
      <c r="II453" s="217"/>
      <c r="IJ453" s="217"/>
      <c r="IK453" s="217"/>
      <c r="IL453" s="217"/>
      <c r="IM453" s="217"/>
      <c r="IN453" s="217"/>
      <c r="IO453" s="217"/>
      <c r="IP453" s="217"/>
      <c r="IQ453" s="217"/>
      <c r="IR453" s="217"/>
      <c r="IS453" s="217"/>
      <c r="IT453" s="217"/>
      <c r="IU453" s="217"/>
      <c r="IV453" s="217"/>
      <c r="IW453" s="217"/>
    </row>
    <row r="454" customFormat="false" ht="12.75" hidden="false" customHeight="false" outlineLevel="0" collapsed="false">
      <c r="A454" s="230"/>
      <c r="B454" s="231"/>
      <c r="C454" s="222"/>
      <c r="D454" s="222"/>
      <c r="E454" s="222"/>
      <c r="F454" s="232"/>
      <c r="G454" s="232"/>
      <c r="H454" s="232"/>
      <c r="I454" s="232"/>
      <c r="J454" s="232"/>
      <c r="K454" s="232"/>
      <c r="L454" s="232"/>
      <c r="M454" s="232"/>
      <c r="N454" s="232"/>
      <c r="O454" s="232"/>
      <c r="P454" s="232"/>
      <c r="Q454" s="232"/>
      <c r="R454" s="232"/>
      <c r="S454" s="232"/>
      <c r="T454" s="232"/>
      <c r="U454" s="232"/>
      <c r="V454" s="232"/>
      <c r="W454" s="232"/>
      <c r="X454" s="232"/>
      <c r="Y454" s="232"/>
      <c r="Z454" s="232"/>
      <c r="AA454" s="232"/>
      <c r="AB454" s="232"/>
      <c r="AC454" s="232"/>
      <c r="AD454" s="232"/>
      <c r="AE454" s="232"/>
      <c r="AF454" s="232"/>
      <c r="AG454" s="232"/>
      <c r="AH454" s="232"/>
      <c r="AI454" s="232"/>
      <c r="AJ454" s="232"/>
      <c r="AK454" s="232"/>
      <c r="AL454" s="232"/>
      <c r="AM454" s="232"/>
      <c r="AN454" s="232"/>
      <c r="AO454" s="232"/>
      <c r="AP454" s="232"/>
      <c r="AQ454" s="232"/>
      <c r="AR454" s="232"/>
      <c r="AS454" s="232"/>
      <c r="AT454" s="232"/>
      <c r="AU454" s="232"/>
      <c r="AV454" s="232"/>
      <c r="AW454" s="232"/>
      <c r="AX454" s="232"/>
      <c r="AY454" s="232"/>
      <c r="AZ454" s="232"/>
      <c r="BA454" s="232"/>
      <c r="BB454" s="232"/>
      <c r="BC454" s="232"/>
      <c r="BD454" s="232"/>
      <c r="BE454" s="232"/>
      <c r="BF454" s="232"/>
      <c r="BG454" s="232"/>
      <c r="BH454" s="232"/>
      <c r="BI454" s="232"/>
      <c r="BJ454" s="232"/>
      <c r="BK454" s="232"/>
      <c r="BL454" s="232"/>
      <c r="BM454" s="232"/>
      <c r="BN454" s="232"/>
      <c r="BO454" s="232"/>
      <c r="BP454" s="232"/>
      <c r="BQ454" s="232"/>
      <c r="BR454" s="232"/>
      <c r="BS454" s="232"/>
      <c r="BT454" s="232"/>
      <c r="BU454" s="232"/>
      <c r="BV454" s="232"/>
      <c r="BW454" s="232"/>
      <c r="BX454" s="232"/>
      <c r="BY454" s="232"/>
      <c r="BZ454" s="232"/>
      <c r="CA454" s="232"/>
      <c r="CB454" s="232"/>
      <c r="CC454" s="232"/>
      <c r="CD454" s="232"/>
      <c r="CE454" s="232"/>
      <c r="CF454" s="232"/>
      <c r="CG454" s="232"/>
      <c r="CH454" s="232"/>
      <c r="CI454" s="232"/>
      <c r="CJ454" s="232"/>
      <c r="CK454" s="232"/>
      <c r="CL454" s="232"/>
      <c r="CM454" s="232"/>
      <c r="CN454" s="232"/>
      <c r="CO454" s="232"/>
      <c r="CP454" s="232"/>
      <c r="CQ454" s="232"/>
      <c r="CR454" s="232"/>
      <c r="CS454" s="232"/>
      <c r="CT454" s="232"/>
      <c r="CU454" s="232"/>
      <c r="CV454" s="232"/>
      <c r="CW454" s="232"/>
      <c r="CX454" s="232"/>
      <c r="CY454" s="232"/>
      <c r="CZ454" s="232"/>
      <c r="DA454" s="232"/>
      <c r="DB454" s="232"/>
      <c r="DC454" s="232"/>
      <c r="DD454" s="232"/>
      <c r="DE454" s="232"/>
      <c r="DF454" s="232"/>
      <c r="DG454" s="232"/>
      <c r="DH454" s="232"/>
      <c r="DI454" s="232"/>
      <c r="DJ454" s="232"/>
      <c r="DK454" s="232"/>
      <c r="DL454" s="232"/>
      <c r="DM454" s="232"/>
      <c r="DN454" s="232"/>
      <c r="DO454" s="232"/>
      <c r="DP454" s="232"/>
      <c r="DQ454" s="232"/>
      <c r="DR454" s="232"/>
      <c r="DS454" s="232"/>
      <c r="DT454" s="232"/>
      <c r="DU454" s="232"/>
      <c r="DV454" s="232"/>
      <c r="DW454" s="232"/>
      <c r="DX454" s="232"/>
      <c r="DY454" s="232"/>
      <c r="DZ454" s="232"/>
      <c r="EA454" s="232"/>
      <c r="EB454" s="232"/>
      <c r="EC454" s="232"/>
      <c r="ED454" s="232"/>
      <c r="EE454" s="232"/>
      <c r="EF454" s="232"/>
      <c r="EG454" s="232"/>
      <c r="EH454" s="232"/>
      <c r="EI454" s="232"/>
      <c r="EJ454" s="232"/>
      <c r="EK454" s="232"/>
      <c r="EL454" s="232"/>
      <c r="EM454" s="232"/>
      <c r="EN454" s="232"/>
      <c r="EO454" s="232"/>
      <c r="EP454" s="232"/>
      <c r="EQ454" s="232"/>
      <c r="ER454" s="232"/>
      <c r="ES454" s="232"/>
      <c r="ET454" s="232"/>
      <c r="EU454" s="232"/>
      <c r="EV454" s="232"/>
      <c r="EW454" s="232"/>
      <c r="EX454" s="232"/>
      <c r="EY454" s="232"/>
      <c r="EZ454" s="232"/>
      <c r="FA454" s="232"/>
      <c r="FB454" s="232"/>
      <c r="FC454" s="232"/>
      <c r="FD454" s="232"/>
      <c r="FE454" s="232"/>
      <c r="FF454" s="232"/>
      <c r="FG454" s="232"/>
      <c r="FH454" s="232"/>
      <c r="FI454" s="232"/>
      <c r="FJ454" s="232"/>
      <c r="FK454" s="232"/>
      <c r="FL454" s="232"/>
      <c r="FM454" s="232"/>
      <c r="FN454" s="232"/>
      <c r="FO454" s="232"/>
      <c r="FP454" s="232"/>
      <c r="FQ454" s="232"/>
      <c r="FR454" s="232"/>
      <c r="FS454" s="232"/>
      <c r="FT454" s="232"/>
      <c r="FU454" s="232"/>
      <c r="FV454" s="232"/>
      <c r="FW454" s="232"/>
      <c r="FX454" s="232"/>
      <c r="FY454" s="232"/>
      <c r="FZ454" s="232"/>
      <c r="GA454" s="232"/>
      <c r="GB454" s="232"/>
      <c r="GC454" s="232"/>
      <c r="GD454" s="232"/>
      <c r="GE454" s="232"/>
      <c r="GF454" s="232"/>
      <c r="GG454" s="232"/>
      <c r="GH454" s="232"/>
      <c r="GI454" s="232"/>
      <c r="GJ454" s="232"/>
      <c r="GK454" s="232"/>
      <c r="GL454" s="232"/>
      <c r="GM454" s="232"/>
      <c r="GN454" s="232"/>
      <c r="GO454" s="232"/>
      <c r="GP454" s="232"/>
      <c r="GQ454" s="232"/>
      <c r="GR454" s="232"/>
      <c r="GS454" s="232"/>
      <c r="GT454" s="232"/>
      <c r="GU454" s="232"/>
      <c r="GV454" s="232"/>
      <c r="GW454" s="232"/>
      <c r="GX454" s="232"/>
      <c r="GY454" s="232"/>
      <c r="GZ454" s="232"/>
      <c r="HA454" s="232"/>
      <c r="HB454" s="232"/>
      <c r="HC454" s="232"/>
      <c r="HD454" s="232"/>
      <c r="HE454" s="232"/>
      <c r="HF454" s="232"/>
      <c r="HG454" s="232"/>
      <c r="HH454" s="232"/>
      <c r="HI454" s="232"/>
      <c r="HJ454" s="232"/>
      <c r="HK454" s="232"/>
      <c r="HL454" s="232"/>
      <c r="HM454" s="232"/>
      <c r="HN454" s="232"/>
      <c r="HO454" s="232"/>
      <c r="HP454" s="232"/>
      <c r="HQ454" s="232"/>
      <c r="HR454" s="232"/>
      <c r="HS454" s="232"/>
      <c r="HT454" s="232"/>
      <c r="HU454" s="232"/>
      <c r="HV454" s="232"/>
      <c r="HW454" s="232"/>
      <c r="HX454" s="232"/>
      <c r="HY454" s="232"/>
      <c r="HZ454" s="232"/>
      <c r="IA454" s="232"/>
      <c r="IB454" s="232"/>
      <c r="IC454" s="232"/>
      <c r="ID454" s="232"/>
      <c r="IE454" s="232"/>
      <c r="IF454" s="232"/>
      <c r="IG454" s="232"/>
      <c r="IH454" s="232"/>
      <c r="II454" s="232"/>
      <c r="IJ454" s="232"/>
      <c r="IK454" s="232"/>
      <c r="IL454" s="232"/>
      <c r="IM454" s="232"/>
      <c r="IN454" s="232"/>
      <c r="IO454" s="232"/>
      <c r="IP454" s="232"/>
      <c r="IQ454" s="232"/>
      <c r="IR454" s="232"/>
      <c r="IS454" s="232"/>
      <c r="IT454" s="232"/>
      <c r="IU454" s="232"/>
      <c r="IV454" s="232"/>
      <c r="IW454" s="232"/>
    </row>
    <row r="455" customFormat="false" ht="12.75" hidden="false" customHeight="false" outlineLevel="0" collapsed="false">
      <c r="A455" s="190"/>
      <c r="B455" s="223"/>
      <c r="C455" s="222"/>
      <c r="D455" s="222"/>
      <c r="E455" s="222"/>
      <c r="F455" s="217"/>
      <c r="G455" s="217"/>
      <c r="H455" s="217"/>
      <c r="I455" s="217"/>
      <c r="J455" s="217"/>
      <c r="K455" s="217"/>
      <c r="L455" s="217"/>
      <c r="M455" s="217"/>
      <c r="N455" s="217"/>
      <c r="O455" s="217"/>
      <c r="P455" s="217"/>
      <c r="Q455" s="217"/>
      <c r="R455" s="217"/>
      <c r="S455" s="217"/>
      <c r="T455" s="217"/>
      <c r="U455" s="217"/>
      <c r="V455" s="217"/>
      <c r="W455" s="217"/>
      <c r="X455" s="217"/>
      <c r="Y455" s="217"/>
      <c r="Z455" s="217"/>
      <c r="AA455" s="217"/>
      <c r="AB455" s="217"/>
      <c r="AC455" s="217"/>
      <c r="AD455" s="217"/>
      <c r="AE455" s="217"/>
      <c r="AF455" s="217"/>
      <c r="AG455" s="217"/>
      <c r="AH455" s="217"/>
      <c r="AI455" s="217"/>
      <c r="AJ455" s="217"/>
      <c r="AK455" s="217"/>
      <c r="AL455" s="217"/>
      <c r="AM455" s="217"/>
      <c r="AN455" s="217"/>
      <c r="AO455" s="217"/>
      <c r="AP455" s="217"/>
      <c r="AQ455" s="217"/>
      <c r="AR455" s="217"/>
      <c r="AS455" s="217"/>
      <c r="AT455" s="217"/>
      <c r="AU455" s="217"/>
      <c r="AV455" s="217"/>
      <c r="AW455" s="217"/>
      <c r="AX455" s="217"/>
      <c r="AY455" s="217"/>
      <c r="AZ455" s="217"/>
      <c r="BA455" s="217"/>
      <c r="BB455" s="217"/>
      <c r="BC455" s="217"/>
      <c r="BD455" s="217"/>
      <c r="BE455" s="217"/>
      <c r="BF455" s="217"/>
      <c r="BG455" s="217"/>
      <c r="BH455" s="217"/>
      <c r="BI455" s="217"/>
      <c r="BJ455" s="217"/>
      <c r="BK455" s="217"/>
      <c r="BL455" s="217"/>
      <c r="BM455" s="217"/>
      <c r="BN455" s="217"/>
      <c r="BO455" s="217"/>
      <c r="BP455" s="217"/>
      <c r="BQ455" s="217"/>
      <c r="BR455" s="217"/>
      <c r="BS455" s="217"/>
      <c r="BT455" s="217"/>
      <c r="BU455" s="217"/>
      <c r="BV455" s="217"/>
      <c r="BW455" s="217"/>
      <c r="BX455" s="217"/>
      <c r="BY455" s="217"/>
      <c r="BZ455" s="217"/>
      <c r="CA455" s="217"/>
      <c r="CB455" s="217"/>
      <c r="CC455" s="217"/>
      <c r="CD455" s="217"/>
      <c r="CE455" s="217"/>
      <c r="CF455" s="217"/>
      <c r="CG455" s="217"/>
      <c r="CH455" s="217"/>
      <c r="CI455" s="217"/>
      <c r="CJ455" s="217"/>
      <c r="CK455" s="217"/>
      <c r="CL455" s="217"/>
      <c r="CM455" s="217"/>
      <c r="CN455" s="217"/>
      <c r="CO455" s="217"/>
      <c r="CP455" s="217"/>
      <c r="CQ455" s="217"/>
      <c r="CR455" s="217"/>
      <c r="CS455" s="217"/>
      <c r="CT455" s="217"/>
      <c r="CU455" s="217"/>
      <c r="CV455" s="217"/>
      <c r="CW455" s="217"/>
      <c r="CX455" s="217"/>
      <c r="CY455" s="217"/>
      <c r="CZ455" s="217"/>
      <c r="DA455" s="217"/>
      <c r="DB455" s="217"/>
      <c r="DC455" s="217"/>
      <c r="DD455" s="217"/>
      <c r="DE455" s="217"/>
      <c r="DF455" s="217"/>
      <c r="DG455" s="217"/>
      <c r="DH455" s="217"/>
      <c r="DI455" s="217"/>
      <c r="DJ455" s="217"/>
      <c r="DK455" s="217"/>
      <c r="DL455" s="217"/>
      <c r="DM455" s="217"/>
      <c r="DN455" s="217"/>
      <c r="DO455" s="217"/>
      <c r="DP455" s="217"/>
      <c r="DQ455" s="217"/>
      <c r="DR455" s="217"/>
      <c r="DS455" s="217"/>
      <c r="DT455" s="217"/>
      <c r="DU455" s="217"/>
      <c r="DV455" s="217"/>
      <c r="DW455" s="217"/>
      <c r="DX455" s="217"/>
      <c r="DY455" s="217"/>
      <c r="DZ455" s="217"/>
      <c r="EA455" s="217"/>
      <c r="EB455" s="217"/>
      <c r="EC455" s="217"/>
      <c r="ED455" s="217"/>
      <c r="EE455" s="217"/>
      <c r="EF455" s="217"/>
      <c r="EG455" s="217"/>
      <c r="EH455" s="217"/>
      <c r="EI455" s="217"/>
      <c r="EJ455" s="217"/>
      <c r="EK455" s="217"/>
      <c r="EL455" s="217"/>
      <c r="EM455" s="217"/>
      <c r="EN455" s="217"/>
      <c r="EO455" s="217"/>
      <c r="EP455" s="217"/>
      <c r="EQ455" s="217"/>
      <c r="ER455" s="217"/>
      <c r="ES455" s="217"/>
      <c r="ET455" s="217"/>
      <c r="EU455" s="217"/>
      <c r="EV455" s="217"/>
      <c r="EW455" s="217"/>
      <c r="EX455" s="217"/>
      <c r="EY455" s="217"/>
      <c r="EZ455" s="217"/>
      <c r="FA455" s="217"/>
      <c r="FB455" s="217"/>
      <c r="FC455" s="217"/>
      <c r="FD455" s="217"/>
      <c r="FE455" s="217"/>
      <c r="FF455" s="217"/>
      <c r="FG455" s="217"/>
      <c r="FH455" s="217"/>
      <c r="FI455" s="217"/>
      <c r="FJ455" s="217"/>
      <c r="FK455" s="217"/>
      <c r="FL455" s="217"/>
      <c r="FM455" s="217"/>
      <c r="FN455" s="217"/>
      <c r="FO455" s="217"/>
      <c r="FP455" s="217"/>
      <c r="FQ455" s="217"/>
      <c r="FR455" s="217"/>
      <c r="FS455" s="217"/>
      <c r="FT455" s="217"/>
      <c r="FU455" s="217"/>
      <c r="FV455" s="217"/>
      <c r="FW455" s="217"/>
      <c r="FX455" s="217"/>
      <c r="FY455" s="217"/>
      <c r="FZ455" s="217"/>
      <c r="GA455" s="217"/>
      <c r="GB455" s="217"/>
      <c r="GC455" s="217"/>
      <c r="GD455" s="217"/>
      <c r="GE455" s="217"/>
      <c r="GF455" s="217"/>
      <c r="GG455" s="217"/>
      <c r="GH455" s="217"/>
      <c r="GI455" s="217"/>
      <c r="GJ455" s="217"/>
      <c r="GK455" s="217"/>
      <c r="GL455" s="217"/>
      <c r="GM455" s="217"/>
      <c r="GN455" s="217"/>
      <c r="GO455" s="217"/>
      <c r="GP455" s="217"/>
      <c r="GQ455" s="217"/>
      <c r="GR455" s="217"/>
      <c r="GS455" s="217"/>
      <c r="GT455" s="217"/>
      <c r="GU455" s="217"/>
      <c r="GV455" s="217"/>
      <c r="GW455" s="217"/>
      <c r="GX455" s="217"/>
      <c r="GY455" s="217"/>
      <c r="GZ455" s="217"/>
      <c r="HA455" s="217"/>
      <c r="HB455" s="217"/>
      <c r="HC455" s="217"/>
      <c r="HD455" s="217"/>
      <c r="HE455" s="217"/>
      <c r="HF455" s="217"/>
      <c r="HG455" s="217"/>
      <c r="HH455" s="217"/>
      <c r="HI455" s="217"/>
      <c r="HJ455" s="217"/>
      <c r="HK455" s="217"/>
      <c r="HL455" s="217"/>
      <c r="HM455" s="217"/>
      <c r="HN455" s="217"/>
      <c r="HO455" s="217"/>
      <c r="HP455" s="217"/>
      <c r="HQ455" s="217"/>
      <c r="HR455" s="217"/>
      <c r="HS455" s="217"/>
      <c r="HT455" s="217"/>
      <c r="HU455" s="217"/>
      <c r="HV455" s="217"/>
      <c r="HW455" s="217"/>
      <c r="HX455" s="217"/>
      <c r="HY455" s="217"/>
      <c r="HZ455" s="217"/>
      <c r="IA455" s="217"/>
      <c r="IB455" s="217"/>
      <c r="IC455" s="217"/>
      <c r="ID455" s="217"/>
      <c r="IE455" s="217"/>
      <c r="IF455" s="217"/>
      <c r="IG455" s="217"/>
      <c r="IH455" s="217"/>
      <c r="II455" s="217"/>
      <c r="IJ455" s="217"/>
      <c r="IK455" s="217"/>
      <c r="IL455" s="217"/>
      <c r="IM455" s="217"/>
      <c r="IN455" s="217"/>
      <c r="IO455" s="217"/>
      <c r="IP455" s="217"/>
      <c r="IQ455" s="217"/>
      <c r="IR455" s="217"/>
      <c r="IS455" s="217"/>
      <c r="IT455" s="217"/>
      <c r="IU455" s="217"/>
      <c r="IV455" s="217"/>
      <c r="IW455" s="217"/>
    </row>
    <row r="456" customFormat="false" ht="12.75" hidden="false" customHeight="false" outlineLevel="0" collapsed="false">
      <c r="A456" s="191"/>
      <c r="B456" s="223"/>
      <c r="C456" s="222"/>
      <c r="D456" s="222"/>
      <c r="E456" s="222"/>
      <c r="F456" s="217"/>
      <c r="G456" s="217"/>
      <c r="H456" s="217"/>
      <c r="I456" s="217"/>
      <c r="J456" s="217"/>
      <c r="K456" s="217"/>
      <c r="L456" s="217"/>
      <c r="M456" s="217"/>
      <c r="N456" s="217"/>
      <c r="O456" s="217"/>
      <c r="P456" s="217"/>
      <c r="Q456" s="217"/>
      <c r="R456" s="217"/>
      <c r="S456" s="217"/>
      <c r="T456" s="217"/>
      <c r="U456" s="217"/>
      <c r="V456" s="217"/>
      <c r="W456" s="217"/>
      <c r="X456" s="217"/>
      <c r="Y456" s="217"/>
      <c r="Z456" s="217"/>
      <c r="AA456" s="217"/>
      <c r="AB456" s="217"/>
      <c r="AC456" s="217"/>
      <c r="AD456" s="217"/>
      <c r="AE456" s="217"/>
      <c r="AF456" s="217"/>
      <c r="AG456" s="217"/>
      <c r="AH456" s="217"/>
      <c r="AI456" s="217"/>
      <c r="AJ456" s="217"/>
      <c r="AK456" s="217"/>
      <c r="AL456" s="217"/>
      <c r="AM456" s="217"/>
      <c r="AN456" s="217"/>
      <c r="AO456" s="217"/>
      <c r="AP456" s="217"/>
      <c r="AQ456" s="217"/>
      <c r="AR456" s="217"/>
      <c r="AS456" s="217"/>
      <c r="AT456" s="217"/>
      <c r="AU456" s="217"/>
      <c r="AV456" s="217"/>
      <c r="AW456" s="217"/>
      <c r="AX456" s="217"/>
      <c r="AY456" s="217"/>
      <c r="AZ456" s="217"/>
      <c r="BA456" s="217"/>
      <c r="BB456" s="217"/>
      <c r="BC456" s="217"/>
      <c r="BD456" s="217"/>
      <c r="BE456" s="217"/>
      <c r="BF456" s="217"/>
      <c r="BG456" s="217"/>
      <c r="BH456" s="217"/>
      <c r="BI456" s="217"/>
      <c r="BJ456" s="217"/>
      <c r="BK456" s="217"/>
      <c r="BL456" s="217"/>
      <c r="BM456" s="217"/>
      <c r="BN456" s="217"/>
      <c r="BO456" s="217"/>
      <c r="BP456" s="217"/>
      <c r="BQ456" s="217"/>
      <c r="BR456" s="217"/>
      <c r="BS456" s="217"/>
      <c r="BT456" s="217"/>
      <c r="BU456" s="217"/>
      <c r="BV456" s="217"/>
      <c r="BW456" s="217"/>
      <c r="BX456" s="217"/>
      <c r="BY456" s="217"/>
      <c r="BZ456" s="217"/>
      <c r="CA456" s="217"/>
      <c r="CB456" s="217"/>
      <c r="CC456" s="217"/>
      <c r="CD456" s="217"/>
      <c r="CE456" s="217"/>
      <c r="CF456" s="217"/>
      <c r="CG456" s="217"/>
      <c r="CH456" s="217"/>
      <c r="CI456" s="217"/>
      <c r="CJ456" s="217"/>
      <c r="CK456" s="217"/>
      <c r="CL456" s="217"/>
      <c r="CM456" s="217"/>
      <c r="CN456" s="217"/>
      <c r="CO456" s="217"/>
      <c r="CP456" s="217"/>
      <c r="CQ456" s="217"/>
      <c r="CR456" s="217"/>
      <c r="CS456" s="217"/>
      <c r="CT456" s="217"/>
      <c r="CU456" s="217"/>
      <c r="CV456" s="217"/>
      <c r="CW456" s="217"/>
      <c r="CX456" s="217"/>
      <c r="CY456" s="217"/>
      <c r="CZ456" s="217"/>
      <c r="DA456" s="217"/>
      <c r="DB456" s="217"/>
      <c r="DC456" s="217"/>
      <c r="DD456" s="217"/>
      <c r="DE456" s="217"/>
      <c r="DF456" s="217"/>
      <c r="DG456" s="217"/>
      <c r="DH456" s="217"/>
      <c r="DI456" s="217"/>
      <c r="DJ456" s="217"/>
      <c r="DK456" s="217"/>
      <c r="DL456" s="217"/>
      <c r="DM456" s="217"/>
      <c r="DN456" s="217"/>
      <c r="DO456" s="217"/>
      <c r="DP456" s="217"/>
      <c r="DQ456" s="217"/>
      <c r="DR456" s="217"/>
      <c r="DS456" s="217"/>
      <c r="DT456" s="217"/>
      <c r="DU456" s="217"/>
      <c r="DV456" s="217"/>
      <c r="DW456" s="217"/>
      <c r="DX456" s="217"/>
      <c r="DY456" s="217"/>
      <c r="DZ456" s="217"/>
      <c r="EA456" s="217"/>
      <c r="EB456" s="217"/>
      <c r="EC456" s="217"/>
      <c r="ED456" s="217"/>
      <c r="EE456" s="217"/>
      <c r="EF456" s="217"/>
      <c r="EG456" s="217"/>
      <c r="EH456" s="217"/>
      <c r="EI456" s="217"/>
      <c r="EJ456" s="217"/>
      <c r="EK456" s="217"/>
      <c r="EL456" s="217"/>
      <c r="EM456" s="217"/>
      <c r="EN456" s="217"/>
      <c r="EO456" s="217"/>
      <c r="EP456" s="217"/>
      <c r="EQ456" s="217"/>
      <c r="ER456" s="217"/>
      <c r="ES456" s="217"/>
      <c r="ET456" s="217"/>
      <c r="EU456" s="217"/>
      <c r="EV456" s="217"/>
      <c r="EW456" s="217"/>
      <c r="EX456" s="217"/>
      <c r="EY456" s="217"/>
      <c r="EZ456" s="217"/>
      <c r="FA456" s="217"/>
      <c r="FB456" s="217"/>
      <c r="FC456" s="217"/>
      <c r="FD456" s="217"/>
      <c r="FE456" s="217"/>
      <c r="FF456" s="217"/>
      <c r="FG456" s="217"/>
      <c r="FH456" s="217"/>
      <c r="FI456" s="217"/>
      <c r="FJ456" s="217"/>
      <c r="FK456" s="217"/>
      <c r="FL456" s="217"/>
      <c r="FM456" s="217"/>
      <c r="FN456" s="217"/>
      <c r="FO456" s="217"/>
      <c r="FP456" s="217"/>
      <c r="FQ456" s="217"/>
      <c r="FR456" s="217"/>
      <c r="FS456" s="217"/>
      <c r="FT456" s="217"/>
      <c r="FU456" s="217"/>
      <c r="FV456" s="217"/>
      <c r="FW456" s="217"/>
      <c r="FX456" s="217"/>
      <c r="FY456" s="217"/>
      <c r="FZ456" s="217"/>
      <c r="GA456" s="217"/>
      <c r="GB456" s="217"/>
      <c r="GC456" s="217"/>
      <c r="GD456" s="217"/>
      <c r="GE456" s="217"/>
      <c r="GF456" s="217"/>
      <c r="GG456" s="217"/>
      <c r="GH456" s="217"/>
      <c r="GI456" s="217"/>
      <c r="GJ456" s="217"/>
      <c r="GK456" s="217"/>
      <c r="GL456" s="217"/>
      <c r="GM456" s="217"/>
      <c r="GN456" s="217"/>
      <c r="GO456" s="217"/>
      <c r="GP456" s="217"/>
      <c r="GQ456" s="217"/>
      <c r="GR456" s="217"/>
      <c r="GS456" s="217"/>
      <c r="GT456" s="217"/>
      <c r="GU456" s="217"/>
      <c r="GV456" s="217"/>
      <c r="GW456" s="217"/>
      <c r="GX456" s="217"/>
      <c r="GY456" s="217"/>
      <c r="GZ456" s="217"/>
      <c r="HA456" s="217"/>
      <c r="HB456" s="217"/>
      <c r="HC456" s="217"/>
      <c r="HD456" s="217"/>
      <c r="HE456" s="217"/>
      <c r="HF456" s="217"/>
      <c r="HG456" s="217"/>
      <c r="HH456" s="217"/>
      <c r="HI456" s="217"/>
      <c r="HJ456" s="217"/>
      <c r="HK456" s="217"/>
      <c r="HL456" s="217"/>
      <c r="HM456" s="217"/>
      <c r="HN456" s="217"/>
      <c r="HO456" s="217"/>
      <c r="HP456" s="217"/>
      <c r="HQ456" s="217"/>
      <c r="HR456" s="217"/>
      <c r="HS456" s="217"/>
      <c r="HT456" s="217"/>
      <c r="HU456" s="217"/>
      <c r="HV456" s="217"/>
      <c r="HW456" s="217"/>
      <c r="HX456" s="217"/>
      <c r="HY456" s="217"/>
      <c r="HZ456" s="217"/>
      <c r="IA456" s="217"/>
      <c r="IB456" s="217"/>
      <c r="IC456" s="217"/>
      <c r="ID456" s="217"/>
      <c r="IE456" s="217"/>
      <c r="IF456" s="217"/>
      <c r="IG456" s="217"/>
      <c r="IH456" s="217"/>
      <c r="II456" s="217"/>
      <c r="IJ456" s="217"/>
      <c r="IK456" s="217"/>
      <c r="IL456" s="217"/>
      <c r="IM456" s="217"/>
      <c r="IN456" s="217"/>
      <c r="IO456" s="217"/>
      <c r="IP456" s="217"/>
      <c r="IQ456" s="217"/>
      <c r="IR456" s="217"/>
      <c r="IS456" s="217"/>
      <c r="IT456" s="217"/>
      <c r="IU456" s="217"/>
      <c r="IV456" s="217"/>
      <c r="IW456" s="217"/>
    </row>
    <row r="457" customFormat="false" ht="12.75" hidden="false" customHeight="false" outlineLevel="0" collapsed="false">
      <c r="A457" s="191"/>
      <c r="B457" s="233"/>
      <c r="C457" s="222"/>
      <c r="D457" s="222"/>
      <c r="E457" s="222"/>
      <c r="F457" s="217"/>
      <c r="G457" s="217"/>
      <c r="H457" s="217"/>
      <c r="I457" s="217"/>
      <c r="J457" s="217"/>
      <c r="K457" s="217"/>
      <c r="L457" s="217"/>
      <c r="M457" s="217"/>
      <c r="N457" s="217"/>
      <c r="O457" s="217"/>
      <c r="P457" s="217"/>
      <c r="Q457" s="217"/>
      <c r="R457" s="217"/>
      <c r="S457" s="217"/>
      <c r="T457" s="217"/>
      <c r="U457" s="217"/>
      <c r="V457" s="217"/>
      <c r="W457" s="217"/>
      <c r="X457" s="217"/>
      <c r="Y457" s="217"/>
      <c r="Z457" s="217"/>
      <c r="AA457" s="217"/>
      <c r="AB457" s="217"/>
      <c r="AC457" s="217"/>
      <c r="AD457" s="217"/>
      <c r="AE457" s="217"/>
      <c r="AF457" s="217"/>
      <c r="AG457" s="217"/>
      <c r="AH457" s="217"/>
      <c r="AI457" s="217"/>
      <c r="AJ457" s="217"/>
      <c r="AK457" s="217"/>
      <c r="AL457" s="217"/>
      <c r="AM457" s="217"/>
      <c r="AN457" s="217"/>
      <c r="AO457" s="217"/>
      <c r="AP457" s="217"/>
      <c r="AQ457" s="217"/>
      <c r="AR457" s="217"/>
      <c r="AS457" s="217"/>
      <c r="AT457" s="217"/>
      <c r="AU457" s="217"/>
      <c r="AV457" s="217"/>
      <c r="AW457" s="217"/>
      <c r="AX457" s="217"/>
      <c r="AY457" s="217"/>
      <c r="AZ457" s="217"/>
      <c r="BA457" s="217"/>
      <c r="BB457" s="217"/>
      <c r="BC457" s="217"/>
      <c r="BD457" s="217"/>
      <c r="BE457" s="217"/>
      <c r="BF457" s="217"/>
      <c r="BG457" s="217"/>
      <c r="BH457" s="217"/>
      <c r="BI457" s="217"/>
      <c r="BJ457" s="217"/>
      <c r="BK457" s="217"/>
      <c r="BL457" s="217"/>
      <c r="BM457" s="217"/>
      <c r="BN457" s="217"/>
      <c r="BO457" s="217"/>
      <c r="BP457" s="217"/>
      <c r="BQ457" s="217"/>
      <c r="BR457" s="217"/>
      <c r="BS457" s="217"/>
      <c r="BT457" s="217"/>
      <c r="BU457" s="217"/>
      <c r="BV457" s="217"/>
      <c r="BW457" s="217"/>
      <c r="BX457" s="217"/>
      <c r="BY457" s="217"/>
      <c r="BZ457" s="217"/>
      <c r="CA457" s="217"/>
      <c r="CB457" s="217"/>
      <c r="CC457" s="217"/>
      <c r="CD457" s="217"/>
      <c r="CE457" s="217"/>
      <c r="CF457" s="217"/>
      <c r="CG457" s="217"/>
      <c r="CH457" s="217"/>
      <c r="CI457" s="217"/>
      <c r="CJ457" s="217"/>
      <c r="CK457" s="217"/>
      <c r="CL457" s="217"/>
      <c r="CM457" s="217"/>
      <c r="CN457" s="217"/>
      <c r="CO457" s="217"/>
      <c r="CP457" s="217"/>
      <c r="CQ457" s="217"/>
      <c r="CR457" s="217"/>
      <c r="CS457" s="217"/>
      <c r="CT457" s="217"/>
      <c r="CU457" s="217"/>
      <c r="CV457" s="217"/>
      <c r="CW457" s="217"/>
      <c r="CX457" s="217"/>
      <c r="CY457" s="217"/>
      <c r="CZ457" s="217"/>
      <c r="DA457" s="217"/>
      <c r="DB457" s="217"/>
      <c r="DC457" s="217"/>
      <c r="DD457" s="217"/>
      <c r="DE457" s="217"/>
      <c r="DF457" s="217"/>
      <c r="DG457" s="217"/>
      <c r="DH457" s="217"/>
      <c r="DI457" s="217"/>
      <c r="DJ457" s="217"/>
      <c r="DK457" s="217"/>
      <c r="DL457" s="217"/>
      <c r="DM457" s="217"/>
      <c r="DN457" s="217"/>
      <c r="DO457" s="217"/>
      <c r="DP457" s="217"/>
      <c r="DQ457" s="217"/>
      <c r="DR457" s="217"/>
      <c r="DS457" s="217"/>
      <c r="DT457" s="217"/>
      <c r="DU457" s="217"/>
      <c r="DV457" s="217"/>
      <c r="DW457" s="217"/>
      <c r="DX457" s="217"/>
      <c r="DY457" s="217"/>
      <c r="DZ457" s="217"/>
      <c r="EA457" s="217"/>
      <c r="EB457" s="217"/>
      <c r="EC457" s="217"/>
      <c r="ED457" s="217"/>
      <c r="EE457" s="217"/>
      <c r="EF457" s="217"/>
      <c r="EG457" s="217"/>
      <c r="EH457" s="217"/>
      <c r="EI457" s="217"/>
      <c r="EJ457" s="217"/>
      <c r="EK457" s="217"/>
      <c r="EL457" s="217"/>
      <c r="EM457" s="217"/>
      <c r="EN457" s="217"/>
      <c r="EO457" s="217"/>
      <c r="EP457" s="217"/>
      <c r="EQ457" s="217"/>
      <c r="ER457" s="217"/>
      <c r="ES457" s="217"/>
      <c r="ET457" s="217"/>
      <c r="EU457" s="217"/>
      <c r="EV457" s="217"/>
      <c r="EW457" s="217"/>
      <c r="EX457" s="217"/>
      <c r="EY457" s="217"/>
      <c r="EZ457" s="217"/>
      <c r="FA457" s="217"/>
      <c r="FB457" s="217"/>
      <c r="FC457" s="217"/>
      <c r="FD457" s="217"/>
      <c r="FE457" s="217"/>
      <c r="FF457" s="217"/>
      <c r="FG457" s="217"/>
      <c r="FH457" s="217"/>
      <c r="FI457" s="217"/>
      <c r="FJ457" s="217"/>
      <c r="FK457" s="217"/>
      <c r="FL457" s="217"/>
      <c r="FM457" s="217"/>
      <c r="FN457" s="217"/>
      <c r="FO457" s="217"/>
      <c r="FP457" s="217"/>
      <c r="FQ457" s="217"/>
      <c r="FR457" s="217"/>
      <c r="FS457" s="217"/>
      <c r="FT457" s="217"/>
      <c r="FU457" s="217"/>
      <c r="FV457" s="217"/>
      <c r="FW457" s="217"/>
      <c r="FX457" s="217"/>
      <c r="FY457" s="217"/>
      <c r="FZ457" s="217"/>
      <c r="GA457" s="217"/>
      <c r="GB457" s="217"/>
      <c r="GC457" s="217"/>
      <c r="GD457" s="217"/>
      <c r="GE457" s="217"/>
      <c r="GF457" s="217"/>
      <c r="GG457" s="217"/>
      <c r="GH457" s="217"/>
      <c r="GI457" s="217"/>
      <c r="GJ457" s="217"/>
      <c r="GK457" s="217"/>
      <c r="GL457" s="217"/>
      <c r="GM457" s="217"/>
      <c r="GN457" s="217"/>
      <c r="GO457" s="217"/>
      <c r="GP457" s="217"/>
      <c r="GQ457" s="217"/>
      <c r="GR457" s="217"/>
      <c r="GS457" s="217"/>
      <c r="GT457" s="217"/>
      <c r="GU457" s="217"/>
      <c r="GV457" s="217"/>
      <c r="GW457" s="217"/>
      <c r="GX457" s="217"/>
      <c r="GY457" s="217"/>
      <c r="GZ457" s="217"/>
      <c r="HA457" s="217"/>
      <c r="HB457" s="217"/>
      <c r="HC457" s="217"/>
      <c r="HD457" s="217"/>
      <c r="HE457" s="217"/>
      <c r="HF457" s="217"/>
      <c r="HG457" s="217"/>
      <c r="HH457" s="217"/>
      <c r="HI457" s="217"/>
      <c r="HJ457" s="217"/>
      <c r="HK457" s="217"/>
      <c r="HL457" s="217"/>
      <c r="HM457" s="217"/>
      <c r="HN457" s="217"/>
      <c r="HO457" s="217"/>
      <c r="HP457" s="217"/>
      <c r="HQ457" s="217"/>
      <c r="HR457" s="217"/>
      <c r="HS457" s="217"/>
      <c r="HT457" s="217"/>
      <c r="HU457" s="217"/>
      <c r="HV457" s="217"/>
      <c r="HW457" s="217"/>
      <c r="HX457" s="217"/>
      <c r="HY457" s="217"/>
      <c r="HZ457" s="217"/>
      <c r="IA457" s="217"/>
      <c r="IB457" s="217"/>
      <c r="IC457" s="217"/>
      <c r="ID457" s="217"/>
      <c r="IE457" s="217"/>
      <c r="IF457" s="217"/>
      <c r="IG457" s="217"/>
      <c r="IH457" s="217"/>
      <c r="II457" s="217"/>
      <c r="IJ457" s="217"/>
      <c r="IK457" s="217"/>
      <c r="IL457" s="217"/>
      <c r="IM457" s="217"/>
      <c r="IN457" s="217"/>
      <c r="IO457" s="217"/>
      <c r="IP457" s="217"/>
      <c r="IQ457" s="217"/>
      <c r="IR457" s="217"/>
      <c r="IS457" s="217"/>
      <c r="IT457" s="217"/>
      <c r="IU457" s="217"/>
      <c r="IV457" s="217"/>
      <c r="IW457" s="217"/>
    </row>
    <row r="458" customFormat="false" ht="12.75" hidden="false" customHeight="false" outlineLevel="0" collapsed="false">
      <c r="A458" s="191"/>
      <c r="B458" s="233"/>
      <c r="C458" s="222"/>
      <c r="D458" s="222"/>
      <c r="E458" s="222"/>
      <c r="F458" s="217"/>
      <c r="G458" s="217"/>
      <c r="H458" s="217"/>
      <c r="I458" s="217"/>
      <c r="J458" s="217"/>
      <c r="K458" s="217"/>
      <c r="L458" s="217"/>
      <c r="M458" s="217"/>
      <c r="N458" s="217"/>
      <c r="O458" s="217"/>
      <c r="P458" s="217"/>
      <c r="Q458" s="217"/>
      <c r="R458" s="217"/>
      <c r="S458" s="217"/>
      <c r="T458" s="217"/>
      <c r="U458" s="217"/>
      <c r="V458" s="217"/>
      <c r="W458" s="217"/>
      <c r="X458" s="217"/>
      <c r="Y458" s="217"/>
      <c r="Z458" s="217"/>
      <c r="AA458" s="217"/>
      <c r="AB458" s="217"/>
      <c r="AC458" s="217"/>
      <c r="AD458" s="217"/>
      <c r="AE458" s="217"/>
      <c r="AF458" s="217"/>
      <c r="AG458" s="217"/>
      <c r="AH458" s="217"/>
      <c r="AI458" s="217"/>
      <c r="AJ458" s="217"/>
      <c r="AK458" s="217"/>
      <c r="AL458" s="217"/>
      <c r="AM458" s="217"/>
      <c r="AN458" s="217"/>
      <c r="AO458" s="217"/>
      <c r="AP458" s="217"/>
      <c r="AQ458" s="217"/>
      <c r="AR458" s="217"/>
      <c r="AS458" s="217"/>
      <c r="AT458" s="217"/>
      <c r="AU458" s="217"/>
      <c r="AV458" s="217"/>
      <c r="AW458" s="217"/>
      <c r="AX458" s="217"/>
      <c r="AY458" s="217"/>
      <c r="AZ458" s="217"/>
      <c r="BA458" s="217"/>
      <c r="BB458" s="217"/>
      <c r="BC458" s="217"/>
      <c r="BD458" s="217"/>
      <c r="BE458" s="217"/>
      <c r="BF458" s="217"/>
      <c r="BG458" s="217"/>
      <c r="BH458" s="217"/>
      <c r="BI458" s="217"/>
      <c r="BJ458" s="217"/>
      <c r="BK458" s="217"/>
      <c r="BL458" s="217"/>
      <c r="BM458" s="217"/>
      <c r="BN458" s="217"/>
      <c r="BO458" s="217"/>
      <c r="BP458" s="217"/>
      <c r="BQ458" s="217"/>
      <c r="BR458" s="217"/>
      <c r="BS458" s="217"/>
      <c r="BT458" s="217"/>
      <c r="BU458" s="217"/>
      <c r="BV458" s="217"/>
      <c r="BW458" s="217"/>
      <c r="BX458" s="217"/>
      <c r="BY458" s="217"/>
      <c r="BZ458" s="217"/>
      <c r="CA458" s="217"/>
      <c r="CB458" s="217"/>
      <c r="CC458" s="217"/>
      <c r="CD458" s="217"/>
      <c r="CE458" s="217"/>
      <c r="CF458" s="217"/>
      <c r="CG458" s="217"/>
      <c r="CH458" s="217"/>
      <c r="CI458" s="217"/>
      <c r="CJ458" s="217"/>
      <c r="CK458" s="217"/>
      <c r="CL458" s="217"/>
      <c r="CM458" s="217"/>
      <c r="CN458" s="217"/>
      <c r="CO458" s="217"/>
      <c r="CP458" s="217"/>
      <c r="CQ458" s="217"/>
      <c r="CR458" s="217"/>
      <c r="CS458" s="217"/>
      <c r="CT458" s="217"/>
      <c r="CU458" s="217"/>
      <c r="CV458" s="217"/>
      <c r="CW458" s="217"/>
      <c r="CX458" s="217"/>
      <c r="CY458" s="217"/>
      <c r="CZ458" s="217"/>
      <c r="DA458" s="217"/>
      <c r="DB458" s="217"/>
      <c r="DC458" s="217"/>
      <c r="DD458" s="217"/>
      <c r="DE458" s="217"/>
      <c r="DF458" s="217"/>
      <c r="DG458" s="217"/>
      <c r="DH458" s="217"/>
      <c r="DI458" s="217"/>
      <c r="DJ458" s="217"/>
      <c r="DK458" s="217"/>
      <c r="DL458" s="217"/>
      <c r="DM458" s="217"/>
      <c r="DN458" s="217"/>
      <c r="DO458" s="217"/>
      <c r="DP458" s="217"/>
      <c r="DQ458" s="217"/>
      <c r="DR458" s="217"/>
      <c r="DS458" s="217"/>
      <c r="DT458" s="217"/>
      <c r="DU458" s="217"/>
      <c r="DV458" s="217"/>
      <c r="DW458" s="217"/>
      <c r="DX458" s="217"/>
      <c r="DY458" s="217"/>
      <c r="DZ458" s="217"/>
      <c r="EA458" s="217"/>
      <c r="EB458" s="217"/>
      <c r="EC458" s="217"/>
      <c r="ED458" s="217"/>
      <c r="EE458" s="217"/>
      <c r="EF458" s="217"/>
      <c r="EG458" s="217"/>
      <c r="EH458" s="217"/>
      <c r="EI458" s="217"/>
      <c r="EJ458" s="217"/>
      <c r="EK458" s="217"/>
      <c r="EL458" s="217"/>
      <c r="EM458" s="217"/>
      <c r="EN458" s="217"/>
      <c r="EO458" s="217"/>
      <c r="EP458" s="217"/>
      <c r="EQ458" s="217"/>
      <c r="ER458" s="217"/>
      <c r="ES458" s="217"/>
      <c r="ET458" s="217"/>
      <c r="EU458" s="217"/>
      <c r="EV458" s="217"/>
      <c r="EW458" s="217"/>
      <c r="EX458" s="217"/>
      <c r="EY458" s="217"/>
      <c r="EZ458" s="217"/>
      <c r="FA458" s="217"/>
      <c r="FB458" s="217"/>
      <c r="FC458" s="217"/>
      <c r="FD458" s="217"/>
      <c r="FE458" s="217"/>
      <c r="FF458" s="217"/>
      <c r="FG458" s="217"/>
      <c r="FH458" s="217"/>
      <c r="FI458" s="217"/>
      <c r="FJ458" s="217"/>
      <c r="FK458" s="217"/>
      <c r="FL458" s="217"/>
      <c r="FM458" s="217"/>
      <c r="FN458" s="217"/>
      <c r="FO458" s="217"/>
      <c r="FP458" s="217"/>
      <c r="FQ458" s="217"/>
      <c r="FR458" s="217"/>
      <c r="FS458" s="217"/>
      <c r="FT458" s="217"/>
      <c r="FU458" s="217"/>
      <c r="FV458" s="217"/>
      <c r="FW458" s="217"/>
      <c r="FX458" s="217"/>
      <c r="FY458" s="217"/>
      <c r="FZ458" s="217"/>
      <c r="GA458" s="217"/>
      <c r="GB458" s="217"/>
      <c r="GC458" s="217"/>
      <c r="GD458" s="217"/>
      <c r="GE458" s="217"/>
      <c r="GF458" s="217"/>
      <c r="GG458" s="217"/>
      <c r="GH458" s="217"/>
      <c r="GI458" s="217"/>
      <c r="GJ458" s="217"/>
      <c r="GK458" s="217"/>
      <c r="GL458" s="217"/>
      <c r="GM458" s="217"/>
      <c r="GN458" s="217"/>
      <c r="GO458" s="217"/>
      <c r="GP458" s="217"/>
      <c r="GQ458" s="217"/>
      <c r="GR458" s="217"/>
      <c r="GS458" s="217"/>
      <c r="GT458" s="217"/>
      <c r="GU458" s="217"/>
      <c r="GV458" s="217"/>
      <c r="GW458" s="217"/>
      <c r="GX458" s="217"/>
      <c r="GY458" s="217"/>
      <c r="GZ458" s="217"/>
      <c r="HA458" s="217"/>
      <c r="HB458" s="217"/>
      <c r="HC458" s="217"/>
      <c r="HD458" s="217"/>
      <c r="HE458" s="217"/>
      <c r="HF458" s="217"/>
      <c r="HG458" s="217"/>
      <c r="HH458" s="217"/>
      <c r="HI458" s="217"/>
      <c r="HJ458" s="217"/>
      <c r="HK458" s="217"/>
      <c r="HL458" s="217"/>
      <c r="HM458" s="217"/>
      <c r="HN458" s="217"/>
      <c r="HO458" s="217"/>
      <c r="HP458" s="217"/>
      <c r="HQ458" s="217"/>
      <c r="HR458" s="217"/>
      <c r="HS458" s="217"/>
      <c r="HT458" s="217"/>
      <c r="HU458" s="217"/>
      <c r="HV458" s="217"/>
      <c r="HW458" s="217"/>
      <c r="HX458" s="217"/>
      <c r="HY458" s="217"/>
      <c r="HZ458" s="217"/>
      <c r="IA458" s="217"/>
      <c r="IB458" s="217"/>
      <c r="IC458" s="217"/>
      <c r="ID458" s="217"/>
      <c r="IE458" s="217"/>
      <c r="IF458" s="217"/>
      <c r="IG458" s="217"/>
      <c r="IH458" s="217"/>
      <c r="II458" s="217"/>
      <c r="IJ458" s="217"/>
      <c r="IK458" s="217"/>
      <c r="IL458" s="217"/>
      <c r="IM458" s="217"/>
      <c r="IN458" s="217"/>
      <c r="IO458" s="217"/>
      <c r="IP458" s="217"/>
      <c r="IQ458" s="217"/>
      <c r="IR458" s="217"/>
      <c r="IS458" s="217"/>
      <c r="IT458" s="217"/>
      <c r="IU458" s="217"/>
      <c r="IV458" s="217"/>
      <c r="IW458" s="217"/>
    </row>
    <row r="459" customFormat="false" ht="12.75" hidden="false" customHeight="false" outlineLevel="0" collapsed="false">
      <c r="A459" s="191"/>
      <c r="B459" s="233"/>
      <c r="C459" s="222"/>
      <c r="D459" s="222"/>
      <c r="E459" s="222"/>
      <c r="F459" s="217"/>
      <c r="G459" s="217"/>
      <c r="H459" s="217"/>
      <c r="I459" s="217"/>
      <c r="J459" s="217"/>
      <c r="K459" s="217"/>
      <c r="L459" s="217"/>
      <c r="M459" s="217"/>
      <c r="N459" s="217"/>
      <c r="O459" s="217"/>
      <c r="P459" s="217"/>
      <c r="Q459" s="217"/>
      <c r="R459" s="217"/>
      <c r="S459" s="217"/>
      <c r="T459" s="217"/>
      <c r="U459" s="217"/>
      <c r="V459" s="217"/>
      <c r="W459" s="217"/>
      <c r="X459" s="217"/>
      <c r="Y459" s="217"/>
      <c r="Z459" s="217"/>
      <c r="AA459" s="217"/>
      <c r="AB459" s="217"/>
      <c r="AC459" s="217"/>
      <c r="AD459" s="217"/>
      <c r="AE459" s="217"/>
      <c r="AF459" s="217"/>
      <c r="AG459" s="217"/>
      <c r="AH459" s="217"/>
      <c r="AI459" s="217"/>
      <c r="AJ459" s="217"/>
      <c r="AK459" s="217"/>
      <c r="AL459" s="217"/>
      <c r="AM459" s="217"/>
      <c r="AN459" s="217"/>
      <c r="AO459" s="217"/>
      <c r="AP459" s="217"/>
      <c r="AQ459" s="217"/>
      <c r="AR459" s="217"/>
      <c r="AS459" s="217"/>
      <c r="AT459" s="217"/>
      <c r="AU459" s="217"/>
      <c r="AV459" s="217"/>
      <c r="AW459" s="217"/>
      <c r="AX459" s="217"/>
      <c r="AY459" s="217"/>
      <c r="AZ459" s="217"/>
      <c r="BA459" s="217"/>
      <c r="BB459" s="217"/>
      <c r="BC459" s="217"/>
      <c r="BD459" s="217"/>
      <c r="BE459" s="217"/>
      <c r="BF459" s="217"/>
      <c r="BG459" s="217"/>
      <c r="BH459" s="217"/>
      <c r="BI459" s="217"/>
      <c r="BJ459" s="217"/>
      <c r="BK459" s="217"/>
      <c r="BL459" s="217"/>
      <c r="BM459" s="217"/>
      <c r="BN459" s="217"/>
      <c r="BO459" s="217"/>
      <c r="BP459" s="217"/>
      <c r="BQ459" s="217"/>
      <c r="BR459" s="217"/>
      <c r="BS459" s="217"/>
      <c r="BT459" s="217"/>
      <c r="BU459" s="217"/>
      <c r="BV459" s="217"/>
      <c r="BW459" s="217"/>
      <c r="BX459" s="217"/>
      <c r="BY459" s="217"/>
      <c r="BZ459" s="217"/>
      <c r="CA459" s="217"/>
      <c r="CB459" s="217"/>
      <c r="CC459" s="217"/>
      <c r="CD459" s="217"/>
      <c r="CE459" s="217"/>
      <c r="CF459" s="217"/>
      <c r="CG459" s="217"/>
      <c r="CH459" s="217"/>
      <c r="CI459" s="217"/>
      <c r="CJ459" s="217"/>
      <c r="CK459" s="217"/>
      <c r="CL459" s="217"/>
      <c r="CM459" s="217"/>
      <c r="CN459" s="217"/>
      <c r="CO459" s="217"/>
      <c r="CP459" s="217"/>
      <c r="CQ459" s="217"/>
      <c r="CR459" s="217"/>
      <c r="CS459" s="217"/>
      <c r="CT459" s="217"/>
      <c r="CU459" s="217"/>
      <c r="CV459" s="217"/>
      <c r="CW459" s="217"/>
      <c r="CX459" s="217"/>
      <c r="CY459" s="217"/>
      <c r="CZ459" s="217"/>
      <c r="DA459" s="217"/>
      <c r="DB459" s="217"/>
      <c r="DC459" s="217"/>
      <c r="DD459" s="217"/>
      <c r="DE459" s="217"/>
      <c r="DF459" s="217"/>
      <c r="DG459" s="217"/>
      <c r="DH459" s="217"/>
      <c r="DI459" s="217"/>
      <c r="DJ459" s="217"/>
      <c r="DK459" s="217"/>
      <c r="DL459" s="217"/>
      <c r="DM459" s="217"/>
      <c r="DN459" s="217"/>
      <c r="DO459" s="217"/>
      <c r="DP459" s="217"/>
      <c r="DQ459" s="217"/>
      <c r="DR459" s="217"/>
      <c r="DS459" s="217"/>
      <c r="DT459" s="217"/>
      <c r="DU459" s="217"/>
      <c r="DV459" s="217"/>
      <c r="DW459" s="217"/>
      <c r="DX459" s="217"/>
      <c r="DY459" s="217"/>
      <c r="DZ459" s="217"/>
      <c r="EA459" s="217"/>
      <c r="EB459" s="217"/>
      <c r="EC459" s="217"/>
      <c r="ED459" s="217"/>
      <c r="EE459" s="217"/>
      <c r="EF459" s="217"/>
      <c r="EG459" s="217"/>
      <c r="EH459" s="217"/>
      <c r="EI459" s="217"/>
      <c r="EJ459" s="217"/>
      <c r="EK459" s="217"/>
      <c r="EL459" s="217"/>
      <c r="EM459" s="217"/>
      <c r="EN459" s="217"/>
      <c r="EO459" s="217"/>
      <c r="EP459" s="217"/>
      <c r="EQ459" s="217"/>
      <c r="ER459" s="217"/>
      <c r="ES459" s="217"/>
      <c r="ET459" s="217"/>
      <c r="EU459" s="217"/>
      <c r="EV459" s="217"/>
      <c r="EW459" s="217"/>
      <c r="EX459" s="217"/>
      <c r="EY459" s="217"/>
      <c r="EZ459" s="217"/>
      <c r="FA459" s="217"/>
      <c r="FB459" s="217"/>
      <c r="FC459" s="217"/>
      <c r="FD459" s="217"/>
      <c r="FE459" s="217"/>
      <c r="FF459" s="217"/>
      <c r="FG459" s="217"/>
      <c r="FH459" s="217"/>
      <c r="FI459" s="217"/>
      <c r="FJ459" s="217"/>
      <c r="FK459" s="217"/>
      <c r="FL459" s="217"/>
      <c r="FM459" s="217"/>
      <c r="FN459" s="217"/>
      <c r="FO459" s="217"/>
      <c r="FP459" s="217"/>
      <c r="FQ459" s="217"/>
      <c r="FR459" s="217"/>
      <c r="FS459" s="217"/>
      <c r="FT459" s="217"/>
      <c r="FU459" s="217"/>
      <c r="FV459" s="217"/>
      <c r="FW459" s="217"/>
      <c r="FX459" s="217"/>
      <c r="FY459" s="217"/>
      <c r="FZ459" s="217"/>
      <c r="GA459" s="217"/>
      <c r="GB459" s="217"/>
      <c r="GC459" s="217"/>
      <c r="GD459" s="217"/>
      <c r="GE459" s="217"/>
      <c r="GF459" s="217"/>
      <c r="GG459" s="217"/>
      <c r="GH459" s="217"/>
      <c r="GI459" s="217"/>
      <c r="GJ459" s="217"/>
      <c r="GK459" s="217"/>
      <c r="GL459" s="217"/>
      <c r="GM459" s="217"/>
      <c r="GN459" s="217"/>
      <c r="GO459" s="217"/>
      <c r="GP459" s="217"/>
      <c r="GQ459" s="217"/>
      <c r="GR459" s="217"/>
      <c r="GS459" s="217"/>
      <c r="GT459" s="217"/>
      <c r="GU459" s="217"/>
      <c r="GV459" s="217"/>
      <c r="GW459" s="217"/>
      <c r="GX459" s="217"/>
      <c r="GY459" s="217"/>
      <c r="GZ459" s="217"/>
      <c r="HA459" s="217"/>
      <c r="HB459" s="217"/>
      <c r="HC459" s="217"/>
      <c r="HD459" s="217"/>
      <c r="HE459" s="217"/>
      <c r="HF459" s="217"/>
      <c r="HG459" s="217"/>
      <c r="HH459" s="217"/>
      <c r="HI459" s="217"/>
      <c r="HJ459" s="217"/>
      <c r="HK459" s="217"/>
      <c r="HL459" s="217"/>
      <c r="HM459" s="217"/>
      <c r="HN459" s="217"/>
      <c r="HO459" s="217"/>
      <c r="HP459" s="217"/>
      <c r="HQ459" s="217"/>
      <c r="HR459" s="217"/>
      <c r="HS459" s="217"/>
      <c r="HT459" s="217"/>
      <c r="HU459" s="217"/>
      <c r="HV459" s="217"/>
      <c r="HW459" s="217"/>
      <c r="HX459" s="217"/>
      <c r="HY459" s="217"/>
      <c r="HZ459" s="217"/>
      <c r="IA459" s="217"/>
      <c r="IB459" s="217"/>
      <c r="IC459" s="217"/>
      <c r="ID459" s="217"/>
      <c r="IE459" s="217"/>
      <c r="IF459" s="217"/>
      <c r="IG459" s="217"/>
      <c r="IH459" s="217"/>
      <c r="II459" s="217"/>
      <c r="IJ459" s="217"/>
      <c r="IK459" s="217"/>
      <c r="IL459" s="217"/>
      <c r="IM459" s="217"/>
      <c r="IN459" s="217"/>
      <c r="IO459" s="217"/>
      <c r="IP459" s="217"/>
      <c r="IQ459" s="217"/>
      <c r="IR459" s="217"/>
      <c r="IS459" s="217"/>
      <c r="IT459" s="217"/>
      <c r="IU459" s="217"/>
      <c r="IV459" s="217"/>
      <c r="IW459" s="217"/>
    </row>
    <row r="460" customFormat="false" ht="12.75" hidden="false" customHeight="false" outlineLevel="0" collapsed="false">
      <c r="A460" s="192"/>
      <c r="B460" s="217"/>
      <c r="C460" s="222"/>
      <c r="D460" s="222"/>
      <c r="E460" s="222"/>
      <c r="F460" s="217"/>
      <c r="G460" s="217"/>
      <c r="H460" s="217"/>
      <c r="I460" s="217"/>
      <c r="J460" s="217"/>
      <c r="K460" s="217"/>
      <c r="L460" s="217"/>
      <c r="M460" s="217"/>
      <c r="N460" s="217"/>
      <c r="O460" s="217"/>
      <c r="P460" s="217"/>
      <c r="Q460" s="217"/>
      <c r="R460" s="217"/>
      <c r="S460" s="217"/>
      <c r="T460" s="217"/>
      <c r="U460" s="217"/>
      <c r="V460" s="217"/>
      <c r="W460" s="217"/>
      <c r="X460" s="217"/>
      <c r="Y460" s="217"/>
      <c r="Z460" s="217"/>
      <c r="AA460" s="217"/>
      <c r="AB460" s="217"/>
      <c r="AC460" s="217"/>
      <c r="AD460" s="217"/>
      <c r="AE460" s="217"/>
      <c r="AF460" s="217"/>
      <c r="AG460" s="217"/>
      <c r="AH460" s="217"/>
      <c r="AI460" s="217"/>
      <c r="AJ460" s="217"/>
      <c r="AK460" s="217"/>
      <c r="AL460" s="217"/>
      <c r="AM460" s="217"/>
      <c r="AN460" s="217"/>
      <c r="AO460" s="217"/>
      <c r="AP460" s="217"/>
      <c r="AQ460" s="217"/>
      <c r="AR460" s="217"/>
      <c r="AS460" s="217"/>
      <c r="AT460" s="217"/>
      <c r="AU460" s="217"/>
      <c r="AV460" s="217"/>
      <c r="AW460" s="217"/>
      <c r="AX460" s="217"/>
      <c r="AY460" s="217"/>
      <c r="AZ460" s="217"/>
      <c r="BA460" s="217"/>
      <c r="BB460" s="217"/>
      <c r="BC460" s="217"/>
      <c r="BD460" s="217"/>
      <c r="BE460" s="217"/>
      <c r="BF460" s="217"/>
      <c r="BG460" s="217"/>
      <c r="BH460" s="217"/>
      <c r="BI460" s="217"/>
      <c r="BJ460" s="217"/>
      <c r="BK460" s="217"/>
      <c r="BL460" s="217"/>
      <c r="BM460" s="217"/>
      <c r="BN460" s="217"/>
      <c r="BO460" s="217"/>
      <c r="BP460" s="217"/>
      <c r="BQ460" s="217"/>
      <c r="BR460" s="217"/>
      <c r="BS460" s="217"/>
      <c r="BT460" s="217"/>
      <c r="BU460" s="217"/>
      <c r="BV460" s="217"/>
      <c r="BW460" s="217"/>
      <c r="BX460" s="217"/>
      <c r="BY460" s="217"/>
      <c r="BZ460" s="217"/>
      <c r="CA460" s="217"/>
      <c r="CB460" s="217"/>
      <c r="CC460" s="217"/>
      <c r="CD460" s="217"/>
      <c r="CE460" s="217"/>
      <c r="CF460" s="217"/>
      <c r="CG460" s="217"/>
      <c r="CH460" s="217"/>
      <c r="CI460" s="217"/>
      <c r="CJ460" s="217"/>
      <c r="CK460" s="217"/>
      <c r="CL460" s="217"/>
      <c r="CM460" s="217"/>
      <c r="CN460" s="217"/>
      <c r="CO460" s="217"/>
      <c r="CP460" s="217"/>
      <c r="CQ460" s="217"/>
      <c r="CR460" s="217"/>
      <c r="CS460" s="217"/>
      <c r="CT460" s="217"/>
      <c r="CU460" s="217"/>
      <c r="CV460" s="217"/>
      <c r="CW460" s="217"/>
      <c r="CX460" s="217"/>
      <c r="CY460" s="217"/>
      <c r="CZ460" s="217"/>
      <c r="DA460" s="217"/>
      <c r="DB460" s="217"/>
      <c r="DC460" s="217"/>
      <c r="DD460" s="217"/>
      <c r="DE460" s="217"/>
      <c r="DF460" s="217"/>
      <c r="DG460" s="217"/>
      <c r="DH460" s="217"/>
      <c r="DI460" s="217"/>
      <c r="DJ460" s="217"/>
      <c r="DK460" s="217"/>
      <c r="DL460" s="217"/>
      <c r="DM460" s="217"/>
      <c r="DN460" s="217"/>
      <c r="DO460" s="217"/>
      <c r="DP460" s="217"/>
      <c r="DQ460" s="217"/>
      <c r="DR460" s="217"/>
      <c r="DS460" s="217"/>
      <c r="DT460" s="217"/>
      <c r="DU460" s="217"/>
      <c r="DV460" s="217"/>
      <c r="DW460" s="217"/>
      <c r="DX460" s="217"/>
      <c r="DY460" s="217"/>
      <c r="DZ460" s="217"/>
      <c r="EA460" s="217"/>
      <c r="EB460" s="217"/>
      <c r="EC460" s="217"/>
      <c r="ED460" s="217"/>
      <c r="EE460" s="217"/>
      <c r="EF460" s="217"/>
      <c r="EG460" s="217"/>
      <c r="EH460" s="217"/>
      <c r="EI460" s="217"/>
      <c r="EJ460" s="217"/>
      <c r="EK460" s="217"/>
      <c r="EL460" s="217"/>
      <c r="EM460" s="217"/>
      <c r="EN460" s="217"/>
      <c r="EO460" s="217"/>
      <c r="EP460" s="217"/>
      <c r="EQ460" s="217"/>
      <c r="ER460" s="217"/>
      <c r="ES460" s="217"/>
      <c r="ET460" s="217"/>
      <c r="EU460" s="217"/>
      <c r="EV460" s="217"/>
      <c r="EW460" s="217"/>
      <c r="EX460" s="217"/>
      <c r="EY460" s="217"/>
      <c r="EZ460" s="217"/>
      <c r="FA460" s="217"/>
      <c r="FB460" s="217"/>
      <c r="FC460" s="217"/>
      <c r="FD460" s="217"/>
      <c r="FE460" s="217"/>
      <c r="FF460" s="217"/>
      <c r="FG460" s="217"/>
      <c r="FH460" s="217"/>
      <c r="FI460" s="217"/>
      <c r="FJ460" s="217"/>
      <c r="FK460" s="217"/>
      <c r="FL460" s="217"/>
      <c r="FM460" s="217"/>
      <c r="FN460" s="217"/>
      <c r="FO460" s="217"/>
      <c r="FP460" s="217"/>
      <c r="FQ460" s="217"/>
      <c r="FR460" s="217"/>
      <c r="FS460" s="217"/>
      <c r="FT460" s="217"/>
      <c r="FU460" s="217"/>
      <c r="FV460" s="217"/>
      <c r="FW460" s="217"/>
      <c r="FX460" s="217"/>
      <c r="FY460" s="217"/>
      <c r="FZ460" s="217"/>
      <c r="GA460" s="217"/>
      <c r="GB460" s="217"/>
      <c r="GC460" s="217"/>
      <c r="GD460" s="217"/>
      <c r="GE460" s="217"/>
      <c r="GF460" s="217"/>
      <c r="GG460" s="217"/>
      <c r="GH460" s="217"/>
      <c r="GI460" s="217"/>
      <c r="GJ460" s="217"/>
      <c r="GK460" s="217"/>
      <c r="GL460" s="217"/>
      <c r="GM460" s="217"/>
      <c r="GN460" s="217"/>
      <c r="GO460" s="217"/>
      <c r="GP460" s="217"/>
      <c r="GQ460" s="217"/>
      <c r="GR460" s="217"/>
      <c r="GS460" s="217"/>
      <c r="GT460" s="217"/>
      <c r="GU460" s="217"/>
      <c r="GV460" s="217"/>
      <c r="GW460" s="217"/>
      <c r="GX460" s="217"/>
      <c r="GY460" s="217"/>
      <c r="GZ460" s="217"/>
      <c r="HA460" s="217"/>
      <c r="HB460" s="217"/>
      <c r="HC460" s="217"/>
      <c r="HD460" s="217"/>
      <c r="HE460" s="217"/>
      <c r="HF460" s="217"/>
      <c r="HG460" s="217"/>
      <c r="HH460" s="217"/>
      <c r="HI460" s="217"/>
      <c r="HJ460" s="217"/>
      <c r="HK460" s="217"/>
      <c r="HL460" s="217"/>
      <c r="HM460" s="217"/>
      <c r="HN460" s="217"/>
      <c r="HO460" s="217"/>
      <c r="HP460" s="217"/>
      <c r="HQ460" s="217"/>
      <c r="HR460" s="217"/>
      <c r="HS460" s="217"/>
      <c r="HT460" s="217"/>
      <c r="HU460" s="217"/>
      <c r="HV460" s="217"/>
      <c r="HW460" s="217"/>
      <c r="HX460" s="217"/>
      <c r="HY460" s="217"/>
      <c r="HZ460" s="217"/>
      <c r="IA460" s="217"/>
      <c r="IB460" s="217"/>
      <c r="IC460" s="217"/>
      <c r="ID460" s="217"/>
      <c r="IE460" s="217"/>
      <c r="IF460" s="217"/>
      <c r="IG460" s="217"/>
      <c r="IH460" s="217"/>
      <c r="II460" s="217"/>
      <c r="IJ460" s="217"/>
      <c r="IK460" s="217"/>
      <c r="IL460" s="217"/>
      <c r="IM460" s="217"/>
      <c r="IN460" s="217"/>
      <c r="IO460" s="217"/>
      <c r="IP460" s="217"/>
      <c r="IQ460" s="217"/>
      <c r="IR460" s="217"/>
      <c r="IS460" s="217"/>
      <c r="IT460" s="217"/>
      <c r="IU460" s="217"/>
      <c r="IV460" s="217"/>
      <c r="IW460" s="217"/>
    </row>
    <row r="461" customFormat="false" ht="12.75" hidden="false" customHeight="false" outlineLevel="0" collapsed="false">
      <c r="A461" s="234"/>
      <c r="B461" s="235"/>
      <c r="C461" s="222"/>
      <c r="D461" s="222"/>
      <c r="E461" s="222"/>
      <c r="F461" s="232"/>
      <c r="G461" s="232"/>
      <c r="H461" s="232"/>
      <c r="I461" s="232"/>
      <c r="J461" s="232"/>
      <c r="K461" s="232"/>
      <c r="L461" s="232"/>
      <c r="M461" s="232"/>
      <c r="N461" s="232"/>
      <c r="O461" s="232"/>
      <c r="P461" s="232"/>
      <c r="Q461" s="232"/>
      <c r="R461" s="232"/>
      <c r="S461" s="232"/>
      <c r="T461" s="232"/>
      <c r="U461" s="232"/>
      <c r="V461" s="232"/>
      <c r="W461" s="232"/>
      <c r="X461" s="232"/>
      <c r="Y461" s="232"/>
      <c r="Z461" s="232"/>
      <c r="AA461" s="232"/>
      <c r="AB461" s="232"/>
      <c r="AC461" s="232"/>
      <c r="AD461" s="232"/>
      <c r="AE461" s="232"/>
      <c r="AF461" s="232"/>
      <c r="AG461" s="232"/>
      <c r="AH461" s="232"/>
      <c r="AI461" s="232"/>
      <c r="AJ461" s="232"/>
      <c r="AK461" s="232"/>
      <c r="AL461" s="232"/>
      <c r="AM461" s="232"/>
      <c r="AN461" s="232"/>
      <c r="AO461" s="232"/>
      <c r="AP461" s="232"/>
      <c r="AQ461" s="232"/>
      <c r="AR461" s="232"/>
      <c r="AS461" s="232"/>
      <c r="AT461" s="232"/>
      <c r="AU461" s="232"/>
      <c r="AV461" s="232"/>
      <c r="AW461" s="232"/>
      <c r="AX461" s="232"/>
      <c r="AY461" s="232"/>
      <c r="AZ461" s="232"/>
      <c r="BA461" s="232"/>
      <c r="BB461" s="232"/>
      <c r="BC461" s="232"/>
      <c r="BD461" s="232"/>
      <c r="BE461" s="232"/>
      <c r="BF461" s="232"/>
      <c r="BG461" s="232"/>
      <c r="BH461" s="232"/>
      <c r="BI461" s="232"/>
      <c r="BJ461" s="232"/>
      <c r="BK461" s="232"/>
      <c r="BL461" s="232"/>
      <c r="BM461" s="232"/>
      <c r="BN461" s="232"/>
      <c r="BO461" s="232"/>
      <c r="BP461" s="232"/>
      <c r="BQ461" s="232"/>
      <c r="BR461" s="232"/>
      <c r="BS461" s="232"/>
      <c r="BT461" s="232"/>
      <c r="BU461" s="232"/>
      <c r="BV461" s="232"/>
      <c r="BW461" s="232"/>
      <c r="BX461" s="232"/>
      <c r="BY461" s="232"/>
      <c r="BZ461" s="232"/>
      <c r="CA461" s="232"/>
      <c r="CB461" s="232"/>
      <c r="CC461" s="232"/>
      <c r="CD461" s="232"/>
      <c r="CE461" s="232"/>
      <c r="CF461" s="232"/>
      <c r="CG461" s="232"/>
      <c r="CH461" s="232"/>
      <c r="CI461" s="232"/>
      <c r="CJ461" s="232"/>
      <c r="CK461" s="232"/>
      <c r="CL461" s="232"/>
      <c r="CM461" s="232"/>
      <c r="CN461" s="232"/>
      <c r="CO461" s="232"/>
      <c r="CP461" s="232"/>
      <c r="CQ461" s="232"/>
      <c r="CR461" s="232"/>
      <c r="CS461" s="232"/>
      <c r="CT461" s="232"/>
      <c r="CU461" s="232"/>
      <c r="CV461" s="232"/>
      <c r="CW461" s="232"/>
      <c r="CX461" s="232"/>
      <c r="CY461" s="232"/>
      <c r="CZ461" s="232"/>
      <c r="DA461" s="232"/>
      <c r="DB461" s="232"/>
      <c r="DC461" s="232"/>
      <c r="DD461" s="232"/>
      <c r="DE461" s="232"/>
      <c r="DF461" s="232"/>
      <c r="DG461" s="232"/>
      <c r="DH461" s="232"/>
      <c r="DI461" s="232"/>
      <c r="DJ461" s="232"/>
      <c r="DK461" s="232"/>
      <c r="DL461" s="232"/>
      <c r="DM461" s="232"/>
      <c r="DN461" s="232"/>
      <c r="DO461" s="232"/>
      <c r="DP461" s="232"/>
      <c r="DQ461" s="232"/>
      <c r="DR461" s="232"/>
      <c r="DS461" s="232"/>
      <c r="DT461" s="232"/>
      <c r="DU461" s="232"/>
      <c r="DV461" s="232"/>
      <c r="DW461" s="232"/>
      <c r="DX461" s="232"/>
      <c r="DY461" s="232"/>
      <c r="DZ461" s="232"/>
      <c r="EA461" s="232"/>
      <c r="EB461" s="232"/>
      <c r="EC461" s="232"/>
      <c r="ED461" s="232"/>
      <c r="EE461" s="232"/>
      <c r="EF461" s="232"/>
      <c r="EG461" s="232"/>
      <c r="EH461" s="232"/>
      <c r="EI461" s="232"/>
      <c r="EJ461" s="232"/>
      <c r="EK461" s="232"/>
      <c r="EL461" s="232"/>
      <c r="EM461" s="232"/>
      <c r="EN461" s="232"/>
      <c r="EO461" s="232"/>
      <c r="EP461" s="232"/>
      <c r="EQ461" s="232"/>
      <c r="ER461" s="232"/>
      <c r="ES461" s="232"/>
      <c r="ET461" s="232"/>
      <c r="EU461" s="232"/>
      <c r="EV461" s="232"/>
      <c r="EW461" s="232"/>
      <c r="EX461" s="232"/>
      <c r="EY461" s="232"/>
      <c r="EZ461" s="232"/>
      <c r="FA461" s="232"/>
      <c r="FB461" s="232"/>
      <c r="FC461" s="232"/>
      <c r="FD461" s="232"/>
      <c r="FE461" s="232"/>
      <c r="FF461" s="232"/>
      <c r="FG461" s="232"/>
      <c r="FH461" s="232"/>
      <c r="FI461" s="232"/>
      <c r="FJ461" s="232"/>
      <c r="FK461" s="232"/>
      <c r="FL461" s="232"/>
      <c r="FM461" s="232"/>
      <c r="FN461" s="232"/>
      <c r="FO461" s="232"/>
      <c r="FP461" s="232"/>
      <c r="FQ461" s="232"/>
      <c r="FR461" s="232"/>
      <c r="FS461" s="232"/>
      <c r="FT461" s="232"/>
      <c r="FU461" s="232"/>
      <c r="FV461" s="232"/>
      <c r="FW461" s="232"/>
      <c r="FX461" s="232"/>
      <c r="FY461" s="232"/>
      <c r="FZ461" s="232"/>
      <c r="GA461" s="232"/>
      <c r="GB461" s="232"/>
      <c r="GC461" s="232"/>
      <c r="GD461" s="232"/>
      <c r="GE461" s="232"/>
      <c r="GF461" s="232"/>
      <c r="GG461" s="232"/>
      <c r="GH461" s="232"/>
      <c r="GI461" s="232"/>
      <c r="GJ461" s="232"/>
      <c r="GK461" s="232"/>
      <c r="GL461" s="232"/>
      <c r="GM461" s="232"/>
      <c r="GN461" s="232"/>
      <c r="GO461" s="232"/>
      <c r="GP461" s="232"/>
      <c r="GQ461" s="232"/>
      <c r="GR461" s="232"/>
      <c r="GS461" s="232"/>
      <c r="GT461" s="232"/>
      <c r="GU461" s="232"/>
      <c r="GV461" s="232"/>
      <c r="GW461" s="232"/>
      <c r="GX461" s="232"/>
      <c r="GY461" s="232"/>
      <c r="GZ461" s="232"/>
      <c r="HA461" s="232"/>
      <c r="HB461" s="232"/>
      <c r="HC461" s="232"/>
      <c r="HD461" s="232"/>
      <c r="HE461" s="232"/>
      <c r="HF461" s="232"/>
      <c r="HG461" s="232"/>
      <c r="HH461" s="232"/>
      <c r="HI461" s="232"/>
      <c r="HJ461" s="232"/>
      <c r="HK461" s="232"/>
      <c r="HL461" s="232"/>
      <c r="HM461" s="232"/>
      <c r="HN461" s="232"/>
      <c r="HO461" s="232"/>
      <c r="HP461" s="232"/>
      <c r="HQ461" s="232"/>
      <c r="HR461" s="232"/>
      <c r="HS461" s="232"/>
      <c r="HT461" s="232"/>
      <c r="HU461" s="232"/>
      <c r="HV461" s="232"/>
      <c r="HW461" s="232"/>
      <c r="HX461" s="232"/>
      <c r="HY461" s="232"/>
      <c r="HZ461" s="232"/>
      <c r="IA461" s="232"/>
      <c r="IB461" s="232"/>
      <c r="IC461" s="232"/>
      <c r="ID461" s="232"/>
      <c r="IE461" s="232"/>
      <c r="IF461" s="232"/>
      <c r="IG461" s="232"/>
      <c r="IH461" s="232"/>
      <c r="II461" s="232"/>
      <c r="IJ461" s="232"/>
      <c r="IK461" s="232"/>
      <c r="IL461" s="232"/>
      <c r="IM461" s="232"/>
      <c r="IN461" s="232"/>
      <c r="IO461" s="232"/>
      <c r="IP461" s="232"/>
      <c r="IQ461" s="232"/>
      <c r="IR461" s="232"/>
      <c r="IS461" s="232"/>
      <c r="IT461" s="232"/>
      <c r="IU461" s="232"/>
      <c r="IV461" s="232"/>
      <c r="IW461" s="232"/>
    </row>
    <row r="462" customFormat="false" ht="12.75" hidden="false" customHeight="false" outlineLevel="0" collapsed="false">
      <c r="A462" s="191"/>
      <c r="B462" s="216"/>
      <c r="C462" s="222"/>
      <c r="D462" s="222"/>
      <c r="E462" s="222"/>
      <c r="F462" s="217"/>
      <c r="G462" s="217"/>
      <c r="H462" s="217"/>
      <c r="I462" s="217"/>
      <c r="J462" s="217"/>
      <c r="K462" s="217"/>
      <c r="L462" s="217"/>
      <c r="M462" s="217"/>
      <c r="N462" s="217"/>
      <c r="O462" s="217"/>
      <c r="P462" s="217"/>
      <c r="Q462" s="217"/>
      <c r="R462" s="217"/>
      <c r="S462" s="217"/>
      <c r="T462" s="217"/>
      <c r="U462" s="217"/>
      <c r="V462" s="217"/>
      <c r="W462" s="217"/>
      <c r="X462" s="217"/>
      <c r="Y462" s="217"/>
      <c r="Z462" s="217"/>
      <c r="AA462" s="217"/>
      <c r="AB462" s="217"/>
      <c r="AC462" s="217"/>
      <c r="AD462" s="217"/>
      <c r="AE462" s="217"/>
      <c r="AF462" s="217"/>
      <c r="AG462" s="217"/>
      <c r="AH462" s="217"/>
      <c r="AI462" s="217"/>
      <c r="AJ462" s="217"/>
      <c r="AK462" s="217"/>
      <c r="AL462" s="217"/>
      <c r="AM462" s="217"/>
      <c r="AN462" s="217"/>
      <c r="AO462" s="217"/>
      <c r="AP462" s="217"/>
      <c r="AQ462" s="217"/>
      <c r="AR462" s="217"/>
      <c r="AS462" s="217"/>
      <c r="AT462" s="217"/>
      <c r="AU462" s="217"/>
      <c r="AV462" s="217"/>
      <c r="AW462" s="217"/>
      <c r="AX462" s="217"/>
      <c r="AY462" s="217"/>
      <c r="AZ462" s="217"/>
      <c r="BA462" s="217"/>
      <c r="BB462" s="217"/>
      <c r="BC462" s="217"/>
      <c r="BD462" s="217"/>
      <c r="BE462" s="217"/>
      <c r="BF462" s="217"/>
      <c r="BG462" s="217"/>
      <c r="BH462" s="217"/>
      <c r="BI462" s="217"/>
      <c r="BJ462" s="217"/>
      <c r="BK462" s="217"/>
      <c r="BL462" s="217"/>
      <c r="BM462" s="217"/>
      <c r="BN462" s="217"/>
      <c r="BO462" s="217"/>
      <c r="BP462" s="217"/>
      <c r="BQ462" s="217"/>
      <c r="BR462" s="217"/>
      <c r="BS462" s="217"/>
      <c r="BT462" s="217"/>
      <c r="BU462" s="217"/>
      <c r="BV462" s="217"/>
      <c r="BW462" s="217"/>
      <c r="BX462" s="217"/>
      <c r="BY462" s="217"/>
      <c r="BZ462" s="217"/>
      <c r="CA462" s="217"/>
      <c r="CB462" s="217"/>
      <c r="CC462" s="217"/>
      <c r="CD462" s="217"/>
      <c r="CE462" s="217"/>
      <c r="CF462" s="217"/>
      <c r="CG462" s="217"/>
      <c r="CH462" s="217"/>
      <c r="CI462" s="217"/>
      <c r="CJ462" s="217"/>
      <c r="CK462" s="217"/>
      <c r="CL462" s="217"/>
      <c r="CM462" s="217"/>
      <c r="CN462" s="217"/>
      <c r="CO462" s="217"/>
      <c r="CP462" s="217"/>
      <c r="CQ462" s="217"/>
      <c r="CR462" s="217"/>
      <c r="CS462" s="217"/>
      <c r="CT462" s="217"/>
      <c r="CU462" s="217"/>
      <c r="CV462" s="217"/>
      <c r="CW462" s="217"/>
      <c r="CX462" s="217"/>
      <c r="CY462" s="217"/>
      <c r="CZ462" s="217"/>
      <c r="DA462" s="217"/>
      <c r="DB462" s="217"/>
      <c r="DC462" s="217"/>
      <c r="DD462" s="217"/>
      <c r="DE462" s="217"/>
      <c r="DF462" s="217"/>
      <c r="DG462" s="217"/>
      <c r="DH462" s="217"/>
      <c r="DI462" s="217"/>
      <c r="DJ462" s="217"/>
      <c r="DK462" s="217"/>
      <c r="DL462" s="217"/>
      <c r="DM462" s="217"/>
      <c r="DN462" s="217"/>
      <c r="DO462" s="217"/>
      <c r="DP462" s="217"/>
      <c r="DQ462" s="217"/>
      <c r="DR462" s="217"/>
      <c r="DS462" s="217"/>
      <c r="DT462" s="217"/>
      <c r="DU462" s="217"/>
      <c r="DV462" s="217"/>
      <c r="DW462" s="217"/>
      <c r="DX462" s="217"/>
      <c r="DY462" s="217"/>
      <c r="DZ462" s="217"/>
      <c r="EA462" s="217"/>
      <c r="EB462" s="217"/>
      <c r="EC462" s="217"/>
      <c r="ED462" s="217"/>
      <c r="EE462" s="217"/>
      <c r="EF462" s="217"/>
      <c r="EG462" s="217"/>
      <c r="EH462" s="217"/>
      <c r="EI462" s="217"/>
      <c r="EJ462" s="217"/>
      <c r="EK462" s="217"/>
      <c r="EL462" s="217"/>
      <c r="EM462" s="217"/>
      <c r="EN462" s="217"/>
      <c r="EO462" s="217"/>
      <c r="EP462" s="217"/>
      <c r="EQ462" s="217"/>
      <c r="ER462" s="217"/>
      <c r="ES462" s="217"/>
      <c r="ET462" s="217"/>
      <c r="EU462" s="217"/>
      <c r="EV462" s="217"/>
      <c r="EW462" s="217"/>
      <c r="EX462" s="217"/>
      <c r="EY462" s="217"/>
      <c r="EZ462" s="217"/>
      <c r="FA462" s="217"/>
      <c r="FB462" s="217"/>
      <c r="FC462" s="217"/>
      <c r="FD462" s="217"/>
      <c r="FE462" s="217"/>
      <c r="FF462" s="217"/>
      <c r="FG462" s="217"/>
      <c r="FH462" s="217"/>
      <c r="FI462" s="217"/>
      <c r="FJ462" s="217"/>
      <c r="FK462" s="217"/>
      <c r="FL462" s="217"/>
      <c r="FM462" s="217"/>
      <c r="FN462" s="217"/>
      <c r="FO462" s="217"/>
      <c r="FP462" s="217"/>
      <c r="FQ462" s="217"/>
      <c r="FR462" s="217"/>
      <c r="FS462" s="217"/>
      <c r="FT462" s="217"/>
      <c r="FU462" s="217"/>
      <c r="FV462" s="217"/>
      <c r="FW462" s="217"/>
      <c r="FX462" s="217"/>
      <c r="FY462" s="217"/>
      <c r="FZ462" s="217"/>
      <c r="GA462" s="217"/>
      <c r="GB462" s="217"/>
      <c r="GC462" s="217"/>
      <c r="GD462" s="217"/>
      <c r="GE462" s="217"/>
      <c r="GF462" s="217"/>
      <c r="GG462" s="217"/>
      <c r="GH462" s="217"/>
      <c r="GI462" s="217"/>
      <c r="GJ462" s="217"/>
      <c r="GK462" s="217"/>
      <c r="GL462" s="217"/>
      <c r="GM462" s="217"/>
      <c r="GN462" s="217"/>
      <c r="GO462" s="217"/>
      <c r="GP462" s="217"/>
      <c r="GQ462" s="217"/>
      <c r="GR462" s="217"/>
      <c r="GS462" s="217"/>
      <c r="GT462" s="217"/>
      <c r="GU462" s="217"/>
      <c r="GV462" s="217"/>
      <c r="GW462" s="217"/>
      <c r="GX462" s="217"/>
      <c r="GY462" s="217"/>
      <c r="GZ462" s="217"/>
      <c r="HA462" s="217"/>
      <c r="HB462" s="217"/>
      <c r="HC462" s="217"/>
      <c r="HD462" s="217"/>
      <c r="HE462" s="217"/>
      <c r="HF462" s="217"/>
      <c r="HG462" s="217"/>
      <c r="HH462" s="217"/>
      <c r="HI462" s="217"/>
      <c r="HJ462" s="217"/>
      <c r="HK462" s="217"/>
      <c r="HL462" s="217"/>
      <c r="HM462" s="217"/>
      <c r="HN462" s="217"/>
      <c r="HO462" s="217"/>
      <c r="HP462" s="217"/>
      <c r="HQ462" s="217"/>
      <c r="HR462" s="217"/>
      <c r="HS462" s="217"/>
      <c r="HT462" s="217"/>
      <c r="HU462" s="217"/>
      <c r="HV462" s="217"/>
      <c r="HW462" s="217"/>
      <c r="HX462" s="217"/>
      <c r="HY462" s="217"/>
      <c r="HZ462" s="217"/>
      <c r="IA462" s="217"/>
      <c r="IB462" s="217"/>
      <c r="IC462" s="217"/>
      <c r="ID462" s="217"/>
      <c r="IE462" s="217"/>
      <c r="IF462" s="217"/>
      <c r="IG462" s="217"/>
      <c r="IH462" s="217"/>
      <c r="II462" s="217"/>
      <c r="IJ462" s="217"/>
      <c r="IK462" s="217"/>
      <c r="IL462" s="217"/>
      <c r="IM462" s="217"/>
      <c r="IN462" s="217"/>
      <c r="IO462" s="217"/>
      <c r="IP462" s="217"/>
      <c r="IQ462" s="217"/>
      <c r="IR462" s="217"/>
      <c r="IS462" s="217"/>
      <c r="IT462" s="217"/>
      <c r="IU462" s="217"/>
      <c r="IV462" s="217"/>
      <c r="IW462" s="217"/>
    </row>
    <row r="463" customFormat="false" ht="12.75" hidden="false" customHeight="false" outlineLevel="0" collapsed="false">
      <c r="A463" s="194"/>
      <c r="B463" s="216"/>
      <c r="C463" s="222"/>
      <c r="D463" s="222"/>
      <c r="E463" s="222"/>
      <c r="F463" s="217"/>
      <c r="G463" s="217"/>
      <c r="H463" s="217"/>
      <c r="I463" s="217"/>
      <c r="J463" s="217"/>
      <c r="K463" s="217"/>
      <c r="L463" s="217"/>
      <c r="M463" s="217"/>
      <c r="N463" s="217"/>
      <c r="O463" s="217"/>
      <c r="P463" s="217"/>
      <c r="Q463" s="217"/>
      <c r="R463" s="217"/>
      <c r="S463" s="217"/>
      <c r="T463" s="217"/>
      <c r="U463" s="217"/>
      <c r="V463" s="217"/>
      <c r="W463" s="217"/>
      <c r="X463" s="217"/>
      <c r="Y463" s="217"/>
      <c r="Z463" s="217"/>
      <c r="AA463" s="217"/>
      <c r="AB463" s="217"/>
      <c r="AC463" s="217"/>
      <c r="AD463" s="217"/>
      <c r="AE463" s="217"/>
      <c r="AF463" s="217"/>
      <c r="AG463" s="217"/>
      <c r="AH463" s="217"/>
      <c r="AI463" s="217"/>
      <c r="AJ463" s="217"/>
      <c r="AK463" s="217"/>
      <c r="AL463" s="217"/>
      <c r="AM463" s="217"/>
      <c r="AN463" s="217"/>
      <c r="AO463" s="217"/>
      <c r="AP463" s="217"/>
      <c r="AQ463" s="217"/>
      <c r="AR463" s="217"/>
      <c r="AS463" s="217"/>
      <c r="AT463" s="217"/>
      <c r="AU463" s="217"/>
      <c r="AV463" s="217"/>
      <c r="AW463" s="217"/>
      <c r="AX463" s="217"/>
      <c r="AY463" s="217"/>
      <c r="AZ463" s="217"/>
      <c r="BA463" s="217"/>
      <c r="BB463" s="217"/>
      <c r="BC463" s="217"/>
      <c r="BD463" s="217"/>
      <c r="BE463" s="217"/>
      <c r="BF463" s="217"/>
      <c r="BG463" s="217"/>
      <c r="BH463" s="217"/>
      <c r="BI463" s="217"/>
      <c r="BJ463" s="217"/>
      <c r="BK463" s="217"/>
      <c r="BL463" s="217"/>
      <c r="BM463" s="217"/>
      <c r="BN463" s="217"/>
      <c r="BO463" s="217"/>
      <c r="BP463" s="217"/>
      <c r="BQ463" s="217"/>
      <c r="BR463" s="217"/>
      <c r="BS463" s="217"/>
      <c r="BT463" s="217"/>
      <c r="BU463" s="217"/>
      <c r="BV463" s="217"/>
      <c r="BW463" s="217"/>
      <c r="BX463" s="217"/>
      <c r="BY463" s="217"/>
      <c r="BZ463" s="217"/>
      <c r="CA463" s="217"/>
      <c r="CB463" s="217"/>
      <c r="CC463" s="217"/>
      <c r="CD463" s="217"/>
      <c r="CE463" s="217"/>
      <c r="CF463" s="217"/>
      <c r="CG463" s="217"/>
      <c r="CH463" s="217"/>
      <c r="CI463" s="217"/>
      <c r="CJ463" s="217"/>
      <c r="CK463" s="217"/>
      <c r="CL463" s="217"/>
      <c r="CM463" s="217"/>
      <c r="CN463" s="217"/>
      <c r="CO463" s="217"/>
      <c r="CP463" s="217"/>
      <c r="CQ463" s="217"/>
      <c r="CR463" s="217"/>
      <c r="CS463" s="217"/>
      <c r="CT463" s="217"/>
      <c r="CU463" s="217"/>
      <c r="CV463" s="217"/>
      <c r="CW463" s="217"/>
      <c r="CX463" s="217"/>
      <c r="CY463" s="217"/>
      <c r="CZ463" s="217"/>
      <c r="DA463" s="217"/>
      <c r="DB463" s="217"/>
      <c r="DC463" s="217"/>
      <c r="DD463" s="217"/>
      <c r="DE463" s="217"/>
      <c r="DF463" s="217"/>
      <c r="DG463" s="217"/>
      <c r="DH463" s="217"/>
      <c r="DI463" s="217"/>
      <c r="DJ463" s="217"/>
      <c r="DK463" s="217"/>
      <c r="DL463" s="217"/>
      <c r="DM463" s="217"/>
      <c r="DN463" s="217"/>
      <c r="DO463" s="217"/>
      <c r="DP463" s="217"/>
      <c r="DQ463" s="217"/>
      <c r="DR463" s="217"/>
      <c r="DS463" s="217"/>
      <c r="DT463" s="217"/>
      <c r="DU463" s="217"/>
      <c r="DV463" s="217"/>
      <c r="DW463" s="217"/>
      <c r="DX463" s="217"/>
      <c r="DY463" s="217"/>
      <c r="DZ463" s="217"/>
      <c r="EA463" s="217"/>
      <c r="EB463" s="217"/>
      <c r="EC463" s="217"/>
      <c r="ED463" s="217"/>
      <c r="EE463" s="217"/>
      <c r="EF463" s="217"/>
      <c r="EG463" s="217"/>
      <c r="EH463" s="217"/>
      <c r="EI463" s="217"/>
      <c r="EJ463" s="217"/>
      <c r="EK463" s="217"/>
      <c r="EL463" s="217"/>
      <c r="EM463" s="217"/>
      <c r="EN463" s="217"/>
      <c r="EO463" s="217"/>
      <c r="EP463" s="217"/>
      <c r="EQ463" s="217"/>
      <c r="ER463" s="217"/>
      <c r="ES463" s="217"/>
      <c r="ET463" s="217"/>
      <c r="EU463" s="217"/>
      <c r="EV463" s="217"/>
      <c r="EW463" s="217"/>
      <c r="EX463" s="217"/>
      <c r="EY463" s="217"/>
      <c r="EZ463" s="217"/>
      <c r="FA463" s="217"/>
      <c r="FB463" s="217"/>
      <c r="FC463" s="217"/>
      <c r="FD463" s="217"/>
      <c r="FE463" s="217"/>
      <c r="FF463" s="217"/>
      <c r="FG463" s="217"/>
      <c r="FH463" s="217"/>
      <c r="FI463" s="217"/>
      <c r="FJ463" s="217"/>
      <c r="FK463" s="217"/>
      <c r="FL463" s="217"/>
      <c r="FM463" s="217"/>
      <c r="FN463" s="217"/>
      <c r="FO463" s="217"/>
      <c r="FP463" s="217"/>
      <c r="FQ463" s="217"/>
      <c r="FR463" s="217"/>
      <c r="FS463" s="217"/>
      <c r="FT463" s="217"/>
      <c r="FU463" s="217"/>
      <c r="FV463" s="217"/>
      <c r="FW463" s="217"/>
      <c r="FX463" s="217"/>
      <c r="FY463" s="217"/>
      <c r="FZ463" s="217"/>
      <c r="GA463" s="217"/>
      <c r="GB463" s="217"/>
      <c r="GC463" s="217"/>
      <c r="GD463" s="217"/>
      <c r="GE463" s="217"/>
      <c r="GF463" s="217"/>
      <c r="GG463" s="217"/>
      <c r="GH463" s="217"/>
      <c r="GI463" s="217"/>
      <c r="GJ463" s="217"/>
      <c r="GK463" s="217"/>
      <c r="GL463" s="217"/>
      <c r="GM463" s="217"/>
      <c r="GN463" s="217"/>
      <c r="GO463" s="217"/>
      <c r="GP463" s="217"/>
      <c r="GQ463" s="217"/>
      <c r="GR463" s="217"/>
      <c r="GS463" s="217"/>
      <c r="GT463" s="217"/>
      <c r="GU463" s="217"/>
      <c r="GV463" s="217"/>
      <c r="GW463" s="217"/>
      <c r="GX463" s="217"/>
      <c r="GY463" s="217"/>
      <c r="GZ463" s="217"/>
      <c r="HA463" s="217"/>
      <c r="HB463" s="217"/>
      <c r="HC463" s="217"/>
      <c r="HD463" s="217"/>
      <c r="HE463" s="217"/>
      <c r="HF463" s="217"/>
      <c r="HG463" s="217"/>
      <c r="HH463" s="217"/>
      <c r="HI463" s="217"/>
      <c r="HJ463" s="217"/>
      <c r="HK463" s="217"/>
      <c r="HL463" s="217"/>
      <c r="HM463" s="217"/>
      <c r="HN463" s="217"/>
      <c r="HO463" s="217"/>
      <c r="HP463" s="217"/>
      <c r="HQ463" s="217"/>
      <c r="HR463" s="217"/>
      <c r="HS463" s="217"/>
      <c r="HT463" s="217"/>
      <c r="HU463" s="217"/>
      <c r="HV463" s="217"/>
      <c r="HW463" s="217"/>
      <c r="HX463" s="217"/>
      <c r="HY463" s="217"/>
      <c r="HZ463" s="217"/>
      <c r="IA463" s="217"/>
      <c r="IB463" s="217"/>
      <c r="IC463" s="217"/>
      <c r="ID463" s="217"/>
      <c r="IE463" s="217"/>
      <c r="IF463" s="217"/>
      <c r="IG463" s="217"/>
      <c r="IH463" s="217"/>
      <c r="II463" s="217"/>
      <c r="IJ463" s="217"/>
      <c r="IK463" s="217"/>
      <c r="IL463" s="217"/>
      <c r="IM463" s="217"/>
      <c r="IN463" s="217"/>
      <c r="IO463" s="217"/>
      <c r="IP463" s="217"/>
      <c r="IQ463" s="217"/>
      <c r="IR463" s="217"/>
      <c r="IS463" s="217"/>
      <c r="IT463" s="217"/>
      <c r="IU463" s="217"/>
      <c r="IV463" s="217"/>
      <c r="IW463" s="217"/>
    </row>
    <row r="464" customFormat="false" ht="12.75" hidden="false" customHeight="false" outlineLevel="0" collapsed="false">
      <c r="A464" s="194"/>
      <c r="B464" s="216"/>
      <c r="C464" s="222"/>
      <c r="D464" s="222"/>
      <c r="E464" s="222"/>
      <c r="F464" s="217"/>
      <c r="G464" s="217"/>
      <c r="H464" s="217"/>
      <c r="I464" s="217"/>
      <c r="J464" s="217"/>
      <c r="K464" s="217"/>
      <c r="L464" s="217"/>
      <c r="M464" s="217"/>
      <c r="N464" s="217"/>
      <c r="O464" s="217"/>
      <c r="P464" s="217"/>
      <c r="Q464" s="217"/>
      <c r="R464" s="217"/>
      <c r="S464" s="217"/>
      <c r="T464" s="217"/>
      <c r="U464" s="217"/>
      <c r="V464" s="217"/>
      <c r="W464" s="217"/>
      <c r="X464" s="217"/>
      <c r="Y464" s="217"/>
      <c r="Z464" s="217"/>
      <c r="AA464" s="217"/>
      <c r="AB464" s="217"/>
      <c r="AC464" s="217"/>
      <c r="AD464" s="217"/>
      <c r="AE464" s="217"/>
      <c r="AF464" s="217"/>
      <c r="AG464" s="217"/>
      <c r="AH464" s="217"/>
      <c r="AI464" s="217"/>
      <c r="AJ464" s="217"/>
      <c r="AK464" s="217"/>
      <c r="AL464" s="217"/>
      <c r="AM464" s="217"/>
      <c r="AN464" s="217"/>
      <c r="AO464" s="217"/>
      <c r="AP464" s="217"/>
      <c r="AQ464" s="217"/>
      <c r="AR464" s="217"/>
      <c r="AS464" s="217"/>
      <c r="AT464" s="217"/>
      <c r="AU464" s="217"/>
      <c r="AV464" s="217"/>
      <c r="AW464" s="217"/>
      <c r="AX464" s="217"/>
      <c r="AY464" s="217"/>
      <c r="AZ464" s="217"/>
      <c r="BA464" s="217"/>
      <c r="BB464" s="217"/>
      <c r="BC464" s="217"/>
      <c r="BD464" s="217"/>
      <c r="BE464" s="217"/>
      <c r="BF464" s="217"/>
      <c r="BG464" s="217"/>
      <c r="BH464" s="217"/>
      <c r="BI464" s="217"/>
      <c r="BJ464" s="217"/>
      <c r="BK464" s="217"/>
      <c r="BL464" s="217"/>
      <c r="BM464" s="217"/>
      <c r="BN464" s="217"/>
      <c r="BO464" s="217"/>
      <c r="BP464" s="217"/>
      <c r="BQ464" s="217"/>
      <c r="BR464" s="217"/>
      <c r="BS464" s="217"/>
      <c r="BT464" s="217"/>
      <c r="BU464" s="217"/>
      <c r="BV464" s="217"/>
      <c r="BW464" s="217"/>
      <c r="BX464" s="217"/>
      <c r="BY464" s="217"/>
      <c r="BZ464" s="217"/>
      <c r="CA464" s="217"/>
      <c r="CB464" s="217"/>
      <c r="CC464" s="217"/>
      <c r="CD464" s="217"/>
      <c r="CE464" s="217"/>
      <c r="CF464" s="217"/>
      <c r="CG464" s="217"/>
      <c r="CH464" s="217"/>
      <c r="CI464" s="217"/>
      <c r="CJ464" s="217"/>
      <c r="CK464" s="217"/>
      <c r="CL464" s="217"/>
      <c r="CM464" s="217"/>
      <c r="CN464" s="217"/>
      <c r="CO464" s="217"/>
      <c r="CP464" s="217"/>
      <c r="CQ464" s="217"/>
      <c r="CR464" s="217"/>
      <c r="CS464" s="217"/>
      <c r="CT464" s="217"/>
      <c r="CU464" s="217"/>
      <c r="CV464" s="217"/>
      <c r="CW464" s="217"/>
      <c r="CX464" s="217"/>
      <c r="CY464" s="217"/>
      <c r="CZ464" s="217"/>
      <c r="DA464" s="217"/>
      <c r="DB464" s="217"/>
      <c r="DC464" s="217"/>
      <c r="DD464" s="217"/>
      <c r="DE464" s="217"/>
      <c r="DF464" s="217"/>
      <c r="DG464" s="217"/>
      <c r="DH464" s="217"/>
      <c r="DI464" s="217"/>
      <c r="DJ464" s="217"/>
      <c r="DK464" s="217"/>
      <c r="DL464" s="217"/>
      <c r="DM464" s="217"/>
      <c r="DN464" s="217"/>
      <c r="DO464" s="217"/>
      <c r="DP464" s="217"/>
      <c r="DQ464" s="217"/>
      <c r="DR464" s="217"/>
      <c r="DS464" s="217"/>
      <c r="DT464" s="217"/>
      <c r="DU464" s="217"/>
      <c r="DV464" s="217"/>
      <c r="DW464" s="217"/>
      <c r="DX464" s="217"/>
      <c r="DY464" s="217"/>
      <c r="DZ464" s="217"/>
      <c r="EA464" s="217"/>
      <c r="EB464" s="217"/>
      <c r="EC464" s="217"/>
      <c r="ED464" s="217"/>
      <c r="EE464" s="217"/>
      <c r="EF464" s="217"/>
      <c r="EG464" s="217"/>
      <c r="EH464" s="217"/>
      <c r="EI464" s="217"/>
      <c r="EJ464" s="217"/>
      <c r="EK464" s="217"/>
      <c r="EL464" s="217"/>
      <c r="EM464" s="217"/>
      <c r="EN464" s="217"/>
      <c r="EO464" s="217"/>
      <c r="EP464" s="217"/>
      <c r="EQ464" s="217"/>
      <c r="ER464" s="217"/>
      <c r="ES464" s="217"/>
      <c r="ET464" s="217"/>
      <c r="EU464" s="217"/>
      <c r="EV464" s="217"/>
      <c r="EW464" s="217"/>
      <c r="EX464" s="217"/>
      <c r="EY464" s="217"/>
      <c r="EZ464" s="217"/>
      <c r="FA464" s="217"/>
      <c r="FB464" s="217"/>
      <c r="FC464" s="217"/>
      <c r="FD464" s="217"/>
      <c r="FE464" s="217"/>
      <c r="FF464" s="217"/>
      <c r="FG464" s="217"/>
      <c r="FH464" s="217"/>
      <c r="FI464" s="217"/>
      <c r="FJ464" s="217"/>
      <c r="FK464" s="217"/>
      <c r="FL464" s="217"/>
      <c r="FM464" s="217"/>
      <c r="FN464" s="217"/>
      <c r="FO464" s="217"/>
      <c r="FP464" s="217"/>
      <c r="FQ464" s="217"/>
      <c r="FR464" s="217"/>
      <c r="FS464" s="217"/>
      <c r="FT464" s="217"/>
      <c r="FU464" s="217"/>
      <c r="FV464" s="217"/>
      <c r="FW464" s="217"/>
      <c r="FX464" s="217"/>
      <c r="FY464" s="217"/>
      <c r="FZ464" s="217"/>
      <c r="GA464" s="217"/>
      <c r="GB464" s="217"/>
      <c r="GC464" s="217"/>
      <c r="GD464" s="217"/>
      <c r="GE464" s="217"/>
      <c r="GF464" s="217"/>
      <c r="GG464" s="217"/>
      <c r="GH464" s="217"/>
      <c r="GI464" s="217"/>
      <c r="GJ464" s="217"/>
      <c r="GK464" s="217"/>
      <c r="GL464" s="217"/>
      <c r="GM464" s="217"/>
      <c r="GN464" s="217"/>
      <c r="GO464" s="217"/>
      <c r="GP464" s="217"/>
      <c r="GQ464" s="217"/>
      <c r="GR464" s="217"/>
      <c r="GS464" s="217"/>
      <c r="GT464" s="217"/>
      <c r="GU464" s="217"/>
      <c r="GV464" s="217"/>
      <c r="GW464" s="217"/>
      <c r="GX464" s="217"/>
      <c r="GY464" s="217"/>
      <c r="GZ464" s="217"/>
      <c r="HA464" s="217"/>
      <c r="HB464" s="217"/>
      <c r="HC464" s="217"/>
      <c r="HD464" s="217"/>
      <c r="HE464" s="217"/>
      <c r="HF464" s="217"/>
      <c r="HG464" s="217"/>
      <c r="HH464" s="217"/>
      <c r="HI464" s="217"/>
      <c r="HJ464" s="217"/>
      <c r="HK464" s="217"/>
      <c r="HL464" s="217"/>
      <c r="HM464" s="217"/>
      <c r="HN464" s="217"/>
      <c r="HO464" s="217"/>
      <c r="HP464" s="217"/>
      <c r="HQ464" s="217"/>
      <c r="HR464" s="217"/>
      <c r="HS464" s="217"/>
      <c r="HT464" s="217"/>
      <c r="HU464" s="217"/>
      <c r="HV464" s="217"/>
      <c r="HW464" s="217"/>
      <c r="HX464" s="217"/>
      <c r="HY464" s="217"/>
      <c r="HZ464" s="217"/>
      <c r="IA464" s="217"/>
      <c r="IB464" s="217"/>
      <c r="IC464" s="217"/>
      <c r="ID464" s="217"/>
      <c r="IE464" s="217"/>
      <c r="IF464" s="217"/>
      <c r="IG464" s="217"/>
      <c r="IH464" s="217"/>
      <c r="II464" s="217"/>
      <c r="IJ464" s="217"/>
      <c r="IK464" s="217"/>
      <c r="IL464" s="217"/>
      <c r="IM464" s="217"/>
      <c r="IN464" s="217"/>
      <c r="IO464" s="217"/>
      <c r="IP464" s="217"/>
      <c r="IQ464" s="217"/>
      <c r="IR464" s="217"/>
      <c r="IS464" s="217"/>
      <c r="IT464" s="217"/>
      <c r="IU464" s="217"/>
      <c r="IV464" s="217"/>
      <c r="IW464" s="217"/>
    </row>
    <row r="465" customFormat="false" ht="12.75" hidden="false" customHeight="false" outlineLevel="0" collapsed="false">
      <c r="A465" s="194"/>
      <c r="B465" s="216"/>
      <c r="C465" s="222"/>
      <c r="D465" s="222"/>
      <c r="E465" s="222"/>
      <c r="F465" s="217"/>
      <c r="G465" s="217"/>
      <c r="H465" s="217"/>
      <c r="I465" s="217"/>
      <c r="J465" s="217"/>
      <c r="K465" s="217"/>
      <c r="L465" s="217"/>
      <c r="M465" s="217"/>
      <c r="N465" s="217"/>
      <c r="O465" s="217"/>
      <c r="P465" s="217"/>
      <c r="Q465" s="217"/>
      <c r="R465" s="217"/>
      <c r="S465" s="217"/>
      <c r="T465" s="217"/>
      <c r="U465" s="217"/>
      <c r="V465" s="217"/>
      <c r="W465" s="217"/>
      <c r="X465" s="217"/>
      <c r="Y465" s="217"/>
      <c r="Z465" s="217"/>
      <c r="AA465" s="217"/>
      <c r="AB465" s="217"/>
      <c r="AC465" s="217"/>
      <c r="AD465" s="217"/>
      <c r="AE465" s="217"/>
      <c r="AF465" s="217"/>
      <c r="AG465" s="217"/>
      <c r="AH465" s="217"/>
      <c r="AI465" s="217"/>
      <c r="AJ465" s="217"/>
      <c r="AK465" s="217"/>
      <c r="AL465" s="217"/>
      <c r="AM465" s="217"/>
      <c r="AN465" s="217"/>
      <c r="AO465" s="217"/>
      <c r="AP465" s="217"/>
      <c r="AQ465" s="217"/>
      <c r="AR465" s="217"/>
      <c r="AS465" s="217"/>
      <c r="AT465" s="217"/>
      <c r="AU465" s="217"/>
      <c r="AV465" s="217"/>
      <c r="AW465" s="217"/>
      <c r="AX465" s="217"/>
      <c r="AY465" s="217"/>
      <c r="AZ465" s="217"/>
      <c r="BA465" s="217"/>
      <c r="BB465" s="217"/>
      <c r="BC465" s="217"/>
      <c r="BD465" s="217"/>
      <c r="BE465" s="217"/>
      <c r="BF465" s="217"/>
      <c r="BG465" s="217"/>
      <c r="BH465" s="217"/>
      <c r="BI465" s="217"/>
      <c r="BJ465" s="217"/>
      <c r="BK465" s="217"/>
      <c r="BL465" s="217"/>
      <c r="BM465" s="217"/>
      <c r="BN465" s="217"/>
      <c r="BO465" s="217"/>
      <c r="BP465" s="217"/>
      <c r="BQ465" s="217"/>
      <c r="BR465" s="217"/>
      <c r="BS465" s="217"/>
      <c r="BT465" s="217"/>
      <c r="BU465" s="217"/>
      <c r="BV465" s="217"/>
      <c r="BW465" s="217"/>
      <c r="BX465" s="217"/>
      <c r="BY465" s="217"/>
      <c r="BZ465" s="217"/>
      <c r="CA465" s="217"/>
      <c r="CB465" s="217"/>
      <c r="CC465" s="217"/>
      <c r="CD465" s="217"/>
      <c r="CE465" s="217"/>
      <c r="CF465" s="217"/>
      <c r="CG465" s="217"/>
      <c r="CH465" s="217"/>
      <c r="CI465" s="217"/>
      <c r="CJ465" s="217"/>
      <c r="CK465" s="217"/>
      <c r="CL465" s="217"/>
      <c r="CM465" s="217"/>
      <c r="CN465" s="217"/>
      <c r="CO465" s="217"/>
      <c r="CP465" s="217"/>
      <c r="CQ465" s="217"/>
      <c r="CR465" s="217"/>
      <c r="CS465" s="217"/>
      <c r="CT465" s="217"/>
      <c r="CU465" s="217"/>
      <c r="CV465" s="217"/>
      <c r="CW465" s="217"/>
      <c r="CX465" s="217"/>
      <c r="CY465" s="217"/>
      <c r="CZ465" s="217"/>
      <c r="DA465" s="217"/>
      <c r="DB465" s="217"/>
      <c r="DC465" s="217"/>
      <c r="DD465" s="217"/>
      <c r="DE465" s="217"/>
      <c r="DF465" s="217"/>
      <c r="DG465" s="217"/>
      <c r="DH465" s="217"/>
      <c r="DI465" s="217"/>
      <c r="DJ465" s="217"/>
      <c r="DK465" s="217"/>
      <c r="DL465" s="217"/>
      <c r="DM465" s="217"/>
      <c r="DN465" s="217"/>
      <c r="DO465" s="217"/>
      <c r="DP465" s="217"/>
      <c r="DQ465" s="217"/>
      <c r="DR465" s="217"/>
      <c r="DS465" s="217"/>
      <c r="DT465" s="217"/>
      <c r="DU465" s="217"/>
      <c r="DV465" s="217"/>
      <c r="DW465" s="217"/>
      <c r="DX465" s="217"/>
      <c r="DY465" s="217"/>
      <c r="DZ465" s="217"/>
      <c r="EA465" s="217"/>
      <c r="EB465" s="217"/>
      <c r="EC465" s="217"/>
      <c r="ED465" s="217"/>
      <c r="EE465" s="217"/>
      <c r="EF465" s="217"/>
      <c r="EG465" s="217"/>
      <c r="EH465" s="217"/>
      <c r="EI465" s="217"/>
      <c r="EJ465" s="217"/>
      <c r="EK465" s="217"/>
      <c r="EL465" s="217"/>
      <c r="EM465" s="217"/>
      <c r="EN465" s="217"/>
      <c r="EO465" s="217"/>
      <c r="EP465" s="217"/>
      <c r="EQ465" s="217"/>
      <c r="ER465" s="217"/>
      <c r="ES465" s="217"/>
      <c r="ET465" s="217"/>
      <c r="EU465" s="217"/>
      <c r="EV465" s="217"/>
      <c r="EW465" s="217"/>
      <c r="EX465" s="217"/>
      <c r="EY465" s="217"/>
      <c r="EZ465" s="217"/>
      <c r="FA465" s="217"/>
      <c r="FB465" s="217"/>
      <c r="FC465" s="217"/>
      <c r="FD465" s="217"/>
      <c r="FE465" s="217"/>
      <c r="FF465" s="217"/>
      <c r="FG465" s="217"/>
      <c r="FH465" s="217"/>
      <c r="FI465" s="217"/>
      <c r="FJ465" s="217"/>
      <c r="FK465" s="217"/>
      <c r="FL465" s="217"/>
      <c r="FM465" s="217"/>
      <c r="FN465" s="217"/>
      <c r="FO465" s="217"/>
      <c r="FP465" s="217"/>
      <c r="FQ465" s="217"/>
      <c r="FR465" s="217"/>
      <c r="FS465" s="217"/>
      <c r="FT465" s="217"/>
      <c r="FU465" s="217"/>
      <c r="FV465" s="217"/>
      <c r="FW465" s="217"/>
      <c r="FX465" s="217"/>
      <c r="FY465" s="217"/>
      <c r="FZ465" s="217"/>
      <c r="GA465" s="217"/>
      <c r="GB465" s="217"/>
      <c r="GC465" s="217"/>
      <c r="GD465" s="217"/>
      <c r="GE465" s="217"/>
      <c r="GF465" s="217"/>
      <c r="GG465" s="217"/>
      <c r="GH465" s="217"/>
      <c r="GI465" s="217"/>
      <c r="GJ465" s="217"/>
      <c r="GK465" s="217"/>
      <c r="GL465" s="217"/>
      <c r="GM465" s="217"/>
      <c r="GN465" s="217"/>
      <c r="GO465" s="217"/>
      <c r="GP465" s="217"/>
      <c r="GQ465" s="217"/>
      <c r="GR465" s="217"/>
      <c r="GS465" s="217"/>
      <c r="GT465" s="217"/>
      <c r="GU465" s="217"/>
      <c r="GV465" s="217"/>
      <c r="GW465" s="217"/>
      <c r="GX465" s="217"/>
      <c r="GY465" s="217"/>
      <c r="GZ465" s="217"/>
      <c r="HA465" s="217"/>
      <c r="HB465" s="217"/>
      <c r="HC465" s="217"/>
      <c r="HD465" s="217"/>
      <c r="HE465" s="217"/>
      <c r="HF465" s="217"/>
      <c r="HG465" s="217"/>
      <c r="HH465" s="217"/>
      <c r="HI465" s="217"/>
      <c r="HJ465" s="217"/>
      <c r="HK465" s="217"/>
      <c r="HL465" s="217"/>
      <c r="HM465" s="217"/>
      <c r="HN465" s="217"/>
      <c r="HO465" s="217"/>
      <c r="HP465" s="217"/>
      <c r="HQ465" s="217"/>
      <c r="HR465" s="217"/>
      <c r="HS465" s="217"/>
      <c r="HT465" s="217"/>
      <c r="HU465" s="217"/>
      <c r="HV465" s="217"/>
      <c r="HW465" s="217"/>
      <c r="HX465" s="217"/>
      <c r="HY465" s="217"/>
      <c r="HZ465" s="217"/>
      <c r="IA465" s="217"/>
      <c r="IB465" s="217"/>
      <c r="IC465" s="217"/>
      <c r="ID465" s="217"/>
      <c r="IE465" s="217"/>
      <c r="IF465" s="217"/>
      <c r="IG465" s="217"/>
      <c r="IH465" s="217"/>
      <c r="II465" s="217"/>
      <c r="IJ465" s="217"/>
      <c r="IK465" s="217"/>
      <c r="IL465" s="217"/>
      <c r="IM465" s="217"/>
      <c r="IN465" s="217"/>
      <c r="IO465" s="217"/>
      <c r="IP465" s="217"/>
      <c r="IQ465" s="217"/>
      <c r="IR465" s="217"/>
      <c r="IS465" s="217"/>
      <c r="IT465" s="217"/>
      <c r="IU465" s="217"/>
      <c r="IV465" s="217"/>
      <c r="IW465" s="217"/>
    </row>
    <row r="466" customFormat="false" ht="12.75" hidden="false" customHeight="false" outlineLevel="0" collapsed="false">
      <c r="A466" s="191"/>
      <c r="B466" s="216"/>
      <c r="C466" s="222"/>
      <c r="D466" s="222"/>
      <c r="E466" s="222"/>
      <c r="F466" s="217"/>
      <c r="G466" s="217"/>
      <c r="H466" s="217"/>
      <c r="I466" s="217"/>
      <c r="J466" s="217"/>
      <c r="K466" s="217"/>
      <c r="L466" s="217"/>
      <c r="M466" s="217"/>
      <c r="N466" s="217"/>
      <c r="O466" s="217"/>
      <c r="P466" s="217"/>
      <c r="Q466" s="217"/>
      <c r="R466" s="217"/>
      <c r="S466" s="217"/>
      <c r="T466" s="217"/>
      <c r="U466" s="217"/>
      <c r="V466" s="217"/>
      <c r="W466" s="217"/>
      <c r="X466" s="217"/>
      <c r="Y466" s="217"/>
      <c r="Z466" s="217"/>
      <c r="AA466" s="217"/>
      <c r="AB466" s="217"/>
      <c r="AC466" s="217"/>
      <c r="AD466" s="217"/>
      <c r="AE466" s="217"/>
      <c r="AF466" s="217"/>
      <c r="AG466" s="217"/>
      <c r="AH466" s="217"/>
      <c r="AI466" s="217"/>
      <c r="AJ466" s="217"/>
      <c r="AK466" s="217"/>
      <c r="AL466" s="217"/>
      <c r="AM466" s="217"/>
      <c r="AN466" s="217"/>
      <c r="AO466" s="217"/>
      <c r="AP466" s="217"/>
      <c r="AQ466" s="217"/>
      <c r="AR466" s="217"/>
      <c r="AS466" s="217"/>
      <c r="AT466" s="217"/>
      <c r="AU466" s="217"/>
      <c r="AV466" s="217"/>
      <c r="AW466" s="217"/>
      <c r="AX466" s="217"/>
      <c r="AY466" s="217"/>
      <c r="AZ466" s="217"/>
      <c r="BA466" s="217"/>
      <c r="BB466" s="217"/>
      <c r="BC466" s="217"/>
      <c r="BD466" s="217"/>
      <c r="BE466" s="217"/>
      <c r="BF466" s="217"/>
      <c r="BG466" s="217"/>
      <c r="BH466" s="217"/>
      <c r="BI466" s="217"/>
      <c r="BJ466" s="217"/>
      <c r="BK466" s="217"/>
      <c r="BL466" s="217"/>
      <c r="BM466" s="217"/>
      <c r="BN466" s="217"/>
      <c r="BO466" s="217"/>
      <c r="BP466" s="217"/>
      <c r="BQ466" s="217"/>
      <c r="BR466" s="217"/>
      <c r="BS466" s="217"/>
      <c r="BT466" s="217"/>
      <c r="BU466" s="217"/>
      <c r="BV466" s="217"/>
      <c r="BW466" s="217"/>
      <c r="BX466" s="217"/>
      <c r="BY466" s="217"/>
      <c r="BZ466" s="217"/>
      <c r="CA466" s="217"/>
      <c r="CB466" s="217"/>
      <c r="CC466" s="217"/>
      <c r="CD466" s="217"/>
      <c r="CE466" s="217"/>
      <c r="CF466" s="217"/>
      <c r="CG466" s="217"/>
      <c r="CH466" s="217"/>
      <c r="CI466" s="217"/>
      <c r="CJ466" s="217"/>
      <c r="CK466" s="217"/>
      <c r="CL466" s="217"/>
      <c r="CM466" s="217"/>
      <c r="CN466" s="217"/>
      <c r="CO466" s="217"/>
      <c r="CP466" s="217"/>
      <c r="CQ466" s="217"/>
      <c r="CR466" s="217"/>
      <c r="CS466" s="217"/>
      <c r="CT466" s="217"/>
      <c r="CU466" s="217"/>
      <c r="CV466" s="217"/>
      <c r="CW466" s="217"/>
      <c r="CX466" s="217"/>
      <c r="CY466" s="217"/>
      <c r="CZ466" s="217"/>
      <c r="DA466" s="217"/>
      <c r="DB466" s="217"/>
      <c r="DC466" s="217"/>
      <c r="DD466" s="217"/>
      <c r="DE466" s="217"/>
      <c r="DF466" s="217"/>
      <c r="DG466" s="217"/>
      <c r="DH466" s="217"/>
      <c r="DI466" s="217"/>
      <c r="DJ466" s="217"/>
      <c r="DK466" s="217"/>
      <c r="DL466" s="217"/>
      <c r="DM466" s="217"/>
      <c r="DN466" s="217"/>
      <c r="DO466" s="217"/>
      <c r="DP466" s="217"/>
      <c r="DQ466" s="217"/>
      <c r="DR466" s="217"/>
      <c r="DS466" s="217"/>
      <c r="DT466" s="217"/>
      <c r="DU466" s="217"/>
      <c r="DV466" s="217"/>
      <c r="DW466" s="217"/>
      <c r="DX466" s="217"/>
      <c r="DY466" s="217"/>
      <c r="DZ466" s="217"/>
      <c r="EA466" s="217"/>
      <c r="EB466" s="217"/>
      <c r="EC466" s="217"/>
      <c r="ED466" s="217"/>
      <c r="EE466" s="217"/>
      <c r="EF466" s="217"/>
      <c r="EG466" s="217"/>
      <c r="EH466" s="217"/>
      <c r="EI466" s="217"/>
      <c r="EJ466" s="217"/>
      <c r="EK466" s="217"/>
      <c r="EL466" s="217"/>
      <c r="EM466" s="217"/>
      <c r="EN466" s="217"/>
      <c r="EO466" s="217"/>
      <c r="EP466" s="217"/>
      <c r="EQ466" s="217"/>
      <c r="ER466" s="217"/>
      <c r="ES466" s="217"/>
      <c r="ET466" s="217"/>
      <c r="EU466" s="217"/>
      <c r="EV466" s="217"/>
      <c r="EW466" s="217"/>
      <c r="EX466" s="217"/>
      <c r="EY466" s="217"/>
      <c r="EZ466" s="217"/>
      <c r="FA466" s="217"/>
      <c r="FB466" s="217"/>
      <c r="FC466" s="217"/>
      <c r="FD466" s="217"/>
      <c r="FE466" s="217"/>
      <c r="FF466" s="217"/>
      <c r="FG466" s="217"/>
      <c r="FH466" s="217"/>
      <c r="FI466" s="217"/>
      <c r="FJ466" s="217"/>
      <c r="FK466" s="217"/>
      <c r="FL466" s="217"/>
      <c r="FM466" s="217"/>
      <c r="FN466" s="217"/>
      <c r="FO466" s="217"/>
      <c r="FP466" s="217"/>
      <c r="FQ466" s="217"/>
      <c r="FR466" s="217"/>
      <c r="FS466" s="217"/>
      <c r="FT466" s="217"/>
      <c r="FU466" s="217"/>
      <c r="FV466" s="217"/>
      <c r="FW466" s="217"/>
      <c r="FX466" s="217"/>
      <c r="FY466" s="217"/>
      <c r="FZ466" s="217"/>
      <c r="GA466" s="217"/>
      <c r="GB466" s="217"/>
      <c r="GC466" s="217"/>
      <c r="GD466" s="217"/>
      <c r="GE466" s="217"/>
      <c r="GF466" s="217"/>
      <c r="GG466" s="217"/>
      <c r="GH466" s="217"/>
      <c r="GI466" s="217"/>
      <c r="GJ466" s="217"/>
      <c r="GK466" s="217"/>
      <c r="GL466" s="217"/>
      <c r="GM466" s="217"/>
      <c r="GN466" s="217"/>
      <c r="GO466" s="217"/>
      <c r="GP466" s="217"/>
      <c r="GQ466" s="217"/>
      <c r="GR466" s="217"/>
      <c r="GS466" s="217"/>
      <c r="GT466" s="217"/>
      <c r="GU466" s="217"/>
      <c r="GV466" s="217"/>
      <c r="GW466" s="217"/>
      <c r="GX466" s="217"/>
      <c r="GY466" s="217"/>
      <c r="GZ466" s="217"/>
      <c r="HA466" s="217"/>
      <c r="HB466" s="217"/>
      <c r="HC466" s="217"/>
      <c r="HD466" s="217"/>
      <c r="HE466" s="217"/>
      <c r="HF466" s="217"/>
      <c r="HG466" s="217"/>
      <c r="HH466" s="217"/>
      <c r="HI466" s="217"/>
      <c r="HJ466" s="217"/>
      <c r="HK466" s="217"/>
      <c r="HL466" s="217"/>
      <c r="HM466" s="217"/>
      <c r="HN466" s="217"/>
      <c r="HO466" s="217"/>
      <c r="HP466" s="217"/>
      <c r="HQ466" s="217"/>
      <c r="HR466" s="217"/>
      <c r="HS466" s="217"/>
      <c r="HT466" s="217"/>
      <c r="HU466" s="217"/>
      <c r="HV466" s="217"/>
      <c r="HW466" s="217"/>
      <c r="HX466" s="217"/>
      <c r="HY466" s="217"/>
      <c r="HZ466" s="217"/>
      <c r="IA466" s="217"/>
      <c r="IB466" s="217"/>
      <c r="IC466" s="217"/>
      <c r="ID466" s="217"/>
      <c r="IE466" s="217"/>
      <c r="IF466" s="217"/>
      <c r="IG466" s="217"/>
      <c r="IH466" s="217"/>
      <c r="II466" s="217"/>
      <c r="IJ466" s="217"/>
      <c r="IK466" s="217"/>
      <c r="IL466" s="217"/>
      <c r="IM466" s="217"/>
      <c r="IN466" s="217"/>
      <c r="IO466" s="217"/>
      <c r="IP466" s="217"/>
      <c r="IQ466" s="217"/>
      <c r="IR466" s="217"/>
      <c r="IS466" s="217"/>
      <c r="IT466" s="217"/>
      <c r="IU466" s="217"/>
      <c r="IV466" s="217"/>
      <c r="IW466" s="217"/>
    </row>
    <row r="467" customFormat="false" ht="12.75" hidden="false" customHeight="false" outlineLevel="0" collapsed="false">
      <c r="A467" s="230"/>
      <c r="B467" s="235"/>
      <c r="C467" s="222"/>
      <c r="D467" s="222"/>
      <c r="E467" s="222"/>
      <c r="F467" s="232"/>
      <c r="G467" s="232"/>
      <c r="H467" s="232"/>
      <c r="I467" s="232"/>
      <c r="J467" s="232"/>
      <c r="K467" s="232"/>
      <c r="L467" s="232"/>
      <c r="M467" s="232"/>
      <c r="N467" s="232"/>
      <c r="O467" s="232"/>
      <c r="P467" s="232"/>
      <c r="Q467" s="232"/>
      <c r="R467" s="232"/>
      <c r="S467" s="232"/>
      <c r="T467" s="232"/>
      <c r="U467" s="232"/>
      <c r="V467" s="232"/>
      <c r="W467" s="232"/>
      <c r="X467" s="232"/>
      <c r="Y467" s="232"/>
      <c r="Z467" s="232"/>
      <c r="AA467" s="232"/>
      <c r="AB467" s="232"/>
      <c r="AC467" s="232"/>
      <c r="AD467" s="232"/>
      <c r="AE467" s="232"/>
      <c r="AF467" s="232"/>
      <c r="AG467" s="232"/>
      <c r="AH467" s="232"/>
      <c r="AI467" s="232"/>
      <c r="AJ467" s="232"/>
      <c r="AK467" s="232"/>
      <c r="AL467" s="232"/>
      <c r="AM467" s="232"/>
      <c r="AN467" s="232"/>
      <c r="AO467" s="232"/>
      <c r="AP467" s="232"/>
      <c r="AQ467" s="232"/>
      <c r="AR467" s="232"/>
      <c r="AS467" s="232"/>
      <c r="AT467" s="232"/>
      <c r="AU467" s="232"/>
      <c r="AV467" s="232"/>
      <c r="AW467" s="232"/>
      <c r="AX467" s="232"/>
      <c r="AY467" s="232"/>
      <c r="AZ467" s="232"/>
      <c r="BA467" s="232"/>
      <c r="BB467" s="232"/>
      <c r="BC467" s="232"/>
      <c r="BD467" s="232"/>
      <c r="BE467" s="232"/>
      <c r="BF467" s="232"/>
      <c r="BG467" s="232"/>
      <c r="BH467" s="232"/>
      <c r="BI467" s="232"/>
      <c r="BJ467" s="232"/>
      <c r="BK467" s="232"/>
      <c r="BL467" s="232"/>
      <c r="BM467" s="232"/>
      <c r="BN467" s="232"/>
      <c r="BO467" s="232"/>
      <c r="BP467" s="232"/>
      <c r="BQ467" s="232"/>
      <c r="BR467" s="232"/>
      <c r="BS467" s="232"/>
      <c r="BT467" s="232"/>
      <c r="BU467" s="232"/>
      <c r="BV467" s="232"/>
      <c r="BW467" s="232"/>
      <c r="BX467" s="232"/>
      <c r="BY467" s="232"/>
      <c r="BZ467" s="232"/>
      <c r="CA467" s="232"/>
      <c r="CB467" s="232"/>
      <c r="CC467" s="232"/>
      <c r="CD467" s="232"/>
      <c r="CE467" s="232"/>
      <c r="CF467" s="232"/>
      <c r="CG467" s="232"/>
      <c r="CH467" s="232"/>
      <c r="CI467" s="232"/>
      <c r="CJ467" s="232"/>
      <c r="CK467" s="232"/>
      <c r="CL467" s="232"/>
      <c r="CM467" s="232"/>
      <c r="CN467" s="232"/>
      <c r="CO467" s="232"/>
      <c r="CP467" s="232"/>
      <c r="CQ467" s="232"/>
      <c r="CR467" s="232"/>
      <c r="CS467" s="232"/>
      <c r="CT467" s="232"/>
      <c r="CU467" s="232"/>
      <c r="CV467" s="232"/>
      <c r="CW467" s="232"/>
      <c r="CX467" s="232"/>
      <c r="CY467" s="232"/>
      <c r="CZ467" s="232"/>
      <c r="DA467" s="232"/>
      <c r="DB467" s="232"/>
      <c r="DC467" s="232"/>
      <c r="DD467" s="232"/>
      <c r="DE467" s="232"/>
      <c r="DF467" s="232"/>
      <c r="DG467" s="232"/>
      <c r="DH467" s="232"/>
      <c r="DI467" s="232"/>
      <c r="DJ467" s="232"/>
      <c r="DK467" s="232"/>
      <c r="DL467" s="232"/>
      <c r="DM467" s="232"/>
      <c r="DN467" s="232"/>
      <c r="DO467" s="232"/>
      <c r="DP467" s="232"/>
      <c r="DQ467" s="232"/>
      <c r="DR467" s="232"/>
      <c r="DS467" s="232"/>
      <c r="DT467" s="232"/>
      <c r="DU467" s="232"/>
      <c r="DV467" s="232"/>
      <c r="DW467" s="232"/>
      <c r="DX467" s="232"/>
      <c r="DY467" s="232"/>
      <c r="DZ467" s="232"/>
      <c r="EA467" s="232"/>
      <c r="EB467" s="232"/>
      <c r="EC467" s="232"/>
      <c r="ED467" s="232"/>
      <c r="EE467" s="232"/>
      <c r="EF467" s="232"/>
      <c r="EG467" s="232"/>
      <c r="EH467" s="232"/>
      <c r="EI467" s="232"/>
      <c r="EJ467" s="232"/>
      <c r="EK467" s="232"/>
      <c r="EL467" s="232"/>
      <c r="EM467" s="232"/>
      <c r="EN467" s="232"/>
      <c r="EO467" s="232"/>
      <c r="EP467" s="232"/>
      <c r="EQ467" s="232"/>
      <c r="ER467" s="232"/>
      <c r="ES467" s="232"/>
      <c r="ET467" s="232"/>
      <c r="EU467" s="232"/>
      <c r="EV467" s="232"/>
      <c r="EW467" s="232"/>
      <c r="EX467" s="232"/>
      <c r="EY467" s="232"/>
      <c r="EZ467" s="232"/>
      <c r="FA467" s="232"/>
      <c r="FB467" s="232"/>
      <c r="FC467" s="232"/>
      <c r="FD467" s="232"/>
      <c r="FE467" s="232"/>
      <c r="FF467" s="232"/>
      <c r="FG467" s="232"/>
      <c r="FH467" s="232"/>
      <c r="FI467" s="232"/>
      <c r="FJ467" s="232"/>
      <c r="FK467" s="232"/>
      <c r="FL467" s="232"/>
      <c r="FM467" s="232"/>
      <c r="FN467" s="232"/>
      <c r="FO467" s="232"/>
      <c r="FP467" s="232"/>
      <c r="FQ467" s="232"/>
      <c r="FR467" s="232"/>
      <c r="FS467" s="232"/>
      <c r="FT467" s="232"/>
      <c r="FU467" s="232"/>
      <c r="FV467" s="232"/>
      <c r="FW467" s="232"/>
      <c r="FX467" s="232"/>
      <c r="FY467" s="232"/>
      <c r="FZ467" s="232"/>
      <c r="GA467" s="232"/>
      <c r="GB467" s="232"/>
      <c r="GC467" s="232"/>
      <c r="GD467" s="232"/>
      <c r="GE467" s="232"/>
      <c r="GF467" s="232"/>
      <c r="GG467" s="232"/>
      <c r="GH467" s="232"/>
      <c r="GI467" s="232"/>
      <c r="GJ467" s="232"/>
      <c r="GK467" s="232"/>
      <c r="GL467" s="232"/>
      <c r="GM467" s="232"/>
      <c r="GN467" s="232"/>
      <c r="GO467" s="232"/>
      <c r="GP467" s="232"/>
      <c r="GQ467" s="232"/>
      <c r="GR467" s="232"/>
      <c r="GS467" s="232"/>
      <c r="GT467" s="232"/>
      <c r="GU467" s="232"/>
      <c r="GV467" s="232"/>
      <c r="GW467" s="232"/>
      <c r="GX467" s="232"/>
      <c r="GY467" s="232"/>
      <c r="GZ467" s="232"/>
      <c r="HA467" s="232"/>
      <c r="HB467" s="232"/>
      <c r="HC467" s="232"/>
      <c r="HD467" s="232"/>
      <c r="HE467" s="232"/>
      <c r="HF467" s="232"/>
      <c r="HG467" s="232"/>
      <c r="HH467" s="232"/>
      <c r="HI467" s="232"/>
      <c r="HJ467" s="232"/>
      <c r="HK467" s="232"/>
      <c r="HL467" s="232"/>
      <c r="HM467" s="232"/>
      <c r="HN467" s="232"/>
      <c r="HO467" s="232"/>
      <c r="HP467" s="232"/>
      <c r="HQ467" s="232"/>
      <c r="HR467" s="232"/>
      <c r="HS467" s="232"/>
      <c r="HT467" s="232"/>
      <c r="HU467" s="232"/>
      <c r="HV467" s="232"/>
      <c r="HW467" s="232"/>
      <c r="HX467" s="232"/>
      <c r="HY467" s="232"/>
      <c r="HZ467" s="232"/>
      <c r="IA467" s="232"/>
      <c r="IB467" s="232"/>
      <c r="IC467" s="232"/>
      <c r="ID467" s="232"/>
      <c r="IE467" s="232"/>
      <c r="IF467" s="232"/>
      <c r="IG467" s="232"/>
      <c r="IH467" s="232"/>
      <c r="II467" s="232"/>
      <c r="IJ467" s="232"/>
      <c r="IK467" s="232"/>
      <c r="IL467" s="232"/>
      <c r="IM467" s="232"/>
      <c r="IN467" s="232"/>
      <c r="IO467" s="232"/>
      <c r="IP467" s="232"/>
      <c r="IQ467" s="232"/>
      <c r="IR467" s="232"/>
      <c r="IS467" s="232"/>
      <c r="IT467" s="232"/>
      <c r="IU467" s="232"/>
      <c r="IV467" s="232"/>
      <c r="IW467" s="232"/>
    </row>
    <row r="468" customFormat="false" ht="12.75" hidden="false" customHeight="false" outlineLevel="0" collapsed="false">
      <c r="A468" s="191"/>
      <c r="B468" s="236"/>
      <c r="C468" s="222"/>
      <c r="D468" s="222"/>
      <c r="E468" s="222"/>
      <c r="F468" s="217"/>
      <c r="G468" s="217"/>
      <c r="H468" s="217"/>
      <c r="I468" s="217"/>
      <c r="J468" s="217"/>
      <c r="K468" s="217"/>
      <c r="L468" s="217"/>
      <c r="M468" s="217"/>
      <c r="N468" s="217"/>
      <c r="O468" s="217"/>
      <c r="P468" s="217"/>
      <c r="Q468" s="217"/>
      <c r="R468" s="217"/>
      <c r="S468" s="217"/>
      <c r="T468" s="217"/>
      <c r="U468" s="217"/>
      <c r="V468" s="217"/>
      <c r="W468" s="217"/>
      <c r="X468" s="217"/>
      <c r="Y468" s="217"/>
      <c r="Z468" s="217"/>
      <c r="AA468" s="217"/>
      <c r="AB468" s="217"/>
      <c r="AC468" s="217"/>
      <c r="AD468" s="217"/>
      <c r="AE468" s="217"/>
      <c r="AF468" s="217"/>
      <c r="AG468" s="217"/>
      <c r="AH468" s="217"/>
      <c r="AI468" s="217"/>
      <c r="AJ468" s="217"/>
      <c r="AK468" s="217"/>
      <c r="AL468" s="217"/>
      <c r="AM468" s="217"/>
      <c r="AN468" s="217"/>
      <c r="AO468" s="217"/>
      <c r="AP468" s="217"/>
      <c r="AQ468" s="217"/>
      <c r="AR468" s="217"/>
      <c r="AS468" s="217"/>
      <c r="AT468" s="217"/>
      <c r="AU468" s="217"/>
      <c r="AV468" s="217"/>
      <c r="AW468" s="217"/>
      <c r="AX468" s="217"/>
      <c r="AY468" s="217"/>
      <c r="AZ468" s="217"/>
      <c r="BA468" s="217"/>
      <c r="BB468" s="217"/>
      <c r="BC468" s="217"/>
      <c r="BD468" s="217"/>
      <c r="BE468" s="217"/>
      <c r="BF468" s="217"/>
      <c r="BG468" s="217"/>
      <c r="BH468" s="217"/>
      <c r="BI468" s="217"/>
      <c r="BJ468" s="217"/>
      <c r="BK468" s="217"/>
      <c r="BL468" s="217"/>
      <c r="BM468" s="217"/>
      <c r="BN468" s="217"/>
      <c r="BO468" s="217"/>
      <c r="BP468" s="217"/>
      <c r="BQ468" s="217"/>
      <c r="BR468" s="217"/>
      <c r="BS468" s="217"/>
      <c r="BT468" s="217"/>
      <c r="BU468" s="217"/>
      <c r="BV468" s="217"/>
      <c r="BW468" s="217"/>
      <c r="BX468" s="217"/>
      <c r="BY468" s="217"/>
      <c r="BZ468" s="217"/>
      <c r="CA468" s="217"/>
      <c r="CB468" s="217"/>
      <c r="CC468" s="217"/>
      <c r="CD468" s="217"/>
      <c r="CE468" s="217"/>
      <c r="CF468" s="217"/>
      <c r="CG468" s="217"/>
      <c r="CH468" s="217"/>
      <c r="CI468" s="217"/>
      <c r="CJ468" s="217"/>
      <c r="CK468" s="217"/>
      <c r="CL468" s="217"/>
      <c r="CM468" s="217"/>
      <c r="CN468" s="217"/>
      <c r="CO468" s="217"/>
      <c r="CP468" s="217"/>
      <c r="CQ468" s="217"/>
      <c r="CR468" s="217"/>
      <c r="CS468" s="217"/>
      <c r="CT468" s="217"/>
      <c r="CU468" s="217"/>
      <c r="CV468" s="217"/>
      <c r="CW468" s="217"/>
      <c r="CX468" s="217"/>
      <c r="CY468" s="217"/>
      <c r="CZ468" s="217"/>
      <c r="DA468" s="217"/>
      <c r="DB468" s="217"/>
      <c r="DC468" s="217"/>
      <c r="DD468" s="217"/>
      <c r="DE468" s="217"/>
      <c r="DF468" s="217"/>
      <c r="DG468" s="217"/>
      <c r="DH468" s="217"/>
      <c r="DI468" s="217"/>
      <c r="DJ468" s="217"/>
      <c r="DK468" s="217"/>
      <c r="DL468" s="217"/>
      <c r="DM468" s="217"/>
      <c r="DN468" s="217"/>
      <c r="DO468" s="217"/>
      <c r="DP468" s="217"/>
      <c r="DQ468" s="217"/>
      <c r="DR468" s="217"/>
      <c r="DS468" s="217"/>
      <c r="DT468" s="217"/>
      <c r="DU468" s="217"/>
      <c r="DV468" s="217"/>
      <c r="DW468" s="217"/>
      <c r="DX468" s="217"/>
      <c r="DY468" s="217"/>
      <c r="DZ468" s="217"/>
      <c r="EA468" s="217"/>
      <c r="EB468" s="217"/>
      <c r="EC468" s="217"/>
      <c r="ED468" s="217"/>
      <c r="EE468" s="217"/>
      <c r="EF468" s="217"/>
      <c r="EG468" s="217"/>
      <c r="EH468" s="217"/>
      <c r="EI468" s="217"/>
      <c r="EJ468" s="217"/>
      <c r="EK468" s="217"/>
      <c r="EL468" s="217"/>
      <c r="EM468" s="217"/>
      <c r="EN468" s="217"/>
      <c r="EO468" s="217"/>
      <c r="EP468" s="217"/>
      <c r="EQ468" s="217"/>
      <c r="ER468" s="217"/>
      <c r="ES468" s="217"/>
      <c r="ET468" s="217"/>
      <c r="EU468" s="217"/>
      <c r="EV468" s="217"/>
      <c r="EW468" s="217"/>
      <c r="EX468" s="217"/>
      <c r="EY468" s="217"/>
      <c r="EZ468" s="217"/>
      <c r="FA468" s="217"/>
      <c r="FB468" s="217"/>
      <c r="FC468" s="217"/>
      <c r="FD468" s="217"/>
      <c r="FE468" s="217"/>
      <c r="FF468" s="217"/>
      <c r="FG468" s="217"/>
      <c r="FH468" s="217"/>
      <c r="FI468" s="217"/>
      <c r="FJ468" s="217"/>
      <c r="FK468" s="217"/>
      <c r="FL468" s="217"/>
      <c r="FM468" s="217"/>
      <c r="FN468" s="217"/>
      <c r="FO468" s="217"/>
      <c r="FP468" s="217"/>
      <c r="FQ468" s="217"/>
      <c r="FR468" s="217"/>
      <c r="FS468" s="217"/>
      <c r="FT468" s="217"/>
      <c r="FU468" s="217"/>
      <c r="FV468" s="217"/>
      <c r="FW468" s="217"/>
      <c r="FX468" s="217"/>
      <c r="FY468" s="217"/>
      <c r="FZ468" s="217"/>
      <c r="GA468" s="217"/>
      <c r="GB468" s="217"/>
      <c r="GC468" s="217"/>
      <c r="GD468" s="217"/>
      <c r="GE468" s="217"/>
      <c r="GF468" s="217"/>
      <c r="GG468" s="217"/>
      <c r="GH468" s="217"/>
      <c r="GI468" s="217"/>
      <c r="GJ468" s="217"/>
      <c r="GK468" s="217"/>
      <c r="GL468" s="217"/>
      <c r="GM468" s="217"/>
      <c r="GN468" s="217"/>
      <c r="GO468" s="217"/>
      <c r="GP468" s="217"/>
      <c r="GQ468" s="217"/>
      <c r="GR468" s="217"/>
      <c r="GS468" s="217"/>
      <c r="GT468" s="217"/>
      <c r="GU468" s="217"/>
      <c r="GV468" s="217"/>
      <c r="GW468" s="217"/>
      <c r="GX468" s="217"/>
      <c r="GY468" s="217"/>
      <c r="GZ468" s="217"/>
      <c r="HA468" s="217"/>
      <c r="HB468" s="217"/>
      <c r="HC468" s="217"/>
      <c r="HD468" s="217"/>
      <c r="HE468" s="217"/>
      <c r="HF468" s="217"/>
      <c r="HG468" s="217"/>
      <c r="HH468" s="217"/>
      <c r="HI468" s="217"/>
      <c r="HJ468" s="217"/>
      <c r="HK468" s="217"/>
      <c r="HL468" s="217"/>
      <c r="HM468" s="217"/>
      <c r="HN468" s="217"/>
      <c r="HO468" s="217"/>
      <c r="HP468" s="217"/>
      <c r="HQ468" s="217"/>
      <c r="HR468" s="217"/>
      <c r="HS468" s="217"/>
      <c r="HT468" s="217"/>
      <c r="HU468" s="217"/>
      <c r="HV468" s="217"/>
      <c r="HW468" s="217"/>
      <c r="HX468" s="217"/>
      <c r="HY468" s="217"/>
      <c r="HZ468" s="217"/>
      <c r="IA468" s="217"/>
      <c r="IB468" s="217"/>
      <c r="IC468" s="217"/>
      <c r="ID468" s="217"/>
      <c r="IE468" s="217"/>
      <c r="IF468" s="217"/>
      <c r="IG468" s="217"/>
      <c r="IH468" s="217"/>
      <c r="II468" s="217"/>
      <c r="IJ468" s="217"/>
      <c r="IK468" s="217"/>
      <c r="IL468" s="217"/>
      <c r="IM468" s="217"/>
      <c r="IN468" s="217"/>
      <c r="IO468" s="217"/>
      <c r="IP468" s="217"/>
      <c r="IQ468" s="217"/>
      <c r="IR468" s="217"/>
      <c r="IS468" s="217"/>
      <c r="IT468" s="217"/>
      <c r="IU468" s="217"/>
      <c r="IV468" s="217"/>
      <c r="IW468" s="217"/>
    </row>
    <row r="469" customFormat="false" ht="12.75" hidden="false" customHeight="false" outlineLevel="0" collapsed="false">
      <c r="A469" s="194"/>
      <c r="B469" s="236"/>
      <c r="C469" s="222"/>
      <c r="D469" s="222"/>
      <c r="E469" s="222"/>
      <c r="F469" s="217"/>
      <c r="G469" s="217"/>
      <c r="H469" s="217"/>
      <c r="I469" s="217"/>
      <c r="J469" s="217"/>
      <c r="K469" s="217"/>
      <c r="L469" s="217"/>
      <c r="M469" s="217"/>
      <c r="N469" s="217"/>
      <c r="O469" s="217"/>
      <c r="P469" s="217"/>
      <c r="Q469" s="217"/>
      <c r="R469" s="217"/>
      <c r="S469" s="217"/>
      <c r="T469" s="217"/>
      <c r="U469" s="217"/>
      <c r="V469" s="217"/>
      <c r="W469" s="217"/>
      <c r="X469" s="217"/>
      <c r="Y469" s="217"/>
      <c r="Z469" s="217"/>
      <c r="AA469" s="217"/>
      <c r="AB469" s="217"/>
      <c r="AC469" s="217"/>
      <c r="AD469" s="217"/>
      <c r="AE469" s="217"/>
      <c r="AF469" s="217"/>
      <c r="AG469" s="217"/>
      <c r="AH469" s="217"/>
      <c r="AI469" s="217"/>
      <c r="AJ469" s="217"/>
      <c r="AK469" s="217"/>
      <c r="AL469" s="217"/>
      <c r="AM469" s="217"/>
      <c r="AN469" s="217"/>
      <c r="AO469" s="217"/>
      <c r="AP469" s="217"/>
      <c r="AQ469" s="217"/>
      <c r="AR469" s="217"/>
      <c r="AS469" s="217"/>
      <c r="AT469" s="217"/>
      <c r="AU469" s="217"/>
      <c r="AV469" s="217"/>
      <c r="AW469" s="217"/>
      <c r="AX469" s="217"/>
      <c r="AY469" s="217"/>
      <c r="AZ469" s="217"/>
      <c r="BA469" s="217"/>
      <c r="BB469" s="217"/>
      <c r="BC469" s="217"/>
      <c r="BD469" s="217"/>
      <c r="BE469" s="217"/>
      <c r="BF469" s="217"/>
      <c r="BG469" s="217"/>
      <c r="BH469" s="217"/>
      <c r="BI469" s="217"/>
      <c r="BJ469" s="217"/>
      <c r="BK469" s="217"/>
      <c r="BL469" s="217"/>
      <c r="BM469" s="217"/>
      <c r="BN469" s="217"/>
      <c r="BO469" s="217"/>
      <c r="BP469" s="217"/>
      <c r="BQ469" s="217"/>
      <c r="BR469" s="217"/>
      <c r="BS469" s="217"/>
      <c r="BT469" s="217"/>
      <c r="BU469" s="217"/>
      <c r="BV469" s="217"/>
      <c r="BW469" s="217"/>
      <c r="BX469" s="217"/>
      <c r="BY469" s="217"/>
      <c r="BZ469" s="217"/>
      <c r="CA469" s="217"/>
      <c r="CB469" s="217"/>
      <c r="CC469" s="217"/>
      <c r="CD469" s="217"/>
      <c r="CE469" s="217"/>
      <c r="CF469" s="217"/>
      <c r="CG469" s="217"/>
      <c r="CH469" s="217"/>
      <c r="CI469" s="217"/>
      <c r="CJ469" s="217"/>
      <c r="CK469" s="217"/>
      <c r="CL469" s="217"/>
      <c r="CM469" s="217"/>
      <c r="CN469" s="217"/>
      <c r="CO469" s="217"/>
      <c r="CP469" s="217"/>
      <c r="CQ469" s="217"/>
      <c r="CR469" s="217"/>
      <c r="CS469" s="217"/>
      <c r="CT469" s="217"/>
      <c r="CU469" s="217"/>
      <c r="CV469" s="217"/>
      <c r="CW469" s="217"/>
      <c r="CX469" s="217"/>
      <c r="CY469" s="217"/>
      <c r="CZ469" s="217"/>
      <c r="DA469" s="217"/>
      <c r="DB469" s="217"/>
      <c r="DC469" s="217"/>
      <c r="DD469" s="217"/>
      <c r="DE469" s="217"/>
      <c r="DF469" s="217"/>
      <c r="DG469" s="217"/>
      <c r="DH469" s="217"/>
      <c r="DI469" s="217"/>
      <c r="DJ469" s="217"/>
      <c r="DK469" s="217"/>
      <c r="DL469" s="217"/>
      <c r="DM469" s="217"/>
      <c r="DN469" s="217"/>
      <c r="DO469" s="217"/>
      <c r="DP469" s="217"/>
      <c r="DQ469" s="217"/>
      <c r="DR469" s="217"/>
      <c r="DS469" s="217"/>
      <c r="DT469" s="217"/>
      <c r="DU469" s="217"/>
      <c r="DV469" s="217"/>
      <c r="DW469" s="217"/>
      <c r="DX469" s="217"/>
      <c r="DY469" s="217"/>
      <c r="DZ469" s="217"/>
      <c r="EA469" s="217"/>
      <c r="EB469" s="217"/>
      <c r="EC469" s="217"/>
      <c r="ED469" s="217"/>
      <c r="EE469" s="217"/>
      <c r="EF469" s="217"/>
      <c r="EG469" s="217"/>
      <c r="EH469" s="217"/>
      <c r="EI469" s="217"/>
      <c r="EJ469" s="217"/>
      <c r="EK469" s="217"/>
      <c r="EL469" s="217"/>
      <c r="EM469" s="217"/>
      <c r="EN469" s="217"/>
      <c r="EO469" s="217"/>
      <c r="EP469" s="217"/>
      <c r="EQ469" s="217"/>
      <c r="ER469" s="217"/>
      <c r="ES469" s="217"/>
      <c r="ET469" s="217"/>
      <c r="EU469" s="217"/>
      <c r="EV469" s="217"/>
      <c r="EW469" s="217"/>
      <c r="EX469" s="217"/>
      <c r="EY469" s="217"/>
      <c r="EZ469" s="217"/>
      <c r="FA469" s="217"/>
      <c r="FB469" s="217"/>
      <c r="FC469" s="217"/>
      <c r="FD469" s="217"/>
      <c r="FE469" s="217"/>
      <c r="FF469" s="217"/>
      <c r="FG469" s="217"/>
      <c r="FH469" s="217"/>
      <c r="FI469" s="217"/>
      <c r="FJ469" s="217"/>
      <c r="FK469" s="217"/>
      <c r="FL469" s="217"/>
      <c r="FM469" s="217"/>
      <c r="FN469" s="217"/>
      <c r="FO469" s="217"/>
      <c r="FP469" s="217"/>
      <c r="FQ469" s="217"/>
      <c r="FR469" s="217"/>
      <c r="FS469" s="217"/>
      <c r="FT469" s="217"/>
      <c r="FU469" s="217"/>
      <c r="FV469" s="217"/>
      <c r="FW469" s="217"/>
      <c r="FX469" s="217"/>
      <c r="FY469" s="217"/>
      <c r="FZ469" s="217"/>
      <c r="GA469" s="217"/>
      <c r="GB469" s="217"/>
      <c r="GC469" s="217"/>
      <c r="GD469" s="217"/>
      <c r="GE469" s="217"/>
      <c r="GF469" s="217"/>
      <c r="GG469" s="217"/>
      <c r="GH469" s="217"/>
      <c r="GI469" s="217"/>
      <c r="GJ469" s="217"/>
      <c r="GK469" s="217"/>
      <c r="GL469" s="217"/>
      <c r="GM469" s="217"/>
      <c r="GN469" s="217"/>
      <c r="GO469" s="217"/>
      <c r="GP469" s="217"/>
      <c r="GQ469" s="217"/>
      <c r="GR469" s="217"/>
      <c r="GS469" s="217"/>
      <c r="GT469" s="217"/>
      <c r="GU469" s="217"/>
      <c r="GV469" s="217"/>
      <c r="GW469" s="217"/>
      <c r="GX469" s="217"/>
      <c r="GY469" s="217"/>
      <c r="GZ469" s="217"/>
      <c r="HA469" s="217"/>
      <c r="HB469" s="217"/>
      <c r="HC469" s="217"/>
      <c r="HD469" s="217"/>
      <c r="HE469" s="217"/>
      <c r="HF469" s="217"/>
      <c r="HG469" s="217"/>
      <c r="HH469" s="217"/>
      <c r="HI469" s="217"/>
      <c r="HJ469" s="217"/>
      <c r="HK469" s="217"/>
      <c r="HL469" s="217"/>
      <c r="HM469" s="217"/>
      <c r="HN469" s="217"/>
      <c r="HO469" s="217"/>
      <c r="HP469" s="217"/>
      <c r="HQ469" s="217"/>
      <c r="HR469" s="217"/>
      <c r="HS469" s="217"/>
      <c r="HT469" s="217"/>
      <c r="HU469" s="217"/>
      <c r="HV469" s="217"/>
      <c r="HW469" s="217"/>
      <c r="HX469" s="217"/>
      <c r="HY469" s="217"/>
      <c r="HZ469" s="217"/>
      <c r="IA469" s="217"/>
      <c r="IB469" s="217"/>
      <c r="IC469" s="217"/>
      <c r="ID469" s="217"/>
      <c r="IE469" s="217"/>
      <c r="IF469" s="217"/>
      <c r="IG469" s="217"/>
      <c r="IH469" s="217"/>
      <c r="II469" s="217"/>
      <c r="IJ469" s="217"/>
      <c r="IK469" s="217"/>
      <c r="IL469" s="217"/>
      <c r="IM469" s="217"/>
      <c r="IN469" s="217"/>
      <c r="IO469" s="217"/>
      <c r="IP469" s="217"/>
      <c r="IQ469" s="217"/>
      <c r="IR469" s="217"/>
      <c r="IS469" s="217"/>
      <c r="IT469" s="217"/>
      <c r="IU469" s="217"/>
      <c r="IV469" s="217"/>
      <c r="IW469" s="217"/>
    </row>
    <row r="470" customFormat="false" ht="12.75" hidden="false" customHeight="false" outlineLevel="0" collapsed="false">
      <c r="A470" s="190"/>
      <c r="B470" s="229"/>
      <c r="C470" s="222"/>
      <c r="D470" s="222"/>
      <c r="E470" s="222"/>
      <c r="F470" s="217"/>
      <c r="G470" s="217"/>
      <c r="H470" s="217"/>
      <c r="I470" s="217"/>
      <c r="J470" s="217"/>
      <c r="K470" s="217"/>
      <c r="L470" s="217"/>
      <c r="M470" s="217"/>
      <c r="N470" s="217"/>
      <c r="O470" s="217"/>
      <c r="P470" s="217"/>
      <c r="Q470" s="217"/>
      <c r="R470" s="217"/>
      <c r="S470" s="217"/>
      <c r="T470" s="217"/>
      <c r="U470" s="217"/>
      <c r="V470" s="217"/>
      <c r="W470" s="217"/>
      <c r="X470" s="217"/>
      <c r="Y470" s="217"/>
      <c r="Z470" s="217"/>
      <c r="AA470" s="217"/>
      <c r="AB470" s="217"/>
      <c r="AC470" s="217"/>
      <c r="AD470" s="217"/>
      <c r="AE470" s="217"/>
      <c r="AF470" s="217"/>
      <c r="AG470" s="217"/>
      <c r="AH470" s="217"/>
      <c r="AI470" s="217"/>
      <c r="AJ470" s="217"/>
      <c r="AK470" s="217"/>
      <c r="AL470" s="217"/>
      <c r="AM470" s="217"/>
      <c r="AN470" s="217"/>
      <c r="AO470" s="217"/>
      <c r="AP470" s="217"/>
      <c r="AQ470" s="217"/>
      <c r="AR470" s="217"/>
      <c r="AS470" s="217"/>
      <c r="AT470" s="217"/>
      <c r="AU470" s="217"/>
      <c r="AV470" s="217"/>
      <c r="AW470" s="217"/>
      <c r="AX470" s="217"/>
      <c r="AY470" s="217"/>
      <c r="AZ470" s="217"/>
      <c r="BA470" s="217"/>
      <c r="BB470" s="217"/>
      <c r="BC470" s="217"/>
      <c r="BD470" s="217"/>
      <c r="BE470" s="217"/>
      <c r="BF470" s="217"/>
      <c r="BG470" s="217"/>
      <c r="BH470" s="217"/>
      <c r="BI470" s="217"/>
      <c r="BJ470" s="217"/>
      <c r="BK470" s="217"/>
      <c r="BL470" s="217"/>
      <c r="BM470" s="217"/>
      <c r="BN470" s="217"/>
      <c r="BO470" s="217"/>
      <c r="BP470" s="217"/>
      <c r="BQ470" s="217"/>
      <c r="BR470" s="217"/>
      <c r="BS470" s="217"/>
      <c r="BT470" s="217"/>
      <c r="BU470" s="217"/>
      <c r="BV470" s="217"/>
      <c r="BW470" s="217"/>
      <c r="BX470" s="217"/>
      <c r="BY470" s="217"/>
      <c r="BZ470" s="217"/>
      <c r="CA470" s="217"/>
      <c r="CB470" s="217"/>
      <c r="CC470" s="217"/>
      <c r="CD470" s="217"/>
      <c r="CE470" s="217"/>
      <c r="CF470" s="217"/>
      <c r="CG470" s="217"/>
      <c r="CH470" s="217"/>
      <c r="CI470" s="217"/>
      <c r="CJ470" s="217"/>
      <c r="CK470" s="217"/>
      <c r="CL470" s="217"/>
      <c r="CM470" s="217"/>
      <c r="CN470" s="217"/>
      <c r="CO470" s="217"/>
      <c r="CP470" s="217"/>
      <c r="CQ470" s="217"/>
      <c r="CR470" s="217"/>
      <c r="CS470" s="217"/>
      <c r="CT470" s="217"/>
      <c r="CU470" s="217"/>
      <c r="CV470" s="217"/>
      <c r="CW470" s="217"/>
      <c r="CX470" s="217"/>
      <c r="CY470" s="217"/>
      <c r="CZ470" s="217"/>
      <c r="DA470" s="217"/>
      <c r="DB470" s="217"/>
      <c r="DC470" s="217"/>
      <c r="DD470" s="217"/>
      <c r="DE470" s="217"/>
      <c r="DF470" s="217"/>
      <c r="DG470" s="217"/>
      <c r="DH470" s="217"/>
      <c r="DI470" s="217"/>
      <c r="DJ470" s="217"/>
      <c r="DK470" s="217"/>
      <c r="DL470" s="217"/>
      <c r="DM470" s="217"/>
      <c r="DN470" s="217"/>
      <c r="DO470" s="217"/>
      <c r="DP470" s="217"/>
      <c r="DQ470" s="217"/>
      <c r="DR470" s="217"/>
      <c r="DS470" s="217"/>
      <c r="DT470" s="217"/>
      <c r="DU470" s="217"/>
      <c r="DV470" s="217"/>
      <c r="DW470" s="217"/>
      <c r="DX470" s="217"/>
      <c r="DY470" s="217"/>
      <c r="DZ470" s="217"/>
      <c r="EA470" s="217"/>
      <c r="EB470" s="217"/>
      <c r="EC470" s="217"/>
      <c r="ED470" s="217"/>
      <c r="EE470" s="217"/>
      <c r="EF470" s="217"/>
      <c r="EG470" s="217"/>
      <c r="EH470" s="217"/>
      <c r="EI470" s="217"/>
      <c r="EJ470" s="217"/>
      <c r="EK470" s="217"/>
      <c r="EL470" s="217"/>
      <c r="EM470" s="217"/>
      <c r="EN470" s="217"/>
      <c r="EO470" s="217"/>
      <c r="EP470" s="217"/>
      <c r="EQ470" s="217"/>
      <c r="ER470" s="217"/>
      <c r="ES470" s="217"/>
      <c r="ET470" s="217"/>
      <c r="EU470" s="217"/>
      <c r="EV470" s="217"/>
      <c r="EW470" s="217"/>
      <c r="EX470" s="217"/>
      <c r="EY470" s="217"/>
      <c r="EZ470" s="217"/>
      <c r="FA470" s="217"/>
      <c r="FB470" s="217"/>
      <c r="FC470" s="217"/>
      <c r="FD470" s="217"/>
      <c r="FE470" s="217"/>
      <c r="FF470" s="217"/>
      <c r="FG470" s="217"/>
      <c r="FH470" s="217"/>
      <c r="FI470" s="217"/>
      <c r="FJ470" s="217"/>
      <c r="FK470" s="217"/>
      <c r="FL470" s="217"/>
      <c r="FM470" s="217"/>
      <c r="FN470" s="217"/>
      <c r="FO470" s="217"/>
      <c r="FP470" s="217"/>
      <c r="FQ470" s="217"/>
      <c r="FR470" s="217"/>
      <c r="FS470" s="217"/>
      <c r="FT470" s="217"/>
      <c r="FU470" s="217"/>
      <c r="FV470" s="217"/>
      <c r="FW470" s="217"/>
      <c r="FX470" s="217"/>
      <c r="FY470" s="217"/>
      <c r="FZ470" s="217"/>
      <c r="GA470" s="217"/>
      <c r="GB470" s="217"/>
      <c r="GC470" s="217"/>
      <c r="GD470" s="217"/>
      <c r="GE470" s="217"/>
      <c r="GF470" s="217"/>
      <c r="GG470" s="217"/>
      <c r="GH470" s="217"/>
      <c r="GI470" s="217"/>
      <c r="GJ470" s="217"/>
      <c r="GK470" s="217"/>
      <c r="GL470" s="217"/>
      <c r="GM470" s="217"/>
      <c r="GN470" s="217"/>
      <c r="GO470" s="217"/>
      <c r="GP470" s="217"/>
      <c r="GQ470" s="217"/>
      <c r="GR470" s="217"/>
      <c r="GS470" s="217"/>
      <c r="GT470" s="217"/>
      <c r="GU470" s="217"/>
      <c r="GV470" s="217"/>
      <c r="GW470" s="217"/>
      <c r="GX470" s="217"/>
      <c r="GY470" s="217"/>
      <c r="GZ470" s="217"/>
      <c r="HA470" s="217"/>
      <c r="HB470" s="217"/>
      <c r="HC470" s="217"/>
      <c r="HD470" s="217"/>
      <c r="HE470" s="217"/>
      <c r="HF470" s="217"/>
      <c r="HG470" s="217"/>
      <c r="HH470" s="217"/>
      <c r="HI470" s="217"/>
      <c r="HJ470" s="217"/>
      <c r="HK470" s="217"/>
      <c r="HL470" s="217"/>
      <c r="HM470" s="217"/>
      <c r="HN470" s="217"/>
      <c r="HO470" s="217"/>
      <c r="HP470" s="217"/>
      <c r="HQ470" s="217"/>
      <c r="HR470" s="217"/>
      <c r="HS470" s="217"/>
      <c r="HT470" s="217"/>
      <c r="HU470" s="217"/>
      <c r="HV470" s="217"/>
      <c r="HW470" s="217"/>
      <c r="HX470" s="217"/>
      <c r="HY470" s="217"/>
      <c r="HZ470" s="217"/>
      <c r="IA470" s="217"/>
      <c r="IB470" s="217"/>
      <c r="IC470" s="217"/>
      <c r="ID470" s="217"/>
      <c r="IE470" s="217"/>
      <c r="IF470" s="217"/>
      <c r="IG470" s="217"/>
      <c r="IH470" s="217"/>
      <c r="II470" s="217"/>
      <c r="IJ470" s="217"/>
      <c r="IK470" s="217"/>
      <c r="IL470" s="217"/>
      <c r="IM470" s="217"/>
      <c r="IN470" s="217"/>
      <c r="IO470" s="217"/>
      <c r="IP470" s="217"/>
      <c r="IQ470" s="217"/>
      <c r="IR470" s="217"/>
      <c r="IS470" s="217"/>
      <c r="IT470" s="217"/>
      <c r="IU470" s="217"/>
      <c r="IV470" s="217"/>
      <c r="IW470" s="217"/>
    </row>
    <row r="471" customFormat="false" ht="12.75" hidden="false" customHeight="false" outlineLevel="0" collapsed="false">
      <c r="A471" s="234"/>
      <c r="B471" s="235"/>
      <c r="C471" s="222"/>
      <c r="D471" s="222"/>
      <c r="E471" s="222"/>
      <c r="F471" s="232"/>
      <c r="G471" s="232"/>
      <c r="H471" s="232"/>
      <c r="I471" s="232"/>
      <c r="J471" s="232"/>
      <c r="K471" s="232"/>
      <c r="L471" s="232"/>
      <c r="M471" s="232"/>
      <c r="N471" s="232"/>
      <c r="O471" s="232"/>
      <c r="P471" s="232"/>
      <c r="Q471" s="232"/>
      <c r="R471" s="232"/>
      <c r="S471" s="232"/>
      <c r="T471" s="232"/>
      <c r="U471" s="232"/>
      <c r="V471" s="232"/>
      <c r="W471" s="232"/>
      <c r="X471" s="232"/>
      <c r="Y471" s="232"/>
      <c r="Z471" s="232"/>
      <c r="AA471" s="232"/>
      <c r="AB471" s="232"/>
      <c r="AC471" s="232"/>
      <c r="AD471" s="232"/>
      <c r="AE471" s="232"/>
      <c r="AF471" s="232"/>
      <c r="AG471" s="232"/>
      <c r="AH471" s="232"/>
      <c r="AI471" s="232"/>
      <c r="AJ471" s="232"/>
      <c r="AK471" s="232"/>
      <c r="AL471" s="232"/>
      <c r="AM471" s="232"/>
      <c r="AN471" s="232"/>
      <c r="AO471" s="232"/>
      <c r="AP471" s="232"/>
      <c r="AQ471" s="232"/>
      <c r="AR471" s="232"/>
      <c r="AS471" s="232"/>
      <c r="AT471" s="232"/>
      <c r="AU471" s="232"/>
      <c r="AV471" s="232"/>
      <c r="AW471" s="232"/>
      <c r="AX471" s="232"/>
      <c r="AY471" s="232"/>
      <c r="AZ471" s="232"/>
      <c r="BA471" s="232"/>
      <c r="BB471" s="232"/>
      <c r="BC471" s="232"/>
      <c r="BD471" s="232"/>
      <c r="BE471" s="232"/>
      <c r="BF471" s="232"/>
      <c r="BG471" s="232"/>
      <c r="BH471" s="232"/>
      <c r="BI471" s="232"/>
      <c r="BJ471" s="232"/>
      <c r="BK471" s="232"/>
      <c r="BL471" s="232"/>
      <c r="BM471" s="232"/>
      <c r="BN471" s="232"/>
      <c r="BO471" s="232"/>
      <c r="BP471" s="232"/>
      <c r="BQ471" s="232"/>
      <c r="BR471" s="232"/>
      <c r="BS471" s="232"/>
      <c r="BT471" s="232"/>
      <c r="BU471" s="232"/>
      <c r="BV471" s="232"/>
      <c r="BW471" s="232"/>
      <c r="BX471" s="232"/>
      <c r="BY471" s="232"/>
      <c r="BZ471" s="232"/>
      <c r="CA471" s="232"/>
      <c r="CB471" s="232"/>
      <c r="CC471" s="232"/>
      <c r="CD471" s="232"/>
      <c r="CE471" s="232"/>
      <c r="CF471" s="232"/>
      <c r="CG471" s="232"/>
      <c r="CH471" s="232"/>
      <c r="CI471" s="232"/>
      <c r="CJ471" s="232"/>
      <c r="CK471" s="232"/>
      <c r="CL471" s="232"/>
      <c r="CM471" s="232"/>
      <c r="CN471" s="232"/>
      <c r="CO471" s="232"/>
      <c r="CP471" s="232"/>
      <c r="CQ471" s="232"/>
      <c r="CR471" s="232"/>
      <c r="CS471" s="232"/>
      <c r="CT471" s="232"/>
      <c r="CU471" s="232"/>
      <c r="CV471" s="232"/>
      <c r="CW471" s="232"/>
      <c r="CX471" s="232"/>
      <c r="CY471" s="232"/>
      <c r="CZ471" s="232"/>
      <c r="DA471" s="232"/>
      <c r="DB471" s="232"/>
      <c r="DC471" s="232"/>
      <c r="DD471" s="232"/>
      <c r="DE471" s="232"/>
      <c r="DF471" s="232"/>
      <c r="DG471" s="232"/>
      <c r="DH471" s="232"/>
      <c r="DI471" s="232"/>
      <c r="DJ471" s="232"/>
      <c r="DK471" s="232"/>
      <c r="DL471" s="232"/>
      <c r="DM471" s="232"/>
      <c r="DN471" s="232"/>
      <c r="DO471" s="232"/>
      <c r="DP471" s="232"/>
      <c r="DQ471" s="232"/>
      <c r="DR471" s="232"/>
      <c r="DS471" s="232"/>
      <c r="DT471" s="232"/>
      <c r="DU471" s="232"/>
      <c r="DV471" s="232"/>
      <c r="DW471" s="232"/>
      <c r="DX471" s="232"/>
      <c r="DY471" s="232"/>
      <c r="DZ471" s="232"/>
      <c r="EA471" s="232"/>
      <c r="EB471" s="232"/>
      <c r="EC471" s="232"/>
      <c r="ED471" s="232"/>
      <c r="EE471" s="232"/>
      <c r="EF471" s="232"/>
      <c r="EG471" s="232"/>
      <c r="EH471" s="232"/>
      <c r="EI471" s="232"/>
      <c r="EJ471" s="232"/>
      <c r="EK471" s="232"/>
      <c r="EL471" s="232"/>
      <c r="EM471" s="232"/>
      <c r="EN471" s="232"/>
      <c r="EO471" s="232"/>
      <c r="EP471" s="232"/>
      <c r="EQ471" s="232"/>
      <c r="ER471" s="232"/>
      <c r="ES471" s="232"/>
      <c r="ET471" s="232"/>
      <c r="EU471" s="232"/>
      <c r="EV471" s="232"/>
      <c r="EW471" s="232"/>
      <c r="EX471" s="232"/>
      <c r="EY471" s="232"/>
      <c r="EZ471" s="232"/>
      <c r="FA471" s="232"/>
      <c r="FB471" s="232"/>
      <c r="FC471" s="232"/>
      <c r="FD471" s="232"/>
      <c r="FE471" s="232"/>
      <c r="FF471" s="232"/>
      <c r="FG471" s="232"/>
      <c r="FH471" s="232"/>
      <c r="FI471" s="232"/>
      <c r="FJ471" s="232"/>
      <c r="FK471" s="232"/>
      <c r="FL471" s="232"/>
      <c r="FM471" s="232"/>
      <c r="FN471" s="232"/>
      <c r="FO471" s="232"/>
      <c r="FP471" s="232"/>
      <c r="FQ471" s="232"/>
      <c r="FR471" s="232"/>
      <c r="FS471" s="232"/>
      <c r="FT471" s="232"/>
      <c r="FU471" s="232"/>
      <c r="FV471" s="232"/>
      <c r="FW471" s="232"/>
      <c r="FX471" s="232"/>
      <c r="FY471" s="232"/>
      <c r="FZ471" s="232"/>
      <c r="GA471" s="232"/>
      <c r="GB471" s="232"/>
      <c r="GC471" s="232"/>
      <c r="GD471" s="232"/>
      <c r="GE471" s="232"/>
      <c r="GF471" s="232"/>
      <c r="GG471" s="232"/>
      <c r="GH471" s="232"/>
      <c r="GI471" s="232"/>
      <c r="GJ471" s="232"/>
      <c r="GK471" s="232"/>
      <c r="GL471" s="232"/>
      <c r="GM471" s="232"/>
      <c r="GN471" s="232"/>
      <c r="GO471" s="232"/>
      <c r="GP471" s="232"/>
      <c r="GQ471" s="232"/>
      <c r="GR471" s="232"/>
      <c r="GS471" s="232"/>
      <c r="GT471" s="232"/>
      <c r="GU471" s="232"/>
      <c r="GV471" s="232"/>
      <c r="GW471" s="232"/>
      <c r="GX471" s="232"/>
      <c r="GY471" s="232"/>
      <c r="GZ471" s="232"/>
      <c r="HA471" s="232"/>
      <c r="HB471" s="232"/>
      <c r="HC471" s="232"/>
      <c r="HD471" s="232"/>
      <c r="HE471" s="232"/>
      <c r="HF471" s="232"/>
      <c r="HG471" s="232"/>
      <c r="HH471" s="232"/>
      <c r="HI471" s="232"/>
      <c r="HJ471" s="232"/>
      <c r="HK471" s="232"/>
      <c r="HL471" s="232"/>
      <c r="HM471" s="232"/>
      <c r="HN471" s="232"/>
      <c r="HO471" s="232"/>
      <c r="HP471" s="232"/>
      <c r="HQ471" s="232"/>
      <c r="HR471" s="232"/>
      <c r="HS471" s="232"/>
      <c r="HT471" s="232"/>
      <c r="HU471" s="232"/>
      <c r="HV471" s="232"/>
      <c r="HW471" s="232"/>
      <c r="HX471" s="232"/>
      <c r="HY471" s="232"/>
      <c r="HZ471" s="232"/>
      <c r="IA471" s="232"/>
      <c r="IB471" s="232"/>
      <c r="IC471" s="232"/>
      <c r="ID471" s="232"/>
      <c r="IE471" s="232"/>
      <c r="IF471" s="232"/>
      <c r="IG471" s="232"/>
      <c r="IH471" s="232"/>
      <c r="II471" s="232"/>
      <c r="IJ471" s="232"/>
      <c r="IK471" s="232"/>
      <c r="IL471" s="232"/>
      <c r="IM471" s="232"/>
      <c r="IN471" s="232"/>
      <c r="IO471" s="232"/>
      <c r="IP471" s="232"/>
      <c r="IQ471" s="232"/>
      <c r="IR471" s="232"/>
      <c r="IS471" s="232"/>
      <c r="IT471" s="232"/>
      <c r="IU471" s="232"/>
      <c r="IV471" s="232"/>
      <c r="IW471" s="232"/>
    </row>
    <row r="472" customFormat="false" ht="12.75" hidden="false" customHeight="false" outlineLevel="0" collapsed="false">
      <c r="A472" s="192"/>
      <c r="B472" s="216"/>
      <c r="C472" s="222"/>
      <c r="D472" s="222"/>
      <c r="E472" s="222"/>
      <c r="F472" s="217"/>
      <c r="G472" s="217"/>
      <c r="H472" s="217"/>
      <c r="I472" s="217"/>
      <c r="J472" s="217"/>
      <c r="K472" s="217"/>
      <c r="L472" s="217"/>
      <c r="M472" s="217"/>
      <c r="N472" s="217"/>
      <c r="O472" s="217"/>
      <c r="P472" s="217"/>
      <c r="Q472" s="217"/>
      <c r="R472" s="217"/>
      <c r="S472" s="217"/>
      <c r="T472" s="217"/>
      <c r="U472" s="217"/>
      <c r="V472" s="217"/>
      <c r="W472" s="217"/>
      <c r="X472" s="217"/>
      <c r="Y472" s="217"/>
      <c r="Z472" s="217"/>
      <c r="AA472" s="217"/>
      <c r="AB472" s="217"/>
      <c r="AC472" s="217"/>
      <c r="AD472" s="217"/>
      <c r="AE472" s="217"/>
      <c r="AF472" s="217"/>
      <c r="AG472" s="217"/>
      <c r="AH472" s="217"/>
      <c r="AI472" s="217"/>
      <c r="AJ472" s="217"/>
      <c r="AK472" s="217"/>
      <c r="AL472" s="217"/>
      <c r="AM472" s="217"/>
      <c r="AN472" s="217"/>
      <c r="AO472" s="217"/>
      <c r="AP472" s="217"/>
      <c r="AQ472" s="217"/>
      <c r="AR472" s="217"/>
      <c r="AS472" s="217"/>
      <c r="AT472" s="217"/>
      <c r="AU472" s="217"/>
      <c r="AV472" s="217"/>
      <c r="AW472" s="217"/>
      <c r="AX472" s="217"/>
      <c r="AY472" s="217"/>
      <c r="AZ472" s="217"/>
      <c r="BA472" s="217"/>
      <c r="BB472" s="217"/>
      <c r="BC472" s="217"/>
      <c r="BD472" s="217"/>
      <c r="BE472" s="217"/>
      <c r="BF472" s="217"/>
      <c r="BG472" s="217"/>
      <c r="BH472" s="217"/>
      <c r="BI472" s="217"/>
      <c r="BJ472" s="217"/>
      <c r="BK472" s="217"/>
      <c r="BL472" s="217"/>
      <c r="BM472" s="217"/>
      <c r="BN472" s="217"/>
      <c r="BO472" s="217"/>
      <c r="BP472" s="217"/>
      <c r="BQ472" s="217"/>
      <c r="BR472" s="217"/>
      <c r="BS472" s="217"/>
      <c r="BT472" s="217"/>
      <c r="BU472" s="217"/>
      <c r="BV472" s="217"/>
      <c r="BW472" s="217"/>
      <c r="BX472" s="217"/>
      <c r="BY472" s="217"/>
      <c r="BZ472" s="217"/>
      <c r="CA472" s="217"/>
      <c r="CB472" s="217"/>
      <c r="CC472" s="217"/>
      <c r="CD472" s="217"/>
      <c r="CE472" s="217"/>
      <c r="CF472" s="217"/>
      <c r="CG472" s="217"/>
      <c r="CH472" s="217"/>
      <c r="CI472" s="217"/>
      <c r="CJ472" s="217"/>
      <c r="CK472" s="217"/>
      <c r="CL472" s="217"/>
      <c r="CM472" s="217"/>
      <c r="CN472" s="217"/>
      <c r="CO472" s="217"/>
      <c r="CP472" s="217"/>
      <c r="CQ472" s="217"/>
      <c r="CR472" s="217"/>
      <c r="CS472" s="217"/>
      <c r="CT472" s="217"/>
      <c r="CU472" s="217"/>
      <c r="CV472" s="217"/>
      <c r="CW472" s="217"/>
      <c r="CX472" s="217"/>
      <c r="CY472" s="217"/>
      <c r="CZ472" s="217"/>
      <c r="DA472" s="217"/>
      <c r="DB472" s="217"/>
      <c r="DC472" s="217"/>
      <c r="DD472" s="217"/>
      <c r="DE472" s="217"/>
      <c r="DF472" s="217"/>
      <c r="DG472" s="217"/>
      <c r="DH472" s="217"/>
      <c r="DI472" s="217"/>
      <c r="DJ472" s="217"/>
      <c r="DK472" s="217"/>
      <c r="DL472" s="217"/>
      <c r="DM472" s="217"/>
      <c r="DN472" s="217"/>
      <c r="DO472" s="217"/>
      <c r="DP472" s="217"/>
      <c r="DQ472" s="217"/>
      <c r="DR472" s="217"/>
      <c r="DS472" s="217"/>
      <c r="DT472" s="217"/>
      <c r="DU472" s="217"/>
      <c r="DV472" s="217"/>
      <c r="DW472" s="217"/>
      <c r="DX472" s="217"/>
      <c r="DY472" s="217"/>
      <c r="DZ472" s="217"/>
      <c r="EA472" s="217"/>
      <c r="EB472" s="217"/>
      <c r="EC472" s="217"/>
      <c r="ED472" s="217"/>
      <c r="EE472" s="217"/>
      <c r="EF472" s="217"/>
      <c r="EG472" s="217"/>
      <c r="EH472" s="217"/>
      <c r="EI472" s="217"/>
      <c r="EJ472" s="217"/>
      <c r="EK472" s="217"/>
      <c r="EL472" s="217"/>
      <c r="EM472" s="217"/>
      <c r="EN472" s="217"/>
      <c r="EO472" s="217"/>
      <c r="EP472" s="217"/>
      <c r="EQ472" s="217"/>
      <c r="ER472" s="217"/>
      <c r="ES472" s="217"/>
      <c r="ET472" s="217"/>
      <c r="EU472" s="217"/>
      <c r="EV472" s="217"/>
      <c r="EW472" s="217"/>
      <c r="EX472" s="217"/>
      <c r="EY472" s="217"/>
      <c r="EZ472" s="217"/>
      <c r="FA472" s="217"/>
      <c r="FB472" s="217"/>
      <c r="FC472" s="217"/>
      <c r="FD472" s="217"/>
      <c r="FE472" s="217"/>
      <c r="FF472" s="217"/>
      <c r="FG472" s="217"/>
      <c r="FH472" s="217"/>
      <c r="FI472" s="217"/>
      <c r="FJ472" s="217"/>
      <c r="FK472" s="217"/>
      <c r="FL472" s="217"/>
      <c r="FM472" s="217"/>
      <c r="FN472" s="217"/>
      <c r="FO472" s="217"/>
      <c r="FP472" s="217"/>
      <c r="FQ472" s="217"/>
      <c r="FR472" s="217"/>
      <c r="FS472" s="217"/>
      <c r="FT472" s="217"/>
      <c r="FU472" s="217"/>
      <c r="FV472" s="217"/>
      <c r="FW472" s="217"/>
      <c r="FX472" s="217"/>
      <c r="FY472" s="217"/>
      <c r="FZ472" s="217"/>
      <c r="GA472" s="217"/>
      <c r="GB472" s="217"/>
      <c r="GC472" s="217"/>
      <c r="GD472" s="217"/>
      <c r="GE472" s="217"/>
      <c r="GF472" s="217"/>
      <c r="GG472" s="217"/>
      <c r="GH472" s="217"/>
      <c r="GI472" s="217"/>
      <c r="GJ472" s="217"/>
      <c r="GK472" s="217"/>
      <c r="GL472" s="217"/>
      <c r="GM472" s="217"/>
      <c r="GN472" s="217"/>
      <c r="GO472" s="217"/>
      <c r="GP472" s="217"/>
      <c r="GQ472" s="217"/>
      <c r="GR472" s="217"/>
      <c r="GS472" s="217"/>
      <c r="GT472" s="217"/>
      <c r="GU472" s="217"/>
      <c r="GV472" s="217"/>
      <c r="GW472" s="217"/>
      <c r="GX472" s="217"/>
      <c r="GY472" s="217"/>
      <c r="GZ472" s="217"/>
      <c r="HA472" s="217"/>
      <c r="HB472" s="217"/>
      <c r="HC472" s="217"/>
      <c r="HD472" s="217"/>
      <c r="HE472" s="217"/>
      <c r="HF472" s="217"/>
      <c r="HG472" s="217"/>
      <c r="HH472" s="217"/>
      <c r="HI472" s="217"/>
      <c r="HJ472" s="217"/>
      <c r="HK472" s="217"/>
      <c r="HL472" s="217"/>
      <c r="HM472" s="217"/>
      <c r="HN472" s="217"/>
      <c r="HO472" s="217"/>
      <c r="HP472" s="217"/>
      <c r="HQ472" s="217"/>
      <c r="HR472" s="217"/>
      <c r="HS472" s="217"/>
      <c r="HT472" s="217"/>
      <c r="HU472" s="217"/>
      <c r="HV472" s="217"/>
      <c r="HW472" s="217"/>
      <c r="HX472" s="217"/>
      <c r="HY472" s="217"/>
      <c r="HZ472" s="217"/>
      <c r="IA472" s="217"/>
      <c r="IB472" s="217"/>
      <c r="IC472" s="217"/>
      <c r="ID472" s="217"/>
      <c r="IE472" s="217"/>
      <c r="IF472" s="217"/>
      <c r="IG472" s="217"/>
      <c r="IH472" s="217"/>
      <c r="II472" s="217"/>
      <c r="IJ472" s="217"/>
      <c r="IK472" s="217"/>
      <c r="IL472" s="217"/>
      <c r="IM472" s="217"/>
      <c r="IN472" s="217"/>
      <c r="IO472" s="217"/>
      <c r="IP472" s="217"/>
      <c r="IQ472" s="217"/>
      <c r="IR472" s="217"/>
      <c r="IS472" s="217"/>
      <c r="IT472" s="217"/>
      <c r="IU472" s="217"/>
      <c r="IV472" s="217"/>
      <c r="IW472" s="217"/>
    </row>
    <row r="473" customFormat="false" ht="12.75" hidden="false" customHeight="false" outlineLevel="0" collapsed="false">
      <c r="A473" s="234"/>
      <c r="B473" s="235"/>
      <c r="C473" s="222"/>
      <c r="D473" s="222"/>
      <c r="E473" s="222"/>
      <c r="F473" s="232"/>
      <c r="G473" s="232"/>
      <c r="H473" s="232"/>
      <c r="I473" s="232"/>
      <c r="J473" s="232"/>
      <c r="K473" s="232"/>
      <c r="L473" s="232"/>
      <c r="M473" s="232"/>
      <c r="N473" s="232"/>
      <c r="O473" s="232"/>
      <c r="P473" s="232"/>
      <c r="Q473" s="232"/>
      <c r="R473" s="232"/>
      <c r="S473" s="232"/>
      <c r="T473" s="232"/>
      <c r="U473" s="232"/>
      <c r="V473" s="232"/>
      <c r="W473" s="232"/>
      <c r="X473" s="232"/>
      <c r="Y473" s="232"/>
      <c r="Z473" s="232"/>
      <c r="AA473" s="232"/>
      <c r="AB473" s="232"/>
      <c r="AC473" s="232"/>
      <c r="AD473" s="232"/>
      <c r="AE473" s="232"/>
      <c r="AF473" s="232"/>
      <c r="AG473" s="232"/>
      <c r="AH473" s="232"/>
      <c r="AI473" s="232"/>
      <c r="AJ473" s="232"/>
      <c r="AK473" s="232"/>
      <c r="AL473" s="232"/>
      <c r="AM473" s="232"/>
      <c r="AN473" s="232"/>
      <c r="AO473" s="232"/>
      <c r="AP473" s="232"/>
      <c r="AQ473" s="232"/>
      <c r="AR473" s="232"/>
      <c r="AS473" s="232"/>
      <c r="AT473" s="232"/>
      <c r="AU473" s="232"/>
      <c r="AV473" s="232"/>
      <c r="AW473" s="232"/>
      <c r="AX473" s="232"/>
      <c r="AY473" s="232"/>
      <c r="AZ473" s="232"/>
      <c r="BA473" s="232"/>
      <c r="BB473" s="232"/>
      <c r="BC473" s="232"/>
      <c r="BD473" s="232"/>
      <c r="BE473" s="232"/>
      <c r="BF473" s="232"/>
      <c r="BG473" s="232"/>
      <c r="BH473" s="232"/>
      <c r="BI473" s="232"/>
      <c r="BJ473" s="232"/>
      <c r="BK473" s="232"/>
      <c r="BL473" s="232"/>
      <c r="BM473" s="232"/>
      <c r="BN473" s="232"/>
      <c r="BO473" s="232"/>
      <c r="BP473" s="232"/>
      <c r="BQ473" s="232"/>
      <c r="BR473" s="232"/>
      <c r="BS473" s="232"/>
      <c r="BT473" s="232"/>
      <c r="BU473" s="232"/>
      <c r="BV473" s="232"/>
      <c r="BW473" s="232"/>
      <c r="BX473" s="232"/>
      <c r="BY473" s="232"/>
      <c r="BZ473" s="232"/>
      <c r="CA473" s="232"/>
      <c r="CB473" s="232"/>
      <c r="CC473" s="232"/>
      <c r="CD473" s="232"/>
      <c r="CE473" s="232"/>
      <c r="CF473" s="232"/>
      <c r="CG473" s="232"/>
      <c r="CH473" s="232"/>
      <c r="CI473" s="232"/>
      <c r="CJ473" s="232"/>
      <c r="CK473" s="232"/>
      <c r="CL473" s="232"/>
      <c r="CM473" s="232"/>
      <c r="CN473" s="232"/>
      <c r="CO473" s="232"/>
      <c r="CP473" s="232"/>
      <c r="CQ473" s="232"/>
      <c r="CR473" s="232"/>
      <c r="CS473" s="232"/>
      <c r="CT473" s="232"/>
      <c r="CU473" s="232"/>
      <c r="CV473" s="232"/>
      <c r="CW473" s="232"/>
      <c r="CX473" s="232"/>
      <c r="CY473" s="232"/>
      <c r="CZ473" s="232"/>
      <c r="DA473" s="232"/>
      <c r="DB473" s="232"/>
      <c r="DC473" s="232"/>
      <c r="DD473" s="232"/>
      <c r="DE473" s="232"/>
      <c r="DF473" s="232"/>
      <c r="DG473" s="232"/>
      <c r="DH473" s="232"/>
      <c r="DI473" s="232"/>
      <c r="DJ473" s="232"/>
      <c r="DK473" s="232"/>
      <c r="DL473" s="232"/>
      <c r="DM473" s="232"/>
      <c r="DN473" s="232"/>
      <c r="DO473" s="232"/>
      <c r="DP473" s="232"/>
      <c r="DQ473" s="232"/>
      <c r="DR473" s="232"/>
      <c r="DS473" s="232"/>
      <c r="DT473" s="232"/>
      <c r="DU473" s="232"/>
      <c r="DV473" s="232"/>
      <c r="DW473" s="232"/>
      <c r="DX473" s="232"/>
      <c r="DY473" s="232"/>
      <c r="DZ473" s="232"/>
      <c r="EA473" s="232"/>
      <c r="EB473" s="232"/>
      <c r="EC473" s="232"/>
      <c r="ED473" s="232"/>
      <c r="EE473" s="232"/>
      <c r="EF473" s="232"/>
      <c r="EG473" s="232"/>
      <c r="EH473" s="232"/>
      <c r="EI473" s="232"/>
      <c r="EJ473" s="232"/>
      <c r="EK473" s="232"/>
      <c r="EL473" s="232"/>
      <c r="EM473" s="232"/>
      <c r="EN473" s="232"/>
      <c r="EO473" s="232"/>
      <c r="EP473" s="232"/>
      <c r="EQ473" s="232"/>
      <c r="ER473" s="232"/>
      <c r="ES473" s="232"/>
      <c r="ET473" s="232"/>
      <c r="EU473" s="232"/>
      <c r="EV473" s="232"/>
      <c r="EW473" s="232"/>
      <c r="EX473" s="232"/>
      <c r="EY473" s="232"/>
      <c r="EZ473" s="232"/>
      <c r="FA473" s="232"/>
      <c r="FB473" s="232"/>
      <c r="FC473" s="232"/>
      <c r="FD473" s="232"/>
      <c r="FE473" s="232"/>
      <c r="FF473" s="232"/>
      <c r="FG473" s="232"/>
      <c r="FH473" s="232"/>
      <c r="FI473" s="232"/>
      <c r="FJ473" s="232"/>
      <c r="FK473" s="232"/>
      <c r="FL473" s="232"/>
      <c r="FM473" s="232"/>
      <c r="FN473" s="232"/>
      <c r="FO473" s="232"/>
      <c r="FP473" s="232"/>
      <c r="FQ473" s="232"/>
      <c r="FR473" s="232"/>
      <c r="FS473" s="232"/>
      <c r="FT473" s="232"/>
      <c r="FU473" s="232"/>
      <c r="FV473" s="232"/>
      <c r="FW473" s="232"/>
      <c r="FX473" s="232"/>
      <c r="FY473" s="232"/>
      <c r="FZ473" s="232"/>
      <c r="GA473" s="232"/>
      <c r="GB473" s="232"/>
      <c r="GC473" s="232"/>
      <c r="GD473" s="232"/>
      <c r="GE473" s="232"/>
      <c r="GF473" s="232"/>
      <c r="GG473" s="232"/>
      <c r="GH473" s="232"/>
      <c r="GI473" s="232"/>
      <c r="GJ473" s="232"/>
      <c r="GK473" s="232"/>
      <c r="GL473" s="232"/>
      <c r="GM473" s="232"/>
      <c r="GN473" s="232"/>
      <c r="GO473" s="232"/>
      <c r="GP473" s="232"/>
      <c r="GQ473" s="232"/>
      <c r="GR473" s="232"/>
      <c r="GS473" s="232"/>
      <c r="GT473" s="232"/>
      <c r="GU473" s="232"/>
      <c r="GV473" s="232"/>
      <c r="GW473" s="232"/>
      <c r="GX473" s="232"/>
      <c r="GY473" s="232"/>
      <c r="GZ473" s="232"/>
      <c r="HA473" s="232"/>
      <c r="HB473" s="232"/>
      <c r="HC473" s="232"/>
      <c r="HD473" s="232"/>
      <c r="HE473" s="232"/>
      <c r="HF473" s="232"/>
      <c r="HG473" s="232"/>
      <c r="HH473" s="232"/>
      <c r="HI473" s="232"/>
      <c r="HJ473" s="232"/>
      <c r="HK473" s="232"/>
      <c r="HL473" s="232"/>
      <c r="HM473" s="232"/>
      <c r="HN473" s="232"/>
      <c r="HO473" s="232"/>
      <c r="HP473" s="232"/>
      <c r="HQ473" s="232"/>
      <c r="HR473" s="232"/>
      <c r="HS473" s="232"/>
      <c r="HT473" s="232"/>
      <c r="HU473" s="232"/>
      <c r="HV473" s="232"/>
      <c r="HW473" s="232"/>
      <c r="HX473" s="232"/>
      <c r="HY473" s="232"/>
      <c r="HZ473" s="232"/>
      <c r="IA473" s="232"/>
      <c r="IB473" s="232"/>
      <c r="IC473" s="232"/>
      <c r="ID473" s="232"/>
      <c r="IE473" s="232"/>
      <c r="IF473" s="232"/>
      <c r="IG473" s="232"/>
      <c r="IH473" s="232"/>
      <c r="II473" s="232"/>
      <c r="IJ473" s="232"/>
      <c r="IK473" s="232"/>
      <c r="IL473" s="232"/>
      <c r="IM473" s="232"/>
      <c r="IN473" s="232"/>
      <c r="IO473" s="232"/>
      <c r="IP473" s="232"/>
      <c r="IQ473" s="232"/>
      <c r="IR473" s="232"/>
      <c r="IS473" s="232"/>
      <c r="IT473" s="232"/>
      <c r="IU473" s="232"/>
      <c r="IV473" s="232"/>
      <c r="IW473" s="232"/>
    </row>
    <row r="474" customFormat="false" ht="12.75" hidden="false" customHeight="false" outlineLevel="0" collapsed="false">
      <c r="A474" s="192"/>
      <c r="B474" s="229"/>
      <c r="C474" s="222"/>
      <c r="D474" s="222"/>
      <c r="E474" s="222"/>
      <c r="F474" s="217"/>
      <c r="G474" s="217"/>
      <c r="H474" s="217"/>
      <c r="I474" s="217"/>
      <c r="J474" s="217"/>
      <c r="K474" s="217"/>
      <c r="L474" s="217"/>
      <c r="M474" s="217"/>
      <c r="N474" s="217"/>
      <c r="O474" s="217"/>
      <c r="P474" s="217"/>
      <c r="Q474" s="217"/>
      <c r="R474" s="217"/>
      <c r="S474" s="217"/>
      <c r="T474" s="217"/>
      <c r="U474" s="217"/>
      <c r="V474" s="217"/>
      <c r="W474" s="217"/>
      <c r="X474" s="217"/>
      <c r="Y474" s="217"/>
      <c r="Z474" s="217"/>
      <c r="AA474" s="217"/>
      <c r="AB474" s="217"/>
      <c r="AC474" s="217"/>
      <c r="AD474" s="217"/>
      <c r="AE474" s="217"/>
      <c r="AF474" s="217"/>
      <c r="AG474" s="217"/>
      <c r="AH474" s="217"/>
      <c r="AI474" s="217"/>
      <c r="AJ474" s="217"/>
      <c r="AK474" s="217"/>
      <c r="AL474" s="217"/>
      <c r="AM474" s="217"/>
      <c r="AN474" s="217"/>
      <c r="AO474" s="217"/>
      <c r="AP474" s="217"/>
      <c r="AQ474" s="217"/>
      <c r="AR474" s="217"/>
      <c r="AS474" s="217"/>
      <c r="AT474" s="217"/>
      <c r="AU474" s="217"/>
      <c r="AV474" s="217"/>
      <c r="AW474" s="217"/>
      <c r="AX474" s="217"/>
      <c r="AY474" s="217"/>
      <c r="AZ474" s="217"/>
      <c r="BA474" s="217"/>
      <c r="BB474" s="217"/>
      <c r="BC474" s="217"/>
      <c r="BD474" s="217"/>
      <c r="BE474" s="217"/>
      <c r="BF474" s="217"/>
      <c r="BG474" s="217"/>
      <c r="BH474" s="217"/>
      <c r="BI474" s="217"/>
      <c r="BJ474" s="217"/>
      <c r="BK474" s="217"/>
      <c r="BL474" s="217"/>
      <c r="BM474" s="217"/>
      <c r="BN474" s="217"/>
      <c r="BO474" s="217"/>
      <c r="BP474" s="217"/>
      <c r="BQ474" s="217"/>
      <c r="BR474" s="217"/>
      <c r="BS474" s="217"/>
      <c r="BT474" s="217"/>
      <c r="BU474" s="217"/>
      <c r="BV474" s="217"/>
      <c r="BW474" s="217"/>
      <c r="BX474" s="217"/>
      <c r="BY474" s="217"/>
      <c r="BZ474" s="217"/>
      <c r="CA474" s="217"/>
      <c r="CB474" s="217"/>
      <c r="CC474" s="217"/>
      <c r="CD474" s="217"/>
      <c r="CE474" s="217"/>
      <c r="CF474" s="217"/>
      <c r="CG474" s="217"/>
      <c r="CH474" s="217"/>
      <c r="CI474" s="217"/>
      <c r="CJ474" s="217"/>
      <c r="CK474" s="217"/>
      <c r="CL474" s="217"/>
      <c r="CM474" s="217"/>
      <c r="CN474" s="217"/>
      <c r="CO474" s="217"/>
      <c r="CP474" s="217"/>
      <c r="CQ474" s="217"/>
      <c r="CR474" s="217"/>
      <c r="CS474" s="217"/>
      <c r="CT474" s="217"/>
      <c r="CU474" s="217"/>
      <c r="CV474" s="217"/>
      <c r="CW474" s="217"/>
      <c r="CX474" s="217"/>
      <c r="CY474" s="217"/>
      <c r="CZ474" s="217"/>
      <c r="DA474" s="217"/>
      <c r="DB474" s="217"/>
      <c r="DC474" s="217"/>
      <c r="DD474" s="217"/>
      <c r="DE474" s="217"/>
      <c r="DF474" s="217"/>
      <c r="DG474" s="217"/>
      <c r="DH474" s="217"/>
      <c r="DI474" s="217"/>
      <c r="DJ474" s="217"/>
      <c r="DK474" s="217"/>
      <c r="DL474" s="217"/>
      <c r="DM474" s="217"/>
      <c r="DN474" s="217"/>
      <c r="DO474" s="217"/>
      <c r="DP474" s="217"/>
      <c r="DQ474" s="217"/>
      <c r="DR474" s="217"/>
      <c r="DS474" s="217"/>
      <c r="DT474" s="217"/>
      <c r="DU474" s="217"/>
      <c r="DV474" s="217"/>
      <c r="DW474" s="217"/>
      <c r="DX474" s="217"/>
      <c r="DY474" s="217"/>
      <c r="DZ474" s="217"/>
      <c r="EA474" s="217"/>
      <c r="EB474" s="217"/>
      <c r="EC474" s="217"/>
      <c r="ED474" s="217"/>
      <c r="EE474" s="217"/>
      <c r="EF474" s="217"/>
      <c r="EG474" s="217"/>
      <c r="EH474" s="217"/>
      <c r="EI474" s="217"/>
      <c r="EJ474" s="217"/>
      <c r="EK474" s="217"/>
      <c r="EL474" s="217"/>
      <c r="EM474" s="217"/>
      <c r="EN474" s="217"/>
      <c r="EO474" s="217"/>
      <c r="EP474" s="217"/>
      <c r="EQ474" s="217"/>
      <c r="ER474" s="217"/>
      <c r="ES474" s="217"/>
      <c r="ET474" s="217"/>
      <c r="EU474" s="217"/>
      <c r="EV474" s="217"/>
      <c r="EW474" s="217"/>
      <c r="EX474" s="217"/>
      <c r="EY474" s="217"/>
      <c r="EZ474" s="217"/>
      <c r="FA474" s="217"/>
      <c r="FB474" s="217"/>
      <c r="FC474" s="217"/>
      <c r="FD474" s="217"/>
      <c r="FE474" s="217"/>
      <c r="FF474" s="217"/>
      <c r="FG474" s="217"/>
      <c r="FH474" s="217"/>
      <c r="FI474" s="217"/>
      <c r="FJ474" s="217"/>
      <c r="FK474" s="217"/>
      <c r="FL474" s="217"/>
      <c r="FM474" s="217"/>
      <c r="FN474" s="217"/>
      <c r="FO474" s="217"/>
      <c r="FP474" s="217"/>
      <c r="FQ474" s="217"/>
      <c r="FR474" s="217"/>
      <c r="FS474" s="217"/>
      <c r="FT474" s="217"/>
      <c r="FU474" s="217"/>
      <c r="FV474" s="217"/>
      <c r="FW474" s="217"/>
      <c r="FX474" s="217"/>
      <c r="FY474" s="217"/>
      <c r="FZ474" s="217"/>
      <c r="GA474" s="217"/>
      <c r="GB474" s="217"/>
      <c r="GC474" s="217"/>
      <c r="GD474" s="217"/>
      <c r="GE474" s="217"/>
      <c r="GF474" s="217"/>
      <c r="GG474" s="217"/>
      <c r="GH474" s="217"/>
      <c r="GI474" s="217"/>
      <c r="GJ474" s="217"/>
      <c r="GK474" s="217"/>
      <c r="GL474" s="217"/>
      <c r="GM474" s="217"/>
      <c r="GN474" s="217"/>
      <c r="GO474" s="217"/>
      <c r="GP474" s="217"/>
      <c r="GQ474" s="217"/>
      <c r="GR474" s="217"/>
      <c r="GS474" s="217"/>
      <c r="GT474" s="217"/>
      <c r="GU474" s="217"/>
      <c r="GV474" s="217"/>
      <c r="GW474" s="217"/>
      <c r="GX474" s="217"/>
      <c r="GY474" s="217"/>
      <c r="GZ474" s="217"/>
      <c r="HA474" s="217"/>
      <c r="HB474" s="217"/>
      <c r="HC474" s="217"/>
      <c r="HD474" s="217"/>
      <c r="HE474" s="217"/>
      <c r="HF474" s="217"/>
      <c r="HG474" s="217"/>
      <c r="HH474" s="217"/>
      <c r="HI474" s="217"/>
      <c r="HJ474" s="217"/>
      <c r="HK474" s="217"/>
      <c r="HL474" s="217"/>
      <c r="HM474" s="217"/>
      <c r="HN474" s="217"/>
      <c r="HO474" s="217"/>
      <c r="HP474" s="217"/>
      <c r="HQ474" s="217"/>
      <c r="HR474" s="217"/>
      <c r="HS474" s="217"/>
      <c r="HT474" s="217"/>
      <c r="HU474" s="217"/>
      <c r="HV474" s="217"/>
      <c r="HW474" s="217"/>
      <c r="HX474" s="217"/>
      <c r="HY474" s="217"/>
      <c r="HZ474" s="217"/>
      <c r="IA474" s="217"/>
      <c r="IB474" s="217"/>
      <c r="IC474" s="217"/>
      <c r="ID474" s="217"/>
      <c r="IE474" s="217"/>
      <c r="IF474" s="217"/>
      <c r="IG474" s="217"/>
      <c r="IH474" s="217"/>
      <c r="II474" s="217"/>
      <c r="IJ474" s="217"/>
      <c r="IK474" s="217"/>
      <c r="IL474" s="217"/>
      <c r="IM474" s="217"/>
      <c r="IN474" s="217"/>
      <c r="IO474" s="217"/>
      <c r="IP474" s="217"/>
      <c r="IQ474" s="217"/>
      <c r="IR474" s="217"/>
      <c r="IS474" s="217"/>
      <c r="IT474" s="217"/>
      <c r="IU474" s="217"/>
      <c r="IV474" s="217"/>
      <c r="IW474" s="217"/>
    </row>
    <row r="475" customFormat="false" ht="12.75" hidden="false" customHeight="false" outlineLevel="0" collapsed="false">
      <c r="A475" s="192"/>
      <c r="B475" s="229"/>
      <c r="C475" s="222"/>
      <c r="D475" s="222"/>
      <c r="E475" s="222"/>
      <c r="F475" s="217"/>
      <c r="G475" s="217"/>
      <c r="H475" s="217"/>
      <c r="I475" s="217"/>
      <c r="J475" s="217"/>
      <c r="K475" s="217"/>
      <c r="L475" s="217"/>
      <c r="M475" s="217"/>
      <c r="N475" s="217"/>
      <c r="O475" s="217"/>
      <c r="P475" s="217"/>
      <c r="Q475" s="217"/>
      <c r="R475" s="217"/>
      <c r="S475" s="217"/>
      <c r="T475" s="217"/>
      <c r="U475" s="217"/>
      <c r="V475" s="217"/>
      <c r="W475" s="217"/>
      <c r="X475" s="217"/>
      <c r="Y475" s="217"/>
      <c r="Z475" s="217"/>
      <c r="AA475" s="217"/>
      <c r="AB475" s="217"/>
      <c r="AC475" s="217"/>
      <c r="AD475" s="217"/>
      <c r="AE475" s="217"/>
      <c r="AF475" s="217"/>
      <c r="AG475" s="217"/>
      <c r="AH475" s="217"/>
      <c r="AI475" s="217"/>
      <c r="AJ475" s="217"/>
      <c r="AK475" s="217"/>
      <c r="AL475" s="217"/>
      <c r="AM475" s="217"/>
      <c r="AN475" s="217"/>
      <c r="AO475" s="217"/>
      <c r="AP475" s="217"/>
      <c r="AQ475" s="217"/>
      <c r="AR475" s="217"/>
      <c r="AS475" s="217"/>
      <c r="AT475" s="217"/>
      <c r="AU475" s="217"/>
      <c r="AV475" s="217"/>
      <c r="AW475" s="217"/>
      <c r="AX475" s="217"/>
      <c r="AY475" s="217"/>
      <c r="AZ475" s="217"/>
      <c r="BA475" s="217"/>
      <c r="BB475" s="217"/>
      <c r="BC475" s="217"/>
      <c r="BD475" s="217"/>
      <c r="BE475" s="217"/>
      <c r="BF475" s="217"/>
      <c r="BG475" s="217"/>
      <c r="BH475" s="217"/>
      <c r="BI475" s="217"/>
      <c r="BJ475" s="217"/>
      <c r="BK475" s="217"/>
      <c r="BL475" s="217"/>
      <c r="BM475" s="217"/>
      <c r="BN475" s="217"/>
      <c r="BO475" s="217"/>
      <c r="BP475" s="217"/>
      <c r="BQ475" s="217"/>
      <c r="BR475" s="217"/>
      <c r="BS475" s="217"/>
      <c r="BT475" s="217"/>
      <c r="BU475" s="217"/>
      <c r="BV475" s="217"/>
      <c r="BW475" s="217"/>
      <c r="BX475" s="217"/>
      <c r="BY475" s="217"/>
      <c r="BZ475" s="217"/>
      <c r="CA475" s="217"/>
      <c r="CB475" s="217"/>
      <c r="CC475" s="217"/>
      <c r="CD475" s="217"/>
      <c r="CE475" s="217"/>
      <c r="CF475" s="217"/>
      <c r="CG475" s="217"/>
      <c r="CH475" s="217"/>
      <c r="CI475" s="217"/>
      <c r="CJ475" s="217"/>
      <c r="CK475" s="217"/>
      <c r="CL475" s="217"/>
      <c r="CM475" s="217"/>
      <c r="CN475" s="217"/>
      <c r="CO475" s="217"/>
      <c r="CP475" s="217"/>
      <c r="CQ475" s="217"/>
      <c r="CR475" s="217"/>
      <c r="CS475" s="217"/>
      <c r="CT475" s="217"/>
      <c r="CU475" s="217"/>
      <c r="CV475" s="217"/>
      <c r="CW475" s="217"/>
      <c r="CX475" s="217"/>
      <c r="CY475" s="217"/>
      <c r="CZ475" s="217"/>
      <c r="DA475" s="217"/>
      <c r="DB475" s="217"/>
      <c r="DC475" s="217"/>
      <c r="DD475" s="217"/>
      <c r="DE475" s="217"/>
      <c r="DF475" s="217"/>
      <c r="DG475" s="217"/>
      <c r="DH475" s="217"/>
      <c r="DI475" s="217"/>
      <c r="DJ475" s="217"/>
      <c r="DK475" s="217"/>
      <c r="DL475" s="217"/>
      <c r="DM475" s="217"/>
      <c r="DN475" s="217"/>
      <c r="DO475" s="217"/>
      <c r="DP475" s="217"/>
      <c r="DQ475" s="217"/>
      <c r="DR475" s="217"/>
      <c r="DS475" s="217"/>
      <c r="DT475" s="217"/>
      <c r="DU475" s="217"/>
      <c r="DV475" s="217"/>
      <c r="DW475" s="217"/>
      <c r="DX475" s="217"/>
      <c r="DY475" s="217"/>
      <c r="DZ475" s="217"/>
      <c r="EA475" s="217"/>
      <c r="EB475" s="217"/>
      <c r="EC475" s="217"/>
      <c r="ED475" s="217"/>
      <c r="EE475" s="217"/>
      <c r="EF475" s="217"/>
      <c r="EG475" s="217"/>
      <c r="EH475" s="217"/>
      <c r="EI475" s="217"/>
      <c r="EJ475" s="217"/>
      <c r="EK475" s="217"/>
      <c r="EL475" s="217"/>
      <c r="EM475" s="217"/>
      <c r="EN475" s="217"/>
      <c r="EO475" s="217"/>
      <c r="EP475" s="217"/>
      <c r="EQ475" s="217"/>
      <c r="ER475" s="217"/>
      <c r="ES475" s="217"/>
      <c r="ET475" s="217"/>
      <c r="EU475" s="217"/>
      <c r="EV475" s="217"/>
      <c r="EW475" s="217"/>
      <c r="EX475" s="217"/>
      <c r="EY475" s="217"/>
      <c r="EZ475" s="217"/>
      <c r="FA475" s="217"/>
      <c r="FB475" s="217"/>
      <c r="FC475" s="217"/>
      <c r="FD475" s="217"/>
      <c r="FE475" s="217"/>
      <c r="FF475" s="217"/>
      <c r="FG475" s="217"/>
      <c r="FH475" s="217"/>
      <c r="FI475" s="217"/>
      <c r="FJ475" s="217"/>
      <c r="FK475" s="217"/>
      <c r="FL475" s="217"/>
      <c r="FM475" s="217"/>
      <c r="FN475" s="217"/>
      <c r="FO475" s="217"/>
      <c r="FP475" s="217"/>
      <c r="FQ475" s="217"/>
      <c r="FR475" s="217"/>
      <c r="FS475" s="217"/>
      <c r="FT475" s="217"/>
      <c r="FU475" s="217"/>
      <c r="FV475" s="217"/>
      <c r="FW475" s="217"/>
      <c r="FX475" s="217"/>
      <c r="FY475" s="217"/>
      <c r="FZ475" s="217"/>
      <c r="GA475" s="217"/>
      <c r="GB475" s="217"/>
      <c r="GC475" s="217"/>
      <c r="GD475" s="217"/>
      <c r="GE475" s="217"/>
      <c r="GF475" s="217"/>
      <c r="GG475" s="217"/>
      <c r="GH475" s="217"/>
      <c r="GI475" s="217"/>
      <c r="GJ475" s="217"/>
      <c r="GK475" s="217"/>
      <c r="GL475" s="217"/>
      <c r="GM475" s="217"/>
      <c r="GN475" s="217"/>
      <c r="GO475" s="217"/>
      <c r="GP475" s="217"/>
      <c r="GQ475" s="217"/>
      <c r="GR475" s="217"/>
      <c r="GS475" s="217"/>
      <c r="GT475" s="217"/>
      <c r="GU475" s="217"/>
      <c r="GV475" s="217"/>
      <c r="GW475" s="217"/>
      <c r="GX475" s="217"/>
      <c r="GY475" s="217"/>
      <c r="GZ475" s="217"/>
      <c r="HA475" s="217"/>
      <c r="HB475" s="217"/>
      <c r="HC475" s="217"/>
      <c r="HD475" s="217"/>
      <c r="HE475" s="217"/>
      <c r="HF475" s="217"/>
      <c r="HG475" s="217"/>
      <c r="HH475" s="217"/>
      <c r="HI475" s="217"/>
      <c r="HJ475" s="217"/>
      <c r="HK475" s="217"/>
      <c r="HL475" s="217"/>
      <c r="HM475" s="217"/>
      <c r="HN475" s="217"/>
      <c r="HO475" s="217"/>
      <c r="HP475" s="217"/>
      <c r="HQ475" s="217"/>
      <c r="HR475" s="217"/>
      <c r="HS475" s="217"/>
      <c r="HT475" s="217"/>
      <c r="HU475" s="217"/>
      <c r="HV475" s="217"/>
      <c r="HW475" s="217"/>
      <c r="HX475" s="217"/>
      <c r="HY475" s="217"/>
      <c r="HZ475" s="217"/>
      <c r="IA475" s="217"/>
      <c r="IB475" s="217"/>
      <c r="IC475" s="217"/>
      <c r="ID475" s="217"/>
      <c r="IE475" s="217"/>
      <c r="IF475" s="217"/>
      <c r="IG475" s="217"/>
      <c r="IH475" s="217"/>
      <c r="II475" s="217"/>
      <c r="IJ475" s="217"/>
      <c r="IK475" s="217"/>
      <c r="IL475" s="217"/>
      <c r="IM475" s="217"/>
      <c r="IN475" s="217"/>
      <c r="IO475" s="217"/>
      <c r="IP475" s="217"/>
      <c r="IQ475" s="217"/>
      <c r="IR475" s="217"/>
      <c r="IS475" s="217"/>
      <c r="IT475" s="217"/>
      <c r="IU475" s="217"/>
      <c r="IV475" s="217"/>
      <c r="IW475" s="217"/>
    </row>
    <row r="476" customFormat="false" ht="12.75" hidden="false" customHeight="false" outlineLevel="0" collapsed="false">
      <c r="A476" s="192"/>
      <c r="B476" s="229"/>
      <c r="C476" s="222"/>
      <c r="D476" s="222"/>
      <c r="E476" s="222"/>
      <c r="F476" s="217"/>
      <c r="G476" s="217"/>
      <c r="H476" s="217"/>
      <c r="I476" s="217"/>
      <c r="J476" s="217"/>
      <c r="K476" s="217"/>
      <c r="L476" s="217"/>
      <c r="M476" s="217"/>
      <c r="N476" s="217"/>
      <c r="O476" s="217"/>
      <c r="P476" s="217"/>
      <c r="Q476" s="217"/>
      <c r="R476" s="217"/>
      <c r="S476" s="217"/>
      <c r="T476" s="217"/>
      <c r="U476" s="217"/>
      <c r="V476" s="217"/>
      <c r="W476" s="217"/>
      <c r="X476" s="217"/>
      <c r="Y476" s="217"/>
      <c r="Z476" s="217"/>
      <c r="AA476" s="217"/>
      <c r="AB476" s="217"/>
      <c r="AC476" s="217"/>
      <c r="AD476" s="217"/>
      <c r="AE476" s="217"/>
      <c r="AF476" s="217"/>
      <c r="AG476" s="217"/>
      <c r="AH476" s="217"/>
      <c r="AI476" s="217"/>
      <c r="AJ476" s="217"/>
      <c r="AK476" s="217"/>
      <c r="AL476" s="217"/>
      <c r="AM476" s="217"/>
      <c r="AN476" s="217"/>
      <c r="AO476" s="217"/>
      <c r="AP476" s="217"/>
      <c r="AQ476" s="217"/>
      <c r="AR476" s="217"/>
      <c r="AS476" s="217"/>
      <c r="AT476" s="217"/>
      <c r="AU476" s="217"/>
      <c r="AV476" s="217"/>
      <c r="AW476" s="217"/>
      <c r="AX476" s="217"/>
      <c r="AY476" s="217"/>
      <c r="AZ476" s="217"/>
      <c r="BA476" s="217"/>
      <c r="BB476" s="217"/>
      <c r="BC476" s="217"/>
      <c r="BD476" s="217"/>
      <c r="BE476" s="217"/>
      <c r="BF476" s="217"/>
      <c r="BG476" s="217"/>
      <c r="BH476" s="217"/>
      <c r="BI476" s="217"/>
      <c r="BJ476" s="217"/>
      <c r="BK476" s="217"/>
      <c r="BL476" s="217"/>
      <c r="BM476" s="217"/>
      <c r="BN476" s="217"/>
      <c r="BO476" s="217"/>
      <c r="BP476" s="217"/>
      <c r="BQ476" s="217"/>
      <c r="BR476" s="217"/>
      <c r="BS476" s="217"/>
      <c r="BT476" s="217"/>
      <c r="BU476" s="217"/>
      <c r="BV476" s="217"/>
      <c r="BW476" s="217"/>
      <c r="BX476" s="217"/>
      <c r="BY476" s="217"/>
      <c r="BZ476" s="217"/>
      <c r="CA476" s="217"/>
      <c r="CB476" s="217"/>
      <c r="CC476" s="217"/>
      <c r="CD476" s="217"/>
      <c r="CE476" s="217"/>
      <c r="CF476" s="217"/>
      <c r="CG476" s="217"/>
      <c r="CH476" s="217"/>
      <c r="CI476" s="217"/>
      <c r="CJ476" s="217"/>
      <c r="CK476" s="217"/>
      <c r="CL476" s="217"/>
      <c r="CM476" s="217"/>
      <c r="CN476" s="217"/>
      <c r="CO476" s="217"/>
      <c r="CP476" s="217"/>
      <c r="CQ476" s="217"/>
      <c r="CR476" s="217"/>
      <c r="CS476" s="217"/>
      <c r="CT476" s="217"/>
      <c r="CU476" s="217"/>
      <c r="CV476" s="217"/>
      <c r="CW476" s="217"/>
      <c r="CX476" s="217"/>
      <c r="CY476" s="217"/>
      <c r="CZ476" s="217"/>
      <c r="DA476" s="217"/>
      <c r="DB476" s="217"/>
      <c r="DC476" s="217"/>
      <c r="DD476" s="217"/>
      <c r="DE476" s="217"/>
      <c r="DF476" s="217"/>
      <c r="DG476" s="217"/>
      <c r="DH476" s="217"/>
      <c r="DI476" s="217"/>
      <c r="DJ476" s="217"/>
      <c r="DK476" s="217"/>
      <c r="DL476" s="217"/>
      <c r="DM476" s="217"/>
      <c r="DN476" s="217"/>
      <c r="DO476" s="217"/>
      <c r="DP476" s="217"/>
      <c r="DQ476" s="217"/>
      <c r="DR476" s="217"/>
      <c r="DS476" s="217"/>
      <c r="DT476" s="217"/>
      <c r="DU476" s="217"/>
      <c r="DV476" s="217"/>
      <c r="DW476" s="217"/>
      <c r="DX476" s="217"/>
      <c r="DY476" s="217"/>
      <c r="DZ476" s="217"/>
      <c r="EA476" s="217"/>
      <c r="EB476" s="217"/>
      <c r="EC476" s="217"/>
      <c r="ED476" s="217"/>
      <c r="EE476" s="217"/>
      <c r="EF476" s="217"/>
      <c r="EG476" s="217"/>
      <c r="EH476" s="217"/>
      <c r="EI476" s="217"/>
      <c r="EJ476" s="217"/>
      <c r="EK476" s="217"/>
      <c r="EL476" s="217"/>
      <c r="EM476" s="217"/>
      <c r="EN476" s="217"/>
      <c r="EO476" s="217"/>
      <c r="EP476" s="217"/>
      <c r="EQ476" s="217"/>
      <c r="ER476" s="217"/>
      <c r="ES476" s="217"/>
      <c r="ET476" s="217"/>
      <c r="EU476" s="217"/>
      <c r="EV476" s="217"/>
      <c r="EW476" s="217"/>
      <c r="EX476" s="217"/>
      <c r="EY476" s="217"/>
      <c r="EZ476" s="217"/>
      <c r="FA476" s="217"/>
      <c r="FB476" s="217"/>
      <c r="FC476" s="217"/>
      <c r="FD476" s="217"/>
      <c r="FE476" s="217"/>
      <c r="FF476" s="217"/>
      <c r="FG476" s="217"/>
      <c r="FH476" s="217"/>
      <c r="FI476" s="217"/>
      <c r="FJ476" s="217"/>
      <c r="FK476" s="217"/>
      <c r="FL476" s="217"/>
      <c r="FM476" s="217"/>
      <c r="FN476" s="217"/>
      <c r="FO476" s="217"/>
      <c r="FP476" s="217"/>
      <c r="FQ476" s="217"/>
      <c r="FR476" s="217"/>
      <c r="FS476" s="217"/>
      <c r="FT476" s="217"/>
      <c r="FU476" s="217"/>
      <c r="FV476" s="217"/>
      <c r="FW476" s="217"/>
      <c r="FX476" s="217"/>
      <c r="FY476" s="217"/>
      <c r="FZ476" s="217"/>
      <c r="GA476" s="217"/>
      <c r="GB476" s="217"/>
      <c r="GC476" s="217"/>
      <c r="GD476" s="217"/>
      <c r="GE476" s="217"/>
      <c r="GF476" s="217"/>
      <c r="GG476" s="217"/>
      <c r="GH476" s="217"/>
      <c r="GI476" s="217"/>
      <c r="GJ476" s="217"/>
      <c r="GK476" s="217"/>
      <c r="GL476" s="217"/>
      <c r="GM476" s="217"/>
      <c r="GN476" s="217"/>
      <c r="GO476" s="217"/>
      <c r="GP476" s="217"/>
      <c r="GQ476" s="217"/>
      <c r="GR476" s="217"/>
      <c r="GS476" s="217"/>
      <c r="GT476" s="217"/>
      <c r="GU476" s="217"/>
      <c r="GV476" s="217"/>
      <c r="GW476" s="217"/>
      <c r="GX476" s="217"/>
      <c r="GY476" s="217"/>
      <c r="GZ476" s="217"/>
      <c r="HA476" s="217"/>
      <c r="HB476" s="217"/>
      <c r="HC476" s="217"/>
      <c r="HD476" s="217"/>
      <c r="HE476" s="217"/>
      <c r="HF476" s="217"/>
      <c r="HG476" s="217"/>
      <c r="HH476" s="217"/>
      <c r="HI476" s="217"/>
      <c r="HJ476" s="217"/>
      <c r="HK476" s="217"/>
      <c r="HL476" s="217"/>
      <c r="HM476" s="217"/>
      <c r="HN476" s="217"/>
      <c r="HO476" s="217"/>
      <c r="HP476" s="217"/>
      <c r="HQ476" s="217"/>
      <c r="HR476" s="217"/>
      <c r="HS476" s="217"/>
      <c r="HT476" s="217"/>
      <c r="HU476" s="217"/>
      <c r="HV476" s="217"/>
      <c r="HW476" s="217"/>
      <c r="HX476" s="217"/>
      <c r="HY476" s="217"/>
      <c r="HZ476" s="217"/>
      <c r="IA476" s="217"/>
      <c r="IB476" s="217"/>
      <c r="IC476" s="217"/>
      <c r="ID476" s="217"/>
      <c r="IE476" s="217"/>
      <c r="IF476" s="217"/>
      <c r="IG476" s="217"/>
      <c r="IH476" s="217"/>
      <c r="II476" s="217"/>
      <c r="IJ476" s="217"/>
      <c r="IK476" s="217"/>
      <c r="IL476" s="217"/>
      <c r="IM476" s="217"/>
      <c r="IN476" s="217"/>
      <c r="IO476" s="217"/>
      <c r="IP476" s="217"/>
      <c r="IQ476" s="217"/>
      <c r="IR476" s="217"/>
      <c r="IS476" s="217"/>
      <c r="IT476" s="217"/>
      <c r="IU476" s="217"/>
      <c r="IV476" s="217"/>
      <c r="IW476" s="217"/>
    </row>
    <row r="477" customFormat="false" ht="12.75" hidden="false" customHeight="false" outlineLevel="0" collapsed="false">
      <c r="A477" s="148"/>
      <c r="B477" s="148"/>
      <c r="C477" s="148"/>
      <c r="D477" s="148"/>
      <c r="E477" s="148"/>
    </row>
    <row r="478" customFormat="false" ht="12.75" hidden="false" customHeight="false" outlineLevel="0" collapsed="false">
      <c r="A478" s="148"/>
      <c r="B478" s="148"/>
      <c r="C478" s="148"/>
      <c r="D478" s="148"/>
      <c r="E478" s="148"/>
    </row>
    <row r="479" customFormat="false" ht="12.75" hidden="false" customHeight="false" outlineLevel="0" collapsed="false">
      <c r="A479" s="148"/>
      <c r="B479" s="148"/>
      <c r="C479" s="148"/>
      <c r="D479" s="148"/>
      <c r="E479" s="148"/>
    </row>
    <row r="480" customFormat="false" ht="18.75" hidden="false" customHeight="false" outlineLevel="0" collapsed="false">
      <c r="A480" s="197"/>
      <c r="B480" s="148"/>
      <c r="C480" s="148"/>
      <c r="D480" s="148"/>
      <c r="E480" s="148"/>
    </row>
    <row r="481" customFormat="false" ht="12.75" hidden="false" customHeight="false" outlineLevel="0" collapsed="false">
      <c r="A481" s="160"/>
      <c r="B481" s="148"/>
      <c r="C481" s="148"/>
      <c r="D481" s="148"/>
      <c r="E481" s="148"/>
    </row>
    <row r="482" customFormat="false" ht="12.75" hidden="false" customHeight="false" outlineLevel="0" collapsed="false">
      <c r="A482" s="187"/>
      <c r="B482" s="148"/>
      <c r="C482" s="148"/>
      <c r="D482" s="206"/>
      <c r="E482" s="206"/>
    </row>
    <row r="483" customFormat="false" ht="12.75" hidden="false" customHeight="false" outlineLevel="0" collapsed="false">
      <c r="A483" s="148"/>
      <c r="B483" s="148"/>
      <c r="C483" s="148"/>
      <c r="D483" s="148"/>
      <c r="E483" s="148"/>
    </row>
    <row r="484" customFormat="false" ht="12.75" hidden="false" customHeight="false" outlineLevel="0" collapsed="false">
      <c r="A484" s="149"/>
      <c r="B484" s="149"/>
      <c r="C484" s="170"/>
      <c r="D484" s="170"/>
      <c r="E484" s="170"/>
    </row>
    <row r="485" customFormat="false" ht="12.75" hidden="false" customHeight="false" outlineLevel="0" collapsed="false">
      <c r="A485" s="160"/>
      <c r="B485" s="148"/>
      <c r="C485" s="148"/>
      <c r="D485" s="148"/>
      <c r="E485" s="148"/>
    </row>
    <row r="486" customFormat="false" ht="12.75" hidden="false" customHeight="false" outlineLevel="0" collapsed="false">
      <c r="A486" s="199"/>
      <c r="B486" s="148"/>
      <c r="C486" s="148"/>
      <c r="D486" s="200"/>
      <c r="E486" s="200"/>
    </row>
    <row r="487" customFormat="false" ht="12.75" hidden="false" customHeight="false" outlineLevel="0" collapsed="false">
      <c r="A487" s="199"/>
      <c r="B487" s="148"/>
      <c r="C487" s="148"/>
      <c r="D487" s="200"/>
      <c r="E487" s="200"/>
    </row>
    <row r="488" customFormat="false" ht="12.75" hidden="false" customHeight="false" outlineLevel="0" collapsed="false">
      <c r="A488" s="237"/>
      <c r="B488" s="148"/>
      <c r="C488" s="148"/>
      <c r="D488" s="200"/>
      <c r="E488" s="200"/>
    </row>
    <row r="489" customFormat="false" ht="12.75" hidden="false" customHeight="false" outlineLevel="0" collapsed="false">
      <c r="A489" s="199"/>
      <c r="B489" s="148"/>
      <c r="C489" s="148"/>
      <c r="D489" s="200"/>
      <c r="E489" s="200"/>
    </row>
    <row r="490" customFormat="false" ht="12.75" hidden="false" customHeight="false" outlineLevel="0" collapsed="false">
      <c r="A490" s="148"/>
      <c r="B490" s="148"/>
      <c r="C490" s="148"/>
      <c r="D490" s="200"/>
      <c r="E490" s="200"/>
    </row>
    <row r="491" customFormat="false" ht="12.75" hidden="false" customHeight="false" outlineLevel="0" collapsed="false">
      <c r="A491" s="160"/>
      <c r="B491" s="148"/>
      <c r="C491" s="148"/>
      <c r="D491" s="200"/>
      <c r="E491" s="200"/>
    </row>
    <row r="492" customFormat="false" ht="12.75" hidden="false" customHeight="false" outlineLevel="0" collapsed="false">
      <c r="A492" s="199"/>
      <c r="B492" s="148"/>
      <c r="C492" s="148"/>
      <c r="D492" s="200"/>
      <c r="E492" s="200"/>
    </row>
    <row r="493" customFormat="false" ht="12.75" hidden="false" customHeight="false" outlineLevel="0" collapsed="false">
      <c r="A493" s="199"/>
      <c r="B493" s="148"/>
      <c r="C493" s="148"/>
      <c r="D493" s="200"/>
      <c r="E493" s="200"/>
    </row>
    <row r="494" customFormat="false" ht="12.75" hidden="false" customHeight="false" outlineLevel="0" collapsed="false">
      <c r="A494" s="199"/>
      <c r="B494" s="148"/>
      <c r="C494" s="148"/>
      <c r="D494" s="200"/>
      <c r="E494" s="200"/>
    </row>
    <row r="495" customFormat="false" ht="12.75" hidden="false" customHeight="false" outlineLevel="0" collapsed="false">
      <c r="A495" s="199"/>
      <c r="B495" s="148"/>
      <c r="C495" s="148"/>
      <c r="D495" s="200"/>
      <c r="E495" s="200"/>
    </row>
    <row r="496" customFormat="false" ht="12.75" hidden="false" customHeight="false" outlineLevel="0" collapsed="false">
      <c r="A496" s="199"/>
      <c r="B496" s="148"/>
      <c r="C496" s="148"/>
      <c r="D496" s="200"/>
      <c r="E496" s="200"/>
    </row>
    <row r="497" customFormat="false" ht="12.75" hidden="false" customHeight="false" outlineLevel="0" collapsed="false">
      <c r="A497" s="199"/>
      <c r="B497" s="148"/>
      <c r="C497" s="148"/>
      <c r="D497" s="200"/>
      <c r="E497" s="200"/>
    </row>
    <row r="498" customFormat="false" ht="12.75" hidden="false" customHeight="false" outlineLevel="0" collapsed="false">
      <c r="A498" s="199"/>
      <c r="B498" s="148"/>
      <c r="C498" s="148"/>
      <c r="D498" s="200"/>
      <c r="E498" s="200"/>
    </row>
    <row r="499" customFormat="false" ht="12.75" hidden="false" customHeight="false" outlineLevel="0" collapsed="false">
      <c r="A499" s="199"/>
      <c r="B499" s="148"/>
      <c r="C499" s="148"/>
      <c r="D499" s="200"/>
      <c r="E499" s="200"/>
    </row>
    <row r="500" customFormat="false" ht="12.75" hidden="false" customHeight="false" outlineLevel="0" collapsed="false">
      <c r="A500" s="199"/>
      <c r="B500" s="148"/>
      <c r="C500" s="148"/>
      <c r="D500" s="200"/>
      <c r="E500" s="200"/>
    </row>
    <row r="501" customFormat="false" ht="12.75" hidden="false" customHeight="false" outlineLevel="0" collapsed="false">
      <c r="A501" s="199"/>
      <c r="B501" s="148"/>
      <c r="C501" s="148"/>
      <c r="D501" s="200"/>
      <c r="E501" s="200"/>
    </row>
    <row r="502" customFormat="false" ht="12.75" hidden="false" customHeight="false" outlineLevel="0" collapsed="false">
      <c r="A502" s="148"/>
      <c r="B502" s="148"/>
      <c r="C502" s="148"/>
      <c r="D502" s="200"/>
      <c r="E502" s="200"/>
    </row>
    <row r="503" customFormat="false" ht="12.75" hidden="false" customHeight="false" outlineLevel="0" collapsed="false">
      <c r="A503" s="148"/>
      <c r="B503" s="148"/>
      <c r="C503" s="148"/>
      <c r="D503" s="200"/>
      <c r="E503" s="200"/>
    </row>
    <row r="504" customFormat="false" ht="12.75" hidden="false" customHeight="false" outlineLevel="0" collapsed="false">
      <c r="A504" s="148"/>
      <c r="B504" s="148"/>
      <c r="C504" s="148"/>
      <c r="D504" s="200"/>
      <c r="E504" s="200"/>
    </row>
    <row r="505" customFormat="false" ht="12.75" hidden="false" customHeight="false" outlineLevel="0" collapsed="false">
      <c r="A505" s="199"/>
      <c r="B505" s="148"/>
      <c r="C505" s="148"/>
      <c r="D505" s="200"/>
      <c r="E505" s="200"/>
    </row>
    <row r="506" customFormat="false" ht="12.75" hidden="false" customHeight="false" outlineLevel="0" collapsed="false">
      <c r="A506" s="148"/>
      <c r="B506" s="148"/>
      <c r="C506" s="148"/>
      <c r="D506" s="200"/>
      <c r="E506" s="200"/>
    </row>
    <row r="507" customFormat="false" ht="12.75" hidden="false" customHeight="false" outlineLevel="0" collapsed="false">
      <c r="A507" s="148"/>
      <c r="B507" s="148"/>
      <c r="C507" s="148"/>
      <c r="D507" s="200"/>
      <c r="E507" s="200"/>
    </row>
    <row r="508" customFormat="false" ht="12.75" hidden="false" customHeight="false" outlineLevel="0" collapsed="false">
      <c r="A508" s="160"/>
      <c r="B508" s="148"/>
      <c r="C508" s="148"/>
      <c r="D508" s="200"/>
      <c r="E508" s="200"/>
    </row>
    <row r="509" customFormat="false" ht="12.75" hidden="false" customHeight="false" outlineLevel="0" collapsed="false">
      <c r="A509" s="199"/>
      <c r="B509" s="148"/>
      <c r="C509" s="148"/>
      <c r="D509" s="200"/>
      <c r="E509" s="200"/>
    </row>
    <row r="510" customFormat="false" ht="12.75" hidden="false" customHeight="false" outlineLevel="0" collapsed="false">
      <c r="A510" s="160"/>
      <c r="B510" s="148"/>
      <c r="C510" s="148"/>
      <c r="D510" s="200"/>
      <c r="E510" s="200"/>
    </row>
    <row r="511" customFormat="false" ht="12.75" hidden="false" customHeight="false" outlineLevel="0" collapsed="false">
      <c r="A511" s="160"/>
      <c r="B511" s="148"/>
      <c r="C511" s="148"/>
      <c r="D511" s="200"/>
      <c r="E511" s="200"/>
    </row>
    <row r="512" customFormat="false" ht="12.75" hidden="false" customHeight="false" outlineLevel="0" collapsed="false">
      <c r="A512" s="160"/>
      <c r="B512" s="148"/>
      <c r="C512" s="148"/>
      <c r="D512" s="200"/>
      <c r="E512" s="200"/>
    </row>
    <row r="513" customFormat="false" ht="12.75" hidden="false" customHeight="false" outlineLevel="0" collapsed="false">
      <c r="A513" s="148"/>
      <c r="B513" s="148"/>
      <c r="C513" s="148"/>
      <c r="D513" s="200"/>
      <c r="E513" s="200"/>
    </row>
    <row r="514" customFormat="false" ht="12.75" hidden="false" customHeight="false" outlineLevel="0" collapsed="false">
      <c r="A514" s="148"/>
      <c r="B514" s="148"/>
      <c r="C514" s="148"/>
      <c r="D514" s="200"/>
      <c r="E514" s="200"/>
    </row>
    <row r="515" customFormat="false" ht="12.75" hidden="false" customHeight="false" outlineLevel="0" collapsed="false">
      <c r="A515" s="160"/>
      <c r="B515" s="148"/>
      <c r="C515" s="148"/>
      <c r="D515" s="200"/>
      <c r="E515" s="200"/>
    </row>
    <row r="516" customFormat="false" ht="12.75" hidden="false" customHeight="false" outlineLevel="0" collapsed="false">
      <c r="A516" s="160"/>
      <c r="B516" s="148"/>
      <c r="C516" s="148"/>
      <c r="D516" s="200"/>
      <c r="E516" s="200"/>
    </row>
    <row r="517" customFormat="false" ht="12.75" hidden="false" customHeight="false" outlineLevel="0" collapsed="false">
      <c r="A517" s="160"/>
      <c r="B517" s="148"/>
      <c r="C517" s="148"/>
      <c r="D517" s="200"/>
      <c r="E517" s="200"/>
    </row>
    <row r="518" customFormat="false" ht="12.75" hidden="false" customHeight="false" outlineLevel="0" collapsed="false">
      <c r="A518" s="160"/>
      <c r="B518" s="148"/>
      <c r="C518" s="148"/>
      <c r="D518" s="200"/>
      <c r="E518" s="200"/>
    </row>
    <row r="519" customFormat="false" ht="12.75" hidden="false" customHeight="false" outlineLevel="0" collapsed="false">
      <c r="A519" s="148"/>
      <c r="B519" s="148"/>
      <c r="C519" s="148"/>
      <c r="D519" s="148"/>
      <c r="E519" s="148"/>
    </row>
    <row r="520" customFormat="false" ht="12.75" hidden="false" customHeight="false" outlineLevel="0" collapsed="false">
      <c r="A520" s="148"/>
      <c r="B520" s="148"/>
      <c r="C520" s="148"/>
      <c r="D520" s="148"/>
      <c r="E520" s="148"/>
    </row>
    <row r="521" customFormat="false" ht="12.75" hidden="false" customHeight="false" outlineLevel="0" collapsed="false">
      <c r="A521" s="148"/>
      <c r="B521" s="148"/>
      <c r="C521" s="148"/>
      <c r="D521" s="148"/>
      <c r="E521" s="148"/>
    </row>
    <row r="522" customFormat="false" ht="12.75" hidden="false" customHeight="false" outlineLevel="0" collapsed="false">
      <c r="A522" s="148"/>
      <c r="B522" s="148"/>
      <c r="C522" s="148"/>
      <c r="D522" s="148"/>
      <c r="E522" s="148"/>
    </row>
    <row r="523" customFormat="false" ht="12.75" hidden="false" customHeight="false" outlineLevel="0" collapsed="false">
      <c r="A523" s="148"/>
      <c r="B523" s="148"/>
      <c r="C523" s="148"/>
      <c r="D523" s="148"/>
      <c r="E523" s="148"/>
    </row>
    <row r="524" customFormat="false" ht="12.75" hidden="false" customHeight="false" outlineLevel="0" collapsed="false">
      <c r="A524" s="148"/>
      <c r="B524" s="148"/>
      <c r="C524" s="148"/>
      <c r="D524" s="148"/>
      <c r="E524" s="148"/>
    </row>
    <row r="525" customFormat="false" ht="12.75" hidden="false" customHeight="false" outlineLevel="0" collapsed="false">
      <c r="A525" s="148"/>
      <c r="B525" s="148"/>
      <c r="C525" s="148"/>
      <c r="D525" s="148"/>
      <c r="E525" s="148"/>
    </row>
    <row r="526" customFormat="false" ht="12.75" hidden="false" customHeight="false" outlineLevel="0" collapsed="false">
      <c r="A526" s="148"/>
      <c r="B526" s="148"/>
      <c r="C526" s="148"/>
      <c r="D526" s="148"/>
      <c r="E526" s="148"/>
    </row>
    <row r="527" customFormat="false" ht="12.75" hidden="false" customHeight="false" outlineLevel="0" collapsed="false">
      <c r="A527" s="148"/>
      <c r="B527" s="148"/>
      <c r="C527" s="148"/>
      <c r="D527" s="148"/>
      <c r="E527" s="148"/>
    </row>
    <row r="528" customFormat="false" ht="12.75" hidden="false" customHeight="false" outlineLevel="0" collapsed="false">
      <c r="A528" s="148"/>
      <c r="B528" s="148"/>
      <c r="C528" s="148"/>
      <c r="D528" s="148"/>
      <c r="E528" s="148"/>
    </row>
    <row r="529" customFormat="false" ht="12.75" hidden="false" customHeight="false" outlineLevel="0" collapsed="false">
      <c r="A529" s="148"/>
      <c r="B529" s="148"/>
      <c r="C529" s="148"/>
      <c r="D529" s="148"/>
      <c r="E529" s="148"/>
    </row>
    <row r="530" customFormat="false" ht="12.75" hidden="false" customHeight="false" outlineLevel="0" collapsed="false">
      <c r="A530" s="148"/>
      <c r="B530" s="148"/>
      <c r="C530" s="148"/>
      <c r="D530" s="148"/>
      <c r="E530" s="148"/>
    </row>
    <row r="531" customFormat="false" ht="12.75" hidden="false" customHeight="false" outlineLevel="0" collapsed="false">
      <c r="A531" s="148"/>
      <c r="B531" s="148"/>
      <c r="C531" s="148"/>
      <c r="D531" s="148"/>
      <c r="E531" s="148"/>
    </row>
    <row r="532" customFormat="false" ht="12.75" hidden="false" customHeight="false" outlineLevel="0" collapsed="false">
      <c r="A532" s="148"/>
      <c r="B532" s="148"/>
      <c r="C532" s="148"/>
      <c r="D532" s="148"/>
      <c r="E532" s="148"/>
    </row>
    <row r="533" customFormat="false" ht="12.75" hidden="false" customHeight="false" outlineLevel="0" collapsed="false">
      <c r="A533" s="148"/>
      <c r="B533" s="148"/>
      <c r="C533" s="148"/>
      <c r="D533" s="148"/>
      <c r="E533" s="148"/>
    </row>
    <row r="534" customFormat="false" ht="12.75" hidden="false" customHeight="false" outlineLevel="0" collapsed="false">
      <c r="A534" s="148"/>
      <c r="B534" s="148"/>
      <c r="C534" s="148"/>
      <c r="D534" s="148"/>
      <c r="E534" s="148"/>
    </row>
    <row r="535" customFormat="false" ht="12.75" hidden="false" customHeight="false" outlineLevel="0" collapsed="false">
      <c r="A535" s="148"/>
      <c r="B535" s="148"/>
      <c r="C535" s="148"/>
      <c r="D535" s="148"/>
      <c r="E535" s="148"/>
    </row>
    <row r="536" customFormat="false" ht="12.75" hidden="false" customHeight="false" outlineLevel="0" collapsed="false">
      <c r="A536" s="148"/>
      <c r="B536" s="148"/>
      <c r="C536" s="148"/>
      <c r="D536" s="148"/>
      <c r="E536" s="148"/>
    </row>
    <row r="537" customFormat="false" ht="12.75" hidden="false" customHeight="false" outlineLevel="0" collapsed="false">
      <c r="A537" s="148"/>
      <c r="B537" s="148"/>
      <c r="C537" s="148"/>
      <c r="D537" s="148"/>
      <c r="E537" s="148"/>
    </row>
    <row r="538" customFormat="false" ht="12.75" hidden="false" customHeight="false" outlineLevel="0" collapsed="false">
      <c r="A538" s="148"/>
      <c r="B538" s="148"/>
      <c r="C538" s="148"/>
      <c r="D538" s="148"/>
      <c r="E538" s="148"/>
    </row>
    <row r="539" customFormat="false" ht="12.75" hidden="false" customHeight="false" outlineLevel="0" collapsed="false">
      <c r="A539" s="148"/>
      <c r="B539" s="148"/>
      <c r="C539" s="148"/>
      <c r="D539" s="148"/>
      <c r="E539" s="148"/>
    </row>
    <row r="540" customFormat="false" ht="12.75" hidden="false" customHeight="false" outlineLevel="0" collapsed="false">
      <c r="A540" s="148"/>
      <c r="B540" s="148"/>
      <c r="C540" s="148"/>
      <c r="D540" s="148"/>
      <c r="E540" s="148"/>
    </row>
    <row r="541" customFormat="false" ht="12.75" hidden="false" customHeight="false" outlineLevel="0" collapsed="false">
      <c r="A541" s="148"/>
      <c r="B541" s="148"/>
      <c r="C541" s="148"/>
      <c r="D541" s="148"/>
      <c r="E541" s="148"/>
    </row>
    <row r="542" customFormat="false" ht="12.75" hidden="false" customHeight="false" outlineLevel="0" collapsed="false">
      <c r="A542" s="148"/>
      <c r="B542" s="148"/>
      <c r="C542" s="148"/>
      <c r="D542" s="148"/>
      <c r="E542" s="148"/>
    </row>
    <row r="543" customFormat="false" ht="12.75" hidden="false" customHeight="false" outlineLevel="0" collapsed="false">
      <c r="A543" s="148"/>
      <c r="B543" s="148"/>
      <c r="C543" s="148"/>
      <c r="D543" s="148"/>
      <c r="E543" s="148"/>
    </row>
    <row r="544" customFormat="false" ht="12.75" hidden="false" customHeight="false" outlineLevel="0" collapsed="false">
      <c r="A544" s="148"/>
      <c r="B544" s="148"/>
      <c r="C544" s="148"/>
      <c r="D544" s="148"/>
      <c r="E544" s="148"/>
    </row>
    <row r="545" customFormat="false" ht="12.75" hidden="false" customHeight="false" outlineLevel="0" collapsed="false">
      <c r="A545" s="148"/>
      <c r="B545" s="148"/>
      <c r="C545" s="148"/>
      <c r="D545" s="148"/>
      <c r="E545" s="148"/>
    </row>
    <row r="546" customFormat="false" ht="12.75" hidden="false" customHeight="false" outlineLevel="0" collapsed="false">
      <c r="A546" s="148"/>
      <c r="B546" s="148"/>
      <c r="C546" s="148"/>
      <c r="D546" s="148"/>
      <c r="E546" s="148"/>
    </row>
    <row r="547" customFormat="false" ht="12.75" hidden="false" customHeight="false" outlineLevel="0" collapsed="false">
      <c r="A547" s="148"/>
      <c r="B547" s="148"/>
      <c r="C547" s="148"/>
      <c r="D547" s="148"/>
      <c r="E547" s="148"/>
    </row>
    <row r="548" customFormat="false" ht="12.75" hidden="false" customHeight="false" outlineLevel="0" collapsed="false">
      <c r="A548" s="148"/>
      <c r="B548" s="148"/>
      <c r="C548" s="148"/>
      <c r="D548" s="148"/>
      <c r="E548" s="148"/>
    </row>
    <row r="549" customFormat="false" ht="12.75" hidden="false" customHeight="false" outlineLevel="0" collapsed="false">
      <c r="A549" s="148"/>
      <c r="B549" s="148"/>
      <c r="C549" s="148"/>
      <c r="D549" s="148"/>
      <c r="E549" s="148"/>
    </row>
    <row r="550" customFormat="false" ht="12.75" hidden="false" customHeight="false" outlineLevel="0" collapsed="false">
      <c r="A550" s="148"/>
      <c r="B550" s="148"/>
      <c r="C550" s="148"/>
      <c r="D550" s="148"/>
      <c r="E550" s="148"/>
    </row>
    <row r="551" customFormat="false" ht="12.75" hidden="false" customHeight="false" outlineLevel="0" collapsed="false">
      <c r="A551" s="148"/>
      <c r="B551" s="148"/>
      <c r="C551" s="148"/>
      <c r="D551" s="148"/>
      <c r="E551" s="148"/>
    </row>
    <row r="552" customFormat="false" ht="12.75" hidden="false" customHeight="false" outlineLevel="0" collapsed="false">
      <c r="A552" s="148"/>
      <c r="B552" s="148"/>
      <c r="C552" s="148"/>
      <c r="D552" s="148"/>
      <c r="E552" s="148"/>
    </row>
    <row r="553" customFormat="false" ht="12.75" hidden="false" customHeight="false" outlineLevel="0" collapsed="false">
      <c r="A553" s="148"/>
      <c r="B553" s="148"/>
      <c r="C553" s="148"/>
      <c r="D553" s="148"/>
      <c r="E553" s="148"/>
    </row>
    <row r="554" customFormat="false" ht="12.75" hidden="false" customHeight="false" outlineLevel="0" collapsed="false">
      <c r="A554" s="148"/>
      <c r="B554" s="148"/>
      <c r="C554" s="148"/>
      <c r="D554" s="148"/>
      <c r="E554" s="148"/>
    </row>
    <row r="555" customFormat="false" ht="12.75" hidden="false" customHeight="false" outlineLevel="0" collapsed="false">
      <c r="A555" s="148"/>
      <c r="B555" s="148"/>
      <c r="C555" s="148"/>
      <c r="D555" s="148"/>
      <c r="E555" s="148"/>
    </row>
    <row r="556" customFormat="false" ht="12.75" hidden="false" customHeight="false" outlineLevel="0" collapsed="false">
      <c r="A556" s="148"/>
      <c r="B556" s="148"/>
      <c r="C556" s="148"/>
      <c r="D556" s="148"/>
      <c r="E556" s="148"/>
    </row>
    <row r="557" customFormat="false" ht="12.75" hidden="false" customHeight="false" outlineLevel="0" collapsed="false">
      <c r="A557" s="148"/>
      <c r="B557" s="148"/>
      <c r="C557" s="148"/>
      <c r="D557" s="148"/>
      <c r="E557" s="148"/>
    </row>
    <row r="558" customFormat="false" ht="12.75" hidden="false" customHeight="false" outlineLevel="0" collapsed="false">
      <c r="A558" s="148"/>
      <c r="B558" s="148"/>
      <c r="C558" s="148"/>
      <c r="D558" s="148"/>
      <c r="E558" s="148"/>
    </row>
    <row r="559" customFormat="false" ht="12.75" hidden="false" customHeight="false" outlineLevel="0" collapsed="false">
      <c r="A559" s="148"/>
      <c r="B559" s="148"/>
      <c r="C559" s="148"/>
      <c r="D559" s="148"/>
      <c r="E559" s="148"/>
    </row>
    <row r="560" customFormat="false" ht="12.75" hidden="false" customHeight="false" outlineLevel="0" collapsed="false">
      <c r="A560" s="148"/>
      <c r="B560" s="148"/>
      <c r="C560" s="148"/>
      <c r="D560" s="148"/>
      <c r="E560" s="148"/>
    </row>
    <row r="561" customFormat="false" ht="12.75" hidden="false" customHeight="false" outlineLevel="0" collapsed="false">
      <c r="A561" s="148"/>
      <c r="B561" s="148"/>
      <c r="C561" s="148"/>
      <c r="D561" s="148"/>
      <c r="E561" s="148"/>
    </row>
    <row r="562" customFormat="false" ht="12.75" hidden="false" customHeight="false" outlineLevel="0" collapsed="false">
      <c r="A562" s="148"/>
      <c r="B562" s="148"/>
      <c r="C562" s="148"/>
      <c r="D562" s="148"/>
      <c r="E562" s="148"/>
    </row>
    <row r="563" customFormat="false" ht="12.75" hidden="false" customHeight="false" outlineLevel="0" collapsed="false">
      <c r="A563" s="148"/>
      <c r="B563" s="148"/>
      <c r="C563" s="148"/>
      <c r="D563" s="148"/>
      <c r="E563" s="148"/>
    </row>
    <row r="564" customFormat="false" ht="12.75" hidden="false" customHeight="false" outlineLevel="0" collapsed="false">
      <c r="A564" s="148"/>
      <c r="B564" s="148"/>
      <c r="C564" s="148"/>
      <c r="D564" s="148"/>
      <c r="E564" s="148"/>
    </row>
    <row r="565" customFormat="false" ht="12.75" hidden="false" customHeight="false" outlineLevel="0" collapsed="false">
      <c r="A565" s="148"/>
      <c r="B565" s="148"/>
      <c r="C565" s="148"/>
      <c r="D565" s="148"/>
      <c r="E565" s="148"/>
    </row>
    <row r="566" customFormat="false" ht="12.75" hidden="false" customHeight="false" outlineLevel="0" collapsed="false">
      <c r="A566" s="148"/>
      <c r="B566" s="148"/>
      <c r="C566" s="148"/>
      <c r="D566" s="148"/>
      <c r="E566" s="148"/>
    </row>
    <row r="567" customFormat="false" ht="12.75" hidden="false" customHeight="false" outlineLevel="0" collapsed="false">
      <c r="A567" s="148"/>
      <c r="B567" s="148"/>
      <c r="C567" s="148"/>
      <c r="D567" s="148"/>
      <c r="E567" s="148"/>
    </row>
    <row r="568" customFormat="false" ht="12.75" hidden="false" customHeight="false" outlineLevel="0" collapsed="false">
      <c r="A568" s="148"/>
      <c r="B568" s="148"/>
      <c r="C568" s="148"/>
      <c r="D568" s="148"/>
      <c r="E568" s="148"/>
    </row>
    <row r="569" customFormat="false" ht="12.75" hidden="false" customHeight="false" outlineLevel="0" collapsed="false">
      <c r="A569" s="148"/>
      <c r="B569" s="148"/>
      <c r="C569" s="148"/>
      <c r="D569" s="148"/>
      <c r="E569" s="148"/>
    </row>
    <row r="570" customFormat="false" ht="12.75" hidden="false" customHeight="false" outlineLevel="0" collapsed="false">
      <c r="A570" s="148"/>
      <c r="B570" s="148"/>
      <c r="C570" s="148"/>
      <c r="D570" s="148"/>
      <c r="E570" s="148"/>
    </row>
    <row r="571" customFormat="false" ht="12.75" hidden="false" customHeight="false" outlineLevel="0" collapsed="false">
      <c r="A571" s="148"/>
      <c r="B571" s="148"/>
      <c r="C571" s="148"/>
      <c r="D571" s="148"/>
      <c r="E571" s="148"/>
    </row>
    <row r="572" customFormat="false" ht="12.75" hidden="false" customHeight="false" outlineLevel="0" collapsed="false">
      <c r="A572" s="148"/>
      <c r="B572" s="148"/>
      <c r="C572" s="148"/>
      <c r="D572" s="148"/>
      <c r="E572" s="148"/>
    </row>
    <row r="573" customFormat="false" ht="12.75" hidden="false" customHeight="false" outlineLevel="0" collapsed="false">
      <c r="A573" s="148"/>
      <c r="B573" s="148"/>
      <c r="C573" s="148"/>
      <c r="D573" s="148"/>
      <c r="E573" s="148"/>
    </row>
    <row r="574" customFormat="false" ht="12.75" hidden="false" customHeight="false" outlineLevel="0" collapsed="false">
      <c r="A574" s="148"/>
      <c r="B574" s="148"/>
      <c r="C574" s="148"/>
      <c r="D574" s="148"/>
      <c r="E574" s="148"/>
    </row>
    <row r="575" customFormat="false" ht="12.75" hidden="false" customHeight="false" outlineLevel="0" collapsed="false">
      <c r="A575" s="148"/>
      <c r="B575" s="148"/>
      <c r="C575" s="148"/>
      <c r="D575" s="148"/>
      <c r="E575" s="148"/>
    </row>
    <row r="576" customFormat="false" ht="12.75" hidden="false" customHeight="false" outlineLevel="0" collapsed="false">
      <c r="A576" s="148"/>
      <c r="B576" s="148"/>
      <c r="C576" s="148"/>
      <c r="D576" s="148"/>
      <c r="E576" s="148"/>
    </row>
    <row r="577" customFormat="false" ht="12.75" hidden="false" customHeight="false" outlineLevel="0" collapsed="false">
      <c r="A577" s="148"/>
      <c r="B577" s="148"/>
      <c r="C577" s="148"/>
      <c r="D577" s="148"/>
      <c r="E577" s="148"/>
    </row>
    <row r="578" customFormat="false" ht="12.75" hidden="false" customHeight="false" outlineLevel="0" collapsed="false">
      <c r="A578" s="148"/>
      <c r="B578" s="148"/>
      <c r="C578" s="148"/>
      <c r="D578" s="148"/>
      <c r="E578" s="148"/>
    </row>
    <row r="579" customFormat="false" ht="12.75" hidden="false" customHeight="false" outlineLevel="0" collapsed="false">
      <c r="A579" s="148"/>
      <c r="B579" s="148"/>
      <c r="C579" s="148"/>
      <c r="D579" s="148"/>
      <c r="E579" s="148"/>
    </row>
    <row r="580" customFormat="false" ht="12.75" hidden="false" customHeight="false" outlineLevel="0" collapsed="false">
      <c r="A580" s="148"/>
      <c r="B580" s="148"/>
      <c r="C580" s="148"/>
      <c r="D580" s="148"/>
      <c r="E580" s="148"/>
    </row>
    <row r="581" customFormat="false" ht="12.75" hidden="false" customHeight="false" outlineLevel="0" collapsed="false">
      <c r="A581" s="148"/>
      <c r="B581" s="148"/>
      <c r="C581" s="148"/>
      <c r="D581" s="148"/>
      <c r="E581" s="148"/>
    </row>
    <row r="582" customFormat="false" ht="12.75" hidden="false" customHeight="false" outlineLevel="0" collapsed="false">
      <c r="A582" s="148"/>
      <c r="B582" s="148"/>
      <c r="C582" s="148"/>
      <c r="D582" s="148"/>
      <c r="E582" s="148"/>
    </row>
    <row r="583" customFormat="false" ht="12.75" hidden="false" customHeight="false" outlineLevel="0" collapsed="false">
      <c r="A583" s="148"/>
      <c r="B583" s="148"/>
      <c r="C583" s="148"/>
      <c r="D583" s="148"/>
      <c r="E583" s="148"/>
    </row>
    <row r="584" customFormat="false" ht="12.75" hidden="false" customHeight="false" outlineLevel="0" collapsed="false">
      <c r="A584" s="148"/>
      <c r="B584" s="148"/>
      <c r="C584" s="148"/>
      <c r="D584" s="148"/>
      <c r="E584" s="148"/>
    </row>
    <row r="585" customFormat="false" ht="12.75" hidden="false" customHeight="false" outlineLevel="0" collapsed="false">
      <c r="A585" s="148"/>
      <c r="B585" s="148"/>
      <c r="C585" s="148"/>
      <c r="D585" s="148"/>
      <c r="E585" s="148"/>
    </row>
    <row r="586" customFormat="false" ht="12.75" hidden="false" customHeight="false" outlineLevel="0" collapsed="false">
      <c r="A586" s="148"/>
      <c r="B586" s="148"/>
      <c r="C586" s="148"/>
      <c r="D586" s="148"/>
      <c r="E586" s="148"/>
    </row>
    <row r="587" customFormat="false" ht="12.75" hidden="false" customHeight="false" outlineLevel="0" collapsed="false">
      <c r="A587" s="148"/>
      <c r="B587" s="148"/>
      <c r="C587" s="148"/>
      <c r="D587" s="148"/>
      <c r="E587" s="148"/>
    </row>
    <row r="588" customFormat="false" ht="12.75" hidden="false" customHeight="false" outlineLevel="0" collapsed="false">
      <c r="A588" s="148"/>
      <c r="B588" s="148"/>
      <c r="C588" s="148"/>
      <c r="D588" s="148"/>
      <c r="E588" s="148"/>
    </row>
    <row r="589" customFormat="false" ht="12.75" hidden="false" customHeight="false" outlineLevel="0" collapsed="false">
      <c r="A589" s="148"/>
      <c r="B589" s="148"/>
      <c r="C589" s="148"/>
      <c r="D589" s="148"/>
      <c r="E589" s="148"/>
    </row>
    <row r="590" customFormat="false" ht="12.75" hidden="false" customHeight="false" outlineLevel="0" collapsed="false">
      <c r="A590" s="148"/>
      <c r="B590" s="148"/>
      <c r="C590" s="148"/>
      <c r="D590" s="148"/>
      <c r="E590" s="148"/>
    </row>
    <row r="591" customFormat="false" ht="12.75" hidden="false" customHeight="false" outlineLevel="0" collapsed="false">
      <c r="A591" s="148"/>
      <c r="B591" s="148"/>
      <c r="C591" s="148"/>
      <c r="D591" s="148"/>
      <c r="E591" s="148"/>
    </row>
    <row r="592" customFormat="false" ht="12.75" hidden="false" customHeight="false" outlineLevel="0" collapsed="false">
      <c r="A592" s="148"/>
      <c r="B592" s="148"/>
      <c r="C592" s="148"/>
      <c r="D592" s="148"/>
      <c r="E592" s="148"/>
    </row>
    <row r="593" customFormat="false" ht="12.75" hidden="false" customHeight="false" outlineLevel="0" collapsed="false">
      <c r="A593" s="148"/>
      <c r="B593" s="148"/>
      <c r="C593" s="148"/>
      <c r="D593" s="148"/>
      <c r="E593" s="148"/>
    </row>
    <row r="594" customFormat="false" ht="12.75" hidden="false" customHeight="false" outlineLevel="0" collapsed="false">
      <c r="A594" s="148"/>
      <c r="B594" s="148"/>
      <c r="C594" s="148"/>
      <c r="D594" s="148"/>
      <c r="E594" s="148"/>
    </row>
    <row r="595" customFormat="false" ht="12.75" hidden="false" customHeight="false" outlineLevel="0" collapsed="false">
      <c r="A595" s="148"/>
      <c r="B595" s="148"/>
      <c r="C595" s="148"/>
      <c r="D595" s="148"/>
      <c r="E595" s="148"/>
    </row>
    <row r="596" customFormat="false" ht="12.75" hidden="false" customHeight="false" outlineLevel="0" collapsed="false">
      <c r="A596" s="148"/>
      <c r="B596" s="148"/>
      <c r="C596" s="148"/>
      <c r="D596" s="148"/>
      <c r="E596" s="148"/>
    </row>
    <row r="597" customFormat="false" ht="12.75" hidden="false" customHeight="false" outlineLevel="0" collapsed="false">
      <c r="A597" s="148"/>
      <c r="B597" s="148"/>
      <c r="C597" s="148"/>
      <c r="D597" s="148"/>
      <c r="E597" s="148"/>
    </row>
    <row r="598" customFormat="false" ht="12.75" hidden="false" customHeight="false" outlineLevel="0" collapsed="false">
      <c r="A598" s="148"/>
      <c r="B598" s="148"/>
      <c r="C598" s="148"/>
      <c r="D598" s="148"/>
      <c r="E598" s="148"/>
    </row>
    <row r="599" customFormat="false" ht="12.75" hidden="false" customHeight="false" outlineLevel="0" collapsed="false">
      <c r="A599" s="148"/>
      <c r="B599" s="148"/>
      <c r="C599" s="148"/>
      <c r="D599" s="148"/>
      <c r="E599" s="148"/>
    </row>
    <row r="600" customFormat="false" ht="12.75" hidden="false" customHeight="false" outlineLevel="0" collapsed="false">
      <c r="A600" s="148"/>
      <c r="B600" s="148"/>
      <c r="C600" s="148"/>
      <c r="D600" s="148"/>
      <c r="E600" s="148"/>
    </row>
    <row r="601" customFormat="false" ht="12.75" hidden="false" customHeight="false" outlineLevel="0" collapsed="false">
      <c r="A601" s="148"/>
      <c r="B601" s="148"/>
      <c r="C601" s="148"/>
      <c r="D601" s="148"/>
      <c r="E601" s="148"/>
    </row>
    <row r="602" customFormat="false" ht="12.75" hidden="false" customHeight="false" outlineLevel="0" collapsed="false">
      <c r="A602" s="148"/>
      <c r="B602" s="148"/>
      <c r="C602" s="148"/>
      <c r="D602" s="148"/>
      <c r="E602" s="148"/>
    </row>
    <row r="603" customFormat="false" ht="12.75" hidden="false" customHeight="false" outlineLevel="0" collapsed="false">
      <c r="A603" s="148"/>
      <c r="B603" s="148"/>
      <c r="C603" s="148"/>
      <c r="D603" s="148"/>
      <c r="E603" s="148"/>
    </row>
    <row r="604" customFormat="false" ht="12.75" hidden="false" customHeight="false" outlineLevel="0" collapsed="false">
      <c r="A604" s="148"/>
      <c r="B604" s="148"/>
      <c r="C604" s="148"/>
      <c r="D604" s="148"/>
      <c r="E604" s="148"/>
    </row>
    <row r="605" customFormat="false" ht="12.75" hidden="false" customHeight="false" outlineLevel="0" collapsed="false">
      <c r="A605" s="148"/>
      <c r="B605" s="148"/>
      <c r="C605" s="148"/>
      <c r="D605" s="148"/>
      <c r="E605" s="148"/>
    </row>
    <row r="606" customFormat="false" ht="12.75" hidden="false" customHeight="false" outlineLevel="0" collapsed="false">
      <c r="A606" s="148"/>
      <c r="B606" s="148"/>
      <c r="C606" s="148"/>
      <c r="D606" s="148"/>
      <c r="E606" s="148"/>
    </row>
    <row r="607" customFormat="false" ht="12.75" hidden="false" customHeight="false" outlineLevel="0" collapsed="false">
      <c r="A607" s="148"/>
      <c r="B607" s="148"/>
      <c r="C607" s="148"/>
      <c r="D607" s="148"/>
      <c r="E607" s="148"/>
    </row>
    <row r="608" customFormat="false" ht="12.75" hidden="false" customHeight="false" outlineLevel="0" collapsed="false">
      <c r="A608" s="148"/>
      <c r="B608" s="148"/>
      <c r="C608" s="148"/>
      <c r="D608" s="148"/>
      <c r="E608" s="148"/>
    </row>
    <row r="609" customFormat="false" ht="12.75" hidden="false" customHeight="false" outlineLevel="0" collapsed="false">
      <c r="A609" s="148"/>
      <c r="B609" s="148"/>
      <c r="C609" s="148"/>
      <c r="D609" s="148"/>
      <c r="E609" s="148"/>
    </row>
    <row r="610" customFormat="false" ht="12.75" hidden="false" customHeight="false" outlineLevel="0" collapsed="false">
      <c r="A610" s="148"/>
      <c r="B610" s="148"/>
      <c r="C610" s="148"/>
      <c r="D610" s="148"/>
      <c r="E610" s="148"/>
    </row>
    <row r="611" customFormat="false" ht="12.75" hidden="false" customHeight="false" outlineLevel="0" collapsed="false">
      <c r="A611" s="148"/>
      <c r="B611" s="148"/>
      <c r="C611" s="148"/>
      <c r="D611" s="148"/>
      <c r="E611" s="148"/>
    </row>
    <row r="612" customFormat="false" ht="12.75" hidden="false" customHeight="false" outlineLevel="0" collapsed="false">
      <c r="A612" s="148"/>
      <c r="B612" s="148"/>
      <c r="C612" s="148"/>
      <c r="D612" s="148"/>
      <c r="E612" s="148"/>
    </row>
    <row r="613" customFormat="false" ht="12.75" hidden="false" customHeight="false" outlineLevel="0" collapsed="false">
      <c r="A613" s="148"/>
      <c r="B613" s="148"/>
      <c r="C613" s="148"/>
      <c r="D613" s="148"/>
      <c r="E613" s="148"/>
    </row>
    <row r="614" customFormat="false" ht="12.75" hidden="false" customHeight="false" outlineLevel="0" collapsed="false">
      <c r="A614" s="148"/>
      <c r="B614" s="148"/>
      <c r="C614" s="148"/>
      <c r="D614" s="148"/>
      <c r="E614" s="148"/>
    </row>
    <row r="615" customFormat="false" ht="12.75" hidden="false" customHeight="false" outlineLevel="0" collapsed="false">
      <c r="A615" s="148"/>
      <c r="B615" s="148"/>
      <c r="C615" s="148"/>
      <c r="D615" s="148"/>
      <c r="E615" s="148"/>
    </row>
    <row r="616" customFormat="false" ht="12.75" hidden="false" customHeight="false" outlineLevel="0" collapsed="false">
      <c r="A616" s="148"/>
      <c r="B616" s="148"/>
      <c r="C616" s="148"/>
      <c r="D616" s="148"/>
      <c r="E616" s="148"/>
    </row>
    <row r="617" customFormat="false" ht="12.75" hidden="false" customHeight="false" outlineLevel="0" collapsed="false">
      <c r="A617" s="148"/>
      <c r="B617" s="148"/>
      <c r="C617" s="148"/>
      <c r="D617" s="148"/>
      <c r="E617" s="148"/>
    </row>
    <row r="618" customFormat="false" ht="12.75" hidden="false" customHeight="false" outlineLevel="0" collapsed="false">
      <c r="A618" s="148"/>
      <c r="B618" s="148"/>
      <c r="C618" s="148"/>
      <c r="D618" s="148"/>
      <c r="E618" s="148"/>
    </row>
    <row r="619" customFormat="false" ht="12.75" hidden="false" customHeight="false" outlineLevel="0" collapsed="false">
      <c r="A619" s="148"/>
      <c r="B619" s="148"/>
      <c r="C619" s="148"/>
      <c r="D619" s="148"/>
      <c r="E619" s="148"/>
    </row>
    <row r="620" customFormat="false" ht="12.75" hidden="false" customHeight="false" outlineLevel="0" collapsed="false">
      <c r="A620" s="148"/>
      <c r="B620" s="148"/>
      <c r="C620" s="148"/>
      <c r="D620" s="148"/>
      <c r="E620" s="148"/>
    </row>
    <row r="621" customFormat="false" ht="12.75" hidden="false" customHeight="false" outlineLevel="0" collapsed="false">
      <c r="A621" s="148"/>
      <c r="B621" s="148"/>
      <c r="C621" s="148"/>
      <c r="D621" s="148"/>
      <c r="E621" s="148"/>
    </row>
    <row r="622" customFormat="false" ht="12.75" hidden="false" customHeight="false" outlineLevel="0" collapsed="false">
      <c r="A622" s="148"/>
      <c r="B622" s="148"/>
      <c r="C622" s="148"/>
      <c r="D622" s="148"/>
      <c r="E622" s="148"/>
    </row>
    <row r="623" customFormat="false" ht="12.75" hidden="false" customHeight="false" outlineLevel="0" collapsed="false">
      <c r="A623" s="148"/>
      <c r="B623" s="148"/>
      <c r="C623" s="148"/>
      <c r="D623" s="148"/>
      <c r="E623" s="148"/>
    </row>
    <row r="624" customFormat="false" ht="12.75" hidden="false" customHeight="false" outlineLevel="0" collapsed="false">
      <c r="A624" s="148"/>
      <c r="B624" s="148"/>
      <c r="C624" s="148"/>
      <c r="D624" s="148"/>
      <c r="E624" s="148"/>
    </row>
    <row r="625" customFormat="false" ht="12.75" hidden="false" customHeight="false" outlineLevel="0" collapsed="false">
      <c r="A625" s="148"/>
      <c r="B625" s="148"/>
      <c r="C625" s="148"/>
      <c r="D625" s="148"/>
      <c r="E625" s="148"/>
    </row>
    <row r="626" customFormat="false" ht="12.75" hidden="false" customHeight="false" outlineLevel="0" collapsed="false">
      <c r="A626" s="148"/>
      <c r="B626" s="148"/>
      <c r="C626" s="148"/>
      <c r="D626" s="148"/>
      <c r="E626" s="148"/>
    </row>
    <row r="627" customFormat="false" ht="12.75" hidden="false" customHeight="false" outlineLevel="0" collapsed="false">
      <c r="A627" s="148"/>
      <c r="B627" s="148"/>
      <c r="C627" s="148"/>
      <c r="D627" s="148"/>
      <c r="E627" s="148"/>
    </row>
    <row r="628" customFormat="false" ht="12.75" hidden="false" customHeight="false" outlineLevel="0" collapsed="false">
      <c r="A628" s="148"/>
      <c r="B628" s="148"/>
      <c r="C628" s="148"/>
      <c r="D628" s="148"/>
      <c r="E628" s="148"/>
    </row>
    <row r="629" customFormat="false" ht="12.75" hidden="false" customHeight="false" outlineLevel="0" collapsed="false">
      <c r="A629" s="148"/>
      <c r="B629" s="148"/>
      <c r="C629" s="148"/>
      <c r="D629" s="148"/>
      <c r="E629" s="148"/>
    </row>
    <row r="630" customFormat="false" ht="12.75" hidden="false" customHeight="false" outlineLevel="0" collapsed="false">
      <c r="A630" s="148"/>
      <c r="B630" s="148"/>
      <c r="C630" s="148"/>
      <c r="D630" s="148"/>
      <c r="E630" s="148"/>
    </row>
    <row r="631" customFormat="false" ht="12.75" hidden="false" customHeight="false" outlineLevel="0" collapsed="false">
      <c r="A631" s="148"/>
      <c r="B631" s="148"/>
      <c r="C631" s="148"/>
      <c r="D631" s="148"/>
      <c r="E631" s="148"/>
    </row>
    <row r="632" customFormat="false" ht="12.75" hidden="false" customHeight="false" outlineLevel="0" collapsed="false">
      <c r="A632" s="148"/>
      <c r="B632" s="148"/>
      <c r="C632" s="148"/>
      <c r="D632" s="148"/>
      <c r="E632" s="148"/>
    </row>
    <row r="633" customFormat="false" ht="12.75" hidden="false" customHeight="false" outlineLevel="0" collapsed="false">
      <c r="A633" s="148"/>
      <c r="B633" s="148"/>
      <c r="C633" s="148"/>
      <c r="D633" s="148"/>
      <c r="E633" s="148"/>
    </row>
    <row r="634" customFormat="false" ht="12.75" hidden="false" customHeight="false" outlineLevel="0" collapsed="false">
      <c r="A634" s="148"/>
      <c r="B634" s="148"/>
      <c r="C634" s="148"/>
      <c r="D634" s="148"/>
      <c r="E634" s="148"/>
    </row>
    <row r="635" customFormat="false" ht="12.75" hidden="false" customHeight="false" outlineLevel="0" collapsed="false">
      <c r="A635" s="148"/>
      <c r="B635" s="148"/>
      <c r="C635" s="148"/>
      <c r="D635" s="148"/>
      <c r="E635" s="148"/>
    </row>
    <row r="636" customFormat="false" ht="12.75" hidden="false" customHeight="false" outlineLevel="0" collapsed="false">
      <c r="A636" s="148"/>
      <c r="B636" s="148"/>
      <c r="C636" s="148"/>
      <c r="D636" s="148"/>
      <c r="E636" s="148"/>
    </row>
    <row r="637" customFormat="false" ht="12.75" hidden="false" customHeight="false" outlineLevel="0" collapsed="false">
      <c r="A637" s="148"/>
      <c r="B637" s="148"/>
      <c r="C637" s="148"/>
      <c r="D637" s="148"/>
      <c r="E637" s="148"/>
    </row>
    <row r="638" customFormat="false" ht="12.75" hidden="false" customHeight="false" outlineLevel="0" collapsed="false">
      <c r="A638" s="148"/>
      <c r="B638" s="148"/>
      <c r="C638" s="148"/>
      <c r="D638" s="148"/>
      <c r="E638" s="148"/>
    </row>
    <row r="639" customFormat="false" ht="12.75" hidden="false" customHeight="false" outlineLevel="0" collapsed="false">
      <c r="A639" s="148"/>
      <c r="B639" s="148"/>
      <c r="C639" s="148"/>
      <c r="D639" s="148"/>
      <c r="E639" s="148"/>
    </row>
    <row r="640" customFormat="false" ht="12.75" hidden="false" customHeight="false" outlineLevel="0" collapsed="false">
      <c r="A640" s="148"/>
      <c r="B640" s="148"/>
      <c r="C640" s="148"/>
      <c r="D640" s="148"/>
      <c r="E640" s="148"/>
    </row>
    <row r="641" customFormat="false" ht="12.75" hidden="false" customHeight="false" outlineLevel="0" collapsed="false">
      <c r="A641" s="148"/>
      <c r="B641" s="148"/>
      <c r="C641" s="148"/>
      <c r="D641" s="148"/>
      <c r="E641" s="148"/>
    </row>
    <row r="642" customFormat="false" ht="12.75" hidden="false" customHeight="false" outlineLevel="0" collapsed="false">
      <c r="A642" s="148"/>
      <c r="B642" s="148"/>
      <c r="C642" s="148"/>
      <c r="D642" s="148"/>
      <c r="E642" s="148"/>
    </row>
    <row r="643" customFormat="false" ht="12.75" hidden="false" customHeight="false" outlineLevel="0" collapsed="false">
      <c r="A643" s="148"/>
      <c r="B643" s="148"/>
      <c r="C643" s="148"/>
      <c r="D643" s="148"/>
      <c r="E643" s="148"/>
    </row>
    <row r="644" customFormat="false" ht="12.75" hidden="false" customHeight="false" outlineLevel="0" collapsed="false">
      <c r="A644" s="148"/>
      <c r="B644" s="148"/>
      <c r="C644" s="148"/>
      <c r="D644" s="148"/>
      <c r="E644" s="148"/>
    </row>
    <row r="645" customFormat="false" ht="12.75" hidden="false" customHeight="false" outlineLevel="0" collapsed="false">
      <c r="A645" s="148"/>
      <c r="B645" s="148"/>
      <c r="C645" s="148"/>
      <c r="D645" s="148"/>
      <c r="E645" s="148"/>
    </row>
    <row r="646" customFormat="false" ht="12.75" hidden="false" customHeight="false" outlineLevel="0" collapsed="false">
      <c r="A646" s="148"/>
      <c r="B646" s="148"/>
      <c r="C646" s="148"/>
      <c r="D646" s="148"/>
      <c r="E646" s="148"/>
    </row>
    <row r="647" customFormat="false" ht="12.75" hidden="false" customHeight="false" outlineLevel="0" collapsed="false">
      <c r="A647" s="148"/>
      <c r="B647" s="148"/>
      <c r="C647" s="148"/>
      <c r="D647" s="148"/>
      <c r="E647" s="148"/>
    </row>
    <row r="648" customFormat="false" ht="12.75" hidden="false" customHeight="false" outlineLevel="0" collapsed="false">
      <c r="A648" s="148"/>
      <c r="B648" s="148"/>
      <c r="C648" s="148"/>
      <c r="D648" s="148"/>
      <c r="E648" s="148"/>
    </row>
    <row r="649" customFormat="false" ht="12.75" hidden="false" customHeight="false" outlineLevel="0" collapsed="false">
      <c r="A649" s="148"/>
      <c r="B649" s="148"/>
      <c r="C649" s="148"/>
      <c r="D649" s="148"/>
      <c r="E649" s="148"/>
    </row>
    <row r="650" customFormat="false" ht="12.75" hidden="false" customHeight="false" outlineLevel="0" collapsed="false">
      <c r="A650" s="148"/>
      <c r="B650" s="148"/>
      <c r="C650" s="148"/>
      <c r="D650" s="148"/>
      <c r="E650" s="148"/>
    </row>
    <row r="651" customFormat="false" ht="12.75" hidden="false" customHeight="false" outlineLevel="0" collapsed="false">
      <c r="A651" s="148"/>
      <c r="B651" s="148"/>
      <c r="C651" s="148"/>
      <c r="D651" s="148"/>
      <c r="E651" s="148"/>
    </row>
    <row r="652" customFormat="false" ht="12.75" hidden="false" customHeight="false" outlineLevel="0" collapsed="false">
      <c r="A652" s="148"/>
      <c r="B652" s="148"/>
      <c r="C652" s="148"/>
      <c r="D652" s="148"/>
      <c r="E652" s="148"/>
    </row>
    <row r="653" customFormat="false" ht="12.75" hidden="false" customHeight="false" outlineLevel="0" collapsed="false">
      <c r="A653" s="148"/>
      <c r="B653" s="148"/>
      <c r="C653" s="148"/>
      <c r="D653" s="148"/>
      <c r="E653" s="148"/>
    </row>
    <row r="654" customFormat="false" ht="12.75" hidden="false" customHeight="false" outlineLevel="0" collapsed="false">
      <c r="A654" s="148"/>
      <c r="B654" s="148"/>
      <c r="C654" s="148"/>
      <c r="D654" s="148"/>
      <c r="E654" s="148"/>
    </row>
    <row r="655" customFormat="false" ht="12.75" hidden="false" customHeight="false" outlineLevel="0" collapsed="false">
      <c r="A655" s="148"/>
      <c r="B655" s="148"/>
      <c r="C655" s="148"/>
      <c r="D655" s="148"/>
      <c r="E655" s="148"/>
    </row>
    <row r="656" customFormat="false" ht="12.75" hidden="false" customHeight="false" outlineLevel="0" collapsed="false">
      <c r="A656" s="148"/>
      <c r="B656" s="148"/>
      <c r="C656" s="148"/>
      <c r="D656" s="148"/>
      <c r="E656" s="148"/>
    </row>
    <row r="657" customFormat="false" ht="12.75" hidden="false" customHeight="false" outlineLevel="0" collapsed="false">
      <c r="A657" s="148"/>
      <c r="B657" s="148"/>
      <c r="C657" s="148"/>
      <c r="D657" s="148"/>
      <c r="E657" s="148"/>
    </row>
    <row r="658" customFormat="false" ht="12.75" hidden="false" customHeight="false" outlineLevel="0" collapsed="false">
      <c r="A658" s="148"/>
      <c r="B658" s="148"/>
      <c r="C658" s="148"/>
      <c r="D658" s="148"/>
      <c r="E658" s="148"/>
    </row>
    <row r="659" customFormat="false" ht="12.75" hidden="false" customHeight="false" outlineLevel="0" collapsed="false">
      <c r="A659" s="148"/>
      <c r="B659" s="148"/>
      <c r="C659" s="148"/>
      <c r="D659" s="148"/>
      <c r="E659" s="148"/>
    </row>
    <row r="660" customFormat="false" ht="12.75" hidden="false" customHeight="false" outlineLevel="0" collapsed="false">
      <c r="A660" s="148"/>
      <c r="B660" s="148"/>
      <c r="C660" s="148"/>
      <c r="D660" s="148"/>
      <c r="E660" s="148"/>
    </row>
    <row r="661" customFormat="false" ht="12.75" hidden="false" customHeight="false" outlineLevel="0" collapsed="false">
      <c r="A661" s="148"/>
      <c r="B661" s="148"/>
      <c r="C661" s="148"/>
      <c r="D661" s="148"/>
      <c r="E661" s="148"/>
    </row>
    <row r="662" customFormat="false" ht="12.75" hidden="false" customHeight="false" outlineLevel="0" collapsed="false">
      <c r="A662" s="148"/>
      <c r="B662" s="148"/>
      <c r="C662" s="148"/>
      <c r="D662" s="148"/>
      <c r="E662" s="148"/>
    </row>
    <row r="663" customFormat="false" ht="12.75" hidden="false" customHeight="false" outlineLevel="0" collapsed="false">
      <c r="A663" s="148"/>
      <c r="B663" s="148"/>
      <c r="C663" s="148"/>
      <c r="D663" s="148"/>
      <c r="E663" s="148"/>
    </row>
    <row r="664" customFormat="false" ht="12.75" hidden="false" customHeight="false" outlineLevel="0" collapsed="false">
      <c r="A664" s="148"/>
      <c r="B664" s="148"/>
      <c r="C664" s="148"/>
      <c r="D664" s="148"/>
      <c r="E664" s="148"/>
    </row>
    <row r="665" customFormat="false" ht="12.75" hidden="false" customHeight="false" outlineLevel="0" collapsed="false">
      <c r="A665" s="148"/>
      <c r="B665" s="148"/>
      <c r="C665" s="148"/>
      <c r="D665" s="148"/>
      <c r="E665" s="148"/>
    </row>
    <row r="666" customFormat="false" ht="12.75" hidden="false" customHeight="false" outlineLevel="0" collapsed="false">
      <c r="A666" s="148"/>
      <c r="B666" s="148"/>
      <c r="C666" s="148"/>
      <c r="D666" s="148"/>
      <c r="E666" s="148"/>
    </row>
    <row r="667" customFormat="false" ht="12.75" hidden="false" customHeight="false" outlineLevel="0" collapsed="false">
      <c r="A667" s="148"/>
      <c r="B667" s="148"/>
      <c r="C667" s="148"/>
      <c r="D667" s="148"/>
      <c r="E667" s="148"/>
    </row>
    <row r="668" customFormat="false" ht="12.75" hidden="false" customHeight="false" outlineLevel="0" collapsed="false">
      <c r="A668" s="148"/>
      <c r="B668" s="148"/>
      <c r="C668" s="148"/>
      <c r="D668" s="148"/>
      <c r="E668" s="148"/>
    </row>
    <row r="669" customFormat="false" ht="12.75" hidden="false" customHeight="false" outlineLevel="0" collapsed="false">
      <c r="A669" s="148"/>
      <c r="B669" s="148"/>
      <c r="C669" s="148"/>
      <c r="D669" s="148"/>
      <c r="E669" s="148"/>
    </row>
    <row r="670" customFormat="false" ht="12.75" hidden="false" customHeight="false" outlineLevel="0" collapsed="false">
      <c r="A670" s="148"/>
      <c r="B670" s="148"/>
      <c r="C670" s="148"/>
      <c r="D670" s="148"/>
      <c r="E670" s="148"/>
    </row>
    <row r="671" customFormat="false" ht="12.75" hidden="false" customHeight="false" outlineLevel="0" collapsed="false">
      <c r="A671" s="148"/>
      <c r="B671" s="148"/>
      <c r="C671" s="148"/>
      <c r="D671" s="148"/>
      <c r="E671" s="148"/>
    </row>
    <row r="672" customFormat="false" ht="12.75" hidden="false" customHeight="false" outlineLevel="0" collapsed="false">
      <c r="A672" s="148"/>
      <c r="B672" s="148"/>
      <c r="C672" s="148"/>
      <c r="D672" s="148"/>
      <c r="E672" s="148"/>
    </row>
    <row r="673" customFormat="false" ht="12.75" hidden="false" customHeight="false" outlineLevel="0" collapsed="false">
      <c r="A673" s="148"/>
      <c r="B673" s="148"/>
      <c r="C673" s="148"/>
      <c r="D673" s="148"/>
      <c r="E673" s="148"/>
    </row>
    <row r="674" customFormat="false" ht="12.75" hidden="false" customHeight="false" outlineLevel="0" collapsed="false">
      <c r="A674" s="148"/>
      <c r="B674" s="148"/>
      <c r="C674" s="148"/>
      <c r="D674" s="148"/>
      <c r="E674" s="148"/>
    </row>
    <row r="675" customFormat="false" ht="12.75" hidden="false" customHeight="false" outlineLevel="0" collapsed="false">
      <c r="A675" s="148"/>
      <c r="B675" s="148"/>
      <c r="C675" s="148"/>
      <c r="D675" s="148"/>
      <c r="E675" s="148"/>
    </row>
    <row r="676" customFormat="false" ht="12.75" hidden="false" customHeight="false" outlineLevel="0" collapsed="false">
      <c r="A676" s="148"/>
      <c r="B676" s="148"/>
      <c r="C676" s="148"/>
      <c r="D676" s="148"/>
      <c r="E676" s="148"/>
    </row>
    <row r="677" customFormat="false" ht="12.75" hidden="false" customHeight="false" outlineLevel="0" collapsed="false">
      <c r="A677" s="148"/>
      <c r="B677" s="148"/>
      <c r="C677" s="148"/>
      <c r="D677" s="148"/>
      <c r="E677" s="148"/>
    </row>
    <row r="678" customFormat="false" ht="12.75" hidden="false" customHeight="false" outlineLevel="0" collapsed="false">
      <c r="A678" s="148"/>
      <c r="B678" s="148"/>
      <c r="C678" s="148"/>
      <c r="D678" s="148"/>
      <c r="E678" s="148"/>
    </row>
    <row r="679" customFormat="false" ht="12.75" hidden="false" customHeight="false" outlineLevel="0" collapsed="false">
      <c r="A679" s="148"/>
      <c r="B679" s="148"/>
      <c r="C679" s="148"/>
      <c r="D679" s="148"/>
      <c r="E679" s="148"/>
    </row>
    <row r="680" customFormat="false" ht="12.75" hidden="false" customHeight="false" outlineLevel="0" collapsed="false">
      <c r="A680" s="148"/>
      <c r="B680" s="148"/>
      <c r="C680" s="148"/>
      <c r="D680" s="148"/>
      <c r="E680" s="148"/>
    </row>
    <row r="681" customFormat="false" ht="12.75" hidden="false" customHeight="false" outlineLevel="0" collapsed="false">
      <c r="A681" s="148"/>
      <c r="B681" s="148"/>
      <c r="C681" s="148"/>
      <c r="D681" s="148"/>
      <c r="E681" s="148"/>
    </row>
    <row r="682" customFormat="false" ht="12.75" hidden="false" customHeight="false" outlineLevel="0" collapsed="false">
      <c r="A682" s="148"/>
      <c r="B682" s="148"/>
      <c r="C682" s="148"/>
      <c r="D682" s="148"/>
      <c r="E682" s="148"/>
    </row>
    <row r="683" customFormat="false" ht="12.75" hidden="false" customHeight="false" outlineLevel="0" collapsed="false">
      <c r="A683" s="148"/>
      <c r="B683" s="148"/>
      <c r="C683" s="148"/>
      <c r="D683" s="148"/>
      <c r="E683" s="148"/>
    </row>
    <row r="684" customFormat="false" ht="12.75" hidden="false" customHeight="false" outlineLevel="0" collapsed="false">
      <c r="A684" s="148"/>
      <c r="B684" s="148"/>
      <c r="C684" s="148"/>
      <c r="D684" s="148"/>
      <c r="E684" s="148"/>
    </row>
    <row r="685" customFormat="false" ht="12.75" hidden="false" customHeight="false" outlineLevel="0" collapsed="false">
      <c r="A685" s="148"/>
      <c r="B685" s="148"/>
      <c r="C685" s="148"/>
      <c r="D685" s="148"/>
      <c r="E685" s="148"/>
    </row>
    <row r="686" customFormat="false" ht="12.75" hidden="false" customHeight="false" outlineLevel="0" collapsed="false">
      <c r="A686" s="148"/>
      <c r="B686" s="148"/>
      <c r="C686" s="148"/>
      <c r="D686" s="148"/>
      <c r="E686" s="148"/>
    </row>
    <row r="687" customFormat="false" ht="12.75" hidden="false" customHeight="false" outlineLevel="0" collapsed="false">
      <c r="A687" s="148"/>
      <c r="B687" s="148"/>
      <c r="C687" s="148"/>
      <c r="D687" s="148"/>
      <c r="E687" s="148"/>
    </row>
    <row r="688" customFormat="false" ht="12.75" hidden="false" customHeight="false" outlineLevel="0" collapsed="false">
      <c r="A688" s="148"/>
      <c r="B688" s="148"/>
      <c r="C688" s="148"/>
      <c r="D688" s="148"/>
      <c r="E688" s="148"/>
    </row>
    <row r="689" customFormat="false" ht="12.75" hidden="false" customHeight="false" outlineLevel="0" collapsed="false">
      <c r="A689" s="148"/>
      <c r="B689" s="148"/>
      <c r="C689" s="148"/>
      <c r="D689" s="148"/>
      <c r="E689" s="148"/>
    </row>
    <row r="690" customFormat="false" ht="12.75" hidden="false" customHeight="false" outlineLevel="0" collapsed="false">
      <c r="A690" s="148"/>
      <c r="B690" s="148"/>
      <c r="C690" s="148"/>
      <c r="D690" s="148"/>
      <c r="E690" s="148"/>
    </row>
    <row r="691" customFormat="false" ht="12.75" hidden="false" customHeight="false" outlineLevel="0" collapsed="false">
      <c r="A691" s="148"/>
      <c r="B691" s="148"/>
      <c r="C691" s="148"/>
      <c r="D691" s="148"/>
      <c r="E691" s="148"/>
    </row>
    <row r="692" customFormat="false" ht="12.75" hidden="false" customHeight="false" outlineLevel="0" collapsed="false">
      <c r="A692" s="148"/>
      <c r="B692" s="148"/>
      <c r="C692" s="148"/>
      <c r="D692" s="148"/>
      <c r="E692" s="148"/>
    </row>
    <row r="693" customFormat="false" ht="12.75" hidden="false" customHeight="false" outlineLevel="0" collapsed="false">
      <c r="A693" s="148"/>
      <c r="B693" s="148"/>
      <c r="C693" s="148"/>
      <c r="D693" s="148"/>
      <c r="E693" s="148"/>
    </row>
    <row r="694" customFormat="false" ht="12.75" hidden="false" customHeight="false" outlineLevel="0" collapsed="false">
      <c r="A694" s="148"/>
      <c r="B694" s="148"/>
      <c r="C694" s="148"/>
      <c r="D694" s="148"/>
      <c r="E694" s="148"/>
    </row>
    <row r="695" customFormat="false" ht="12.75" hidden="false" customHeight="false" outlineLevel="0" collapsed="false">
      <c r="A695" s="148"/>
      <c r="B695" s="148"/>
      <c r="C695" s="148"/>
      <c r="D695" s="148"/>
      <c r="E695" s="148"/>
    </row>
    <row r="696" customFormat="false" ht="12.75" hidden="false" customHeight="false" outlineLevel="0" collapsed="false">
      <c r="A696" s="148"/>
      <c r="B696" s="148"/>
      <c r="C696" s="148"/>
      <c r="D696" s="148"/>
      <c r="E696" s="148"/>
    </row>
    <row r="697" customFormat="false" ht="12.75" hidden="false" customHeight="false" outlineLevel="0" collapsed="false">
      <c r="A697" s="148"/>
      <c r="B697" s="148"/>
      <c r="C697" s="148"/>
      <c r="D697" s="148"/>
      <c r="E697" s="148"/>
    </row>
    <row r="698" customFormat="false" ht="12.75" hidden="false" customHeight="false" outlineLevel="0" collapsed="false">
      <c r="A698" s="148"/>
      <c r="B698" s="148"/>
      <c r="C698" s="148"/>
      <c r="D698" s="148"/>
      <c r="E698" s="148"/>
    </row>
    <row r="699" customFormat="false" ht="12.75" hidden="false" customHeight="false" outlineLevel="0" collapsed="false">
      <c r="A699" s="148"/>
      <c r="B699" s="148"/>
      <c r="C699" s="148"/>
      <c r="D699" s="148"/>
      <c r="E699" s="148"/>
    </row>
    <row r="700" customFormat="false" ht="12.75" hidden="false" customHeight="false" outlineLevel="0" collapsed="false">
      <c r="A700" s="148"/>
      <c r="B700" s="148"/>
      <c r="C700" s="148"/>
      <c r="D700" s="148"/>
      <c r="E700" s="148"/>
    </row>
    <row r="701" customFormat="false" ht="12.75" hidden="false" customHeight="false" outlineLevel="0" collapsed="false">
      <c r="A701" s="148"/>
      <c r="B701" s="148"/>
      <c r="C701" s="148"/>
      <c r="D701" s="148"/>
      <c r="E701" s="148"/>
    </row>
    <row r="702" customFormat="false" ht="12.75" hidden="false" customHeight="false" outlineLevel="0" collapsed="false">
      <c r="A702" s="148"/>
      <c r="B702" s="148"/>
      <c r="C702" s="148"/>
      <c r="D702" s="148"/>
      <c r="E702" s="148"/>
    </row>
    <row r="703" customFormat="false" ht="12.75" hidden="false" customHeight="false" outlineLevel="0" collapsed="false">
      <c r="A703" s="148"/>
      <c r="B703" s="148"/>
      <c r="C703" s="148"/>
      <c r="D703" s="148"/>
      <c r="E703" s="148"/>
    </row>
    <row r="704" customFormat="false" ht="12.75" hidden="false" customHeight="false" outlineLevel="0" collapsed="false">
      <c r="A704" s="148"/>
      <c r="B704" s="148"/>
      <c r="C704" s="148"/>
      <c r="D704" s="148"/>
      <c r="E704" s="148"/>
    </row>
    <row r="705" customFormat="false" ht="12.75" hidden="false" customHeight="false" outlineLevel="0" collapsed="false">
      <c r="A705" s="148"/>
      <c r="B705" s="148"/>
      <c r="C705" s="148"/>
      <c r="D705" s="148"/>
      <c r="E705" s="148"/>
    </row>
    <row r="706" customFormat="false" ht="12.75" hidden="false" customHeight="false" outlineLevel="0" collapsed="false">
      <c r="A706" s="148"/>
      <c r="B706" s="148"/>
      <c r="C706" s="148"/>
      <c r="D706" s="148"/>
      <c r="E706" s="148"/>
    </row>
    <row r="707" customFormat="false" ht="12.75" hidden="false" customHeight="false" outlineLevel="0" collapsed="false">
      <c r="A707" s="148"/>
      <c r="B707" s="148"/>
      <c r="C707" s="148"/>
      <c r="D707" s="148"/>
      <c r="E707" s="148"/>
    </row>
    <row r="708" customFormat="false" ht="12.75" hidden="false" customHeight="false" outlineLevel="0" collapsed="false">
      <c r="A708" s="148"/>
      <c r="B708" s="148"/>
      <c r="C708" s="148"/>
      <c r="D708" s="148"/>
      <c r="E708" s="148"/>
    </row>
    <row r="709" customFormat="false" ht="12.75" hidden="false" customHeight="false" outlineLevel="0" collapsed="false">
      <c r="A709" s="148"/>
      <c r="B709" s="148"/>
      <c r="C709" s="148"/>
      <c r="D709" s="148"/>
      <c r="E709" s="148"/>
    </row>
    <row r="710" customFormat="false" ht="12.75" hidden="false" customHeight="false" outlineLevel="0" collapsed="false">
      <c r="A710" s="148"/>
      <c r="B710" s="148"/>
      <c r="C710" s="148"/>
      <c r="D710" s="148"/>
      <c r="E710" s="148"/>
    </row>
    <row r="711" customFormat="false" ht="12.75" hidden="false" customHeight="false" outlineLevel="0" collapsed="false">
      <c r="A711" s="148"/>
      <c r="B711" s="148"/>
      <c r="C711" s="148"/>
      <c r="D711" s="148"/>
      <c r="E711" s="148"/>
    </row>
    <row r="712" customFormat="false" ht="12.75" hidden="false" customHeight="false" outlineLevel="0" collapsed="false">
      <c r="A712" s="148"/>
      <c r="B712" s="148"/>
      <c r="C712" s="148"/>
      <c r="D712" s="148"/>
      <c r="E712" s="148"/>
    </row>
    <row r="713" customFormat="false" ht="12.75" hidden="false" customHeight="false" outlineLevel="0" collapsed="false">
      <c r="A713" s="148"/>
      <c r="B713" s="148"/>
      <c r="C713" s="148"/>
      <c r="D713" s="148"/>
      <c r="E713" s="148"/>
    </row>
    <row r="714" customFormat="false" ht="12.75" hidden="false" customHeight="false" outlineLevel="0" collapsed="false">
      <c r="A714" s="148"/>
      <c r="B714" s="148"/>
      <c r="C714" s="148"/>
      <c r="D714" s="148"/>
      <c r="E714" s="148"/>
    </row>
    <row r="715" customFormat="false" ht="12.75" hidden="false" customHeight="false" outlineLevel="0" collapsed="false">
      <c r="A715" s="148"/>
      <c r="B715" s="148"/>
      <c r="C715" s="148"/>
      <c r="D715" s="148"/>
      <c r="E715" s="148"/>
    </row>
    <row r="716" customFormat="false" ht="12.75" hidden="false" customHeight="false" outlineLevel="0" collapsed="false">
      <c r="A716" s="148"/>
      <c r="B716" s="148"/>
      <c r="C716" s="148"/>
      <c r="D716" s="148"/>
      <c r="E716" s="148"/>
    </row>
    <row r="717" customFormat="false" ht="12.75" hidden="false" customHeight="false" outlineLevel="0" collapsed="false">
      <c r="A717" s="148"/>
      <c r="B717" s="148"/>
      <c r="C717" s="148"/>
      <c r="D717" s="148"/>
      <c r="E717" s="148"/>
    </row>
    <row r="718" customFormat="false" ht="12.75" hidden="false" customHeight="false" outlineLevel="0" collapsed="false">
      <c r="A718" s="148"/>
      <c r="B718" s="148"/>
      <c r="C718" s="148"/>
      <c r="D718" s="148"/>
      <c r="E718" s="148"/>
    </row>
    <row r="719" customFormat="false" ht="12.75" hidden="false" customHeight="false" outlineLevel="0" collapsed="false">
      <c r="A719" s="148"/>
      <c r="B719" s="148"/>
      <c r="C719" s="148"/>
      <c r="D719" s="148"/>
      <c r="E719" s="148"/>
    </row>
    <row r="720" customFormat="false" ht="12.75" hidden="false" customHeight="false" outlineLevel="0" collapsed="false">
      <c r="A720" s="148"/>
      <c r="B720" s="148"/>
      <c r="C720" s="148"/>
      <c r="D720" s="148"/>
      <c r="E720" s="148"/>
    </row>
    <row r="721" customFormat="false" ht="12.75" hidden="false" customHeight="false" outlineLevel="0" collapsed="false">
      <c r="A721" s="148"/>
      <c r="B721" s="148"/>
      <c r="C721" s="148"/>
      <c r="D721" s="148"/>
      <c r="E721" s="148"/>
    </row>
    <row r="722" customFormat="false" ht="12.75" hidden="false" customHeight="false" outlineLevel="0" collapsed="false">
      <c r="A722" s="148"/>
      <c r="B722" s="148"/>
      <c r="C722" s="148"/>
      <c r="D722" s="148"/>
      <c r="E722" s="148"/>
    </row>
    <row r="723" customFormat="false" ht="12.75" hidden="false" customHeight="false" outlineLevel="0" collapsed="false">
      <c r="A723" s="148"/>
      <c r="B723" s="148"/>
      <c r="C723" s="148"/>
      <c r="D723" s="148"/>
      <c r="E723" s="148"/>
    </row>
    <row r="724" customFormat="false" ht="12.75" hidden="false" customHeight="false" outlineLevel="0" collapsed="false">
      <c r="A724" s="148"/>
      <c r="B724" s="148"/>
      <c r="C724" s="148"/>
      <c r="D724" s="148"/>
      <c r="E724" s="148"/>
    </row>
    <row r="725" customFormat="false" ht="12.75" hidden="false" customHeight="false" outlineLevel="0" collapsed="false">
      <c r="A725" s="148"/>
      <c r="B725" s="148"/>
      <c r="C725" s="148"/>
      <c r="D725" s="148"/>
      <c r="E725" s="148"/>
    </row>
    <row r="726" customFormat="false" ht="12.75" hidden="false" customHeight="false" outlineLevel="0" collapsed="false">
      <c r="A726" s="148"/>
      <c r="B726" s="148"/>
      <c r="C726" s="148"/>
      <c r="D726" s="148"/>
      <c r="E726" s="148"/>
    </row>
    <row r="727" customFormat="false" ht="12.75" hidden="false" customHeight="false" outlineLevel="0" collapsed="false">
      <c r="A727" s="148"/>
      <c r="B727" s="148"/>
      <c r="C727" s="148"/>
      <c r="D727" s="148"/>
      <c r="E727" s="148"/>
    </row>
    <row r="728" customFormat="false" ht="12.75" hidden="false" customHeight="false" outlineLevel="0" collapsed="false">
      <c r="A728" s="148"/>
      <c r="B728" s="148"/>
      <c r="C728" s="148"/>
      <c r="D728" s="148"/>
      <c r="E728" s="148"/>
    </row>
    <row r="729" customFormat="false" ht="12.75" hidden="false" customHeight="false" outlineLevel="0" collapsed="false">
      <c r="A729" s="148"/>
      <c r="B729" s="148"/>
      <c r="C729" s="148"/>
      <c r="D729" s="148"/>
      <c r="E729" s="148"/>
    </row>
    <row r="730" customFormat="false" ht="12.75" hidden="false" customHeight="false" outlineLevel="0" collapsed="false">
      <c r="A730" s="148"/>
      <c r="B730" s="148"/>
      <c r="C730" s="148"/>
      <c r="D730" s="148"/>
      <c r="E730" s="148"/>
    </row>
    <row r="731" customFormat="false" ht="12.75" hidden="false" customHeight="false" outlineLevel="0" collapsed="false">
      <c r="A731" s="148"/>
      <c r="B731" s="148"/>
      <c r="C731" s="148"/>
      <c r="D731" s="148"/>
      <c r="E731" s="148"/>
    </row>
    <row r="732" customFormat="false" ht="12.75" hidden="false" customHeight="false" outlineLevel="0" collapsed="false">
      <c r="A732" s="148"/>
      <c r="B732" s="148"/>
      <c r="C732" s="148"/>
      <c r="D732" s="148"/>
      <c r="E732" s="148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5.7"/>
    <col collapsed="false" customWidth="true" hidden="false" outlineLevel="0" max="5" min="2" style="5" width="15.7"/>
    <col collapsed="false" customWidth="true" hidden="false" outlineLevel="0" max="50" min="6" style="148" width="15.7"/>
    <col collapsed="false" customWidth="false" hidden="false" outlineLevel="0" max="257" min="51" style="148" width="9.14"/>
  </cols>
  <sheetData>
    <row r="2" customFormat="false" ht="20.25" hidden="false" customHeight="false" outlineLevel="0" collapsed="false">
      <c r="A2" s="145" t="s">
        <v>104</v>
      </c>
      <c r="C2" s="169"/>
      <c r="D2" s="169"/>
      <c r="E2" s="169"/>
    </row>
    <row r="3" customFormat="false" ht="12.75" hidden="false" customHeight="false" outlineLevel="0" collapsed="false">
      <c r="A3" s="151"/>
    </row>
    <row r="4" customFormat="false" ht="13.5" hidden="false" customHeight="false" outlineLevel="0" collapsed="false">
      <c r="A4" s="146" t="s">
        <v>73</v>
      </c>
      <c r="B4" s="147" t="n">
        <f aca="false">Summary!$B$19</f>
        <v>36526</v>
      </c>
      <c r="C4" s="147" t="n">
        <v>36891</v>
      </c>
      <c r="D4" s="147" t="n">
        <v>37256</v>
      </c>
      <c r="E4" s="147" t="n">
        <v>37621</v>
      </c>
    </row>
    <row r="5" customFormat="false" ht="12.75" hidden="false" customHeight="false" outlineLevel="0" collapsed="false">
      <c r="A5" s="149"/>
      <c r="E5" s="170"/>
    </row>
    <row r="6" customFormat="false" ht="12.75" hidden="false" customHeight="false" outlineLevel="0" collapsed="false">
      <c r="A6" s="149" t="s">
        <v>74</v>
      </c>
      <c r="B6" s="170"/>
      <c r="C6" s="96" t="n">
        <f aca="false">C64</f>
        <v>7.70256057061583</v>
      </c>
      <c r="D6" s="96" t="n">
        <f aca="false">C65</f>
        <v>5.79300196222382</v>
      </c>
      <c r="E6" s="96" t="n">
        <f aca="false">C66</f>
        <v>4.58494314543015</v>
      </c>
    </row>
    <row r="7" customFormat="false" ht="12.75" hidden="false" customHeight="false" outlineLevel="0" collapsed="false">
      <c r="A7" s="149"/>
      <c r="E7" s="170"/>
    </row>
    <row r="8" customFormat="false" ht="12.75" hidden="false" customHeight="false" outlineLevel="0" collapsed="false">
      <c r="A8" s="149" t="s">
        <v>75</v>
      </c>
      <c r="B8" s="1"/>
      <c r="C8" s="67" t="n">
        <f aca="false">SUMIF($B$53:$AL$53,"=1",$B$55:$AL$55)</f>
        <v>32962.658</v>
      </c>
      <c r="D8" s="67" t="n">
        <f aca="false">SUMIF($B$53:$AL$53,"=2",$B$55:$AL$55)</f>
        <v>23148.381</v>
      </c>
      <c r="E8" s="67" t="n">
        <f aca="false">SUMIF($B$53:$AL$53,"=3",$B$55:$AL$55)</f>
        <v>17052.701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49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49" t="s">
        <v>76</v>
      </c>
      <c r="B10" s="1"/>
      <c r="C10" s="171" t="n">
        <f aca="false">B64</f>
        <v>33922.0767529921</v>
      </c>
      <c r="D10" s="171" t="n">
        <f aca="false">B65</f>
        <v>25512.3806416337</v>
      </c>
      <c r="E10" s="171" t="n">
        <f aca="false">B66</f>
        <v>20192.0896124744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240"/>
      <c r="B11" s="1"/>
      <c r="C11" s="1"/>
      <c r="D11" s="1"/>
      <c r="E11" s="1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  <c r="BY11" s="175"/>
      <c r="BZ11" s="175"/>
      <c r="CA11" s="175"/>
      <c r="CB11" s="175"/>
      <c r="CC11" s="175"/>
      <c r="CD11" s="175"/>
      <c r="CE11" s="175"/>
      <c r="CF11" s="175"/>
      <c r="CG11" s="175"/>
      <c r="CH11" s="175"/>
      <c r="CI11" s="175"/>
      <c r="CJ11" s="175"/>
      <c r="CK11" s="175"/>
      <c r="CL11" s="175"/>
      <c r="CM11" s="175"/>
      <c r="CN11" s="175"/>
      <c r="CO11" s="175"/>
      <c r="CP11" s="175"/>
      <c r="CQ11" s="175"/>
      <c r="CR11" s="175"/>
      <c r="CS11" s="175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5"/>
      <c r="DM11" s="175"/>
      <c r="DN11" s="175"/>
      <c r="DO11" s="175"/>
      <c r="DP11" s="175"/>
      <c r="DQ11" s="175"/>
      <c r="DR11" s="175"/>
      <c r="DS11" s="175"/>
      <c r="DT11" s="175"/>
      <c r="DU11" s="175"/>
      <c r="DV11" s="175"/>
      <c r="DW11" s="175"/>
      <c r="DX11" s="175"/>
      <c r="DY11" s="175"/>
      <c r="DZ11" s="175"/>
      <c r="EA11" s="175"/>
      <c r="EB11" s="175"/>
      <c r="EC11" s="175"/>
      <c r="ED11" s="175"/>
      <c r="EE11" s="175"/>
      <c r="EF11" s="175"/>
      <c r="EG11" s="175"/>
      <c r="EH11" s="175"/>
      <c r="EI11" s="175"/>
      <c r="EJ11" s="175"/>
      <c r="EK11" s="175"/>
      <c r="EL11" s="175"/>
      <c r="EM11" s="175"/>
      <c r="EN11" s="175"/>
      <c r="EO11" s="175"/>
      <c r="EP11" s="175"/>
      <c r="EQ11" s="175"/>
      <c r="ER11" s="175"/>
      <c r="ES11" s="175"/>
      <c r="ET11" s="175"/>
      <c r="EU11" s="175"/>
      <c r="EV11" s="175"/>
      <c r="EW11" s="175"/>
      <c r="EX11" s="175"/>
      <c r="EY11" s="175"/>
      <c r="EZ11" s="175"/>
      <c r="FA11" s="175"/>
      <c r="FB11" s="175"/>
      <c r="FC11" s="175"/>
      <c r="FD11" s="175"/>
      <c r="FE11" s="175"/>
      <c r="FF11" s="175"/>
      <c r="FG11" s="175"/>
      <c r="FH11" s="175"/>
      <c r="FI11" s="175"/>
      <c r="FJ11" s="175"/>
      <c r="FK11" s="175"/>
      <c r="FL11" s="175"/>
      <c r="FM11" s="175"/>
      <c r="FN11" s="175"/>
      <c r="FO11" s="175"/>
      <c r="FP11" s="175"/>
      <c r="FQ11" s="175"/>
      <c r="FR11" s="175"/>
      <c r="FS11" s="175"/>
      <c r="FT11" s="175"/>
      <c r="FU11" s="175"/>
      <c r="FV11" s="175"/>
      <c r="FW11" s="175"/>
      <c r="FX11" s="175"/>
      <c r="FY11" s="175"/>
      <c r="FZ11" s="175"/>
      <c r="GA11" s="175"/>
      <c r="GB11" s="175"/>
      <c r="GC11" s="175"/>
      <c r="GD11" s="175"/>
      <c r="GE11" s="175"/>
      <c r="GF11" s="175"/>
      <c r="GG11" s="175"/>
      <c r="GH11" s="175"/>
      <c r="GI11" s="175"/>
      <c r="GJ11" s="175"/>
      <c r="GK11" s="175"/>
      <c r="GL11" s="175"/>
      <c r="GM11" s="175"/>
      <c r="GN11" s="175"/>
      <c r="GO11" s="175"/>
      <c r="GP11" s="175"/>
      <c r="GQ11" s="175"/>
      <c r="GR11" s="175"/>
      <c r="GS11" s="175"/>
      <c r="GT11" s="175"/>
      <c r="GU11" s="175"/>
      <c r="GV11" s="175"/>
      <c r="GW11" s="175"/>
      <c r="GX11" s="175"/>
      <c r="GY11" s="175"/>
      <c r="GZ11" s="175"/>
      <c r="HA11" s="175"/>
      <c r="HB11" s="175"/>
      <c r="HC11" s="175"/>
      <c r="HD11" s="175"/>
      <c r="HE11" s="175"/>
      <c r="HF11" s="175"/>
      <c r="HG11" s="175"/>
      <c r="HH11" s="175"/>
      <c r="HI11" s="175"/>
      <c r="HJ11" s="175"/>
      <c r="HK11" s="175"/>
      <c r="HL11" s="175"/>
      <c r="HM11" s="175"/>
      <c r="HN11" s="175"/>
      <c r="HO11" s="175"/>
      <c r="HP11" s="175"/>
      <c r="HQ11" s="175"/>
      <c r="HR11" s="175"/>
      <c r="HS11" s="175"/>
      <c r="HT11" s="175"/>
      <c r="HU11" s="175"/>
      <c r="HV11" s="175"/>
      <c r="HW11" s="175"/>
      <c r="HX11" s="175"/>
      <c r="HY11" s="175"/>
      <c r="HZ11" s="175"/>
      <c r="IA11" s="175"/>
      <c r="IB11" s="175"/>
      <c r="IC11" s="175"/>
      <c r="ID11" s="175"/>
      <c r="IE11" s="175"/>
      <c r="IF11" s="175"/>
      <c r="IG11" s="175"/>
      <c r="IH11" s="175"/>
      <c r="II11" s="175"/>
      <c r="IJ11" s="175"/>
      <c r="IK11" s="175"/>
      <c r="IL11" s="175"/>
      <c r="IM11" s="175"/>
      <c r="IN11" s="175"/>
      <c r="IO11" s="175"/>
      <c r="IP11" s="175"/>
      <c r="IQ11" s="175"/>
      <c r="IR11" s="175"/>
      <c r="IS11" s="175"/>
      <c r="IT11" s="175"/>
      <c r="IU11" s="175"/>
      <c r="IV11" s="175"/>
      <c r="IW11" s="175"/>
    </row>
    <row r="12" customFormat="false" ht="12.75" hidden="false" customHeight="false" outlineLevel="0" collapsed="false">
      <c r="A12" s="151" t="s">
        <v>77</v>
      </c>
      <c r="B12" s="1"/>
      <c r="C12" s="1"/>
      <c r="D12" s="1"/>
      <c r="E12" s="1"/>
    </row>
    <row r="13" customFormat="false" ht="12.75" hidden="false" customHeight="false" outlineLevel="0" collapsed="false">
      <c r="A13" s="152" t="s">
        <v>78</v>
      </c>
      <c r="B13" s="1"/>
      <c r="C13" s="67" t="n">
        <v>0</v>
      </c>
      <c r="D13" s="67" t="n">
        <v>0</v>
      </c>
      <c r="E13" s="67" t="n">
        <v>0</v>
      </c>
    </row>
    <row r="14" customFormat="false" ht="12.75" hidden="false" customHeight="false" outlineLevel="0" collapsed="false">
      <c r="A14" s="152" t="s">
        <v>62</v>
      </c>
      <c r="B14" s="1"/>
      <c r="C14" s="67" t="n">
        <f aca="false">Assumptions!D26</f>
        <v>1066.527</v>
      </c>
      <c r="D14" s="67" t="n">
        <f aca="false">C14*(1+Assumptions!$B$23)</f>
        <v>1098.52281</v>
      </c>
      <c r="E14" s="67" t="n">
        <f aca="false">D14*(1+Assumptions!$B$23)</f>
        <v>1131.4784943</v>
      </c>
    </row>
    <row r="15" customFormat="false" ht="12.75" hidden="false" customHeight="false" outlineLevel="0" collapsed="false">
      <c r="A15" s="152" t="s">
        <v>63</v>
      </c>
      <c r="B15" s="1"/>
      <c r="C15" s="67" t="n">
        <f aca="false">Assumptions!D27</f>
        <v>658.263</v>
      </c>
      <c r="D15" s="67" t="n">
        <f aca="false">C15*(1+Assumptions!$B$23)</f>
        <v>678.01089</v>
      </c>
      <c r="E15" s="67" t="n">
        <f aca="false">D15*(1+Assumptions!$B$23)</f>
        <v>698.3512167</v>
      </c>
    </row>
    <row r="16" customFormat="false" ht="12.75" hidden="false" customHeight="false" outlineLevel="0" collapsed="false">
      <c r="A16" s="152" t="s">
        <v>64</v>
      </c>
      <c r="B16" s="1"/>
      <c r="C16" s="67" t="n">
        <f aca="false">Assumptions!D28</f>
        <v>1133.333</v>
      </c>
      <c r="D16" s="67" t="n">
        <f aca="false">C16*(1+Assumptions!$B$23)</f>
        <v>1167.33299</v>
      </c>
      <c r="E16" s="67" t="n">
        <f aca="false">D16*(1+Assumptions!$B$23)</f>
        <v>1202.3529797</v>
      </c>
    </row>
    <row r="17" customFormat="false" ht="12.75" hidden="false" customHeight="false" outlineLevel="0" collapsed="false">
      <c r="A17" s="152" t="s">
        <v>65</v>
      </c>
      <c r="B17" s="1"/>
      <c r="C17" s="67" t="n">
        <f aca="false">Assumptions!D29</f>
        <v>250.554</v>
      </c>
      <c r="D17" s="67" t="n">
        <f aca="false">C17*(1+Assumptions!$B$23)</f>
        <v>258.07062</v>
      </c>
      <c r="E17" s="67" t="n">
        <f aca="false">D17*(1+Assumptions!$B$23)</f>
        <v>265.8127386</v>
      </c>
    </row>
    <row r="18" customFormat="false" ht="12.75" hidden="false" customHeight="false" outlineLevel="0" collapsed="false">
      <c r="A18" s="152" t="s">
        <v>66</v>
      </c>
      <c r="B18" s="1"/>
      <c r="C18" s="67" t="n">
        <f aca="false">Assumptions!D30</f>
        <v>0</v>
      </c>
      <c r="D18" s="67" t="n">
        <f aca="false">C18*(1+Assumptions!$B$23)</f>
        <v>0</v>
      </c>
      <c r="E18" s="67" t="n">
        <f aca="false">D18*(1+Assumptions!$B$23)</f>
        <v>0</v>
      </c>
    </row>
    <row r="19" customFormat="false" ht="12.75" hidden="false" customHeight="false" outlineLevel="0" collapsed="false">
      <c r="A19" s="152" t="s">
        <v>94</v>
      </c>
      <c r="B19" s="1"/>
      <c r="C19" s="67" t="n">
        <f aca="false">+Assumptions!D31</f>
        <v>77.881</v>
      </c>
      <c r="D19" s="67" t="n">
        <f aca="false">C19*(1+Assumptions!$B$23)</f>
        <v>80.21743</v>
      </c>
      <c r="E19" s="67" t="n">
        <f aca="false">D19*(1+Assumptions!$B$23)</f>
        <v>82.6239529</v>
      </c>
    </row>
    <row r="20" customFormat="false" ht="12.75" hidden="false" customHeight="false" outlineLevel="0" collapsed="false">
      <c r="A20" s="152" t="s">
        <v>95</v>
      </c>
      <c r="B20" s="1"/>
      <c r="C20" s="172" t="n">
        <v>678.086777084805</v>
      </c>
      <c r="D20" s="172" t="n">
        <v>664.388054315415</v>
      </c>
      <c r="E20" s="172" t="n">
        <v>650.689331546025</v>
      </c>
    </row>
    <row r="21" customFormat="false" ht="12.75" hidden="false" customHeight="false" outlineLevel="0" collapsed="false">
      <c r="A21" s="152" t="s">
        <v>81</v>
      </c>
      <c r="B21" s="1"/>
      <c r="C21" s="172"/>
      <c r="D21" s="172"/>
      <c r="E21" s="172"/>
    </row>
    <row r="22" customFormat="false" ht="12.75" hidden="false" customHeight="false" outlineLevel="0" collapsed="false">
      <c r="A22" s="152" t="s">
        <v>82</v>
      </c>
      <c r="B22" s="1"/>
      <c r="C22" s="67" t="n">
        <v>0</v>
      </c>
      <c r="D22" s="67" t="n">
        <v>0</v>
      </c>
      <c r="E22" s="67" t="n">
        <v>0</v>
      </c>
    </row>
    <row r="23" customFormat="false" ht="12.75" hidden="false" customHeight="false" outlineLevel="0" collapsed="false">
      <c r="A23" s="152" t="s">
        <v>83</v>
      </c>
      <c r="B23" s="1"/>
      <c r="C23" s="67" t="n">
        <f aca="false">Assumptions!D32</f>
        <v>0</v>
      </c>
      <c r="D23" s="67" t="n">
        <f aca="false">C23*(1+Assumptions!$B$23)</f>
        <v>0</v>
      </c>
      <c r="E23" s="67" t="n">
        <f aca="false">D23*(1+Assumptions!$B$23)</f>
        <v>0</v>
      </c>
    </row>
    <row r="24" customFormat="false" ht="12.75" hidden="false" customHeight="false" outlineLevel="0" collapsed="false">
      <c r="A24" s="152" t="s">
        <v>84</v>
      </c>
      <c r="B24" s="1"/>
      <c r="C24" s="153" t="n">
        <f aca="false">Assumptions!D33</f>
        <v>211.079</v>
      </c>
      <c r="D24" s="153" t="n">
        <f aca="false">C24*(1+Assumptions!$B$23)</f>
        <v>217.41137</v>
      </c>
      <c r="E24" s="153" t="n">
        <f aca="false">D24*(1+Assumptions!$B$23)</f>
        <v>223.9337111</v>
      </c>
    </row>
    <row r="25" customFormat="false" ht="12.75" hidden="false" customHeight="false" outlineLevel="0" collapsed="false">
      <c r="A25" s="152" t="s">
        <v>85</v>
      </c>
      <c r="B25" s="1"/>
      <c r="C25" s="169" t="n">
        <f aca="false">SUM(C13:C24)</f>
        <v>4075.72377708481</v>
      </c>
      <c r="D25" s="169" t="n">
        <f aca="false">SUM(D13:D24)</f>
        <v>4163.95416431542</v>
      </c>
      <c r="E25" s="169" t="n">
        <f aca="false">SUM(E13:E24)</f>
        <v>4255.24242484603</v>
      </c>
    </row>
    <row r="26" customFormat="false" ht="15" hidden="false" customHeight="true" outlineLevel="0" collapsed="false">
      <c r="A26" s="154"/>
      <c r="B26" s="173"/>
      <c r="C26" s="173"/>
      <c r="D26" s="174"/>
      <c r="E26" s="174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  <c r="IW26" s="175"/>
    </row>
    <row r="27" customFormat="false" ht="12.75" hidden="false" customHeight="false" outlineLevel="0" collapsed="false">
      <c r="A27" s="151" t="s">
        <v>86</v>
      </c>
      <c r="B27" s="176"/>
      <c r="C27" s="176" t="n">
        <f aca="false">C10-C25</f>
        <v>29846.3529759073</v>
      </c>
      <c r="D27" s="176" t="n">
        <f aca="false">D10-D25</f>
        <v>21348.4264773183</v>
      </c>
      <c r="E27" s="176" t="n">
        <f aca="false">E10-E25</f>
        <v>15936.8471876284</v>
      </c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160"/>
      <c r="AK27" s="160"/>
      <c r="AL27" s="160"/>
      <c r="AM27" s="160"/>
      <c r="AN27" s="160"/>
      <c r="AO27" s="160"/>
      <c r="AP27" s="160"/>
      <c r="AQ27" s="160"/>
      <c r="AR27" s="160"/>
      <c r="AS27" s="160"/>
      <c r="AT27" s="160"/>
      <c r="AU27" s="160"/>
      <c r="AV27" s="160"/>
      <c r="AW27" s="160"/>
      <c r="AX27" s="160"/>
      <c r="AY27" s="160"/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160"/>
      <c r="CG27" s="160"/>
      <c r="CH27" s="160"/>
      <c r="CI27" s="160"/>
      <c r="CJ27" s="160"/>
      <c r="CK27" s="160"/>
      <c r="CL27" s="160"/>
      <c r="CM27" s="160"/>
      <c r="CN27" s="160"/>
      <c r="CO27" s="160"/>
      <c r="CP27" s="160"/>
      <c r="CQ27" s="160"/>
      <c r="CR27" s="160"/>
      <c r="CS27" s="160"/>
      <c r="CT27" s="160"/>
      <c r="CU27" s="160"/>
      <c r="CV27" s="160"/>
      <c r="CW27" s="160"/>
      <c r="CX27" s="160"/>
      <c r="CY27" s="160"/>
      <c r="CZ27" s="160"/>
      <c r="DA27" s="160"/>
      <c r="DB27" s="160"/>
      <c r="DC27" s="160"/>
      <c r="DD27" s="160"/>
      <c r="DE27" s="160"/>
      <c r="DF27" s="160"/>
      <c r="DG27" s="160"/>
      <c r="DH27" s="160"/>
      <c r="DI27" s="160"/>
      <c r="DJ27" s="160"/>
      <c r="DK27" s="160"/>
      <c r="DL27" s="160"/>
      <c r="DM27" s="160"/>
      <c r="DN27" s="160"/>
      <c r="DO27" s="160"/>
      <c r="DP27" s="160"/>
      <c r="DQ27" s="160"/>
      <c r="DR27" s="160"/>
      <c r="DS27" s="160"/>
      <c r="DT27" s="160"/>
      <c r="DU27" s="160"/>
      <c r="DV27" s="160"/>
      <c r="DW27" s="160"/>
      <c r="DX27" s="160"/>
      <c r="DY27" s="160"/>
      <c r="DZ27" s="160"/>
      <c r="EA27" s="160"/>
      <c r="EB27" s="160"/>
      <c r="EC27" s="160"/>
      <c r="ED27" s="160"/>
      <c r="EE27" s="160"/>
      <c r="EF27" s="160"/>
      <c r="EG27" s="160"/>
      <c r="EH27" s="160"/>
      <c r="EI27" s="160"/>
      <c r="EJ27" s="160"/>
      <c r="EK27" s="160"/>
      <c r="EL27" s="160"/>
      <c r="EM27" s="160"/>
      <c r="EN27" s="160"/>
      <c r="EO27" s="160"/>
      <c r="EP27" s="160"/>
      <c r="EQ27" s="160"/>
      <c r="ER27" s="160"/>
      <c r="ES27" s="160"/>
      <c r="ET27" s="160"/>
      <c r="EU27" s="160"/>
      <c r="EV27" s="160"/>
      <c r="EW27" s="160"/>
      <c r="EX27" s="160"/>
      <c r="EY27" s="160"/>
      <c r="EZ27" s="160"/>
      <c r="FA27" s="160"/>
      <c r="FB27" s="160"/>
      <c r="FC27" s="160"/>
      <c r="FD27" s="160"/>
      <c r="FE27" s="160"/>
      <c r="FF27" s="160"/>
      <c r="FG27" s="160"/>
      <c r="FH27" s="160"/>
      <c r="FI27" s="160"/>
      <c r="FJ27" s="160"/>
      <c r="FK27" s="160"/>
      <c r="FL27" s="160"/>
      <c r="FM27" s="160"/>
      <c r="FN27" s="160"/>
      <c r="FO27" s="160"/>
      <c r="FP27" s="160"/>
      <c r="FQ27" s="160"/>
      <c r="FR27" s="160"/>
      <c r="FS27" s="160"/>
      <c r="FT27" s="160"/>
      <c r="FU27" s="160"/>
      <c r="FV27" s="160"/>
      <c r="FW27" s="160"/>
      <c r="FX27" s="160"/>
      <c r="FY27" s="160"/>
      <c r="FZ27" s="160"/>
      <c r="GA27" s="160"/>
      <c r="GB27" s="160"/>
      <c r="GC27" s="160"/>
      <c r="GD27" s="160"/>
      <c r="GE27" s="160"/>
      <c r="GF27" s="160"/>
      <c r="GG27" s="160"/>
      <c r="GH27" s="160"/>
      <c r="GI27" s="160"/>
      <c r="GJ27" s="160"/>
      <c r="GK27" s="160"/>
      <c r="GL27" s="160"/>
      <c r="GM27" s="160"/>
      <c r="GN27" s="160"/>
      <c r="GO27" s="160"/>
      <c r="GP27" s="160"/>
      <c r="GQ27" s="160"/>
      <c r="GR27" s="160"/>
      <c r="GS27" s="160"/>
      <c r="GT27" s="160"/>
      <c r="GU27" s="160"/>
      <c r="GV27" s="160"/>
      <c r="GW27" s="160"/>
      <c r="GX27" s="160"/>
      <c r="GY27" s="160"/>
      <c r="GZ27" s="160"/>
      <c r="HA27" s="160"/>
      <c r="HB27" s="160"/>
      <c r="HC27" s="160"/>
      <c r="HD27" s="160"/>
      <c r="HE27" s="160"/>
      <c r="HF27" s="160"/>
      <c r="HG27" s="160"/>
      <c r="HH27" s="160"/>
      <c r="HI27" s="160"/>
      <c r="HJ27" s="160"/>
      <c r="HK27" s="160"/>
      <c r="HL27" s="160"/>
      <c r="HM27" s="160"/>
      <c r="HN27" s="160"/>
      <c r="HO27" s="160"/>
      <c r="HP27" s="160"/>
      <c r="HQ27" s="160"/>
      <c r="HR27" s="160"/>
      <c r="HS27" s="160"/>
      <c r="HT27" s="160"/>
      <c r="HU27" s="160"/>
      <c r="HV27" s="160"/>
      <c r="HW27" s="160"/>
      <c r="HX27" s="160"/>
      <c r="HY27" s="160"/>
      <c r="HZ27" s="160"/>
      <c r="IA27" s="160"/>
      <c r="IB27" s="160"/>
      <c r="IC27" s="160"/>
      <c r="ID27" s="160"/>
      <c r="IE27" s="160"/>
      <c r="IF27" s="160"/>
      <c r="IG27" s="160"/>
      <c r="IH27" s="160"/>
      <c r="II27" s="160"/>
      <c r="IJ27" s="160"/>
      <c r="IK27" s="160"/>
      <c r="IL27" s="160"/>
      <c r="IM27" s="160"/>
      <c r="IN27" s="160"/>
      <c r="IO27" s="160"/>
      <c r="IP27" s="160"/>
      <c r="IQ27" s="160"/>
      <c r="IR27" s="160"/>
      <c r="IS27" s="160"/>
      <c r="IT27" s="160"/>
      <c r="IU27" s="160"/>
      <c r="IV27" s="160"/>
      <c r="IW27" s="160"/>
    </row>
    <row r="28" customFormat="false" ht="12.75" hidden="false" customHeight="false" outlineLevel="0" collapsed="false">
      <c r="A28" s="195"/>
      <c r="B28" s="67"/>
      <c r="C28" s="67"/>
      <c r="D28" s="67"/>
      <c r="E28" s="67"/>
    </row>
    <row r="29" customFormat="false" ht="12.75" hidden="false" customHeight="false" outlineLevel="0" collapsed="false">
      <c r="A29" s="195"/>
      <c r="B29" s="67"/>
      <c r="C29" s="67"/>
      <c r="D29" s="67"/>
      <c r="E29" s="67"/>
    </row>
    <row r="30" customFormat="false" ht="12.75" hidden="false" customHeight="false" outlineLevel="0" collapsed="false">
      <c r="A30" s="241"/>
      <c r="B30" s="153"/>
      <c r="C30" s="153"/>
      <c r="D30" s="153"/>
      <c r="E30" s="153"/>
    </row>
    <row r="31" customFormat="false" ht="12.75" hidden="false" customHeight="false" outlineLevel="0" collapsed="false">
      <c r="A31" s="195"/>
      <c r="B31" s="67"/>
      <c r="C31" s="67"/>
      <c r="D31" s="67"/>
      <c r="E31" s="67"/>
    </row>
    <row r="32" customFormat="false" ht="12.75" hidden="false" customHeight="false" outlineLevel="0" collapsed="false">
      <c r="A32" s="1" t="s">
        <v>87</v>
      </c>
      <c r="B32" s="1"/>
      <c r="C32" s="67" t="n">
        <v>0</v>
      </c>
      <c r="D32" s="67" t="n">
        <v>0</v>
      </c>
      <c r="E32" s="67" t="n">
        <f aca="false">Summary!$B$31*Assumptions!D7</f>
        <v>127500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.75" hidden="false" customHeight="false" outlineLevel="0" collapsed="false">
      <c r="A33" s="1"/>
      <c r="B33" s="1"/>
      <c r="C33" s="67"/>
      <c r="D33" s="67"/>
      <c r="E33" s="6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2.75" hidden="false" customHeight="false" outlineLevel="0" collapsed="false">
      <c r="A34" s="1"/>
      <c r="B34" s="1"/>
      <c r="C34" s="162"/>
      <c r="D34" s="162"/>
      <c r="E34" s="16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2.75" hidden="false" customHeight="false" outlineLevel="0" collapsed="false">
      <c r="A35" s="163" t="s">
        <v>88</v>
      </c>
      <c r="B35" s="1"/>
      <c r="C35" s="162"/>
      <c r="D35" s="162"/>
      <c r="E35" s="16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2.75" hidden="false" customHeight="false" outlineLevel="0" collapsed="false">
      <c r="A36" s="1" t="s">
        <v>89</v>
      </c>
      <c r="B36" s="67" t="n">
        <v>0</v>
      </c>
      <c r="C36" s="178" t="n">
        <f aca="false">C27</f>
        <v>29846.3529759073</v>
      </c>
      <c r="D36" s="178" t="n">
        <f aca="false">D27</f>
        <v>21348.4264773183</v>
      </c>
      <c r="E36" s="178" t="n">
        <f aca="false">E27</f>
        <v>15936.8471876284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2.75" hidden="false" customHeight="false" outlineLevel="0" collapsed="false">
      <c r="A37" s="1"/>
      <c r="B37" s="1"/>
      <c r="C37" s="162"/>
      <c r="D37" s="162"/>
      <c r="E37" s="162"/>
    </row>
    <row r="38" customFormat="false" ht="12.75" hidden="false" customHeight="false" outlineLevel="0" collapsed="false">
      <c r="A38" s="1" t="s">
        <v>90</v>
      </c>
      <c r="B38" s="122" t="n">
        <f aca="false">Summary!$E$29</f>
        <v>0.1593</v>
      </c>
      <c r="C38" s="148"/>
      <c r="D38" s="148"/>
      <c r="E38" s="148"/>
    </row>
    <row r="39" customFormat="false" ht="13.5" hidden="false" customHeight="false" outlineLevel="0" collapsed="false">
      <c r="A39" s="1"/>
      <c r="B39" s="1"/>
      <c r="C39" s="162"/>
      <c r="D39" s="162"/>
      <c r="E39" s="162"/>
    </row>
    <row r="40" customFormat="false" ht="16.5" hidden="false" customHeight="false" outlineLevel="0" collapsed="false">
      <c r="A40" s="164" t="s">
        <v>91</v>
      </c>
      <c r="B40" s="165" t="e">
        <f aca="false">([1]!xNPV,B38,B36:E36,B4:E4)</f>
        <v>#VALUE!</v>
      </c>
      <c r="C40" s="162"/>
      <c r="D40" s="162"/>
      <c r="E40" s="162"/>
    </row>
    <row r="41" customFormat="false" ht="12.75" hidden="false" customHeight="false" outlineLevel="0" collapsed="false">
      <c r="A41" s="1"/>
      <c r="B41" s="1"/>
      <c r="C41" s="162"/>
      <c r="D41" s="162"/>
      <c r="E41" s="162"/>
    </row>
    <row r="42" customFormat="false" ht="12.75" hidden="false" customHeight="false" outlineLevel="0" collapsed="false">
      <c r="A42" s="1"/>
      <c r="B42" s="167"/>
      <c r="C42" s="162"/>
      <c r="D42" s="162"/>
      <c r="E42" s="162"/>
    </row>
    <row r="43" customFormat="false" ht="12.75" hidden="false" customHeight="false" outlineLevel="0" collapsed="false">
      <c r="A43" s="163" t="s">
        <v>92</v>
      </c>
      <c r="B43" s="167"/>
      <c r="C43" s="162"/>
      <c r="D43" s="162"/>
      <c r="E43" s="162"/>
    </row>
    <row r="44" customFormat="false" ht="12.75" hidden="false" customHeight="false" outlineLevel="0" collapsed="false">
      <c r="A44" s="1" t="s">
        <v>89</v>
      </c>
      <c r="B44" s="67" t="n">
        <v>0</v>
      </c>
      <c r="C44" s="178" t="n">
        <f aca="false">C36+C32</f>
        <v>29846.3529759073</v>
      </c>
      <c r="D44" s="178" t="n">
        <f aca="false">D36+D32</f>
        <v>21348.4264773183</v>
      </c>
      <c r="E44" s="178" t="n">
        <f aca="false">E36+E32</f>
        <v>143436.847187628</v>
      </c>
    </row>
    <row r="45" customFormat="false" ht="12.75" hidden="false" customHeight="false" outlineLevel="0" collapsed="false">
      <c r="A45" s="1"/>
      <c r="B45" s="1"/>
      <c r="C45" s="162"/>
      <c r="D45" s="162"/>
      <c r="E45" s="162"/>
    </row>
    <row r="46" customFormat="false" ht="12.75" hidden="false" customHeight="false" outlineLevel="0" collapsed="false">
      <c r="A46" s="1" t="s">
        <v>90</v>
      </c>
      <c r="B46" s="122" t="n">
        <f aca="false">Summary!$E$29</f>
        <v>0.1593</v>
      </c>
      <c r="C46" s="148"/>
      <c r="D46" s="148"/>
      <c r="E46" s="148"/>
    </row>
    <row r="47" customFormat="false" ht="13.5" hidden="false" customHeight="false" outlineLevel="0" collapsed="false">
      <c r="A47" s="1"/>
      <c r="B47" s="1"/>
      <c r="C47" s="162"/>
      <c r="D47" s="162"/>
      <c r="E47" s="162"/>
    </row>
    <row r="48" customFormat="false" ht="16.5" hidden="false" customHeight="false" outlineLevel="0" collapsed="false">
      <c r="A48" s="164" t="s">
        <v>91</v>
      </c>
      <c r="B48" s="165" t="e">
        <f aca="false">([1]!xNPV,B46,B44:E44,B4:E4)</f>
        <v>#VALUE!</v>
      </c>
      <c r="C48" s="162"/>
      <c r="D48" s="162"/>
      <c r="E48" s="162"/>
    </row>
    <row r="49" customFormat="false" ht="12.75" hidden="false" customHeight="false" outlineLevel="0" collapsed="false">
      <c r="A49" s="160"/>
      <c r="B49" s="148"/>
      <c r="C49" s="180"/>
      <c r="D49" s="180"/>
      <c r="E49" s="180"/>
    </row>
    <row r="50" customFormat="false" ht="12.75" hidden="false" customHeight="false" outlineLevel="0" collapsed="false">
      <c r="A50" s="160"/>
      <c r="B50" s="148"/>
      <c r="C50" s="180"/>
      <c r="D50" s="180"/>
      <c r="E50" s="180"/>
    </row>
    <row r="51" customFormat="false" ht="12.75" hidden="false" customHeight="false" outlineLevel="0" collapsed="false">
      <c r="A51" s="148"/>
      <c r="B51" s="148"/>
      <c r="C51" s="180"/>
      <c r="D51" s="180"/>
      <c r="E51" s="180"/>
    </row>
    <row r="52" customFormat="false" ht="12.75" hidden="false" customHeight="false" outlineLevel="0" collapsed="false">
      <c r="A52" s="160"/>
      <c r="B52" s="148"/>
      <c r="C52" s="180"/>
      <c r="D52" s="180"/>
      <c r="E52" s="180"/>
    </row>
    <row r="53" customFormat="false" ht="12.75" hidden="false" customHeight="false" outlineLevel="0" collapsed="false">
      <c r="A53" s="148"/>
      <c r="B53" s="181" t="n">
        <v>1</v>
      </c>
      <c r="C53" s="181" t="n">
        <v>1</v>
      </c>
      <c r="D53" s="181" t="n">
        <v>1</v>
      </c>
      <c r="E53" s="181" t="n">
        <v>1</v>
      </c>
      <c r="F53" s="181" t="n">
        <v>1</v>
      </c>
      <c r="G53" s="181" t="n">
        <v>1</v>
      </c>
      <c r="H53" s="181" t="n">
        <v>1</v>
      </c>
      <c r="I53" s="181" t="n">
        <v>1</v>
      </c>
      <c r="J53" s="181" t="n">
        <v>1</v>
      </c>
      <c r="K53" s="181" t="n">
        <v>1</v>
      </c>
      <c r="L53" s="181" t="n">
        <v>1</v>
      </c>
      <c r="M53" s="181" t="n">
        <v>1</v>
      </c>
      <c r="N53" s="181" t="n">
        <v>1</v>
      </c>
      <c r="O53" s="181" t="n">
        <v>2</v>
      </c>
      <c r="P53" s="181" t="n">
        <v>2</v>
      </c>
      <c r="Q53" s="181" t="n">
        <v>2</v>
      </c>
      <c r="R53" s="181" t="n">
        <v>2</v>
      </c>
      <c r="S53" s="181" t="n">
        <v>2</v>
      </c>
      <c r="T53" s="181" t="n">
        <v>2</v>
      </c>
      <c r="U53" s="181" t="n">
        <v>2</v>
      </c>
      <c r="V53" s="181" t="n">
        <v>2</v>
      </c>
      <c r="W53" s="181" t="n">
        <v>2</v>
      </c>
      <c r="X53" s="181" t="n">
        <v>2</v>
      </c>
      <c r="Y53" s="181" t="n">
        <v>2</v>
      </c>
      <c r="Z53" s="181" t="n">
        <v>2</v>
      </c>
      <c r="AA53" s="181" t="n">
        <v>3</v>
      </c>
      <c r="AB53" s="181" t="n">
        <v>3</v>
      </c>
      <c r="AC53" s="181" t="n">
        <v>3</v>
      </c>
      <c r="AD53" s="181" t="n">
        <v>3</v>
      </c>
      <c r="AE53" s="181" t="n">
        <v>3</v>
      </c>
      <c r="AF53" s="181" t="n">
        <v>3</v>
      </c>
      <c r="AG53" s="181" t="n">
        <v>3</v>
      </c>
      <c r="AH53" s="181" t="n">
        <v>3</v>
      </c>
      <c r="AI53" s="181" t="n">
        <v>3</v>
      </c>
      <c r="AJ53" s="181" t="n">
        <v>3</v>
      </c>
      <c r="AK53" s="181" t="n">
        <v>3</v>
      </c>
      <c r="AL53" s="181" t="n">
        <v>3</v>
      </c>
      <c r="AM53" s="181"/>
    </row>
    <row r="54" customFormat="false" ht="13.5" hidden="false" customHeight="false" outlineLevel="0" collapsed="false">
      <c r="A54" s="148"/>
      <c r="B54" s="182" t="n">
        <v>36556</v>
      </c>
      <c r="C54" s="182" t="n">
        <v>36578</v>
      </c>
      <c r="D54" s="183" t="n">
        <v>36585</v>
      </c>
      <c r="E54" s="183" t="n">
        <v>36616</v>
      </c>
      <c r="F54" s="183" t="n">
        <v>36646</v>
      </c>
      <c r="G54" s="183" t="n">
        <v>36677</v>
      </c>
      <c r="H54" s="183" t="n">
        <v>36707</v>
      </c>
      <c r="I54" s="183" t="n">
        <v>36738</v>
      </c>
      <c r="J54" s="183" t="n">
        <v>36769</v>
      </c>
      <c r="K54" s="183" t="n">
        <v>36799</v>
      </c>
      <c r="L54" s="183" t="n">
        <v>36830</v>
      </c>
      <c r="M54" s="183" t="n">
        <v>36860</v>
      </c>
      <c r="N54" s="183" t="n">
        <v>36891</v>
      </c>
      <c r="O54" s="183" t="n">
        <v>36922</v>
      </c>
      <c r="P54" s="183" t="n">
        <v>36950</v>
      </c>
      <c r="Q54" s="183" t="n">
        <v>36981</v>
      </c>
      <c r="R54" s="183" t="n">
        <v>37011</v>
      </c>
      <c r="S54" s="183" t="n">
        <v>37042</v>
      </c>
      <c r="T54" s="183" t="n">
        <v>37072</v>
      </c>
      <c r="U54" s="183" t="n">
        <v>37103</v>
      </c>
      <c r="V54" s="183" t="n">
        <v>37134</v>
      </c>
      <c r="W54" s="183" t="n">
        <v>37164</v>
      </c>
      <c r="X54" s="183" t="n">
        <v>37195</v>
      </c>
      <c r="Y54" s="183" t="n">
        <v>37225</v>
      </c>
      <c r="Z54" s="183" t="n">
        <v>37256</v>
      </c>
      <c r="AA54" s="183" t="n">
        <v>37287</v>
      </c>
      <c r="AB54" s="183" t="n">
        <v>37315</v>
      </c>
      <c r="AC54" s="183" t="n">
        <v>37346</v>
      </c>
      <c r="AD54" s="183" t="n">
        <v>37376</v>
      </c>
      <c r="AE54" s="183" t="n">
        <v>37407</v>
      </c>
      <c r="AF54" s="183" t="n">
        <v>37437</v>
      </c>
      <c r="AG54" s="183" t="n">
        <v>37468</v>
      </c>
      <c r="AH54" s="183" t="n">
        <v>37499</v>
      </c>
      <c r="AI54" s="183" t="n">
        <v>37529</v>
      </c>
      <c r="AJ54" s="183" t="n">
        <v>37560</v>
      </c>
      <c r="AK54" s="183" t="n">
        <v>37590</v>
      </c>
      <c r="AL54" s="183" t="n">
        <v>37621</v>
      </c>
    </row>
    <row r="55" customFormat="false" ht="12.75" hidden="false" customHeight="false" outlineLevel="0" collapsed="false">
      <c r="A55" s="160" t="s">
        <v>96</v>
      </c>
      <c r="B55" s="184" t="n">
        <v>-12.977</v>
      </c>
      <c r="C55" s="184" t="n">
        <v>10.939</v>
      </c>
      <c r="D55" s="172" t="n">
        <v>0</v>
      </c>
      <c r="E55" s="172" t="n">
        <v>0</v>
      </c>
      <c r="F55" s="172" t="n">
        <v>58.629</v>
      </c>
      <c r="G55" s="172" t="n">
        <v>263.645</v>
      </c>
      <c r="H55" s="172" t="n">
        <v>4382.917</v>
      </c>
      <c r="I55" s="172" t="n">
        <v>13045.074</v>
      </c>
      <c r="J55" s="172" t="n">
        <v>14495.991</v>
      </c>
      <c r="K55" s="172" t="n">
        <v>601.431</v>
      </c>
      <c r="L55" s="172" t="n">
        <v>57.086</v>
      </c>
      <c r="M55" s="172" t="n">
        <v>26.666</v>
      </c>
      <c r="N55" s="172" t="n">
        <v>33.257</v>
      </c>
      <c r="O55" s="172" t="n">
        <v>110</v>
      </c>
      <c r="P55" s="172" t="n">
        <v>114.248</v>
      </c>
      <c r="Q55" s="172" t="n">
        <v>29.638</v>
      </c>
      <c r="R55" s="172" t="n">
        <v>77.617</v>
      </c>
      <c r="S55" s="172" t="n">
        <v>288.781</v>
      </c>
      <c r="T55" s="172" t="n">
        <v>3238.697</v>
      </c>
      <c r="U55" s="172" t="n">
        <v>9008.273</v>
      </c>
      <c r="V55" s="172" t="n">
        <v>9569.171</v>
      </c>
      <c r="W55" s="172" t="n">
        <v>557.549</v>
      </c>
      <c r="X55" s="172" t="n">
        <v>78.64</v>
      </c>
      <c r="Y55" s="172" t="n">
        <v>33.525</v>
      </c>
      <c r="Z55" s="172" t="n">
        <v>42.242</v>
      </c>
      <c r="AA55" s="172" t="n">
        <v>114.809</v>
      </c>
      <c r="AB55" s="172" t="n">
        <v>114.883</v>
      </c>
      <c r="AC55" s="172" t="n">
        <v>33.198</v>
      </c>
      <c r="AD55" s="172" t="n">
        <v>87.939</v>
      </c>
      <c r="AE55" s="172" t="n">
        <v>279.678</v>
      </c>
      <c r="AF55" s="172" t="n">
        <v>2467.745</v>
      </c>
      <c r="AG55" s="172" t="n">
        <v>6617.762</v>
      </c>
      <c r="AH55" s="172" t="n">
        <v>6573.112</v>
      </c>
      <c r="AI55" s="172" t="n">
        <v>602.106</v>
      </c>
      <c r="AJ55" s="172" t="n">
        <v>82.974</v>
      </c>
      <c r="AK55" s="172" t="n">
        <v>32.975</v>
      </c>
      <c r="AL55" s="172" t="n">
        <v>45.52</v>
      </c>
    </row>
    <row r="56" customFormat="false" ht="12.75" hidden="false" customHeight="false" outlineLevel="0" collapsed="false">
      <c r="A56" s="160"/>
      <c r="B56" s="181"/>
      <c r="C56" s="181"/>
      <c r="D56" s="181"/>
      <c r="E56" s="181"/>
    </row>
    <row r="57" customFormat="false" ht="12.75" hidden="false" customHeight="false" outlineLevel="0" collapsed="false">
      <c r="A57" s="160" t="s">
        <v>97</v>
      </c>
      <c r="B57" s="181"/>
      <c r="C57" s="181"/>
      <c r="D57" s="185" t="n">
        <v>0.0605681254028103</v>
      </c>
      <c r="E57" s="185" t="n">
        <v>0.0605681254028103</v>
      </c>
      <c r="F57" s="185" t="n">
        <v>0.0605681254028103</v>
      </c>
      <c r="G57" s="185" t="n">
        <v>0.0614528938500749</v>
      </c>
      <c r="H57" s="185" t="n">
        <v>0.062272420332016</v>
      </c>
      <c r="I57" s="185" t="n">
        <v>0.0631418102820942</v>
      </c>
      <c r="J57" s="185" t="n">
        <v>0.063791031540835</v>
      </c>
      <c r="K57" s="185" t="n">
        <v>0.0644402529393635</v>
      </c>
      <c r="L57" s="185" t="n">
        <v>0.0650281821846135</v>
      </c>
      <c r="M57" s="185" t="n">
        <v>0.0655609806482027</v>
      </c>
      <c r="N57" s="185" t="n">
        <v>0.0660765921541437</v>
      </c>
      <c r="O57" s="185" t="n">
        <v>0.0665800294961341</v>
      </c>
      <c r="P57" s="185" t="n">
        <v>0.0670369781793325</v>
      </c>
      <c r="Q57" s="185" t="n">
        <v>0.0674497060816499</v>
      </c>
      <c r="R57" s="185" t="n">
        <v>0.0678640776304542</v>
      </c>
      <c r="S57" s="185" t="n">
        <v>0.0681889253242094</v>
      </c>
      <c r="T57" s="185" t="n">
        <v>0.0685246013111129</v>
      </c>
      <c r="U57" s="185" t="n">
        <v>0.0688295340127438</v>
      </c>
      <c r="V57" s="185" t="n">
        <v>0.0691069719563195</v>
      </c>
      <c r="W57" s="185" t="n">
        <v>0.0693844099253584</v>
      </c>
      <c r="X57" s="185" t="n">
        <v>0.0696329433757978</v>
      </c>
      <c r="Y57" s="185" t="n">
        <v>0.069856963974845</v>
      </c>
      <c r="Z57" s="185" t="n">
        <v>0.0700737581187561</v>
      </c>
      <c r="AA57" s="185" t="n">
        <v>0.07028720190671</v>
      </c>
      <c r="AB57" s="185" t="n">
        <v>0.0704860008481814</v>
      </c>
      <c r="AC57" s="185" t="n">
        <v>0.0706655611936435</v>
      </c>
      <c r="AD57" s="185" t="n">
        <v>0.0708378099668314</v>
      </c>
      <c r="AE57" s="185" t="n">
        <v>0.070965582403328</v>
      </c>
      <c r="AF57" s="185" t="n">
        <v>0.0710976139267086</v>
      </c>
      <c r="AG57" s="185" t="n">
        <v>0.0712170959618539</v>
      </c>
      <c r="AH57" s="185" t="n">
        <v>0.0713268914821796</v>
      </c>
      <c r="AI57" s="185" t="n">
        <v>0.0714366870064884</v>
      </c>
      <c r="AJ57" s="185" t="n">
        <v>0.0715344306947476</v>
      </c>
      <c r="AK57" s="185" t="n">
        <v>0.0716232034710216</v>
      </c>
      <c r="AL57" s="185" t="n">
        <v>0.0717091126118303</v>
      </c>
    </row>
    <row r="58" customFormat="false" ht="12.75" hidden="false" customHeight="false" outlineLevel="0" collapsed="false">
      <c r="A58" s="160"/>
      <c r="B58" s="181"/>
      <c r="C58" s="181"/>
      <c r="D58" s="181"/>
      <c r="E58" s="181"/>
    </row>
    <row r="59" customFormat="false" ht="14.25" hidden="false" customHeight="false" outlineLevel="0" collapsed="false">
      <c r="A59" s="186" t="s">
        <v>98</v>
      </c>
      <c r="B59" s="67" t="n">
        <f aca="false">B55</f>
        <v>-12.977</v>
      </c>
      <c r="C59" s="67" t="n">
        <f aca="false">C55</f>
        <v>10.939</v>
      </c>
      <c r="D59" s="67" t="n">
        <f aca="false">D55*(1+D57)^((D54-$C$54)/365.25)</f>
        <v>0</v>
      </c>
      <c r="E59" s="67" t="n">
        <f aca="false">E55*(1+E57)^((E54-$C$54)/365.25)</f>
        <v>0</v>
      </c>
      <c r="F59" s="67" t="n">
        <f aca="false">F55*(1+F57)^((F54-$C$54)/365.25)</f>
        <v>59.2743910300946</v>
      </c>
      <c r="G59" s="67" t="n">
        <f aca="false">G55*(1+G57)^((G54-$C$54)/365.25)</f>
        <v>267.941422813658</v>
      </c>
      <c r="H59" s="67" t="n">
        <f aca="false">H55*(1+H57)^((H54-$C$54)/365.25)</f>
        <v>4477.43526926251</v>
      </c>
      <c r="I59" s="67" t="n">
        <f aca="false">I55*(1+I57)^((I54-$C$54)/365.25)</f>
        <v>13399.6971918654</v>
      </c>
      <c r="J59" s="67" t="n">
        <f aca="false">J55*(1+J57)^((J54-$C$54)/365.25)</f>
        <v>14972.4156508653</v>
      </c>
      <c r="K59" s="67" t="n">
        <f aca="false">K55*(1+K57)^((K54-$C$54)/365.25)</f>
        <v>624.591332472677</v>
      </c>
      <c r="L59" s="67" t="n">
        <f aca="false">L55*(1+L57)^((L54-$C$54)/365.25)</f>
        <v>59.6220750231888</v>
      </c>
      <c r="M59" s="67" t="n">
        <f aca="false">M55*(1+M57)^((M54-$C$54)/365.25)</f>
        <v>28.0059537881015</v>
      </c>
      <c r="N59" s="67" t="n">
        <f aca="false">N55*(1+N57)^((N54-$C$54)/365.25)</f>
        <v>35.1314658711263</v>
      </c>
      <c r="O59" s="67" t="n">
        <f aca="false">O55*(1+O57)^((O54-$C$54)/365.25)</f>
        <v>116.884653275474</v>
      </c>
      <c r="P59" s="67" t="n">
        <f aca="false">P55*(1+P57)^((P54-$C$54)/365.25)</f>
        <v>122.05310909547</v>
      </c>
      <c r="Q59" s="67" t="n">
        <f aca="false">Q55*(1+Q57)^((Q54-$C$54)/365.25)</f>
        <v>31.8512243676514</v>
      </c>
      <c r="R59" s="67" t="n">
        <f aca="false">R55*(1+R57)^((R54-$C$54)/365.25)</f>
        <v>83.9000541755533</v>
      </c>
      <c r="S59" s="67" t="n">
        <f aca="false">S55*(1+S57)^((S54-$C$54)/365.25)</f>
        <v>314.023434113385</v>
      </c>
      <c r="T59" s="67" t="n">
        <f aca="false">T55*(1+T57)^((T54-$C$54)/365.25)</f>
        <v>3542.43051818409</v>
      </c>
      <c r="U59" s="67" t="n">
        <f aca="false">U55*(1+U57)^((U54-$C$54)/365.25)</f>
        <v>9912.74010754703</v>
      </c>
      <c r="V59" s="67" t="n">
        <f aca="false">V55*(1+V57)^((V54-$C$54)/365.25)</f>
        <v>10593.7967119878</v>
      </c>
      <c r="W59" s="67" t="n">
        <f aca="false">W55*(1+W57)^((W54-$C$54)/365.25)</f>
        <v>620.904519878574</v>
      </c>
      <c r="X59" s="67" t="n">
        <f aca="false">X55*(1+X57)^((X54-$C$54)/365.25)</f>
        <v>88.1106602152071</v>
      </c>
      <c r="Y59" s="67" t="n">
        <f aca="false">Y55*(1+Y57)^((Y54-$C$54)/365.25)</f>
        <v>37.7847065955452</v>
      </c>
      <c r="Z59" s="67" t="n">
        <f aca="false">Z55*(1+Z57)^((Z54-$C$54)/365.25)</f>
        <v>47.9009421978525</v>
      </c>
      <c r="AA59" s="67" t="n">
        <f aca="false">AA55*(1+AA57)^((AA54-$C$54)/365.25)</f>
        <v>130.990589748706</v>
      </c>
      <c r="AB59" s="67" t="n">
        <f aca="false">AB55*(1+AB57)^((AB54-$C$54)/365.25)</f>
        <v>131.808730350135</v>
      </c>
      <c r="AC59" s="67" t="n">
        <f aca="false">AC55*(1+AC57)^((AC54-$C$54)/365.25)</f>
        <v>38.3234085452093</v>
      </c>
      <c r="AD59" s="67" t="n">
        <f aca="false">AD55*(1+AD57)^((AD54-$C$54)/365.25)</f>
        <v>102.12263282458</v>
      </c>
      <c r="AE59" s="67" t="n">
        <f aca="false">AE55*(1+AE57)^((AE54-$C$54)/365.25)</f>
        <v>326.767716858425</v>
      </c>
      <c r="AF59" s="67" t="n">
        <f aca="false">AF55*(1+AF57)^((AF54-$C$54)/365.25)</f>
        <v>2900.36501009613</v>
      </c>
      <c r="AG59" s="67" t="n">
        <f aca="false">AG55*(1+AG57)^((AG54-$C$54)/365.25)</f>
        <v>7825.52087322071</v>
      </c>
      <c r="AH59" s="67" t="n">
        <f aca="false">AH55*(1+AH57)^((AH54-$C$54)/365.25)</f>
        <v>7820.259847172</v>
      </c>
      <c r="AI59" s="67" t="n">
        <f aca="false">AI55*(1+AI57)^((AI54-$C$54)/365.25)</f>
        <v>720.603965668718</v>
      </c>
      <c r="AJ59" s="67" t="n">
        <f aca="false">AJ55*(1+AJ57)^((AJ54-$C$54)/365.25)</f>
        <v>99.9115262336002</v>
      </c>
      <c r="AK59" s="67" t="n">
        <f aca="false">AK55*(1+AK57)^((AK54-$C$54)/365.25)</f>
        <v>39.9413394278258</v>
      </c>
      <c r="AL59" s="67" t="n">
        <f aca="false">AL55*(1+AL57)^((AL54-$C$54)/365.25)</f>
        <v>55.4739723283452</v>
      </c>
    </row>
    <row r="60" customFormat="false" ht="14.25" hidden="false" customHeight="false" outlineLevel="0" collapsed="false">
      <c r="A60" s="186" t="s">
        <v>99</v>
      </c>
      <c r="B60" s="67" t="n">
        <f aca="false">Assumptions!$D$17</f>
        <v>367</v>
      </c>
      <c r="C60" s="67" t="n">
        <f aca="false">Assumptions!$D$17</f>
        <v>367</v>
      </c>
      <c r="D60" s="67" t="n">
        <f aca="false">Assumptions!$D$17</f>
        <v>367</v>
      </c>
      <c r="E60" s="67" t="n">
        <f aca="false">Assumptions!$D$17</f>
        <v>367</v>
      </c>
      <c r="F60" s="67" t="n">
        <f aca="false">Assumptions!$D$17</f>
        <v>367</v>
      </c>
      <c r="G60" s="67" t="n">
        <f aca="false">Assumptions!$D$17</f>
        <v>367</v>
      </c>
      <c r="H60" s="67" t="n">
        <f aca="false">Assumptions!$D$17</f>
        <v>367</v>
      </c>
      <c r="I60" s="67" t="n">
        <f aca="false">Assumptions!$D$17</f>
        <v>367</v>
      </c>
      <c r="J60" s="67" t="n">
        <f aca="false">Assumptions!$D$17</f>
        <v>367</v>
      </c>
      <c r="K60" s="67" t="n">
        <f aca="false">Assumptions!$D$17</f>
        <v>367</v>
      </c>
      <c r="L60" s="67" t="n">
        <f aca="false">Assumptions!$D$17</f>
        <v>367</v>
      </c>
      <c r="M60" s="67" t="n">
        <f aca="false">Assumptions!$D$17</f>
        <v>367</v>
      </c>
      <c r="N60" s="67" t="n">
        <f aca="false">Assumptions!$D$17</f>
        <v>367</v>
      </c>
      <c r="O60" s="67" t="n">
        <f aca="false">Assumptions!$D$17</f>
        <v>367</v>
      </c>
      <c r="P60" s="67" t="n">
        <f aca="false">Assumptions!$D$17</f>
        <v>367</v>
      </c>
      <c r="Q60" s="67" t="n">
        <f aca="false">Assumptions!$D$17</f>
        <v>367</v>
      </c>
      <c r="R60" s="67" t="n">
        <f aca="false">Assumptions!$D$17</f>
        <v>367</v>
      </c>
      <c r="S60" s="67" t="n">
        <f aca="false">Assumptions!$D$17</f>
        <v>367</v>
      </c>
      <c r="T60" s="67" t="n">
        <f aca="false">Assumptions!$D$17</f>
        <v>367</v>
      </c>
      <c r="U60" s="67" t="n">
        <f aca="false">Assumptions!$D$17</f>
        <v>367</v>
      </c>
      <c r="V60" s="67" t="n">
        <f aca="false">Assumptions!$D$17</f>
        <v>367</v>
      </c>
      <c r="W60" s="67" t="n">
        <f aca="false">Assumptions!$D$17</f>
        <v>367</v>
      </c>
      <c r="X60" s="67" t="n">
        <f aca="false">Assumptions!$D$17</f>
        <v>367</v>
      </c>
      <c r="Y60" s="67" t="n">
        <f aca="false">Assumptions!$D$17</f>
        <v>367</v>
      </c>
      <c r="Z60" s="67" t="n">
        <f aca="false">Assumptions!$D$17</f>
        <v>367</v>
      </c>
      <c r="AA60" s="67" t="n">
        <f aca="false">Assumptions!$D$17</f>
        <v>367</v>
      </c>
      <c r="AB60" s="67" t="n">
        <f aca="false">Assumptions!$D$17</f>
        <v>367</v>
      </c>
      <c r="AC60" s="67" t="n">
        <f aca="false">Assumptions!$D$17</f>
        <v>367</v>
      </c>
      <c r="AD60" s="67" t="n">
        <f aca="false">Assumptions!$D$17</f>
        <v>367</v>
      </c>
      <c r="AE60" s="67" t="n">
        <f aca="false">Assumptions!$D$17</f>
        <v>367</v>
      </c>
      <c r="AF60" s="67" t="n">
        <f aca="false">Assumptions!$D$17</f>
        <v>367</v>
      </c>
      <c r="AG60" s="67" t="n">
        <f aca="false">Assumptions!$D$17</f>
        <v>367</v>
      </c>
      <c r="AH60" s="67" t="n">
        <f aca="false">Assumptions!$D$17</f>
        <v>367</v>
      </c>
      <c r="AI60" s="67" t="n">
        <f aca="false">Assumptions!$D$17</f>
        <v>367</v>
      </c>
      <c r="AJ60" s="67" t="n">
        <f aca="false">Assumptions!$D$17</f>
        <v>367</v>
      </c>
      <c r="AK60" s="67" t="n">
        <f aca="false">Assumptions!$D$17</f>
        <v>367</v>
      </c>
      <c r="AL60" s="67" t="n">
        <f aca="false">Assumptions!$D$17</f>
        <v>367</v>
      </c>
    </row>
    <row r="61" customFormat="false" ht="14.25" hidden="false" customHeight="false" outlineLevel="0" collapsed="false">
      <c r="A61" s="186" t="s">
        <v>100</v>
      </c>
      <c r="B61" s="96" t="n">
        <f aca="false">B59/B60</f>
        <v>-0.0353596730245232</v>
      </c>
      <c r="C61" s="96" t="n">
        <f aca="false">C59/C60</f>
        <v>0.0298065395095368</v>
      </c>
      <c r="D61" s="96" t="n">
        <f aca="false">D59/D60</f>
        <v>0</v>
      </c>
      <c r="E61" s="96" t="n">
        <f aca="false">E59/E60</f>
        <v>0</v>
      </c>
      <c r="F61" s="96" t="n">
        <f aca="false">F59/F60</f>
        <v>0.161510602261838</v>
      </c>
      <c r="G61" s="96" t="n">
        <f aca="false">G59/G60</f>
        <v>0.730085620745663</v>
      </c>
      <c r="H61" s="96" t="n">
        <f aca="false">H59/H60</f>
        <v>12.2000961015327</v>
      </c>
      <c r="I61" s="96" t="n">
        <f aca="false">I59/I60</f>
        <v>36.5114364900966</v>
      </c>
      <c r="J61" s="96" t="n">
        <f aca="false">J59/J60</f>
        <v>40.7967728906412</v>
      </c>
      <c r="K61" s="96" t="n">
        <f aca="false">K59/K60</f>
        <v>1.70188373970757</v>
      </c>
      <c r="L61" s="96" t="n">
        <f aca="false">L59/L60</f>
        <v>0.162457970090433</v>
      </c>
      <c r="M61" s="96" t="n">
        <f aca="false">M59/M60</f>
        <v>0.0763105007850177</v>
      </c>
      <c r="N61" s="96" t="n">
        <f aca="false">N59/N60</f>
        <v>0.095726065043941</v>
      </c>
      <c r="O61" s="96" t="n">
        <f aca="false">O59/O60</f>
        <v>0.318486793666141</v>
      </c>
      <c r="P61" s="96" t="n">
        <f aca="false">P59/P60</f>
        <v>0.33256977955169</v>
      </c>
      <c r="Q61" s="96" t="n">
        <f aca="false">Q59/Q60</f>
        <v>0.0867880772960527</v>
      </c>
      <c r="R61" s="96" t="n">
        <f aca="false">R59/R60</f>
        <v>0.228610501840745</v>
      </c>
      <c r="S61" s="96" t="n">
        <f aca="false">S59/S60</f>
        <v>0.855649684232657</v>
      </c>
      <c r="T61" s="96" t="n">
        <f aca="false">T59/T60</f>
        <v>9.65239923210923</v>
      </c>
      <c r="U61" s="96" t="n">
        <f aca="false">U59/U60</f>
        <v>27.0101910287385</v>
      </c>
      <c r="V61" s="96" t="n">
        <f aca="false">V59/V60</f>
        <v>28.8659310953347</v>
      </c>
      <c r="W61" s="96" t="n">
        <f aca="false">W59/W60</f>
        <v>1.69183792882445</v>
      </c>
      <c r="X61" s="96" t="n">
        <f aca="false">X59/X60</f>
        <v>0.240083542820728</v>
      </c>
      <c r="Y61" s="96" t="n">
        <f aca="false">Y59/Y60</f>
        <v>0.102955603802576</v>
      </c>
      <c r="Z61" s="96" t="n">
        <f aca="false">Z59/Z60</f>
        <v>0.130520278468263</v>
      </c>
      <c r="AA61" s="96" t="n">
        <f aca="false">AA59/AA60</f>
        <v>0.356922587871132</v>
      </c>
      <c r="AB61" s="96" t="n">
        <f aca="false">AB59/AB60</f>
        <v>0.359151853815083</v>
      </c>
      <c r="AC61" s="96" t="n">
        <f aca="false">AC59/AC60</f>
        <v>0.104423456526456</v>
      </c>
      <c r="AD61" s="96" t="n">
        <f aca="false">AD59/AD60</f>
        <v>0.278263304699128</v>
      </c>
      <c r="AE61" s="96" t="n">
        <f aca="false">AE59/AE60</f>
        <v>0.890375250295437</v>
      </c>
      <c r="AF61" s="96" t="n">
        <f aca="false">AF59/AF60</f>
        <v>7.90290193486683</v>
      </c>
      <c r="AG61" s="96" t="n">
        <f aca="false">AG59/AG60</f>
        <v>21.3229451586395</v>
      </c>
      <c r="AH61" s="96" t="n">
        <f aca="false">AH59/AH60</f>
        <v>21.3086099377984</v>
      </c>
      <c r="AI61" s="96" t="n">
        <f aca="false">AI59/AI60</f>
        <v>1.96349854405645</v>
      </c>
      <c r="AJ61" s="96" t="n">
        <f aca="false">AJ59/AJ60</f>
        <v>0.272238491099728</v>
      </c>
      <c r="AK61" s="96" t="n">
        <f aca="false">AK59/AK60</f>
        <v>0.10883198754176</v>
      </c>
      <c r="AL61" s="96" t="n">
        <f aca="false">AL59/AL60</f>
        <v>0.151155237951894</v>
      </c>
    </row>
    <row r="62" customFormat="false" ht="12.75" hidden="false" customHeight="false" outlineLevel="0" collapsed="false">
      <c r="A62" s="148"/>
      <c r="B62" s="181"/>
      <c r="C62" s="181"/>
      <c r="D62" s="181"/>
      <c r="E62" s="181"/>
    </row>
    <row r="63" customFormat="false" ht="12.75" hidden="false" customHeight="false" outlineLevel="0" collapsed="false">
      <c r="A63" s="148"/>
      <c r="B63" s="187" t="s">
        <v>101</v>
      </c>
      <c r="C63" s="187" t="s">
        <v>102</v>
      </c>
      <c r="D63" s="181"/>
      <c r="E63" s="181"/>
    </row>
    <row r="64" customFormat="false" ht="12.75" hidden="false" customHeight="false" outlineLevel="0" collapsed="false">
      <c r="A64" s="160" t="n">
        <v>2000</v>
      </c>
      <c r="B64" s="67" t="n">
        <f aca="false">SUMIF($B$53:$AL$53,"=1",$B$59:$AL$59)</f>
        <v>33922.0767529921</v>
      </c>
      <c r="C64" s="188" t="n">
        <f aca="false">AVERAGE(B61,SUM(C61:D61),E61:N61)</f>
        <v>7.70256057061583</v>
      </c>
      <c r="D64" s="148"/>
      <c r="E64" s="148"/>
    </row>
    <row r="65" customFormat="false" ht="12.75" hidden="false" customHeight="false" outlineLevel="0" collapsed="false">
      <c r="A65" s="160" t="n">
        <v>2001</v>
      </c>
      <c r="B65" s="67" t="n">
        <f aca="false">SUMIF($B$53:$AL$53,"=2",$B$59:$AL$59)</f>
        <v>25512.3806416337</v>
      </c>
      <c r="C65" s="188" t="n">
        <f aca="false">AVERAGE(O61:Z61)</f>
        <v>5.79300196222382</v>
      </c>
      <c r="D65" s="180"/>
      <c r="E65" s="180"/>
    </row>
    <row r="66" customFormat="false" ht="12.75" hidden="false" customHeight="false" outlineLevel="0" collapsed="false">
      <c r="A66" s="160" t="n">
        <v>2002</v>
      </c>
      <c r="B66" s="67" t="n">
        <f aca="false">SUMIF($B$53:$AL$53,"=3",$B$59:$AL$59)</f>
        <v>20192.0896124744</v>
      </c>
      <c r="C66" s="188" t="n">
        <f aca="false">AVERAGE(AA61:AL61)</f>
        <v>4.58494314543015</v>
      </c>
      <c r="D66" s="180"/>
      <c r="E66" s="180"/>
    </row>
    <row r="67" customFormat="false" ht="12.75" hidden="false" customHeight="false" outlineLevel="0" collapsed="false">
      <c r="A67" s="148"/>
      <c r="B67" s="180"/>
      <c r="C67" s="180"/>
      <c r="D67" s="180"/>
      <c r="E67" s="180"/>
    </row>
    <row r="68" customFormat="false" ht="12.75" hidden="false" customHeight="false" outlineLevel="0" collapsed="false">
      <c r="A68" s="160"/>
      <c r="B68" s="148"/>
      <c r="C68" s="148"/>
      <c r="D68" s="148"/>
      <c r="E68" s="148"/>
    </row>
    <row r="69" customFormat="false" ht="12.75" hidden="false" customHeight="false" outlineLevel="0" collapsed="false">
      <c r="A69" s="148"/>
      <c r="B69" s="148"/>
      <c r="C69" s="148"/>
      <c r="D69" s="148"/>
      <c r="E69" s="148"/>
    </row>
    <row r="70" customFormat="false" ht="12.75" hidden="false" customHeight="false" outlineLevel="0" collapsed="false">
      <c r="A70" s="148"/>
      <c r="B70" s="181"/>
      <c r="C70" s="181"/>
      <c r="D70" s="181"/>
      <c r="E70" s="181"/>
    </row>
    <row r="71" customFormat="false" ht="14.25" hidden="false" customHeight="false" outlineLevel="0" collapsed="false">
      <c r="A71" s="186"/>
      <c r="B71" s="180"/>
      <c r="C71" s="180"/>
      <c r="D71" s="180"/>
      <c r="E71" s="180"/>
    </row>
    <row r="72" customFormat="false" ht="12.75" hidden="false" customHeight="false" outlineLevel="0" collapsed="false">
      <c r="A72" s="190"/>
      <c r="B72" s="67"/>
      <c r="C72" s="67"/>
      <c r="D72" s="67"/>
      <c r="E72" s="67"/>
    </row>
    <row r="73" customFormat="false" ht="12.75" hidden="false" customHeight="false" outlineLevel="0" collapsed="false">
      <c r="A73" s="191"/>
      <c r="B73" s="67"/>
      <c r="C73" s="67"/>
      <c r="D73" s="67"/>
      <c r="E73" s="67"/>
    </row>
    <row r="74" customFormat="false" ht="12.75" hidden="false" customHeight="false" outlineLevel="0" collapsed="false">
      <c r="A74" s="191"/>
      <c r="B74" s="67"/>
      <c r="C74" s="67"/>
      <c r="D74" s="67"/>
      <c r="E74" s="67"/>
    </row>
    <row r="75" customFormat="false" ht="12.75" hidden="false" customHeight="false" outlineLevel="0" collapsed="false">
      <c r="A75" s="191"/>
      <c r="B75" s="148"/>
      <c r="C75" s="67"/>
      <c r="D75" s="67"/>
      <c r="E75" s="67"/>
    </row>
    <row r="76" customFormat="false" ht="12.75" hidden="false" customHeight="false" outlineLevel="0" collapsed="false">
      <c r="A76" s="191"/>
      <c r="B76" s="148"/>
      <c r="C76" s="67"/>
      <c r="D76" s="67"/>
      <c r="E76" s="67"/>
    </row>
    <row r="77" customFormat="false" ht="12.75" hidden="false" customHeight="false" outlineLevel="0" collapsed="false">
      <c r="A77" s="191"/>
      <c r="B77" s="148"/>
      <c r="C77" s="67"/>
      <c r="D77" s="67"/>
      <c r="E77" s="67"/>
    </row>
    <row r="78" customFormat="false" ht="12.75" hidden="false" customHeight="false" outlineLevel="0" collapsed="false">
      <c r="A78" s="191"/>
      <c r="B78" s="148"/>
      <c r="C78" s="67"/>
      <c r="D78" s="67"/>
      <c r="E78" s="67"/>
    </row>
    <row r="79" customFormat="false" ht="12.75" hidden="false" customHeight="false" outlineLevel="0" collapsed="false">
      <c r="A79" s="191"/>
      <c r="B79" s="148"/>
      <c r="C79" s="67"/>
      <c r="D79" s="67"/>
      <c r="E79" s="67"/>
    </row>
    <row r="80" customFormat="false" ht="12.75" hidden="false" customHeight="false" outlineLevel="0" collapsed="false">
      <c r="A80" s="192"/>
      <c r="B80" s="148"/>
      <c r="C80" s="67"/>
      <c r="D80" s="67"/>
      <c r="E80" s="67"/>
    </row>
    <row r="81" customFormat="false" ht="12.75" hidden="false" customHeight="false" outlineLevel="0" collapsed="false">
      <c r="A81" s="193"/>
      <c r="B81" s="148"/>
      <c r="C81" s="67"/>
      <c r="D81" s="67"/>
      <c r="E81" s="67"/>
    </row>
    <row r="82" customFormat="false" ht="12.75" hidden="false" customHeight="false" outlineLevel="0" collapsed="false">
      <c r="A82" s="191"/>
      <c r="B82" s="148"/>
      <c r="C82" s="67"/>
      <c r="D82" s="67"/>
      <c r="E82" s="67"/>
    </row>
    <row r="83" customFormat="false" ht="12.75" hidden="false" customHeight="false" outlineLevel="0" collapsed="false">
      <c r="A83" s="191"/>
      <c r="B83" s="148"/>
      <c r="C83" s="67"/>
      <c r="D83" s="67"/>
      <c r="E83" s="67"/>
    </row>
    <row r="84" customFormat="false" ht="12.75" hidden="false" customHeight="false" outlineLevel="0" collapsed="false">
      <c r="A84" s="194"/>
      <c r="B84" s="148"/>
      <c r="C84" s="67"/>
      <c r="D84" s="67"/>
      <c r="E84" s="67"/>
    </row>
    <row r="85" customFormat="false" ht="12.75" hidden="false" customHeight="false" outlineLevel="0" collapsed="false">
      <c r="A85" s="194"/>
      <c r="B85" s="148"/>
      <c r="C85" s="67"/>
      <c r="D85" s="67"/>
      <c r="E85" s="67"/>
    </row>
    <row r="86" customFormat="false" ht="12.75" hidden="false" customHeight="false" outlineLevel="0" collapsed="false">
      <c r="A86" s="191"/>
      <c r="B86" s="148"/>
      <c r="C86" s="67"/>
      <c r="D86" s="67"/>
      <c r="E86" s="67"/>
    </row>
    <row r="87" customFormat="false" ht="12.75" hidden="false" customHeight="false" outlineLevel="0" collapsed="false">
      <c r="A87" s="194"/>
      <c r="B87" s="148"/>
      <c r="C87" s="67"/>
      <c r="D87" s="67"/>
      <c r="E87" s="67"/>
    </row>
    <row r="88" customFormat="false" ht="12.75" hidden="false" customHeight="false" outlineLevel="0" collapsed="false">
      <c r="A88" s="191"/>
      <c r="B88" s="148"/>
      <c r="C88" s="67"/>
      <c r="D88" s="67"/>
      <c r="E88" s="67"/>
    </row>
    <row r="89" customFormat="false" ht="12.75" hidden="false" customHeight="false" outlineLevel="0" collapsed="false">
      <c r="A89" s="191"/>
      <c r="B89" s="148"/>
      <c r="C89" s="67"/>
      <c r="D89" s="67"/>
      <c r="E89" s="67"/>
    </row>
    <row r="90" customFormat="false" ht="12.75" hidden="false" customHeight="false" outlineLevel="0" collapsed="false">
      <c r="A90" s="191"/>
      <c r="B90" s="148"/>
      <c r="C90" s="67"/>
      <c r="D90" s="67"/>
      <c r="E90" s="67"/>
    </row>
    <row r="91" customFormat="false" ht="12.75" hidden="false" customHeight="false" outlineLevel="0" collapsed="false">
      <c r="A91" s="194"/>
      <c r="B91" s="148"/>
      <c r="C91" s="67"/>
      <c r="D91" s="67"/>
      <c r="E91" s="67"/>
    </row>
    <row r="92" customFormat="false" ht="12.75" hidden="false" customHeight="false" outlineLevel="0" collapsed="false">
      <c r="A92" s="190"/>
      <c r="B92" s="148"/>
      <c r="C92" s="67"/>
      <c r="D92" s="67"/>
      <c r="E92" s="67"/>
    </row>
    <row r="93" customFormat="false" ht="12.75" hidden="false" customHeight="false" outlineLevel="0" collapsed="false">
      <c r="A93" s="192"/>
      <c r="B93" s="148"/>
      <c r="C93" s="67"/>
      <c r="D93" s="67"/>
      <c r="E93" s="67"/>
    </row>
    <row r="94" customFormat="false" ht="12.75" hidden="false" customHeight="false" outlineLevel="0" collapsed="false">
      <c r="A94" s="192"/>
      <c r="B94" s="148"/>
      <c r="C94" s="67"/>
      <c r="D94" s="67"/>
      <c r="E94" s="67"/>
    </row>
    <row r="95" customFormat="false" ht="15" hidden="false" customHeight="true" outlineLevel="0" collapsed="false">
      <c r="A95" s="192"/>
      <c r="B95" s="148"/>
      <c r="C95" s="148"/>
      <c r="D95" s="112"/>
      <c r="E95" s="112"/>
    </row>
    <row r="96" customFormat="false" ht="12.75" hidden="false" customHeight="false" outlineLevel="0" collapsed="false">
      <c r="A96" s="192"/>
      <c r="B96" s="148"/>
      <c r="C96" s="148"/>
      <c r="D96" s="112"/>
      <c r="E96" s="112"/>
    </row>
    <row r="97" customFormat="false" ht="14.25" hidden="false" customHeight="true" outlineLevel="0" collapsed="false">
      <c r="A97" s="192"/>
      <c r="B97" s="148"/>
      <c r="C97" s="148"/>
      <c r="D97" s="112"/>
      <c r="E97" s="112"/>
    </row>
    <row r="98" customFormat="false" ht="12.75" hidden="false" customHeight="false" outlineLevel="0" collapsed="false">
      <c r="A98" s="192"/>
      <c r="B98" s="148"/>
      <c r="C98" s="148"/>
      <c r="D98" s="112"/>
      <c r="E98" s="112"/>
    </row>
    <row r="99" customFormat="false" ht="12.75" hidden="false" customHeight="false" outlineLevel="0" collapsed="false">
      <c r="A99" s="192"/>
      <c r="B99" s="148"/>
      <c r="C99" s="148"/>
      <c r="D99" s="112"/>
      <c r="E99" s="112"/>
    </row>
    <row r="100" customFormat="false" ht="12.75" hidden="false" customHeight="false" outlineLevel="0" collapsed="false">
      <c r="A100" s="195"/>
      <c r="B100" s="148"/>
      <c r="C100" s="148"/>
      <c r="D100" s="112"/>
      <c r="E100" s="112"/>
    </row>
    <row r="101" customFormat="false" ht="12.75" hidden="false" customHeight="false" outlineLevel="0" collapsed="false">
      <c r="A101" s="195"/>
      <c r="B101" s="148"/>
      <c r="C101" s="148"/>
      <c r="D101" s="112"/>
      <c r="E101" s="112"/>
    </row>
    <row r="102" customFormat="false" ht="12.75" hidden="false" customHeight="false" outlineLevel="0" collapsed="false">
      <c r="A102" s="195"/>
      <c r="B102" s="148"/>
      <c r="C102" s="148"/>
      <c r="D102" s="112"/>
      <c r="E102" s="112"/>
    </row>
    <row r="103" customFormat="false" ht="12.75" hidden="false" customHeight="false" outlineLevel="0" collapsed="false">
      <c r="A103" s="112"/>
      <c r="B103" s="148"/>
      <c r="C103" s="148"/>
      <c r="D103" s="112"/>
      <c r="E103" s="112"/>
    </row>
    <row r="104" customFormat="false" ht="12.75" hidden="false" customHeight="false" outlineLevel="0" collapsed="false">
      <c r="A104" s="148"/>
      <c r="B104" s="148"/>
      <c r="C104" s="148"/>
      <c r="D104" s="112"/>
      <c r="E104" s="112"/>
    </row>
    <row r="105" customFormat="false" ht="12.75" hidden="false" customHeight="false" outlineLevel="0" collapsed="false">
      <c r="A105" s="148"/>
      <c r="B105" s="148"/>
      <c r="C105" s="148"/>
      <c r="D105" s="112"/>
      <c r="E105" s="112"/>
    </row>
    <row r="106" customFormat="false" ht="12.75" hidden="false" customHeight="false" outlineLevel="0" collapsed="false">
      <c r="A106" s="148"/>
      <c r="B106" s="148"/>
      <c r="C106" s="148"/>
      <c r="D106" s="112"/>
      <c r="E106" s="112"/>
    </row>
    <row r="107" customFormat="false" ht="18.75" hidden="false" customHeight="false" outlineLevel="0" collapsed="false">
      <c r="A107" s="196"/>
      <c r="B107" s="148"/>
      <c r="C107" s="148"/>
      <c r="D107" s="112"/>
      <c r="E107" s="112"/>
    </row>
    <row r="108" customFormat="false" ht="12.75" hidden="false" customHeight="false" outlineLevel="0" collapsed="false">
      <c r="A108" s="160"/>
      <c r="B108" s="148"/>
      <c r="C108" s="148"/>
      <c r="D108" s="112"/>
      <c r="E108" s="112"/>
    </row>
    <row r="109" customFormat="false" ht="12.75" hidden="false" customHeight="false" outlineLevel="0" collapsed="false">
      <c r="A109" s="160"/>
      <c r="B109" s="148"/>
      <c r="C109" s="148"/>
      <c r="D109" s="112"/>
      <c r="E109" s="112"/>
    </row>
    <row r="110" customFormat="false" ht="12.75" hidden="false" customHeight="false" outlineLevel="0" collapsed="false">
      <c r="A110" s="148"/>
      <c r="B110" s="148"/>
      <c r="C110" s="148"/>
      <c r="D110" s="112"/>
      <c r="E110" s="112"/>
    </row>
    <row r="111" customFormat="false" ht="12.75" hidden="false" customHeight="false" outlineLevel="0" collapsed="false">
      <c r="A111" s="148"/>
      <c r="B111" s="148"/>
      <c r="C111" s="148"/>
      <c r="D111" s="112"/>
      <c r="E111" s="112"/>
    </row>
    <row r="112" customFormat="false" ht="12.75" hidden="false" customHeight="false" outlineLevel="0" collapsed="false">
      <c r="A112" s="149"/>
      <c r="B112" s="149"/>
      <c r="C112" s="170"/>
      <c r="D112" s="170"/>
      <c r="E112" s="170"/>
    </row>
    <row r="113" customFormat="false" ht="12.75" hidden="false" customHeight="false" outlineLevel="0" collapsed="false">
      <c r="A113" s="192"/>
      <c r="B113" s="148"/>
      <c r="C113" s="148"/>
      <c r="D113" s="112"/>
      <c r="E113" s="112"/>
    </row>
    <row r="114" customFormat="false" ht="12.75" hidden="false" customHeight="false" outlineLevel="0" collapsed="false">
      <c r="A114" s="191"/>
      <c r="B114" s="148"/>
      <c r="C114" s="148"/>
      <c r="D114" s="112"/>
      <c r="E114" s="112"/>
    </row>
    <row r="115" customFormat="false" ht="12.75" hidden="false" customHeight="false" outlineLevel="0" collapsed="false">
      <c r="A115" s="191"/>
      <c r="B115" s="148"/>
      <c r="C115" s="148"/>
      <c r="D115" s="112"/>
      <c r="E115" s="112"/>
    </row>
    <row r="116" customFormat="false" ht="12.75" hidden="false" customHeight="false" outlineLevel="0" collapsed="false">
      <c r="A116" s="190"/>
      <c r="B116" s="148"/>
      <c r="C116" s="148"/>
      <c r="D116" s="112"/>
      <c r="E116" s="112"/>
    </row>
    <row r="117" customFormat="false" ht="12.75" hidden="false" customHeight="false" outlineLevel="0" collapsed="false">
      <c r="A117" s="112"/>
      <c r="B117" s="148"/>
      <c r="C117" s="148"/>
      <c r="D117" s="112"/>
      <c r="E117" s="112"/>
    </row>
    <row r="118" customFormat="false" ht="12.75" hidden="false" customHeight="false" outlineLevel="0" collapsed="false">
      <c r="A118" s="192"/>
      <c r="B118" s="148"/>
      <c r="C118" s="148"/>
      <c r="D118" s="112"/>
      <c r="E118" s="112"/>
    </row>
    <row r="119" customFormat="false" ht="12.75" hidden="false" customHeight="false" outlineLevel="0" collapsed="false">
      <c r="A119" s="191"/>
      <c r="B119" s="148"/>
      <c r="C119" s="148"/>
      <c r="D119" s="112"/>
      <c r="E119" s="112"/>
    </row>
    <row r="120" customFormat="false" ht="12.75" hidden="false" customHeight="false" outlineLevel="0" collapsed="false">
      <c r="A120" s="191"/>
      <c r="B120" s="148"/>
      <c r="C120" s="148"/>
      <c r="D120" s="112"/>
      <c r="E120" s="112"/>
    </row>
    <row r="121" customFormat="false" ht="12.75" hidden="false" customHeight="false" outlineLevel="0" collapsed="false">
      <c r="A121" s="191"/>
      <c r="B121" s="148"/>
      <c r="C121" s="67"/>
      <c r="D121" s="112"/>
      <c r="E121" s="112"/>
    </row>
    <row r="122" customFormat="false" ht="12.75" hidden="false" customHeight="false" outlineLevel="0" collapsed="false">
      <c r="A122" s="191"/>
      <c r="B122" s="148"/>
      <c r="C122" s="148"/>
      <c r="D122" s="112"/>
      <c r="E122" s="112"/>
    </row>
    <row r="123" customFormat="false" ht="12.75" hidden="false" customHeight="false" outlineLevel="0" collapsed="false">
      <c r="A123" s="112"/>
      <c r="B123" s="148"/>
      <c r="C123" s="148"/>
      <c r="D123" s="112"/>
      <c r="E123" s="112"/>
    </row>
    <row r="124" customFormat="false" ht="12.75" hidden="false" customHeight="false" outlineLevel="0" collapsed="false">
      <c r="A124" s="192"/>
      <c r="B124" s="148"/>
      <c r="C124" s="148"/>
      <c r="D124" s="112"/>
      <c r="E124" s="112"/>
    </row>
    <row r="125" customFormat="false" ht="12.75" hidden="false" customHeight="false" outlineLevel="0" collapsed="false">
      <c r="A125" s="112"/>
      <c r="B125" s="148"/>
      <c r="C125" s="148"/>
      <c r="D125" s="112"/>
      <c r="E125" s="112"/>
    </row>
    <row r="126" customFormat="false" ht="12.75" hidden="false" customHeight="false" outlineLevel="0" collapsed="false">
      <c r="A126" s="192"/>
      <c r="B126" s="148"/>
      <c r="C126" s="148"/>
      <c r="D126" s="112"/>
      <c r="E126" s="112"/>
    </row>
    <row r="127" customFormat="false" ht="12.75" hidden="false" customHeight="false" outlineLevel="0" collapsed="false">
      <c r="A127" s="191"/>
      <c r="B127" s="148"/>
      <c r="C127" s="148"/>
      <c r="D127" s="112"/>
      <c r="E127" s="112"/>
    </row>
    <row r="128" customFormat="false" ht="12.75" hidden="false" customHeight="false" outlineLevel="0" collapsed="false">
      <c r="A128" s="192"/>
      <c r="B128" s="148"/>
      <c r="C128" s="148"/>
      <c r="D128" s="112"/>
      <c r="E128" s="112"/>
    </row>
    <row r="129" customFormat="false" ht="12.75" hidden="false" customHeight="false" outlineLevel="0" collapsed="false">
      <c r="A129" s="194"/>
      <c r="B129" s="148"/>
      <c r="C129" s="148"/>
      <c r="D129" s="112"/>
      <c r="E129" s="112"/>
    </row>
    <row r="130" customFormat="false" ht="12.75" hidden="false" customHeight="false" outlineLevel="0" collapsed="false">
      <c r="A130" s="191"/>
      <c r="B130" s="148"/>
      <c r="C130" s="148"/>
      <c r="D130" s="112"/>
      <c r="E130" s="112"/>
    </row>
    <row r="131" customFormat="false" ht="12.75" hidden="false" customHeight="false" outlineLevel="0" collapsed="false">
      <c r="A131" s="190"/>
      <c r="B131" s="148"/>
      <c r="C131" s="148"/>
      <c r="D131" s="112"/>
      <c r="E131" s="112"/>
    </row>
    <row r="132" customFormat="false" ht="12.75" hidden="false" customHeight="false" outlineLevel="0" collapsed="false">
      <c r="A132" s="191"/>
      <c r="B132" s="148"/>
      <c r="C132" s="148"/>
      <c r="D132" s="112"/>
      <c r="E132" s="112"/>
    </row>
    <row r="133" customFormat="false" ht="12.75" hidden="false" customHeight="false" outlineLevel="0" collapsed="false">
      <c r="A133" s="190"/>
      <c r="B133" s="148"/>
      <c r="C133" s="148"/>
      <c r="D133" s="112"/>
      <c r="E133" s="112"/>
    </row>
    <row r="134" customFormat="false" ht="12.75" hidden="false" customHeight="false" outlineLevel="0" collapsed="false">
      <c r="A134" s="191"/>
      <c r="B134" s="148"/>
      <c r="C134" s="148"/>
      <c r="D134" s="112"/>
      <c r="E134" s="112"/>
    </row>
    <row r="135" customFormat="false" ht="12.75" hidden="false" customHeight="false" outlineLevel="0" collapsed="false">
      <c r="A135" s="191"/>
      <c r="B135" s="148"/>
      <c r="C135" s="148"/>
      <c r="D135" s="112"/>
      <c r="E135" s="112"/>
    </row>
    <row r="136" customFormat="false" ht="12.75" hidden="false" customHeight="false" outlineLevel="0" collapsed="false">
      <c r="A136" s="191"/>
      <c r="B136" s="148"/>
      <c r="C136" s="148"/>
      <c r="D136" s="112"/>
      <c r="E136" s="112"/>
    </row>
    <row r="137" customFormat="false" ht="12.75" hidden="false" customHeight="false" outlineLevel="0" collapsed="false">
      <c r="A137" s="191"/>
      <c r="B137" s="148"/>
      <c r="C137" s="148"/>
      <c r="D137" s="112"/>
      <c r="E137" s="112"/>
    </row>
    <row r="138" customFormat="false" ht="12.75" hidden="false" customHeight="false" outlineLevel="0" collapsed="false">
      <c r="A138" s="191"/>
      <c r="B138" s="148"/>
      <c r="C138" s="148"/>
      <c r="D138" s="112"/>
      <c r="E138" s="112"/>
    </row>
    <row r="139" customFormat="false" ht="12.75" hidden="false" customHeight="false" outlineLevel="0" collapsed="false">
      <c r="A139" s="191"/>
      <c r="B139" s="148"/>
      <c r="C139" s="148"/>
      <c r="D139" s="112"/>
      <c r="E139" s="112"/>
    </row>
    <row r="140" customFormat="false" ht="12.75" hidden="false" customHeight="false" outlineLevel="0" collapsed="false">
      <c r="A140" s="192"/>
      <c r="B140" s="148"/>
      <c r="C140" s="148"/>
      <c r="D140" s="112"/>
      <c r="E140" s="112"/>
    </row>
    <row r="141" customFormat="false" ht="12.75" hidden="false" customHeight="false" outlineLevel="0" collapsed="false">
      <c r="A141" s="193"/>
      <c r="B141" s="148"/>
      <c r="C141" s="148"/>
      <c r="D141" s="112"/>
      <c r="E141" s="112"/>
    </row>
    <row r="142" customFormat="false" ht="12.75" hidden="false" customHeight="false" outlineLevel="0" collapsed="false">
      <c r="A142" s="191"/>
      <c r="B142" s="148"/>
      <c r="C142" s="148"/>
      <c r="D142" s="112"/>
      <c r="E142" s="112"/>
    </row>
    <row r="143" customFormat="false" ht="12.75" hidden="false" customHeight="false" outlineLevel="0" collapsed="false">
      <c r="A143" s="194"/>
      <c r="B143" s="148"/>
      <c r="C143" s="148"/>
      <c r="D143" s="112"/>
      <c r="E143" s="112"/>
    </row>
    <row r="144" customFormat="false" ht="12.75" hidden="false" customHeight="false" outlineLevel="0" collapsed="false">
      <c r="A144" s="194"/>
      <c r="B144" s="148"/>
      <c r="C144" s="148"/>
      <c r="D144" s="112"/>
      <c r="E144" s="112"/>
    </row>
    <row r="145" customFormat="false" ht="12.75" hidden="false" customHeight="false" outlineLevel="0" collapsed="false">
      <c r="A145" s="191"/>
      <c r="B145" s="148"/>
      <c r="C145" s="148"/>
      <c r="D145" s="112"/>
      <c r="E145" s="112"/>
    </row>
    <row r="146" customFormat="false" ht="12.75" hidden="false" customHeight="false" outlineLevel="0" collapsed="false">
      <c r="A146" s="191"/>
      <c r="B146" s="148"/>
      <c r="C146" s="148"/>
      <c r="D146" s="112"/>
      <c r="E146" s="112"/>
    </row>
    <row r="147" customFormat="false" ht="12.75" hidden="false" customHeight="false" outlineLevel="0" collapsed="false">
      <c r="A147" s="190"/>
      <c r="B147" s="148"/>
      <c r="C147" s="148"/>
      <c r="D147" s="112"/>
      <c r="E147" s="112"/>
    </row>
    <row r="148" customFormat="false" ht="12.75" hidden="false" customHeight="false" outlineLevel="0" collapsed="false">
      <c r="A148" s="192"/>
      <c r="B148" s="148"/>
      <c r="C148" s="148"/>
      <c r="D148" s="112"/>
      <c r="E148" s="112"/>
    </row>
    <row r="149" customFormat="false" ht="12.75" hidden="false" customHeight="false" outlineLevel="0" collapsed="false">
      <c r="A149" s="192"/>
      <c r="B149" s="148"/>
      <c r="C149" s="148"/>
      <c r="D149" s="112"/>
      <c r="E149" s="112"/>
    </row>
    <row r="150" customFormat="false" ht="12.75" hidden="false" customHeight="false" outlineLevel="0" collapsed="false">
      <c r="A150" s="192"/>
      <c r="B150" s="148"/>
      <c r="C150" s="148"/>
      <c r="D150" s="112"/>
      <c r="E150" s="112"/>
    </row>
    <row r="151" customFormat="false" ht="12.75" hidden="false" customHeight="false" outlineLevel="0" collapsed="false">
      <c r="A151" s="192"/>
      <c r="B151" s="148"/>
      <c r="C151" s="148"/>
      <c r="D151" s="112"/>
      <c r="E151" s="112"/>
    </row>
    <row r="152" customFormat="false" ht="12.75" hidden="false" customHeight="false" outlineLevel="0" collapsed="false">
      <c r="A152" s="192"/>
      <c r="B152" s="148"/>
      <c r="C152" s="148"/>
      <c r="D152" s="112"/>
      <c r="E152" s="112"/>
    </row>
    <row r="153" customFormat="false" ht="12.75" hidden="false" customHeight="false" outlineLevel="0" collapsed="false">
      <c r="A153" s="192"/>
      <c r="B153" s="148"/>
      <c r="C153" s="148"/>
      <c r="D153" s="112"/>
      <c r="E153" s="112"/>
    </row>
    <row r="154" customFormat="false" ht="12.75" hidden="false" customHeight="false" outlineLevel="0" collapsed="false">
      <c r="A154" s="192"/>
      <c r="B154" s="148"/>
      <c r="C154" s="148"/>
      <c r="D154" s="112"/>
      <c r="E154" s="112"/>
    </row>
    <row r="155" customFormat="false" ht="12.75" hidden="false" customHeight="false" outlineLevel="0" collapsed="false">
      <c r="A155" s="148"/>
      <c r="B155" s="148"/>
      <c r="C155" s="148"/>
      <c r="D155" s="112"/>
      <c r="E155" s="112"/>
    </row>
    <row r="156" customFormat="false" ht="12.75" hidden="false" customHeight="false" outlineLevel="0" collapsed="false">
      <c r="A156" s="148"/>
      <c r="B156" s="148"/>
      <c r="C156" s="148"/>
      <c r="D156" s="112"/>
      <c r="E156" s="112"/>
    </row>
    <row r="157" customFormat="false" ht="12.75" hidden="false" customHeight="false" outlineLevel="0" collapsed="false">
      <c r="A157" s="148"/>
      <c r="B157" s="148"/>
      <c r="C157" s="148"/>
      <c r="D157" s="148"/>
      <c r="E157" s="148"/>
    </row>
    <row r="158" customFormat="false" ht="18.75" hidden="false" customHeight="false" outlineLevel="0" collapsed="false">
      <c r="A158" s="197"/>
      <c r="B158" s="197"/>
      <c r="C158" s="148"/>
      <c r="D158" s="148"/>
      <c r="E158" s="148"/>
    </row>
    <row r="159" customFormat="false" ht="12.75" hidden="false" customHeight="false" outlineLevel="0" collapsed="false">
      <c r="A159" s="160"/>
      <c r="B159" s="160"/>
      <c r="C159" s="148"/>
      <c r="D159" s="148"/>
      <c r="E159" s="148"/>
    </row>
    <row r="160" customFormat="false" ht="12.75" hidden="false" customHeight="false" outlineLevel="0" collapsed="false">
      <c r="A160" s="160"/>
      <c r="B160" s="198"/>
      <c r="C160" s="148"/>
      <c r="D160" s="148"/>
      <c r="E160" s="148"/>
    </row>
    <row r="161" customFormat="false" ht="12.75" hidden="false" customHeight="false" outlineLevel="0" collapsed="false">
      <c r="A161" s="148"/>
      <c r="B161" s="148"/>
      <c r="C161" s="148"/>
      <c r="D161" s="148"/>
      <c r="E161" s="148"/>
    </row>
    <row r="162" customFormat="false" ht="12.75" hidden="false" customHeight="false" outlineLevel="0" collapsed="false">
      <c r="A162" s="149"/>
      <c r="B162" s="170"/>
      <c r="C162" s="170"/>
      <c r="D162" s="170"/>
      <c r="E162" s="170"/>
    </row>
    <row r="163" customFormat="false" ht="12.75" hidden="false" customHeight="false" outlineLevel="0" collapsed="false">
      <c r="A163" s="160"/>
      <c r="B163" s="160"/>
      <c r="C163" s="160"/>
      <c r="D163" s="148"/>
      <c r="E163" s="148"/>
    </row>
    <row r="164" customFormat="false" ht="12.75" hidden="false" customHeight="false" outlineLevel="0" collapsed="false">
      <c r="A164" s="199"/>
      <c r="B164" s="160"/>
      <c r="C164" s="160"/>
      <c r="D164" s="200"/>
      <c r="E164" s="200"/>
    </row>
    <row r="165" customFormat="false" ht="12.75" hidden="false" customHeight="false" outlineLevel="0" collapsed="false">
      <c r="A165" s="199"/>
      <c r="B165" s="160"/>
      <c r="C165" s="160"/>
      <c r="D165" s="200"/>
      <c r="E165" s="200"/>
    </row>
    <row r="166" customFormat="false" ht="12.75" hidden="false" customHeight="false" outlineLevel="0" collapsed="false">
      <c r="A166" s="199"/>
      <c r="B166" s="199"/>
      <c r="C166" s="199"/>
      <c r="D166" s="200"/>
      <c r="E166" s="200"/>
    </row>
    <row r="167" customFormat="false" ht="12.75" hidden="false" customHeight="false" outlineLevel="0" collapsed="false">
      <c r="A167" s="199"/>
      <c r="B167" s="199"/>
      <c r="C167" s="199"/>
      <c r="D167" s="200"/>
      <c r="E167" s="200"/>
    </row>
    <row r="168" customFormat="false" ht="12.75" hidden="false" customHeight="false" outlineLevel="0" collapsed="false">
      <c r="A168" s="199"/>
      <c r="B168" s="149"/>
      <c r="C168" s="149"/>
      <c r="D168" s="200"/>
      <c r="E168" s="200"/>
    </row>
    <row r="169" customFormat="false" ht="12.75" hidden="false" customHeight="false" outlineLevel="0" collapsed="false">
      <c r="A169" s="148"/>
      <c r="B169" s="148"/>
      <c r="C169" s="148"/>
      <c r="D169" s="200"/>
      <c r="E169" s="200"/>
    </row>
    <row r="170" customFormat="false" ht="12.75" hidden="false" customHeight="false" outlineLevel="0" collapsed="false">
      <c r="A170" s="160"/>
      <c r="B170" s="160"/>
      <c r="C170" s="160"/>
      <c r="D170" s="200"/>
      <c r="E170" s="200"/>
    </row>
    <row r="171" customFormat="false" ht="12.75" hidden="false" customHeight="false" outlineLevel="0" collapsed="false">
      <c r="A171" s="199"/>
      <c r="B171" s="160"/>
      <c r="C171" s="160"/>
      <c r="D171" s="200"/>
      <c r="E171" s="200"/>
    </row>
    <row r="172" customFormat="false" ht="12.75" hidden="false" customHeight="false" outlineLevel="0" collapsed="false">
      <c r="A172" s="199"/>
      <c r="B172" s="160"/>
      <c r="C172" s="160"/>
      <c r="D172" s="200"/>
      <c r="E172" s="200"/>
    </row>
    <row r="173" customFormat="false" ht="12.75" hidden="false" customHeight="false" outlineLevel="0" collapsed="false">
      <c r="A173" s="199"/>
      <c r="B173" s="160"/>
      <c r="C173" s="160"/>
      <c r="D173" s="200"/>
      <c r="E173" s="200"/>
    </row>
    <row r="174" customFormat="false" ht="12.75" hidden="false" customHeight="false" outlineLevel="0" collapsed="false">
      <c r="A174" s="199"/>
      <c r="B174" s="160"/>
      <c r="C174" s="160"/>
      <c r="D174" s="200"/>
      <c r="E174" s="200"/>
    </row>
    <row r="175" customFormat="false" ht="12.75" hidden="false" customHeight="false" outlineLevel="0" collapsed="false">
      <c r="A175" s="199"/>
      <c r="B175" s="160"/>
      <c r="C175" s="160"/>
      <c r="D175" s="200"/>
      <c r="E175" s="200"/>
    </row>
    <row r="176" customFormat="false" ht="12.75" hidden="false" customHeight="false" outlineLevel="0" collapsed="false">
      <c r="A176" s="199"/>
      <c r="B176" s="160"/>
      <c r="C176" s="160"/>
      <c r="D176" s="200"/>
      <c r="E176" s="200"/>
    </row>
    <row r="177" customFormat="false" ht="12.75" hidden="false" customHeight="false" outlineLevel="0" collapsed="false">
      <c r="A177" s="199"/>
      <c r="B177" s="160"/>
      <c r="C177" s="160"/>
      <c r="D177" s="200"/>
      <c r="E177" s="200"/>
    </row>
    <row r="178" customFormat="false" ht="12.75" hidden="false" customHeight="false" outlineLevel="0" collapsed="false">
      <c r="A178" s="199"/>
      <c r="B178" s="160"/>
      <c r="C178" s="160"/>
      <c r="D178" s="200"/>
      <c r="E178" s="200"/>
    </row>
    <row r="179" customFormat="false" ht="12.75" hidden="false" customHeight="false" outlineLevel="0" collapsed="false">
      <c r="A179" s="199"/>
      <c r="B179" s="160"/>
      <c r="C179" s="160"/>
      <c r="D179" s="200"/>
      <c r="E179" s="200"/>
    </row>
    <row r="180" customFormat="false" ht="12.75" hidden="false" customHeight="false" outlineLevel="0" collapsed="false">
      <c r="A180" s="199"/>
      <c r="B180" s="199"/>
      <c r="C180" s="199"/>
      <c r="D180" s="200"/>
      <c r="E180" s="200"/>
    </row>
    <row r="181" customFormat="false" ht="12.75" hidden="false" customHeight="false" outlineLevel="0" collapsed="false">
      <c r="A181" s="199"/>
      <c r="B181" s="199"/>
      <c r="C181" s="199"/>
      <c r="D181" s="200"/>
      <c r="E181" s="200"/>
    </row>
    <row r="182" customFormat="false" ht="12.75" hidden="false" customHeight="false" outlineLevel="0" collapsed="false">
      <c r="A182" s="160"/>
      <c r="B182" s="160"/>
      <c r="C182" s="160"/>
      <c r="D182" s="200"/>
      <c r="E182" s="200"/>
    </row>
    <row r="183" customFormat="false" ht="12.75" hidden="false" customHeight="false" outlineLevel="0" collapsed="false">
      <c r="A183" s="199"/>
      <c r="B183" s="199"/>
      <c r="C183" s="199"/>
      <c r="D183" s="200"/>
      <c r="E183" s="200"/>
    </row>
    <row r="184" customFormat="false" ht="12.75" hidden="false" customHeight="false" outlineLevel="0" collapsed="false">
      <c r="A184" s="199"/>
      <c r="B184" s="199"/>
      <c r="C184" s="199"/>
      <c r="D184" s="200"/>
      <c r="E184" s="200"/>
    </row>
    <row r="185" customFormat="false" ht="12.75" hidden="false" customHeight="false" outlineLevel="0" collapsed="false">
      <c r="A185" s="160"/>
      <c r="B185" s="160"/>
      <c r="C185" s="160"/>
      <c r="D185" s="200"/>
      <c r="E185" s="200"/>
    </row>
    <row r="186" customFormat="false" ht="12.75" hidden="false" customHeight="false" outlineLevel="0" collapsed="false">
      <c r="A186" s="160"/>
      <c r="B186" s="160"/>
      <c r="C186" s="160"/>
      <c r="D186" s="200"/>
      <c r="E186" s="200"/>
    </row>
    <row r="187" customFormat="false" ht="12.75" hidden="false" customHeight="false" outlineLevel="0" collapsed="false">
      <c r="A187" s="148"/>
      <c r="B187" s="160"/>
      <c r="C187" s="160"/>
      <c r="D187" s="200"/>
      <c r="E187" s="200"/>
    </row>
    <row r="188" customFormat="false" ht="12.75" hidden="false" customHeight="false" outlineLevel="0" collapsed="false">
      <c r="A188" s="148"/>
      <c r="B188" s="201"/>
      <c r="C188" s="201"/>
      <c r="D188" s="200"/>
      <c r="E188" s="200"/>
    </row>
    <row r="189" customFormat="false" ht="12.75" hidden="false" customHeight="false" outlineLevel="0" collapsed="false">
      <c r="A189" s="160"/>
      <c r="B189" s="201"/>
      <c r="C189" s="201"/>
      <c r="D189" s="200"/>
      <c r="E189" s="200"/>
    </row>
    <row r="190" customFormat="false" ht="12.75" hidden="false" customHeight="false" outlineLevel="0" collapsed="false">
      <c r="A190" s="199"/>
      <c r="B190" s="201"/>
      <c r="C190" s="201"/>
      <c r="D190" s="200"/>
      <c r="E190" s="200"/>
    </row>
    <row r="191" customFormat="false" ht="12.75" hidden="false" customHeight="false" outlineLevel="0" collapsed="false">
      <c r="A191" s="160"/>
      <c r="B191" s="160"/>
      <c r="C191" s="160"/>
      <c r="D191" s="200"/>
      <c r="E191" s="200"/>
    </row>
    <row r="192" customFormat="false" ht="12.75" hidden="false" customHeight="false" outlineLevel="0" collapsed="false">
      <c r="A192" s="148"/>
      <c r="B192" s="148"/>
      <c r="C192" s="148"/>
      <c r="D192" s="200"/>
      <c r="E192" s="200"/>
    </row>
    <row r="193" customFormat="false" ht="12.75" hidden="false" customHeight="false" outlineLevel="0" collapsed="false">
      <c r="A193" s="160"/>
      <c r="B193" s="160"/>
      <c r="C193" s="160"/>
      <c r="D193" s="200"/>
      <c r="E193" s="200"/>
    </row>
    <row r="194" customFormat="false" ht="12.75" hidden="false" customHeight="false" outlineLevel="0" collapsed="false">
      <c r="A194" s="199"/>
      <c r="B194" s="199"/>
      <c r="C194" s="199"/>
      <c r="D194" s="200"/>
      <c r="E194" s="200"/>
    </row>
    <row r="195" customFormat="false" ht="12.75" hidden="false" customHeight="false" outlineLevel="0" collapsed="false">
      <c r="A195" s="199"/>
      <c r="B195" s="199"/>
      <c r="C195" s="199"/>
      <c r="D195" s="200"/>
      <c r="E195" s="200"/>
    </row>
    <row r="196" customFormat="false" ht="12.75" hidden="false" customHeight="false" outlineLevel="0" collapsed="false">
      <c r="A196" s="199"/>
      <c r="B196" s="199"/>
      <c r="C196" s="199"/>
      <c r="D196" s="200"/>
      <c r="E196" s="200"/>
    </row>
    <row r="197" customFormat="false" ht="12.75" hidden="false" customHeight="false" outlineLevel="0" collapsed="false">
      <c r="A197" s="199"/>
      <c r="B197" s="199"/>
      <c r="C197" s="199"/>
      <c r="D197" s="200"/>
      <c r="E197" s="200"/>
    </row>
    <row r="198" customFormat="false" ht="12.75" hidden="false" customHeight="false" outlineLevel="0" collapsed="false">
      <c r="A198" s="199"/>
      <c r="B198" s="199"/>
      <c r="C198" s="199"/>
      <c r="D198" s="200"/>
      <c r="E198" s="200"/>
    </row>
    <row r="199" customFormat="false" ht="12.75" hidden="false" customHeight="false" outlineLevel="0" collapsed="false">
      <c r="A199" s="199"/>
      <c r="B199" s="148"/>
      <c r="C199" s="148"/>
      <c r="D199" s="200"/>
      <c r="E199" s="200"/>
    </row>
    <row r="200" customFormat="false" ht="12.75" hidden="false" customHeight="false" outlineLevel="0" collapsed="false">
      <c r="A200" s="160"/>
      <c r="B200" s="160"/>
      <c r="C200" s="160"/>
      <c r="D200" s="200"/>
      <c r="E200" s="200"/>
    </row>
    <row r="201" customFormat="false" ht="12.75" hidden="false" customHeight="false" outlineLevel="0" collapsed="false">
      <c r="A201" s="160"/>
      <c r="B201" s="160"/>
      <c r="C201" s="160"/>
      <c r="D201" s="200"/>
      <c r="E201" s="200"/>
    </row>
    <row r="202" customFormat="false" ht="12.75" hidden="false" customHeight="false" outlineLevel="0" collapsed="false">
      <c r="A202" s="148"/>
      <c r="B202" s="148"/>
      <c r="C202" s="148"/>
      <c r="D202" s="200"/>
      <c r="E202" s="200"/>
    </row>
    <row r="203" customFormat="false" ht="12.75" hidden="false" customHeight="false" outlineLevel="0" collapsed="false">
      <c r="A203" s="160"/>
      <c r="B203" s="202"/>
      <c r="C203" s="148"/>
      <c r="D203" s="200"/>
      <c r="E203" s="200"/>
    </row>
    <row r="204" customFormat="false" ht="12.75" hidden="false" customHeight="false" outlineLevel="0" collapsed="false">
      <c r="A204" s="160"/>
      <c r="B204" s="198"/>
      <c r="C204" s="198"/>
      <c r="D204" s="200"/>
      <c r="E204" s="200"/>
    </row>
    <row r="205" customFormat="false" ht="12.75" hidden="false" customHeight="false" outlineLevel="0" collapsed="false">
      <c r="A205" s="148"/>
      <c r="B205" s="148"/>
      <c r="C205" s="148"/>
      <c r="D205" s="148"/>
      <c r="E205" s="148"/>
    </row>
    <row r="206" customFormat="false" ht="12.75" hidden="false" customHeight="false" outlineLevel="0" collapsed="false">
      <c r="A206" s="160"/>
      <c r="B206" s="203"/>
      <c r="C206" s="148"/>
      <c r="D206" s="148"/>
      <c r="E206" s="148"/>
    </row>
    <row r="207" customFormat="false" ht="12.75" hidden="false" customHeight="false" outlineLevel="0" collapsed="false">
      <c r="A207" s="160"/>
      <c r="B207" s="148"/>
      <c r="C207" s="148"/>
      <c r="D207" s="148"/>
      <c r="E207" s="148"/>
    </row>
    <row r="208" customFormat="false" ht="12.75" hidden="false" customHeight="false" outlineLevel="0" collapsed="false">
      <c r="A208" s="160"/>
      <c r="B208" s="148"/>
      <c r="C208" s="148"/>
      <c r="D208" s="148"/>
      <c r="E208" s="148"/>
    </row>
    <row r="209" customFormat="false" ht="12.75" hidden="false" customHeight="false" outlineLevel="0" collapsed="false">
      <c r="A209" s="160"/>
      <c r="B209" s="148"/>
      <c r="C209" s="148"/>
      <c r="D209" s="148"/>
      <c r="E209" s="148"/>
    </row>
    <row r="210" customFormat="false" ht="12.75" hidden="false" customHeight="false" outlineLevel="0" collapsed="false">
      <c r="A210" s="148"/>
      <c r="B210" s="148"/>
      <c r="C210" s="148"/>
      <c r="D210" s="148"/>
      <c r="E210" s="148"/>
    </row>
    <row r="211" customFormat="false" ht="18.75" hidden="false" customHeight="false" outlineLevel="0" collapsed="false">
      <c r="A211" s="196"/>
      <c r="B211" s="148"/>
      <c r="C211" s="148"/>
      <c r="D211" s="148"/>
      <c r="E211" s="148"/>
    </row>
    <row r="212" customFormat="false" ht="12.75" hidden="false" customHeight="false" outlineLevel="0" collapsed="false">
      <c r="A212" s="160"/>
      <c r="B212" s="148"/>
      <c r="C212" s="148"/>
      <c r="D212" s="148"/>
      <c r="E212" s="148"/>
    </row>
    <row r="213" customFormat="false" ht="12.75" hidden="false" customHeight="false" outlineLevel="0" collapsed="false">
      <c r="A213" s="148"/>
      <c r="B213" s="148"/>
      <c r="C213" s="148"/>
      <c r="D213" s="148"/>
      <c r="E213" s="148"/>
    </row>
    <row r="214" customFormat="false" ht="12.75" hidden="false" customHeight="false" outlineLevel="0" collapsed="false">
      <c r="A214" s="148"/>
      <c r="B214" s="148"/>
      <c r="C214" s="148"/>
      <c r="D214" s="148"/>
      <c r="E214" s="148"/>
    </row>
    <row r="215" customFormat="false" ht="12.75" hidden="false" customHeight="false" outlineLevel="0" collapsed="false">
      <c r="A215" s="204"/>
      <c r="B215" s="205"/>
      <c r="C215" s="205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  <c r="Q215" s="205"/>
      <c r="R215" s="205"/>
      <c r="S215" s="205"/>
      <c r="T215" s="205"/>
      <c r="U215" s="205"/>
      <c r="V215" s="205"/>
      <c r="W215" s="205"/>
      <c r="X215" s="205"/>
      <c r="Y215" s="205"/>
      <c r="Z215" s="205"/>
      <c r="AA215" s="205"/>
      <c r="AB215" s="205"/>
      <c r="AC215" s="205"/>
      <c r="AD215" s="205"/>
      <c r="AE215" s="205"/>
      <c r="AF215" s="205"/>
      <c r="AG215" s="205"/>
      <c r="AH215" s="205"/>
      <c r="AI215" s="205"/>
      <c r="AJ215" s="205"/>
      <c r="AK215" s="205"/>
      <c r="AL215" s="205"/>
      <c r="AM215" s="205"/>
      <c r="AN215" s="205"/>
      <c r="AO215" s="205"/>
      <c r="AP215" s="205"/>
      <c r="AQ215" s="205"/>
      <c r="AR215" s="205"/>
      <c r="AS215" s="205"/>
      <c r="AT215" s="205"/>
      <c r="AU215" s="205"/>
      <c r="AV215" s="205"/>
      <c r="AW215" s="205"/>
      <c r="AX215" s="205"/>
      <c r="AY215" s="205"/>
      <c r="AZ215" s="205"/>
      <c r="BA215" s="205"/>
      <c r="BB215" s="205"/>
      <c r="BC215" s="205"/>
      <c r="BD215" s="205"/>
      <c r="BE215" s="205"/>
      <c r="BF215" s="205"/>
      <c r="BG215" s="205"/>
      <c r="BH215" s="205"/>
      <c r="BI215" s="205"/>
      <c r="BJ215" s="205"/>
      <c r="BK215" s="205"/>
      <c r="BL215" s="205"/>
      <c r="BM215" s="205"/>
      <c r="BN215" s="205"/>
      <c r="BO215" s="205"/>
      <c r="BP215" s="205"/>
      <c r="BQ215" s="205"/>
      <c r="BR215" s="205"/>
      <c r="BS215" s="205"/>
      <c r="BT215" s="205"/>
      <c r="BU215" s="205"/>
      <c r="BV215" s="205"/>
      <c r="BW215" s="205"/>
      <c r="BX215" s="205"/>
      <c r="BY215" s="205"/>
      <c r="BZ215" s="205"/>
      <c r="CA215" s="205"/>
      <c r="CB215" s="205"/>
      <c r="CC215" s="205"/>
      <c r="CD215" s="205"/>
      <c r="CE215" s="205"/>
      <c r="CF215" s="205"/>
      <c r="CG215" s="205"/>
      <c r="CH215" s="205"/>
      <c r="CI215" s="205"/>
      <c r="CJ215" s="205"/>
      <c r="CK215" s="205"/>
      <c r="CL215" s="205"/>
      <c r="CM215" s="205"/>
      <c r="CN215" s="205"/>
      <c r="CO215" s="205"/>
      <c r="CP215" s="205"/>
      <c r="CQ215" s="205"/>
      <c r="CR215" s="205"/>
      <c r="CS215" s="205"/>
      <c r="CT215" s="205"/>
      <c r="CU215" s="205"/>
      <c r="CV215" s="205"/>
      <c r="CW215" s="205"/>
      <c r="CX215" s="205"/>
      <c r="CY215" s="205"/>
      <c r="CZ215" s="205"/>
      <c r="DA215" s="205"/>
      <c r="DB215" s="205"/>
      <c r="DC215" s="205"/>
      <c r="DD215" s="205"/>
      <c r="DE215" s="205"/>
      <c r="DF215" s="205"/>
      <c r="DG215" s="205"/>
      <c r="DH215" s="205"/>
      <c r="DI215" s="205"/>
      <c r="DJ215" s="205"/>
      <c r="DK215" s="205"/>
      <c r="DL215" s="205"/>
      <c r="DM215" s="205"/>
      <c r="DN215" s="205"/>
      <c r="DO215" s="205"/>
      <c r="DP215" s="205"/>
      <c r="DQ215" s="205"/>
      <c r="DR215" s="205"/>
      <c r="DS215" s="205"/>
      <c r="DT215" s="205"/>
      <c r="DU215" s="205"/>
      <c r="DV215" s="205"/>
      <c r="DW215" s="205"/>
      <c r="DX215" s="205"/>
      <c r="DY215" s="205"/>
      <c r="DZ215" s="205"/>
      <c r="EA215" s="205"/>
      <c r="EB215" s="205"/>
      <c r="EC215" s="205"/>
      <c r="ED215" s="205"/>
      <c r="EE215" s="205"/>
      <c r="EF215" s="205"/>
      <c r="EG215" s="205"/>
      <c r="EH215" s="205"/>
      <c r="EI215" s="205"/>
      <c r="EJ215" s="205"/>
      <c r="EK215" s="205"/>
      <c r="EL215" s="205"/>
      <c r="EM215" s="205"/>
      <c r="EN215" s="205"/>
      <c r="EO215" s="205"/>
      <c r="EP215" s="205"/>
      <c r="EQ215" s="205"/>
      <c r="ER215" s="205"/>
      <c r="ES215" s="205"/>
      <c r="ET215" s="205"/>
      <c r="EU215" s="205"/>
      <c r="EV215" s="205"/>
      <c r="EW215" s="205"/>
      <c r="EX215" s="205"/>
      <c r="EY215" s="205"/>
      <c r="EZ215" s="205"/>
      <c r="FA215" s="205"/>
      <c r="FB215" s="205"/>
      <c r="FC215" s="205"/>
      <c r="FD215" s="205"/>
      <c r="FE215" s="205"/>
      <c r="FF215" s="205"/>
      <c r="FG215" s="205"/>
      <c r="FH215" s="205"/>
      <c r="FI215" s="205"/>
      <c r="FJ215" s="205"/>
      <c r="FK215" s="205"/>
      <c r="FL215" s="205"/>
      <c r="FM215" s="205"/>
      <c r="FN215" s="205"/>
      <c r="FO215" s="205"/>
      <c r="FP215" s="205"/>
      <c r="FQ215" s="205"/>
      <c r="FR215" s="205"/>
      <c r="FS215" s="205"/>
      <c r="FT215" s="205"/>
      <c r="FU215" s="205"/>
      <c r="FV215" s="205"/>
      <c r="FW215" s="205"/>
      <c r="FX215" s="205"/>
      <c r="FY215" s="205"/>
      <c r="FZ215" s="205"/>
      <c r="GA215" s="205"/>
      <c r="GB215" s="205"/>
      <c r="GC215" s="205"/>
      <c r="GD215" s="205"/>
      <c r="GE215" s="205"/>
      <c r="GF215" s="205"/>
      <c r="GG215" s="205"/>
      <c r="GH215" s="205"/>
      <c r="GI215" s="205"/>
      <c r="GJ215" s="205"/>
      <c r="GK215" s="205"/>
      <c r="GL215" s="205"/>
      <c r="GM215" s="205"/>
      <c r="GN215" s="205"/>
      <c r="GO215" s="205"/>
      <c r="GP215" s="205"/>
      <c r="GQ215" s="205"/>
      <c r="GR215" s="205"/>
      <c r="GS215" s="205"/>
      <c r="GT215" s="205"/>
      <c r="GU215" s="205"/>
      <c r="GV215" s="205"/>
      <c r="GW215" s="205"/>
      <c r="GX215" s="205"/>
      <c r="GY215" s="205"/>
      <c r="GZ215" s="205"/>
      <c r="HA215" s="205"/>
      <c r="HB215" s="205"/>
      <c r="HC215" s="205"/>
      <c r="HD215" s="205"/>
      <c r="HE215" s="205"/>
      <c r="HF215" s="205"/>
      <c r="HG215" s="205"/>
      <c r="HH215" s="205"/>
      <c r="HI215" s="205"/>
      <c r="HJ215" s="205"/>
      <c r="HK215" s="205"/>
      <c r="HL215" s="205"/>
      <c r="HM215" s="205"/>
      <c r="HN215" s="205"/>
      <c r="HO215" s="205"/>
      <c r="HP215" s="205"/>
      <c r="HQ215" s="205"/>
      <c r="HR215" s="205"/>
      <c r="HS215" s="205"/>
      <c r="HT215" s="205"/>
      <c r="HU215" s="205"/>
      <c r="HV215" s="205"/>
      <c r="HW215" s="205"/>
      <c r="HX215" s="205"/>
      <c r="HY215" s="205"/>
      <c r="HZ215" s="205"/>
      <c r="IA215" s="205"/>
      <c r="IB215" s="205"/>
      <c r="IC215" s="205"/>
      <c r="ID215" s="205"/>
      <c r="IE215" s="205"/>
      <c r="IF215" s="205"/>
      <c r="IG215" s="205"/>
      <c r="IH215" s="205"/>
      <c r="II215" s="205"/>
      <c r="IJ215" s="205"/>
      <c r="IK215" s="205"/>
      <c r="IL215" s="205"/>
      <c r="IM215" s="205"/>
      <c r="IN215" s="205"/>
      <c r="IO215" s="205"/>
      <c r="IP215" s="205"/>
      <c r="IQ215" s="205"/>
      <c r="IR215" s="205"/>
      <c r="IS215" s="205"/>
      <c r="IT215" s="205"/>
      <c r="IU215" s="205"/>
      <c r="IV215" s="205"/>
      <c r="IW215" s="205"/>
    </row>
    <row r="216" customFormat="false" ht="12.75" hidden="false" customHeight="false" outlineLevel="0" collapsed="false">
      <c r="A216" s="160"/>
      <c r="B216" s="148"/>
      <c r="C216" s="148"/>
      <c r="D216" s="148"/>
      <c r="E216" s="148"/>
    </row>
    <row r="217" customFormat="false" ht="12.75" hidden="false" customHeight="false" outlineLevel="0" collapsed="false">
      <c r="A217" s="160"/>
      <c r="B217" s="148"/>
      <c r="C217" s="148"/>
      <c r="D217" s="148"/>
      <c r="E217" s="148"/>
    </row>
    <row r="218" customFormat="false" ht="12.75" hidden="false" customHeight="false" outlineLevel="0" collapsed="false">
      <c r="A218" s="160"/>
      <c r="B218" s="148"/>
      <c r="C218" s="148"/>
      <c r="D218" s="148"/>
      <c r="E218" s="148"/>
    </row>
    <row r="219" customFormat="false" ht="12.75" hidden="false" customHeight="false" outlineLevel="0" collapsed="false">
      <c r="A219" s="148"/>
      <c r="B219" s="206"/>
      <c r="C219" s="206"/>
      <c r="D219" s="148"/>
      <c r="E219" s="148"/>
    </row>
    <row r="220" customFormat="false" ht="12.75" hidden="false" customHeight="false" outlineLevel="0" collapsed="false">
      <c r="A220" s="160"/>
      <c r="B220" s="207"/>
      <c r="C220" s="207"/>
      <c r="D220" s="148"/>
      <c r="E220" s="148"/>
    </row>
    <row r="221" customFormat="false" ht="12.75" hidden="false" customHeight="false" outlineLevel="0" collapsed="false">
      <c r="A221" s="204"/>
      <c r="B221" s="148"/>
      <c r="C221" s="148"/>
      <c r="D221" s="148"/>
      <c r="E221" s="148"/>
    </row>
    <row r="222" customFormat="false" ht="12.75" hidden="false" customHeight="false" outlineLevel="0" collapsed="false">
      <c r="A222" s="208"/>
      <c r="B222" s="148"/>
      <c r="C222" s="148"/>
      <c r="D222" s="148"/>
      <c r="E222" s="148"/>
    </row>
    <row r="223" customFormat="false" ht="12.75" hidden="false" customHeight="false" outlineLevel="0" collapsed="false">
      <c r="A223" s="208"/>
      <c r="B223" s="148"/>
      <c r="C223" s="148"/>
      <c r="D223" s="148"/>
      <c r="E223" s="148"/>
    </row>
    <row r="224" customFormat="false" ht="12.75" hidden="false" customHeight="false" outlineLevel="0" collapsed="false">
      <c r="A224" s="208"/>
      <c r="B224" s="148"/>
      <c r="C224" s="148"/>
      <c r="D224" s="148"/>
      <c r="E224" s="148"/>
    </row>
    <row r="225" customFormat="false" ht="12.75" hidden="false" customHeight="false" outlineLevel="0" collapsed="false">
      <c r="A225" s="208"/>
      <c r="B225" s="148"/>
      <c r="C225" s="148"/>
      <c r="D225" s="148"/>
      <c r="E225" s="148"/>
    </row>
    <row r="226" customFormat="false" ht="12.75" hidden="false" customHeight="false" outlineLevel="0" collapsed="false">
      <c r="A226" s="208"/>
      <c r="B226" s="148"/>
      <c r="C226" s="148"/>
      <c r="D226" s="148"/>
      <c r="E226" s="148"/>
    </row>
    <row r="227" customFormat="false" ht="12.75" hidden="false" customHeight="false" outlineLevel="0" collapsed="false">
      <c r="A227" s="160"/>
      <c r="B227" s="148"/>
      <c r="C227" s="148"/>
      <c r="D227" s="148"/>
      <c r="E227" s="148"/>
    </row>
    <row r="228" customFormat="false" ht="12.75" hidden="false" customHeight="false" outlineLevel="0" collapsed="false">
      <c r="A228" s="208"/>
      <c r="B228" s="140"/>
      <c r="C228" s="140"/>
      <c r="D228" s="148"/>
      <c r="E228" s="148"/>
    </row>
    <row r="229" customFormat="false" ht="12.75" hidden="false" customHeight="false" outlineLevel="0" collapsed="false">
      <c r="A229" s="208"/>
      <c r="B229" s="148"/>
      <c r="C229" s="148"/>
      <c r="D229" s="148"/>
      <c r="E229" s="148"/>
    </row>
    <row r="230" customFormat="false" ht="12.75" hidden="false" customHeight="false" outlineLevel="0" collapsed="false">
      <c r="A230" s="208"/>
      <c r="B230" s="148"/>
      <c r="C230" s="148"/>
      <c r="D230" s="148"/>
      <c r="E230" s="148"/>
    </row>
    <row r="231" customFormat="false" ht="12.75" hidden="false" customHeight="false" outlineLevel="0" collapsed="false">
      <c r="A231" s="208"/>
      <c r="B231" s="148"/>
      <c r="C231" s="148"/>
      <c r="D231" s="148"/>
      <c r="E231" s="148"/>
    </row>
    <row r="232" customFormat="false" ht="12.75" hidden="false" customHeight="false" outlineLevel="0" collapsed="false">
      <c r="A232" s="208"/>
      <c r="B232" s="148"/>
      <c r="C232" s="148"/>
      <c r="D232" s="148"/>
      <c r="E232" s="148"/>
    </row>
    <row r="233" customFormat="false" ht="12.75" hidden="false" customHeight="false" outlineLevel="0" collapsed="false">
      <c r="A233" s="160"/>
      <c r="B233" s="148"/>
      <c r="C233" s="148"/>
      <c r="D233" s="148"/>
      <c r="E233" s="148"/>
    </row>
    <row r="234" customFormat="false" ht="12.75" hidden="false" customHeight="false" outlineLevel="0" collapsed="false">
      <c r="A234" s="148"/>
      <c r="B234" s="148"/>
      <c r="C234" s="148"/>
      <c r="D234" s="148"/>
      <c r="E234" s="148"/>
    </row>
    <row r="235" customFormat="false" ht="12.75" hidden="false" customHeight="false" outlineLevel="0" collapsed="false">
      <c r="A235" s="148"/>
      <c r="B235" s="148"/>
      <c r="C235" s="148"/>
      <c r="D235" s="148"/>
      <c r="E235" s="148"/>
    </row>
    <row r="236" customFormat="false" ht="12.75" hidden="false" customHeight="false" outlineLevel="0" collapsed="false">
      <c r="A236" s="148"/>
      <c r="B236" s="148"/>
      <c r="C236" s="148"/>
      <c r="D236" s="148"/>
      <c r="E236" s="148"/>
    </row>
    <row r="237" customFormat="false" ht="12.75" hidden="false" customHeight="false" outlineLevel="0" collapsed="false">
      <c r="A237" s="148"/>
      <c r="B237" s="148"/>
      <c r="C237" s="148"/>
      <c r="D237" s="209"/>
      <c r="E237" s="209"/>
    </row>
    <row r="238" customFormat="false" ht="12.75" hidden="false" customHeight="false" outlineLevel="0" collapsed="false">
      <c r="A238" s="148"/>
      <c r="B238" s="148"/>
      <c r="C238" s="148"/>
      <c r="D238" s="148"/>
      <c r="E238" s="148"/>
    </row>
    <row r="239" customFormat="false" ht="12.75" hidden="false" customHeight="false" outlineLevel="0" collapsed="false">
      <c r="A239" s="160"/>
      <c r="B239" s="148"/>
      <c r="C239" s="148"/>
      <c r="D239" s="148"/>
      <c r="E239" s="148"/>
    </row>
    <row r="240" customFormat="false" ht="12.75" hidden="false" customHeight="false" outlineLevel="0" collapsed="false">
      <c r="A240" s="148"/>
      <c r="B240" s="148"/>
      <c r="C240" s="148"/>
      <c r="D240" s="148"/>
      <c r="E240" s="148"/>
    </row>
    <row r="241" customFormat="false" ht="12.75" hidden="false" customHeight="false" outlineLevel="0" collapsed="false">
      <c r="A241" s="208"/>
      <c r="B241" s="148"/>
      <c r="C241" s="148"/>
      <c r="D241" s="148"/>
      <c r="E241" s="148"/>
    </row>
    <row r="242" customFormat="false" ht="12.75" hidden="false" customHeight="false" outlineLevel="0" collapsed="false">
      <c r="A242" s="208"/>
      <c r="B242" s="148"/>
      <c r="C242" s="148"/>
      <c r="D242" s="148"/>
      <c r="E242" s="148"/>
    </row>
    <row r="243" customFormat="false" ht="12.75" hidden="false" customHeight="false" outlineLevel="0" collapsed="false">
      <c r="A243" s="208"/>
      <c r="B243" s="148"/>
      <c r="C243" s="148"/>
      <c r="D243" s="209"/>
      <c r="E243" s="209"/>
    </row>
    <row r="244" customFormat="false" ht="12.75" hidden="false" customHeight="false" outlineLevel="0" collapsed="false">
      <c r="A244" s="148"/>
      <c r="B244" s="148"/>
      <c r="C244" s="148"/>
      <c r="D244" s="148"/>
      <c r="E244" s="148"/>
    </row>
    <row r="245" customFormat="false" ht="12.75" hidden="false" customHeight="false" outlineLevel="0" collapsed="false">
      <c r="A245" s="148"/>
      <c r="B245" s="148"/>
      <c r="C245" s="148"/>
      <c r="D245" s="148"/>
      <c r="E245" s="148"/>
    </row>
    <row r="246" customFormat="false" ht="12.75" hidden="false" customHeight="false" outlineLevel="0" collapsed="false">
      <c r="A246" s="148"/>
      <c r="B246" s="148"/>
      <c r="C246" s="148"/>
      <c r="D246" s="148"/>
      <c r="E246" s="148"/>
    </row>
    <row r="247" customFormat="false" ht="12.75" hidden="false" customHeight="false" outlineLevel="0" collapsed="false">
      <c r="A247" s="148"/>
      <c r="B247" s="148"/>
      <c r="C247" s="148"/>
      <c r="D247" s="148"/>
      <c r="E247" s="148"/>
    </row>
    <row r="248" customFormat="false" ht="12.75" hidden="false" customHeight="false" outlineLevel="0" collapsed="false">
      <c r="A248" s="148"/>
      <c r="B248" s="148"/>
      <c r="C248" s="148"/>
      <c r="D248" s="148"/>
      <c r="E248" s="148"/>
    </row>
    <row r="249" customFormat="false" ht="12.75" hidden="false" customHeight="false" outlineLevel="0" collapsed="false">
      <c r="A249" s="148"/>
      <c r="B249" s="148"/>
      <c r="C249" s="148"/>
      <c r="D249" s="148"/>
      <c r="E249" s="148"/>
    </row>
    <row r="250" customFormat="false" ht="12.75" hidden="false" customHeight="false" outlineLevel="0" collapsed="false">
      <c r="A250" s="148"/>
      <c r="B250" s="148"/>
      <c r="C250" s="148"/>
      <c r="D250" s="148"/>
      <c r="E250" s="148"/>
    </row>
    <row r="251" customFormat="false" ht="12.75" hidden="false" customHeight="false" outlineLevel="0" collapsed="false">
      <c r="A251" s="160"/>
      <c r="B251" s="148"/>
      <c r="C251" s="148"/>
      <c r="D251" s="210"/>
      <c r="E251" s="210"/>
    </row>
    <row r="252" customFormat="false" ht="12.75" hidden="false" customHeight="false" outlineLevel="0" collapsed="false">
      <c r="A252" s="160"/>
      <c r="B252" s="148"/>
      <c r="C252" s="140"/>
      <c r="D252" s="209"/>
      <c r="E252" s="209"/>
    </row>
    <row r="253" customFormat="false" ht="12.75" hidden="false" customHeight="false" outlineLevel="0" collapsed="false">
      <c r="A253" s="160"/>
      <c r="B253" s="148"/>
      <c r="C253" s="148"/>
      <c r="D253" s="210"/>
      <c r="E253" s="210"/>
    </row>
    <row r="254" customFormat="false" ht="12.75" hidden="false" customHeight="false" outlineLevel="0" collapsed="false">
      <c r="A254" s="160"/>
      <c r="B254" s="148"/>
      <c r="C254" s="148"/>
      <c r="D254" s="148"/>
      <c r="E254" s="148"/>
    </row>
    <row r="255" customFormat="false" ht="12.75" hidden="false" customHeight="false" outlineLevel="0" collapsed="false">
      <c r="A255" s="148"/>
      <c r="B255" s="148"/>
      <c r="C255" s="148"/>
      <c r="D255" s="148"/>
      <c r="E255" s="148"/>
    </row>
    <row r="256" customFormat="false" ht="12.75" hidden="false" customHeight="false" outlineLevel="0" collapsed="false">
      <c r="A256" s="160"/>
      <c r="B256" s="148"/>
      <c r="C256" s="148"/>
      <c r="D256" s="148"/>
      <c r="E256" s="148"/>
    </row>
    <row r="257" customFormat="false" ht="12.75" hidden="false" customHeight="false" outlineLevel="0" collapsed="false">
      <c r="A257" s="160"/>
      <c r="B257" s="148"/>
      <c r="C257" s="148"/>
      <c r="D257" s="148"/>
      <c r="E257" s="148"/>
    </row>
    <row r="258" customFormat="false" ht="12.75" hidden="false" customHeight="false" outlineLevel="0" collapsed="false">
      <c r="A258" s="148"/>
      <c r="B258" s="148"/>
      <c r="C258" s="148"/>
      <c r="D258" s="148"/>
      <c r="E258" s="148"/>
    </row>
    <row r="259" customFormat="false" ht="12.75" hidden="false" customHeight="false" outlineLevel="0" collapsed="false">
      <c r="A259" s="148"/>
      <c r="B259" s="148"/>
      <c r="C259" s="148"/>
      <c r="D259" s="148"/>
      <c r="E259" s="148"/>
    </row>
    <row r="260" customFormat="false" ht="12.75" hidden="false" customHeight="false" outlineLevel="0" collapsed="false">
      <c r="A260" s="148"/>
      <c r="B260" s="148"/>
      <c r="C260" s="148"/>
      <c r="D260" s="148"/>
      <c r="E260" s="148"/>
    </row>
    <row r="261" customFormat="false" ht="12.75" hidden="false" customHeight="false" outlineLevel="0" collapsed="false">
      <c r="A261" s="148"/>
      <c r="B261" s="148"/>
      <c r="C261" s="148"/>
      <c r="D261" s="148"/>
      <c r="E261" s="148"/>
    </row>
    <row r="262" customFormat="false" ht="12.75" hidden="false" customHeight="false" outlineLevel="0" collapsed="false">
      <c r="A262" s="148"/>
      <c r="B262" s="148"/>
      <c r="C262" s="148"/>
      <c r="D262" s="148"/>
      <c r="E262" s="148"/>
    </row>
    <row r="263" customFormat="false" ht="12.75" hidden="false" customHeight="false" outlineLevel="0" collapsed="false">
      <c r="A263" s="148"/>
      <c r="B263" s="148"/>
      <c r="C263" s="148"/>
      <c r="D263" s="148"/>
      <c r="E263" s="148"/>
    </row>
    <row r="264" customFormat="false" ht="12.75" hidden="false" customHeight="false" outlineLevel="0" collapsed="false">
      <c r="A264" s="148"/>
      <c r="B264" s="148"/>
      <c r="C264" s="148"/>
      <c r="D264" s="148"/>
      <c r="E264" s="148"/>
    </row>
    <row r="265" customFormat="false" ht="12.75" hidden="false" customHeight="false" outlineLevel="0" collapsed="false">
      <c r="A265" s="148"/>
      <c r="B265" s="148"/>
      <c r="C265" s="148"/>
      <c r="D265" s="148"/>
      <c r="E265" s="148"/>
    </row>
    <row r="266" customFormat="false" ht="18.75" hidden="false" customHeight="false" outlineLevel="0" collapsed="false">
      <c r="A266" s="196"/>
      <c r="B266" s="148"/>
      <c r="C266" s="148"/>
      <c r="D266" s="148"/>
      <c r="E266" s="148"/>
    </row>
    <row r="267" customFormat="false" ht="12.75" hidden="false" customHeight="false" outlineLevel="0" collapsed="false">
      <c r="A267" s="160"/>
      <c r="B267" s="148"/>
      <c r="C267" s="148"/>
      <c r="D267" s="148"/>
      <c r="E267" s="148"/>
    </row>
    <row r="268" customFormat="false" ht="12.75" hidden="false" customHeight="false" outlineLevel="0" collapsed="false">
      <c r="A268" s="148"/>
      <c r="B268" s="148"/>
      <c r="C268" s="148"/>
      <c r="D268" s="148"/>
      <c r="E268" s="148"/>
    </row>
    <row r="269" customFormat="false" ht="12.75" hidden="false" customHeight="false" outlineLevel="0" collapsed="false">
      <c r="A269" s="160"/>
      <c r="B269" s="170"/>
      <c r="C269" s="170"/>
      <c r="D269" s="211"/>
      <c r="E269" s="211"/>
    </row>
    <row r="270" customFormat="false" ht="12.75" hidden="false" customHeight="false" outlineLevel="0" collapsed="false">
      <c r="A270" s="160"/>
      <c r="B270" s="148"/>
      <c r="C270" s="148"/>
      <c r="D270" s="148"/>
      <c r="E270" s="148"/>
    </row>
    <row r="271" customFormat="false" ht="12.75" hidden="false" customHeight="false" outlineLevel="0" collapsed="false">
      <c r="A271" s="148"/>
      <c r="B271" s="148"/>
      <c r="C271" s="148"/>
      <c r="D271" s="148"/>
      <c r="E271" s="148"/>
    </row>
    <row r="272" customFormat="false" ht="12.75" hidden="false" customHeight="false" outlineLevel="0" collapsed="false">
      <c r="A272" s="148"/>
      <c r="B272" s="200"/>
      <c r="C272" s="200"/>
      <c r="D272" s="200"/>
      <c r="E272" s="200"/>
    </row>
    <row r="273" customFormat="false" ht="12.75" hidden="false" customHeight="false" outlineLevel="0" collapsed="false">
      <c r="A273" s="148"/>
      <c r="B273" s="148"/>
      <c r="C273" s="148"/>
      <c r="D273" s="148"/>
      <c r="E273" s="148"/>
    </row>
    <row r="274" customFormat="false" ht="12.75" hidden="false" customHeight="false" outlineLevel="0" collapsed="false">
      <c r="A274" s="148"/>
      <c r="B274" s="210"/>
      <c r="C274" s="210"/>
      <c r="D274" s="210"/>
      <c r="E274" s="210"/>
    </row>
    <row r="275" customFormat="false" ht="12.75" hidden="false" customHeight="false" outlineLevel="0" collapsed="false">
      <c r="A275" s="148"/>
      <c r="B275" s="148"/>
      <c r="C275" s="148"/>
      <c r="D275" s="148"/>
      <c r="E275" s="148"/>
    </row>
    <row r="276" customFormat="false" ht="12.75" hidden="false" customHeight="false" outlineLevel="0" collapsed="false">
      <c r="A276" s="148"/>
      <c r="B276" s="200"/>
      <c r="C276" s="200"/>
      <c r="D276" s="200"/>
      <c r="E276" s="200"/>
      <c r="F276" s="200"/>
      <c r="G276" s="200"/>
      <c r="H276" s="200"/>
    </row>
    <row r="277" customFormat="false" ht="12.75" hidden="false" customHeight="false" outlineLevel="0" collapsed="false">
      <c r="A277" s="148"/>
      <c r="B277" s="148"/>
      <c r="C277" s="148"/>
      <c r="D277" s="148"/>
      <c r="E277" s="148"/>
    </row>
    <row r="278" customFormat="false" ht="12.75" hidden="false" customHeight="false" outlineLevel="0" collapsed="false">
      <c r="A278" s="148"/>
      <c r="B278" s="200"/>
      <c r="C278" s="200"/>
      <c r="D278" s="200"/>
      <c r="E278" s="200"/>
    </row>
    <row r="279" customFormat="false" ht="12.75" hidden="false" customHeight="false" outlineLevel="0" collapsed="false">
      <c r="A279" s="148"/>
      <c r="B279" s="148"/>
      <c r="C279" s="148"/>
      <c r="D279" s="148"/>
      <c r="E279" s="148"/>
    </row>
    <row r="280" customFormat="false" ht="12.75" hidden="false" customHeight="false" outlineLevel="0" collapsed="false">
      <c r="A280" s="148"/>
      <c r="B280" s="200"/>
      <c r="C280" s="200"/>
      <c r="D280" s="200"/>
      <c r="E280" s="200"/>
    </row>
    <row r="281" customFormat="false" ht="12.75" hidden="false" customHeight="false" outlineLevel="0" collapsed="false">
      <c r="A281" s="148"/>
      <c r="B281" s="148"/>
      <c r="C281" s="148"/>
      <c r="D281" s="148"/>
      <c r="E281" s="148"/>
    </row>
    <row r="282" customFormat="false" ht="12.75" hidden="false" customHeight="false" outlineLevel="0" collapsed="false">
      <c r="A282" s="148"/>
      <c r="B282" s="200"/>
      <c r="C282" s="200"/>
      <c r="D282" s="200"/>
      <c r="E282" s="200"/>
    </row>
    <row r="283" customFormat="false" ht="12.75" hidden="false" customHeight="false" outlineLevel="0" collapsed="false">
      <c r="A283" s="148"/>
      <c r="B283" s="148"/>
      <c r="C283" s="148"/>
      <c r="D283" s="148"/>
      <c r="E283" s="148"/>
    </row>
    <row r="284" customFormat="false" ht="12.75" hidden="false" customHeight="false" outlineLevel="0" collapsed="false">
      <c r="A284" s="148"/>
      <c r="B284" s="148"/>
      <c r="C284" s="148"/>
      <c r="D284" s="148"/>
      <c r="E284" s="148"/>
    </row>
    <row r="285" customFormat="false" ht="12.75" hidden="false" customHeight="false" outlineLevel="0" collapsed="false">
      <c r="A285" s="148"/>
      <c r="B285" s="148"/>
      <c r="C285" s="148"/>
      <c r="D285" s="148"/>
      <c r="E285" s="148"/>
    </row>
    <row r="286" customFormat="false" ht="12.75" hidden="false" customHeight="false" outlineLevel="0" collapsed="false">
      <c r="A286" s="148"/>
      <c r="B286" s="148"/>
      <c r="C286" s="148"/>
      <c r="D286" s="148"/>
      <c r="E286" s="148"/>
    </row>
    <row r="287" customFormat="false" ht="18.75" hidden="false" customHeight="false" outlineLevel="0" collapsed="false">
      <c r="A287" s="197"/>
      <c r="B287" s="197"/>
      <c r="C287" s="148"/>
      <c r="D287" s="148"/>
      <c r="E287" s="148"/>
    </row>
    <row r="288" customFormat="false" ht="12.75" hidden="false" customHeight="false" outlineLevel="0" collapsed="false">
      <c r="A288" s="160"/>
      <c r="B288" s="160"/>
      <c r="C288" s="148"/>
      <c r="D288" s="148"/>
      <c r="E288" s="148"/>
    </row>
    <row r="289" customFormat="false" ht="12.75" hidden="false" customHeight="false" outlineLevel="0" collapsed="false">
      <c r="A289" s="160"/>
      <c r="B289" s="198"/>
      <c r="C289" s="148"/>
      <c r="D289" s="148"/>
      <c r="E289" s="148"/>
    </row>
    <row r="290" customFormat="false" ht="12.75" hidden="false" customHeight="false" outlineLevel="0" collapsed="false">
      <c r="A290" s="148"/>
      <c r="B290" s="148"/>
      <c r="C290" s="148"/>
      <c r="D290" s="148"/>
      <c r="E290" s="148"/>
    </row>
    <row r="291" customFormat="false" ht="12.75" hidden="false" customHeight="false" outlineLevel="0" collapsed="false">
      <c r="A291" s="149"/>
      <c r="B291" s="170"/>
      <c r="C291" s="170"/>
      <c r="D291" s="170"/>
      <c r="E291" s="170"/>
    </row>
    <row r="292" customFormat="false" ht="12.75" hidden="false" customHeight="false" outlineLevel="0" collapsed="false">
      <c r="A292" s="160"/>
      <c r="B292" s="160"/>
      <c r="C292" s="148"/>
      <c r="D292" s="148"/>
      <c r="E292" s="148"/>
    </row>
    <row r="293" customFormat="false" ht="12.75" hidden="false" customHeight="false" outlineLevel="0" collapsed="false">
      <c r="A293" s="199"/>
      <c r="B293" s="160"/>
      <c r="C293" s="200"/>
      <c r="D293" s="200"/>
      <c r="E293" s="200"/>
    </row>
    <row r="294" customFormat="false" ht="12.75" hidden="false" customHeight="false" outlineLevel="0" collapsed="false">
      <c r="A294" s="199"/>
      <c r="B294" s="160"/>
      <c r="C294" s="200"/>
      <c r="D294" s="200"/>
      <c r="E294" s="200"/>
    </row>
    <row r="295" customFormat="false" ht="12.75" hidden="false" customHeight="false" outlineLevel="0" collapsed="false">
      <c r="A295" s="199"/>
      <c r="B295" s="199"/>
      <c r="C295" s="200"/>
      <c r="D295" s="200"/>
      <c r="E295" s="200"/>
    </row>
    <row r="296" customFormat="false" ht="12.75" hidden="false" customHeight="false" outlineLevel="0" collapsed="false">
      <c r="A296" s="199"/>
      <c r="B296" s="199"/>
      <c r="C296" s="200"/>
      <c r="D296" s="200"/>
      <c r="E296" s="200"/>
    </row>
    <row r="297" customFormat="false" ht="12.75" hidden="false" customHeight="false" outlineLevel="0" collapsed="false">
      <c r="A297" s="199"/>
      <c r="B297" s="149"/>
      <c r="C297" s="200"/>
      <c r="D297" s="200"/>
      <c r="E297" s="200"/>
    </row>
    <row r="298" customFormat="false" ht="12.75" hidden="false" customHeight="false" outlineLevel="0" collapsed="false">
      <c r="A298" s="148"/>
      <c r="B298" s="148"/>
      <c r="C298" s="200"/>
      <c r="D298" s="200"/>
      <c r="E298" s="200"/>
    </row>
    <row r="299" customFormat="false" ht="12.75" hidden="false" customHeight="false" outlineLevel="0" collapsed="false">
      <c r="A299" s="160"/>
      <c r="B299" s="160"/>
      <c r="C299" s="200"/>
      <c r="D299" s="200"/>
      <c r="E299" s="200"/>
    </row>
    <row r="300" customFormat="false" ht="12.75" hidden="false" customHeight="false" outlineLevel="0" collapsed="false">
      <c r="A300" s="199"/>
      <c r="B300" s="160"/>
      <c r="C300" s="200"/>
      <c r="D300" s="200"/>
      <c r="E300" s="200"/>
    </row>
    <row r="301" customFormat="false" ht="12.75" hidden="false" customHeight="false" outlineLevel="0" collapsed="false">
      <c r="A301" s="199"/>
      <c r="B301" s="160"/>
      <c r="C301" s="200"/>
      <c r="D301" s="200"/>
      <c r="E301" s="200"/>
    </row>
    <row r="302" customFormat="false" ht="12.75" hidden="false" customHeight="false" outlineLevel="0" collapsed="false">
      <c r="A302" s="199"/>
      <c r="B302" s="160"/>
      <c r="C302" s="200"/>
      <c r="D302" s="200"/>
      <c r="E302" s="200"/>
    </row>
    <row r="303" customFormat="false" ht="12.75" hidden="false" customHeight="false" outlineLevel="0" collapsed="false">
      <c r="A303" s="199"/>
      <c r="B303" s="160"/>
      <c r="C303" s="200"/>
      <c r="D303" s="200"/>
      <c r="E303" s="200"/>
    </row>
    <row r="304" customFormat="false" ht="12.75" hidden="false" customHeight="false" outlineLevel="0" collapsed="false">
      <c r="A304" s="199"/>
      <c r="B304" s="160"/>
      <c r="C304" s="200"/>
      <c r="D304" s="200"/>
      <c r="E304" s="200"/>
    </row>
    <row r="305" customFormat="false" ht="12.75" hidden="false" customHeight="false" outlineLevel="0" collapsed="false">
      <c r="A305" s="199"/>
      <c r="B305" s="160"/>
      <c r="C305" s="200"/>
      <c r="D305" s="200"/>
      <c r="E305" s="200"/>
    </row>
    <row r="306" customFormat="false" ht="12.75" hidden="false" customHeight="false" outlineLevel="0" collapsed="false">
      <c r="A306" s="199"/>
      <c r="B306" s="160"/>
      <c r="C306" s="200"/>
      <c r="D306" s="200"/>
      <c r="E306" s="200"/>
    </row>
    <row r="307" customFormat="false" ht="12.75" hidden="false" customHeight="false" outlineLevel="0" collapsed="false">
      <c r="A307" s="199"/>
      <c r="B307" s="160"/>
      <c r="C307" s="200"/>
      <c r="D307" s="200"/>
      <c r="E307" s="200"/>
    </row>
    <row r="308" customFormat="false" ht="12.75" hidden="false" customHeight="false" outlineLevel="0" collapsed="false">
      <c r="A308" s="199"/>
      <c r="B308" s="160"/>
      <c r="C308" s="200"/>
      <c r="D308" s="200"/>
      <c r="E308" s="200"/>
    </row>
    <row r="309" customFormat="false" ht="12.75" hidden="false" customHeight="false" outlineLevel="0" collapsed="false">
      <c r="A309" s="199"/>
      <c r="B309" s="199"/>
      <c r="C309" s="200"/>
      <c r="D309" s="200"/>
      <c r="E309" s="200"/>
    </row>
    <row r="310" customFormat="false" ht="12.75" hidden="false" customHeight="false" outlineLevel="0" collapsed="false">
      <c r="A310" s="199"/>
      <c r="B310" s="199"/>
      <c r="C310" s="200"/>
      <c r="D310" s="200"/>
      <c r="E310" s="200"/>
    </row>
    <row r="311" customFormat="false" ht="12.75" hidden="false" customHeight="false" outlineLevel="0" collapsed="false">
      <c r="A311" s="160"/>
      <c r="B311" s="160"/>
      <c r="C311" s="200"/>
      <c r="D311" s="200"/>
      <c r="E311" s="200"/>
    </row>
    <row r="312" customFormat="false" ht="12.75" hidden="false" customHeight="false" outlineLevel="0" collapsed="false">
      <c r="A312" s="199"/>
      <c r="B312" s="199"/>
      <c r="C312" s="200"/>
      <c r="D312" s="200"/>
      <c r="E312" s="200"/>
    </row>
    <row r="313" customFormat="false" ht="12.75" hidden="false" customHeight="false" outlineLevel="0" collapsed="false">
      <c r="A313" s="160"/>
      <c r="B313" s="160"/>
      <c r="C313" s="200"/>
      <c r="D313" s="200"/>
      <c r="E313" s="200"/>
    </row>
    <row r="314" customFormat="false" ht="12.75" hidden="false" customHeight="false" outlineLevel="0" collapsed="false">
      <c r="A314" s="199"/>
      <c r="B314" s="201"/>
      <c r="C314" s="200"/>
      <c r="D314" s="200"/>
      <c r="E314" s="200"/>
    </row>
    <row r="315" customFormat="false" ht="12.75" hidden="false" customHeight="false" outlineLevel="0" collapsed="false">
      <c r="A315" s="160"/>
      <c r="B315" s="160"/>
      <c r="C315" s="200"/>
      <c r="D315" s="200"/>
      <c r="E315" s="200"/>
    </row>
    <row r="316" customFormat="false" ht="12.75" hidden="false" customHeight="false" outlineLevel="0" collapsed="false">
      <c r="A316" s="148"/>
      <c r="B316" s="148"/>
      <c r="C316" s="200"/>
      <c r="D316" s="200"/>
      <c r="E316" s="200"/>
    </row>
    <row r="317" customFormat="false" ht="12.75" hidden="false" customHeight="false" outlineLevel="0" collapsed="false">
      <c r="A317" s="160"/>
      <c r="B317" s="160"/>
      <c r="C317" s="200"/>
      <c r="D317" s="200"/>
      <c r="E317" s="200"/>
    </row>
    <row r="318" customFormat="false" ht="12.75" hidden="false" customHeight="false" outlineLevel="0" collapsed="false">
      <c r="A318" s="199"/>
      <c r="B318" s="199"/>
      <c r="C318" s="200"/>
      <c r="D318" s="200"/>
      <c r="E318" s="200"/>
    </row>
    <row r="319" customFormat="false" ht="12.75" hidden="false" customHeight="false" outlineLevel="0" collapsed="false">
      <c r="A319" s="199"/>
      <c r="B319" s="199"/>
      <c r="C319" s="200"/>
      <c r="D319" s="200"/>
      <c r="E319" s="200"/>
    </row>
    <row r="320" customFormat="false" ht="12.75" hidden="false" customHeight="false" outlineLevel="0" collapsed="false">
      <c r="A320" s="199"/>
      <c r="B320" s="199"/>
      <c r="C320" s="200"/>
      <c r="D320" s="200"/>
      <c r="E320" s="200"/>
    </row>
    <row r="321" customFormat="false" ht="12.75" hidden="false" customHeight="false" outlineLevel="0" collapsed="false">
      <c r="A321" s="199"/>
      <c r="B321" s="148"/>
      <c r="C321" s="200"/>
      <c r="D321" s="200"/>
      <c r="E321" s="200"/>
    </row>
    <row r="322" customFormat="false" ht="12.75" hidden="false" customHeight="false" outlineLevel="0" collapsed="false">
      <c r="A322" s="160"/>
      <c r="B322" s="160"/>
      <c r="C322" s="200"/>
      <c r="D322" s="200"/>
      <c r="E322" s="200"/>
    </row>
    <row r="323" customFormat="false" ht="12.75" hidden="false" customHeight="false" outlineLevel="0" collapsed="false">
      <c r="A323" s="160"/>
      <c r="B323" s="160"/>
      <c r="C323" s="200"/>
      <c r="D323" s="200"/>
      <c r="E323" s="200"/>
    </row>
    <row r="324" customFormat="false" ht="12.75" hidden="false" customHeight="false" outlineLevel="0" collapsed="false">
      <c r="A324" s="199"/>
      <c r="B324" s="160"/>
      <c r="C324" s="200"/>
      <c r="D324" s="200"/>
      <c r="E324" s="200"/>
    </row>
    <row r="325" customFormat="false" ht="12.75" hidden="false" customHeight="false" outlineLevel="0" collapsed="false">
      <c r="A325" s="199"/>
      <c r="B325" s="160"/>
      <c r="C325" s="200"/>
      <c r="D325" s="200"/>
      <c r="E325" s="200"/>
    </row>
    <row r="326" customFormat="false" ht="12.75" hidden="false" customHeight="false" outlineLevel="0" collapsed="false">
      <c r="A326" s="199"/>
      <c r="B326" s="160"/>
      <c r="C326" s="200"/>
      <c r="D326" s="200"/>
      <c r="E326" s="200"/>
    </row>
    <row r="327" customFormat="false" ht="12.75" hidden="false" customHeight="false" outlineLevel="0" collapsed="false">
      <c r="A327" s="199"/>
      <c r="B327" s="160"/>
      <c r="C327" s="200"/>
      <c r="D327" s="200"/>
      <c r="E327" s="200"/>
    </row>
    <row r="328" customFormat="false" ht="12.75" hidden="false" customHeight="false" outlineLevel="0" collapsed="false">
      <c r="A328" s="199"/>
      <c r="B328" s="160"/>
      <c r="C328" s="200"/>
      <c r="D328" s="200"/>
      <c r="E328" s="200"/>
    </row>
    <row r="329" customFormat="false" ht="12.75" hidden="false" customHeight="false" outlineLevel="0" collapsed="false">
      <c r="A329" s="149"/>
      <c r="B329" s="201"/>
      <c r="C329" s="200"/>
      <c r="D329" s="200"/>
      <c r="E329" s="200"/>
    </row>
    <row r="330" customFormat="false" ht="12.75" hidden="false" customHeight="false" outlineLevel="0" collapsed="false">
      <c r="A330" s="160"/>
      <c r="B330" s="160"/>
      <c r="C330" s="200"/>
      <c r="D330" s="200"/>
      <c r="E330" s="200"/>
    </row>
    <row r="331" customFormat="false" ht="12.75" hidden="false" customHeight="false" outlineLevel="0" collapsed="false">
      <c r="A331" s="148"/>
      <c r="B331" s="148"/>
      <c r="C331" s="200"/>
      <c r="D331" s="200"/>
      <c r="E331" s="200"/>
    </row>
    <row r="332" customFormat="false" ht="12.75" hidden="false" customHeight="false" outlineLevel="0" collapsed="false">
      <c r="A332" s="160"/>
      <c r="B332" s="198"/>
      <c r="C332" s="200"/>
      <c r="D332" s="200"/>
      <c r="E332" s="200"/>
    </row>
    <row r="333" customFormat="false" ht="12.75" hidden="false" customHeight="false" outlineLevel="0" collapsed="false">
      <c r="A333" s="160"/>
      <c r="B333" s="198"/>
      <c r="C333" s="200"/>
      <c r="D333" s="200"/>
      <c r="E333" s="200"/>
    </row>
    <row r="334" customFormat="false" ht="12.75" hidden="false" customHeight="false" outlineLevel="0" collapsed="false">
      <c r="A334" s="160"/>
      <c r="B334" s="198"/>
      <c r="C334" s="200"/>
      <c r="D334" s="200"/>
      <c r="E334" s="200"/>
    </row>
    <row r="335" customFormat="false" ht="12.75" hidden="false" customHeight="false" outlineLevel="0" collapsed="false">
      <c r="A335" s="148"/>
      <c r="B335" s="148"/>
      <c r="C335" s="148"/>
      <c r="D335" s="148"/>
      <c r="E335" s="148"/>
    </row>
    <row r="336" customFormat="false" ht="12.75" hidden="false" customHeight="false" outlineLevel="0" collapsed="false">
      <c r="A336" s="148"/>
      <c r="B336" s="148"/>
      <c r="C336" s="148"/>
      <c r="D336" s="148"/>
      <c r="E336" s="148"/>
    </row>
    <row r="337" customFormat="false" ht="18.75" hidden="false" customHeight="false" outlineLevel="0" collapsed="false">
      <c r="A337" s="197"/>
      <c r="B337" s="197"/>
      <c r="C337" s="148"/>
      <c r="D337" s="148"/>
      <c r="E337" s="148"/>
    </row>
    <row r="338" customFormat="false" ht="12.75" hidden="false" customHeight="false" outlineLevel="0" collapsed="false">
      <c r="A338" s="160"/>
      <c r="B338" s="160"/>
      <c r="C338" s="148"/>
      <c r="D338" s="148"/>
      <c r="E338" s="148"/>
    </row>
    <row r="339" customFormat="false" ht="12.75" hidden="false" customHeight="false" outlineLevel="0" collapsed="false">
      <c r="A339" s="160"/>
      <c r="B339" s="198"/>
      <c r="C339" s="148"/>
      <c r="D339" s="148"/>
      <c r="E339" s="148"/>
    </row>
    <row r="340" customFormat="false" ht="12.75" hidden="false" customHeight="false" outlineLevel="0" collapsed="false">
      <c r="A340" s="148"/>
      <c r="B340" s="148"/>
      <c r="C340" s="148"/>
      <c r="D340" s="148"/>
      <c r="E340" s="148"/>
    </row>
    <row r="341" customFormat="false" ht="12.75" hidden="false" customHeight="false" outlineLevel="0" collapsed="false">
      <c r="A341" s="149"/>
      <c r="B341" s="170"/>
      <c r="C341" s="170"/>
      <c r="D341" s="170"/>
      <c r="E341" s="170"/>
    </row>
    <row r="342" customFormat="false" ht="12.75" hidden="false" customHeight="false" outlineLevel="0" collapsed="false">
      <c r="A342" s="160"/>
      <c r="B342" s="160"/>
      <c r="C342" s="160"/>
      <c r="D342" s="148"/>
      <c r="E342" s="148"/>
    </row>
    <row r="343" customFormat="false" ht="12.75" hidden="false" customHeight="false" outlineLevel="0" collapsed="false">
      <c r="A343" s="199"/>
      <c r="B343" s="160"/>
      <c r="C343" s="160"/>
      <c r="D343" s="212"/>
      <c r="E343" s="212"/>
    </row>
    <row r="344" customFormat="false" ht="12.75" hidden="false" customHeight="false" outlineLevel="0" collapsed="false">
      <c r="A344" s="199"/>
      <c r="B344" s="160"/>
      <c r="C344" s="160"/>
      <c r="D344" s="212"/>
      <c r="E344" s="212"/>
    </row>
    <row r="345" customFormat="false" ht="12.75" hidden="false" customHeight="false" outlineLevel="0" collapsed="false">
      <c r="A345" s="199"/>
      <c r="B345" s="199"/>
      <c r="C345" s="199"/>
      <c r="D345" s="212"/>
      <c r="E345" s="212"/>
    </row>
    <row r="346" customFormat="false" ht="12.75" hidden="false" customHeight="false" outlineLevel="0" collapsed="false">
      <c r="A346" s="199"/>
      <c r="B346" s="199"/>
      <c r="C346" s="199"/>
      <c r="D346" s="212"/>
      <c r="E346" s="212"/>
    </row>
    <row r="347" customFormat="false" ht="12.75" hidden="false" customHeight="false" outlineLevel="0" collapsed="false">
      <c r="A347" s="199"/>
      <c r="B347" s="149"/>
      <c r="C347" s="149"/>
      <c r="D347" s="212"/>
      <c r="E347" s="212"/>
    </row>
    <row r="348" customFormat="false" ht="12.75" hidden="false" customHeight="false" outlineLevel="0" collapsed="false">
      <c r="A348" s="199"/>
      <c r="B348" s="149"/>
      <c r="C348" s="149"/>
      <c r="D348" s="212"/>
      <c r="E348" s="212"/>
    </row>
    <row r="349" customFormat="false" ht="12.75" hidden="false" customHeight="false" outlineLevel="0" collapsed="false">
      <c r="A349" s="160"/>
      <c r="B349" s="160"/>
      <c r="C349" s="160"/>
      <c r="D349" s="212"/>
      <c r="E349" s="212"/>
    </row>
    <row r="350" customFormat="false" ht="12.75" hidden="false" customHeight="false" outlineLevel="0" collapsed="false">
      <c r="A350" s="199"/>
      <c r="B350" s="160"/>
      <c r="C350" s="160"/>
      <c r="D350" s="212"/>
      <c r="E350" s="212"/>
    </row>
    <row r="351" customFormat="false" ht="12.75" hidden="false" customHeight="false" outlineLevel="0" collapsed="false">
      <c r="A351" s="199"/>
      <c r="B351" s="160"/>
      <c r="C351" s="160"/>
      <c r="D351" s="212"/>
      <c r="E351" s="212"/>
    </row>
    <row r="352" customFormat="false" ht="12.75" hidden="false" customHeight="false" outlineLevel="0" collapsed="false">
      <c r="A352" s="199"/>
      <c r="B352" s="160"/>
      <c r="C352" s="160"/>
      <c r="D352" s="212"/>
      <c r="E352" s="212"/>
    </row>
    <row r="353" customFormat="false" ht="12.75" hidden="false" customHeight="false" outlineLevel="0" collapsed="false">
      <c r="A353" s="199"/>
      <c r="B353" s="160"/>
      <c r="C353" s="160"/>
      <c r="D353" s="212"/>
      <c r="E353" s="212"/>
    </row>
    <row r="354" customFormat="false" ht="12.75" hidden="false" customHeight="false" outlineLevel="0" collapsed="false">
      <c r="A354" s="199"/>
      <c r="B354" s="160"/>
      <c r="C354" s="160"/>
      <c r="D354" s="212"/>
      <c r="E354" s="212"/>
    </row>
    <row r="355" customFormat="false" ht="12.75" hidden="false" customHeight="false" outlineLevel="0" collapsed="false">
      <c r="A355" s="199"/>
      <c r="B355" s="160"/>
      <c r="C355" s="160"/>
      <c r="D355" s="212"/>
      <c r="E355" s="212"/>
    </row>
    <row r="356" customFormat="false" ht="12.75" hidden="false" customHeight="false" outlineLevel="0" collapsed="false">
      <c r="A356" s="199"/>
      <c r="B356" s="160"/>
      <c r="C356" s="160"/>
      <c r="D356" s="212"/>
      <c r="E356" s="212"/>
    </row>
    <row r="357" customFormat="false" ht="12.75" hidden="false" customHeight="false" outlineLevel="0" collapsed="false">
      <c r="A357" s="199"/>
      <c r="B357" s="160"/>
      <c r="C357" s="160"/>
      <c r="D357" s="212"/>
      <c r="E357" s="212"/>
    </row>
    <row r="358" customFormat="false" ht="12.75" hidden="false" customHeight="false" outlineLevel="0" collapsed="false">
      <c r="A358" s="199"/>
      <c r="B358" s="160"/>
      <c r="C358" s="160"/>
      <c r="D358" s="212"/>
      <c r="E358" s="212"/>
    </row>
    <row r="359" customFormat="false" ht="12.75" hidden="false" customHeight="false" outlineLevel="0" collapsed="false">
      <c r="A359" s="199"/>
      <c r="B359" s="160"/>
      <c r="C359" s="160"/>
      <c r="D359" s="212"/>
      <c r="E359" s="212"/>
    </row>
    <row r="360" customFormat="false" ht="12.75" hidden="false" customHeight="false" outlineLevel="0" collapsed="false">
      <c r="A360" s="199"/>
      <c r="B360" s="199"/>
      <c r="C360" s="199"/>
      <c r="D360" s="212"/>
      <c r="E360" s="212"/>
    </row>
    <row r="361" customFormat="false" ht="12.75" hidden="false" customHeight="false" outlineLevel="0" collapsed="false">
      <c r="A361" s="199"/>
      <c r="B361" s="199"/>
      <c r="C361" s="199"/>
      <c r="D361" s="212"/>
      <c r="E361" s="212"/>
    </row>
    <row r="362" customFormat="false" ht="12.75" hidden="false" customHeight="false" outlineLevel="0" collapsed="false">
      <c r="A362" s="160"/>
      <c r="B362" s="160"/>
      <c r="C362" s="160"/>
      <c r="D362" s="212"/>
      <c r="E362" s="212"/>
    </row>
    <row r="363" customFormat="false" ht="12.75" hidden="false" customHeight="false" outlineLevel="0" collapsed="false">
      <c r="A363" s="148"/>
      <c r="B363" s="160"/>
      <c r="C363" s="160"/>
      <c r="D363" s="212"/>
      <c r="E363" s="212"/>
    </row>
    <row r="364" customFormat="false" ht="12.75" hidden="false" customHeight="false" outlineLevel="0" collapsed="false">
      <c r="A364" s="199"/>
      <c r="B364" s="199"/>
      <c r="C364" s="199"/>
      <c r="D364" s="212"/>
      <c r="E364" s="212"/>
    </row>
    <row r="365" customFormat="false" ht="12.75" hidden="false" customHeight="false" outlineLevel="0" collapsed="false">
      <c r="A365" s="160"/>
      <c r="B365" s="160"/>
      <c r="C365" s="160"/>
      <c r="D365" s="212"/>
      <c r="E365" s="212"/>
    </row>
    <row r="366" customFormat="false" ht="12.75" hidden="false" customHeight="false" outlineLevel="0" collapsed="false">
      <c r="A366" s="199"/>
      <c r="B366" s="201"/>
      <c r="C366" s="201"/>
      <c r="D366" s="212"/>
      <c r="E366" s="212"/>
    </row>
    <row r="367" customFormat="false" ht="12.75" hidden="false" customHeight="false" outlineLevel="0" collapsed="false">
      <c r="A367" s="160"/>
      <c r="B367" s="160"/>
      <c r="C367" s="160"/>
      <c r="D367" s="212"/>
      <c r="E367" s="212"/>
    </row>
    <row r="368" customFormat="false" ht="12.75" hidden="false" customHeight="false" outlineLevel="0" collapsed="false">
      <c r="A368" s="160"/>
      <c r="B368" s="160"/>
      <c r="C368" s="160"/>
      <c r="D368" s="212"/>
      <c r="E368" s="212"/>
    </row>
    <row r="369" customFormat="false" ht="12.75" hidden="false" customHeight="false" outlineLevel="0" collapsed="false">
      <c r="A369" s="160"/>
      <c r="B369" s="160"/>
      <c r="C369" s="160"/>
      <c r="D369" s="212"/>
      <c r="E369" s="212"/>
    </row>
    <row r="370" customFormat="false" ht="12.75" hidden="false" customHeight="false" outlineLevel="0" collapsed="false">
      <c r="A370" s="160"/>
      <c r="B370" s="198"/>
      <c r="C370" s="198"/>
      <c r="D370" s="212"/>
      <c r="E370" s="212"/>
    </row>
    <row r="371" customFormat="false" ht="12.75" hidden="false" customHeight="false" outlineLevel="0" collapsed="false">
      <c r="A371" s="160"/>
      <c r="B371" s="198"/>
      <c r="C371" s="198"/>
      <c r="D371" s="212"/>
      <c r="E371" s="212"/>
    </row>
    <row r="372" customFormat="false" ht="12.75" hidden="false" customHeight="false" outlineLevel="0" collapsed="false">
      <c r="A372" s="160"/>
      <c r="B372" s="198"/>
      <c r="C372" s="198"/>
      <c r="D372" s="212"/>
      <c r="E372" s="212"/>
    </row>
    <row r="373" customFormat="false" ht="12.75" hidden="false" customHeight="false" outlineLevel="0" collapsed="false">
      <c r="A373" s="160"/>
      <c r="B373" s="198"/>
      <c r="C373" s="198"/>
      <c r="D373" s="212"/>
      <c r="E373" s="212"/>
    </row>
    <row r="374" customFormat="false" ht="12.75" hidden="false" customHeight="false" outlineLevel="0" collapsed="false">
      <c r="A374" s="160"/>
      <c r="B374" s="198"/>
      <c r="C374" s="198"/>
      <c r="D374" s="212"/>
      <c r="E374" s="212"/>
    </row>
    <row r="375" customFormat="false" ht="12.75" hidden="false" customHeight="false" outlineLevel="0" collapsed="false">
      <c r="A375" s="148"/>
      <c r="B375" s="198"/>
      <c r="C375" s="198"/>
      <c r="D375" s="212"/>
      <c r="E375" s="212"/>
    </row>
    <row r="376" customFormat="false" ht="12.75" hidden="false" customHeight="false" outlineLevel="0" collapsed="false">
      <c r="A376" s="148"/>
      <c r="B376" s="212"/>
      <c r="C376" s="198"/>
      <c r="D376" s="212"/>
      <c r="E376" s="212"/>
    </row>
    <row r="377" customFormat="false" ht="12.75" hidden="false" customHeight="false" outlineLevel="0" collapsed="false">
      <c r="A377" s="148"/>
      <c r="B377" s="198"/>
      <c r="C377" s="198"/>
      <c r="D377" s="212"/>
      <c r="E377" s="212"/>
    </row>
    <row r="378" customFormat="false" ht="12.75" hidden="false" customHeight="false" outlineLevel="0" collapsed="false">
      <c r="A378" s="148"/>
      <c r="B378" s="198"/>
      <c r="C378" s="198"/>
      <c r="D378" s="212"/>
      <c r="E378" s="212"/>
    </row>
    <row r="379" customFormat="false" ht="12.75" hidden="false" customHeight="false" outlineLevel="0" collapsed="false">
      <c r="A379" s="148"/>
      <c r="B379" s="198"/>
      <c r="C379" s="198"/>
      <c r="D379" s="212"/>
      <c r="E379" s="212"/>
    </row>
    <row r="380" customFormat="false" ht="12.75" hidden="false" customHeight="false" outlineLevel="0" collapsed="false">
      <c r="A380" s="148"/>
      <c r="B380" s="198"/>
      <c r="C380" s="198"/>
      <c r="D380" s="212"/>
      <c r="E380" s="212"/>
    </row>
    <row r="381" customFormat="false" ht="12.75" hidden="false" customHeight="false" outlineLevel="0" collapsed="false">
      <c r="A381" s="160"/>
      <c r="B381" s="198"/>
      <c r="C381" s="198"/>
      <c r="D381" s="212"/>
      <c r="E381" s="212"/>
    </row>
    <row r="382" customFormat="false" ht="12.75" hidden="false" customHeight="false" outlineLevel="0" collapsed="false">
      <c r="A382" s="148"/>
      <c r="B382" s="198"/>
      <c r="C382" s="198"/>
      <c r="D382" s="212"/>
      <c r="E382" s="212"/>
    </row>
    <row r="383" customFormat="false" ht="12.75" hidden="false" customHeight="false" outlineLevel="0" collapsed="false">
      <c r="A383" s="148"/>
      <c r="B383" s="198"/>
      <c r="C383" s="198"/>
      <c r="D383" s="212"/>
      <c r="E383" s="212"/>
    </row>
    <row r="384" customFormat="false" ht="12.75" hidden="false" customHeight="false" outlineLevel="0" collapsed="false">
      <c r="A384" s="160"/>
      <c r="B384" s="198"/>
      <c r="C384" s="198"/>
      <c r="D384" s="212"/>
      <c r="E384" s="212"/>
    </row>
    <row r="385" customFormat="false" ht="12.75" hidden="false" customHeight="false" outlineLevel="0" collapsed="false">
      <c r="A385" s="160"/>
      <c r="B385" s="198"/>
      <c r="C385" s="198"/>
      <c r="D385" s="212"/>
      <c r="E385" s="212"/>
    </row>
    <row r="386" customFormat="false" ht="12.75" hidden="false" customHeight="false" outlineLevel="0" collapsed="false">
      <c r="A386" s="148"/>
      <c r="B386" s="198"/>
      <c r="C386" s="198"/>
      <c r="D386" s="212"/>
      <c r="E386" s="212"/>
    </row>
    <row r="387" customFormat="false" ht="12.75" hidden="false" customHeight="false" outlineLevel="0" collapsed="false">
      <c r="A387" s="148"/>
      <c r="B387" s="198"/>
      <c r="C387" s="198"/>
      <c r="D387" s="212"/>
      <c r="E387" s="212"/>
    </row>
    <row r="388" customFormat="false" ht="12.75" hidden="false" customHeight="false" outlineLevel="0" collapsed="false">
      <c r="A388" s="148"/>
      <c r="B388" s="198"/>
      <c r="C388" s="198"/>
      <c r="D388" s="212"/>
      <c r="E388" s="212"/>
    </row>
    <row r="389" customFormat="false" ht="12.75" hidden="false" customHeight="false" outlineLevel="0" collapsed="false">
      <c r="A389" s="148"/>
      <c r="B389" s="198"/>
      <c r="C389" s="198"/>
      <c r="D389" s="212"/>
      <c r="E389" s="212"/>
    </row>
    <row r="390" customFormat="false" ht="12.75" hidden="false" customHeight="false" outlineLevel="0" collapsed="false">
      <c r="A390" s="148"/>
      <c r="B390" s="198"/>
      <c r="C390" s="198"/>
      <c r="D390" s="212"/>
      <c r="E390" s="212"/>
    </row>
    <row r="391" customFormat="false" ht="12.75" hidden="false" customHeight="false" outlineLevel="0" collapsed="false">
      <c r="A391" s="148"/>
      <c r="B391" s="198"/>
      <c r="C391" s="198"/>
      <c r="D391" s="212"/>
      <c r="E391" s="212"/>
    </row>
    <row r="392" customFormat="false" ht="12.75" hidden="false" customHeight="false" outlineLevel="0" collapsed="false">
      <c r="A392" s="148"/>
      <c r="B392" s="198"/>
      <c r="C392" s="198"/>
      <c r="D392" s="212"/>
      <c r="E392" s="212"/>
    </row>
    <row r="393" customFormat="false" ht="12.75" hidden="false" customHeight="false" outlineLevel="0" collapsed="false">
      <c r="A393" s="148"/>
      <c r="B393" s="198"/>
      <c r="C393" s="198"/>
      <c r="D393" s="212"/>
      <c r="E393" s="212"/>
    </row>
    <row r="394" customFormat="false" ht="12.75" hidden="false" customHeight="false" outlineLevel="0" collapsed="false">
      <c r="A394" s="160"/>
      <c r="B394" s="198"/>
      <c r="C394" s="198"/>
      <c r="D394" s="212"/>
      <c r="E394" s="212"/>
    </row>
    <row r="395" customFormat="false" ht="12.75" hidden="false" customHeight="false" outlineLevel="0" collapsed="false">
      <c r="A395" s="160"/>
      <c r="B395" s="198"/>
      <c r="C395" s="198"/>
      <c r="D395" s="212"/>
      <c r="E395" s="212"/>
    </row>
    <row r="396" customFormat="false" ht="12.75" hidden="false" customHeight="false" outlineLevel="0" collapsed="false">
      <c r="A396" s="160"/>
      <c r="B396" s="198"/>
      <c r="C396" s="198"/>
      <c r="D396" s="212"/>
      <c r="E396" s="212"/>
    </row>
    <row r="397" customFormat="false" ht="12.75" hidden="false" customHeight="false" outlineLevel="0" collapsed="false">
      <c r="A397" s="160"/>
      <c r="B397" s="198"/>
      <c r="C397" s="198"/>
      <c r="D397" s="212"/>
      <c r="E397" s="212"/>
    </row>
    <row r="398" customFormat="false" ht="12.75" hidden="false" customHeight="false" outlineLevel="0" collapsed="false">
      <c r="A398" s="160"/>
      <c r="B398" s="198"/>
      <c r="C398" s="198"/>
      <c r="D398" s="213"/>
      <c r="E398" s="213"/>
    </row>
    <row r="399" customFormat="false" ht="12.75" hidden="false" customHeight="false" outlineLevel="0" collapsed="false">
      <c r="A399" s="148"/>
      <c r="B399" s="148"/>
      <c r="C399" s="148"/>
      <c r="D399" s="148"/>
      <c r="E399" s="148"/>
    </row>
    <row r="400" customFormat="false" ht="18.75" hidden="false" customHeight="false" outlineLevel="0" collapsed="false">
      <c r="A400" s="196"/>
      <c r="B400" s="148"/>
      <c r="C400" s="148"/>
      <c r="D400" s="148"/>
      <c r="E400" s="148"/>
    </row>
    <row r="401" customFormat="false" ht="12.75" hidden="false" customHeight="false" outlineLevel="0" collapsed="false">
      <c r="A401" s="160"/>
      <c r="B401" s="148"/>
      <c r="C401" s="148"/>
      <c r="D401" s="148"/>
      <c r="E401" s="148"/>
    </row>
    <row r="402" customFormat="false" ht="12.75" hidden="false" customHeight="false" outlineLevel="0" collapsed="false">
      <c r="A402" s="148"/>
      <c r="B402" s="148"/>
      <c r="C402" s="148"/>
      <c r="D402" s="148"/>
      <c r="E402" s="148"/>
    </row>
    <row r="403" customFormat="false" ht="12.75" hidden="false" customHeight="false" outlineLevel="0" collapsed="false">
      <c r="A403" s="148"/>
      <c r="B403" s="148"/>
      <c r="C403" s="148"/>
      <c r="D403" s="148"/>
      <c r="E403" s="148"/>
    </row>
    <row r="404" customFormat="false" ht="12.75" hidden="false" customHeight="false" outlineLevel="0" collapsed="false">
      <c r="A404" s="149"/>
      <c r="B404" s="170"/>
      <c r="C404" s="170"/>
      <c r="D404" s="170"/>
      <c r="E404" s="170"/>
    </row>
    <row r="405" customFormat="false" ht="12.75" hidden="false" customHeight="false" outlineLevel="0" collapsed="false">
      <c r="A405" s="148"/>
      <c r="B405" s="148"/>
      <c r="C405" s="148"/>
      <c r="D405" s="148"/>
      <c r="E405" s="148"/>
    </row>
    <row r="406" customFormat="false" ht="12.75" hidden="false" customHeight="false" outlineLevel="0" collapsed="false">
      <c r="A406" s="160"/>
      <c r="B406" s="148"/>
      <c r="C406" s="148"/>
      <c r="D406" s="148"/>
      <c r="E406" s="148"/>
    </row>
    <row r="407" customFormat="false" ht="12.75" hidden="false" customHeight="false" outlineLevel="0" collapsed="false">
      <c r="A407" s="148"/>
      <c r="B407" s="148"/>
      <c r="C407" s="148"/>
      <c r="D407" s="148"/>
      <c r="E407" s="148"/>
    </row>
    <row r="408" customFormat="false" ht="12.75" hidden="false" customHeight="false" outlineLevel="0" collapsed="false">
      <c r="A408" s="148"/>
      <c r="B408" s="148"/>
      <c r="C408" s="148"/>
      <c r="D408" s="148"/>
      <c r="E408" s="148"/>
    </row>
    <row r="409" customFormat="false" ht="12.75" hidden="false" customHeight="false" outlineLevel="0" collapsed="false">
      <c r="A409" s="148"/>
      <c r="B409" s="148"/>
      <c r="C409" s="148"/>
      <c r="D409" s="148"/>
      <c r="E409" s="148"/>
    </row>
    <row r="410" customFormat="false" ht="12.75" hidden="false" customHeight="false" outlineLevel="0" collapsed="false">
      <c r="A410" s="148"/>
      <c r="B410" s="148"/>
      <c r="C410" s="148"/>
      <c r="D410" s="148"/>
      <c r="E410" s="148"/>
    </row>
    <row r="411" customFormat="false" ht="12.75" hidden="false" customHeight="false" outlineLevel="0" collapsed="false">
      <c r="A411" s="208"/>
      <c r="B411" s="148"/>
      <c r="C411" s="148"/>
      <c r="D411" s="148"/>
      <c r="E411" s="148"/>
    </row>
    <row r="412" customFormat="false" ht="12.75" hidden="false" customHeight="false" outlineLevel="0" collapsed="false">
      <c r="A412" s="208"/>
      <c r="B412" s="148"/>
      <c r="C412" s="148"/>
      <c r="D412" s="148"/>
      <c r="E412" s="148"/>
    </row>
    <row r="413" customFormat="false" ht="12.75" hidden="false" customHeight="false" outlineLevel="0" collapsed="false">
      <c r="A413" s="160"/>
      <c r="B413" s="148"/>
      <c r="C413" s="148"/>
      <c r="D413" s="148"/>
      <c r="E413" s="148"/>
    </row>
    <row r="414" customFormat="false" ht="12.75" hidden="false" customHeight="false" outlineLevel="0" collapsed="false">
      <c r="A414" s="148"/>
      <c r="B414" s="148"/>
      <c r="C414" s="213"/>
      <c r="D414" s="213"/>
      <c r="E414" s="213"/>
    </row>
    <row r="415" customFormat="false" ht="12.75" hidden="false" customHeight="false" outlineLevel="0" collapsed="false">
      <c r="A415" s="148"/>
      <c r="B415" s="148"/>
      <c r="C415" s="148"/>
      <c r="D415" s="148"/>
      <c r="E415" s="148"/>
    </row>
    <row r="416" customFormat="false" ht="12.75" hidden="false" customHeight="false" outlineLevel="0" collapsed="false">
      <c r="A416" s="160"/>
      <c r="B416" s="148"/>
      <c r="C416" s="148"/>
      <c r="D416" s="148"/>
      <c r="E416" s="148"/>
    </row>
    <row r="417" customFormat="false" ht="12.75" hidden="false" customHeight="false" outlineLevel="0" collapsed="false">
      <c r="A417" s="148"/>
      <c r="B417" s="214"/>
      <c r="C417" s="148"/>
      <c r="D417" s="148"/>
      <c r="E417" s="148"/>
    </row>
    <row r="418" customFormat="false" ht="12.75" hidden="false" customHeight="false" outlineLevel="0" collapsed="false">
      <c r="A418" s="160"/>
      <c r="B418" s="148"/>
      <c r="C418" s="148"/>
      <c r="D418" s="148"/>
      <c r="E418" s="148"/>
    </row>
    <row r="419" customFormat="false" ht="12.75" hidden="false" customHeight="false" outlineLevel="0" collapsed="false">
      <c r="A419" s="148"/>
      <c r="B419" s="148"/>
      <c r="C419" s="148"/>
      <c r="D419" s="148"/>
      <c r="E419" s="148"/>
    </row>
    <row r="420" customFormat="false" ht="12.75" hidden="false" customHeight="false" outlineLevel="0" collapsed="false">
      <c r="A420" s="148"/>
      <c r="B420" s="148"/>
      <c r="C420" s="148"/>
      <c r="D420" s="148"/>
      <c r="E420" s="148"/>
    </row>
    <row r="421" customFormat="false" ht="18.75" hidden="false" customHeight="false" outlineLevel="0" collapsed="false">
      <c r="A421" s="215"/>
      <c r="B421" s="216"/>
      <c r="C421" s="216"/>
      <c r="D421" s="216"/>
      <c r="E421" s="216"/>
      <c r="F421" s="217"/>
      <c r="G421" s="217"/>
      <c r="H421" s="217"/>
      <c r="I421" s="217"/>
      <c r="J421" s="217"/>
      <c r="K421" s="217"/>
      <c r="L421" s="217"/>
      <c r="M421" s="217"/>
      <c r="N421" s="217"/>
      <c r="O421" s="217"/>
      <c r="P421" s="217"/>
      <c r="Q421" s="217"/>
      <c r="R421" s="217"/>
      <c r="S421" s="217"/>
      <c r="T421" s="217"/>
      <c r="U421" s="217"/>
      <c r="V421" s="217"/>
      <c r="W421" s="217"/>
      <c r="X421" s="217"/>
      <c r="Y421" s="217"/>
      <c r="Z421" s="217"/>
      <c r="AA421" s="217"/>
      <c r="AB421" s="217"/>
      <c r="AC421" s="217"/>
      <c r="AD421" s="217"/>
      <c r="AE421" s="217"/>
      <c r="AF421" s="217"/>
      <c r="AG421" s="217"/>
      <c r="AH421" s="217"/>
      <c r="AI421" s="217"/>
      <c r="AJ421" s="217"/>
      <c r="AK421" s="217"/>
      <c r="AL421" s="217"/>
      <c r="AM421" s="217"/>
      <c r="AN421" s="217"/>
      <c r="AO421" s="217"/>
      <c r="AP421" s="217"/>
      <c r="AQ421" s="217"/>
      <c r="AR421" s="217"/>
      <c r="AS421" s="217"/>
      <c r="AT421" s="217"/>
      <c r="AU421" s="217"/>
      <c r="AV421" s="217"/>
      <c r="AW421" s="217"/>
      <c r="AX421" s="217"/>
      <c r="AY421" s="217"/>
      <c r="AZ421" s="217"/>
      <c r="BA421" s="217"/>
      <c r="BB421" s="217"/>
      <c r="BC421" s="217"/>
      <c r="BD421" s="217"/>
      <c r="BE421" s="217"/>
      <c r="BF421" s="217"/>
      <c r="BG421" s="217"/>
      <c r="BH421" s="217"/>
      <c r="BI421" s="217"/>
      <c r="BJ421" s="217"/>
      <c r="BK421" s="217"/>
      <c r="BL421" s="217"/>
      <c r="BM421" s="217"/>
      <c r="BN421" s="217"/>
      <c r="BO421" s="217"/>
      <c r="BP421" s="217"/>
      <c r="BQ421" s="217"/>
      <c r="BR421" s="217"/>
      <c r="BS421" s="217"/>
      <c r="BT421" s="217"/>
      <c r="BU421" s="217"/>
      <c r="BV421" s="217"/>
      <c r="BW421" s="217"/>
      <c r="BX421" s="217"/>
      <c r="BY421" s="217"/>
      <c r="BZ421" s="217"/>
      <c r="CA421" s="217"/>
      <c r="CB421" s="217"/>
      <c r="CC421" s="217"/>
      <c r="CD421" s="217"/>
      <c r="CE421" s="217"/>
      <c r="CF421" s="217"/>
      <c r="CG421" s="217"/>
      <c r="CH421" s="217"/>
      <c r="CI421" s="217"/>
      <c r="CJ421" s="217"/>
      <c r="CK421" s="217"/>
      <c r="CL421" s="217"/>
      <c r="CM421" s="217"/>
      <c r="CN421" s="217"/>
      <c r="CO421" s="217"/>
      <c r="CP421" s="217"/>
      <c r="CQ421" s="217"/>
      <c r="CR421" s="217"/>
      <c r="CS421" s="217"/>
      <c r="CT421" s="217"/>
      <c r="CU421" s="217"/>
      <c r="CV421" s="217"/>
      <c r="CW421" s="217"/>
      <c r="CX421" s="217"/>
      <c r="CY421" s="217"/>
      <c r="CZ421" s="217"/>
      <c r="DA421" s="217"/>
      <c r="DB421" s="217"/>
      <c r="DC421" s="217"/>
      <c r="DD421" s="217"/>
      <c r="DE421" s="217"/>
      <c r="DF421" s="217"/>
      <c r="DG421" s="217"/>
      <c r="DH421" s="217"/>
      <c r="DI421" s="217"/>
      <c r="DJ421" s="217"/>
      <c r="DK421" s="217"/>
      <c r="DL421" s="217"/>
      <c r="DM421" s="217"/>
      <c r="DN421" s="217"/>
      <c r="DO421" s="217"/>
      <c r="DP421" s="217"/>
      <c r="DQ421" s="217"/>
      <c r="DR421" s="217"/>
      <c r="DS421" s="217"/>
      <c r="DT421" s="217"/>
      <c r="DU421" s="217"/>
      <c r="DV421" s="217"/>
      <c r="DW421" s="217"/>
      <c r="DX421" s="217"/>
      <c r="DY421" s="217"/>
      <c r="DZ421" s="217"/>
      <c r="EA421" s="217"/>
      <c r="EB421" s="217"/>
      <c r="EC421" s="217"/>
      <c r="ED421" s="217"/>
      <c r="EE421" s="217"/>
      <c r="EF421" s="217"/>
      <c r="EG421" s="217"/>
      <c r="EH421" s="217"/>
      <c r="EI421" s="217"/>
      <c r="EJ421" s="217"/>
      <c r="EK421" s="217"/>
      <c r="EL421" s="217"/>
      <c r="EM421" s="217"/>
      <c r="EN421" s="217"/>
      <c r="EO421" s="217"/>
      <c r="EP421" s="217"/>
      <c r="EQ421" s="217"/>
      <c r="ER421" s="217"/>
      <c r="ES421" s="217"/>
      <c r="ET421" s="217"/>
      <c r="EU421" s="217"/>
      <c r="EV421" s="217"/>
      <c r="EW421" s="217"/>
      <c r="EX421" s="217"/>
      <c r="EY421" s="217"/>
      <c r="EZ421" s="217"/>
      <c r="FA421" s="217"/>
      <c r="FB421" s="217"/>
      <c r="FC421" s="217"/>
      <c r="FD421" s="217"/>
      <c r="FE421" s="217"/>
      <c r="FF421" s="217"/>
      <c r="FG421" s="217"/>
      <c r="FH421" s="217"/>
      <c r="FI421" s="217"/>
      <c r="FJ421" s="217"/>
      <c r="FK421" s="217"/>
      <c r="FL421" s="217"/>
      <c r="FM421" s="217"/>
      <c r="FN421" s="217"/>
      <c r="FO421" s="217"/>
      <c r="FP421" s="217"/>
      <c r="FQ421" s="217"/>
      <c r="FR421" s="217"/>
      <c r="FS421" s="217"/>
      <c r="FT421" s="217"/>
      <c r="FU421" s="217"/>
      <c r="FV421" s="217"/>
      <c r="FW421" s="217"/>
      <c r="FX421" s="217"/>
      <c r="FY421" s="217"/>
      <c r="FZ421" s="217"/>
      <c r="GA421" s="217"/>
      <c r="GB421" s="217"/>
      <c r="GC421" s="217"/>
      <c r="GD421" s="217"/>
      <c r="GE421" s="217"/>
      <c r="GF421" s="217"/>
      <c r="GG421" s="217"/>
      <c r="GH421" s="217"/>
      <c r="GI421" s="217"/>
      <c r="GJ421" s="217"/>
      <c r="GK421" s="217"/>
      <c r="GL421" s="217"/>
      <c r="GM421" s="217"/>
      <c r="GN421" s="217"/>
      <c r="GO421" s="217"/>
      <c r="GP421" s="217"/>
      <c r="GQ421" s="217"/>
      <c r="GR421" s="217"/>
      <c r="GS421" s="217"/>
      <c r="GT421" s="217"/>
      <c r="GU421" s="217"/>
      <c r="GV421" s="217"/>
      <c r="GW421" s="217"/>
      <c r="GX421" s="217"/>
      <c r="GY421" s="217"/>
      <c r="GZ421" s="217"/>
      <c r="HA421" s="217"/>
      <c r="HB421" s="217"/>
      <c r="HC421" s="217"/>
      <c r="HD421" s="217"/>
      <c r="HE421" s="217"/>
      <c r="HF421" s="217"/>
      <c r="HG421" s="217"/>
      <c r="HH421" s="217"/>
      <c r="HI421" s="217"/>
      <c r="HJ421" s="217"/>
      <c r="HK421" s="217"/>
      <c r="HL421" s="217"/>
      <c r="HM421" s="217"/>
      <c r="HN421" s="217"/>
      <c r="HO421" s="217"/>
      <c r="HP421" s="217"/>
      <c r="HQ421" s="217"/>
      <c r="HR421" s="217"/>
      <c r="HS421" s="217"/>
      <c r="HT421" s="217"/>
      <c r="HU421" s="217"/>
      <c r="HV421" s="217"/>
      <c r="HW421" s="217"/>
      <c r="HX421" s="217"/>
      <c r="HY421" s="217"/>
      <c r="HZ421" s="217"/>
      <c r="IA421" s="217"/>
      <c r="IB421" s="217"/>
      <c r="IC421" s="217"/>
      <c r="ID421" s="217"/>
      <c r="IE421" s="217"/>
      <c r="IF421" s="217"/>
      <c r="IG421" s="217"/>
      <c r="IH421" s="217"/>
      <c r="II421" s="217"/>
      <c r="IJ421" s="217"/>
      <c r="IK421" s="217"/>
      <c r="IL421" s="217"/>
      <c r="IM421" s="217"/>
      <c r="IN421" s="217"/>
      <c r="IO421" s="217"/>
      <c r="IP421" s="217"/>
      <c r="IQ421" s="217"/>
      <c r="IR421" s="217"/>
      <c r="IS421" s="217"/>
      <c r="IT421" s="217"/>
      <c r="IU421" s="217"/>
      <c r="IV421" s="217"/>
      <c r="IW421" s="217"/>
    </row>
    <row r="422" customFormat="false" ht="12.75" hidden="false" customHeight="false" outlineLevel="0" collapsed="false">
      <c r="A422" s="216"/>
      <c r="B422" s="216"/>
      <c r="C422" s="216"/>
      <c r="D422" s="216"/>
      <c r="E422" s="218"/>
      <c r="F422" s="217"/>
      <c r="G422" s="217"/>
      <c r="H422" s="217"/>
      <c r="I422" s="217"/>
      <c r="J422" s="217"/>
      <c r="K422" s="217"/>
      <c r="L422" s="217"/>
      <c r="M422" s="217"/>
      <c r="N422" s="217"/>
      <c r="O422" s="217"/>
      <c r="P422" s="217"/>
      <c r="Q422" s="217"/>
      <c r="R422" s="217"/>
      <c r="S422" s="217"/>
      <c r="T422" s="217"/>
      <c r="U422" s="217"/>
      <c r="V422" s="217"/>
      <c r="W422" s="217"/>
      <c r="X422" s="217"/>
      <c r="Y422" s="217"/>
      <c r="Z422" s="217"/>
      <c r="AA422" s="217"/>
      <c r="AB422" s="217"/>
      <c r="AC422" s="217"/>
      <c r="AD422" s="217"/>
      <c r="AE422" s="217"/>
      <c r="AF422" s="217"/>
      <c r="AG422" s="217"/>
      <c r="AH422" s="217"/>
      <c r="AI422" s="217"/>
      <c r="AJ422" s="217"/>
      <c r="AK422" s="217"/>
      <c r="AL422" s="217"/>
      <c r="AM422" s="217"/>
      <c r="AN422" s="217"/>
      <c r="AO422" s="217"/>
      <c r="AP422" s="217"/>
      <c r="AQ422" s="217"/>
      <c r="AR422" s="217"/>
      <c r="AS422" s="217"/>
      <c r="AT422" s="217"/>
      <c r="AU422" s="217"/>
      <c r="AV422" s="217"/>
      <c r="AW422" s="217"/>
      <c r="AX422" s="217"/>
      <c r="AY422" s="217"/>
      <c r="AZ422" s="217"/>
      <c r="BA422" s="217"/>
      <c r="BB422" s="217"/>
      <c r="BC422" s="217"/>
      <c r="BD422" s="217"/>
      <c r="BE422" s="217"/>
      <c r="BF422" s="217"/>
      <c r="BG422" s="217"/>
      <c r="BH422" s="217"/>
      <c r="BI422" s="217"/>
      <c r="BJ422" s="217"/>
      <c r="BK422" s="217"/>
      <c r="BL422" s="217"/>
      <c r="BM422" s="217"/>
      <c r="BN422" s="217"/>
      <c r="BO422" s="217"/>
      <c r="BP422" s="217"/>
      <c r="BQ422" s="217"/>
      <c r="BR422" s="217"/>
      <c r="BS422" s="217"/>
      <c r="BT422" s="217"/>
      <c r="BU422" s="217"/>
      <c r="BV422" s="217"/>
      <c r="BW422" s="217"/>
      <c r="BX422" s="217"/>
      <c r="BY422" s="217"/>
      <c r="BZ422" s="217"/>
      <c r="CA422" s="217"/>
      <c r="CB422" s="217"/>
      <c r="CC422" s="217"/>
      <c r="CD422" s="217"/>
      <c r="CE422" s="217"/>
      <c r="CF422" s="217"/>
      <c r="CG422" s="217"/>
      <c r="CH422" s="217"/>
      <c r="CI422" s="217"/>
      <c r="CJ422" s="217"/>
      <c r="CK422" s="217"/>
      <c r="CL422" s="217"/>
      <c r="CM422" s="217"/>
      <c r="CN422" s="217"/>
      <c r="CO422" s="217"/>
      <c r="CP422" s="217"/>
      <c r="CQ422" s="217"/>
      <c r="CR422" s="217"/>
      <c r="CS422" s="217"/>
      <c r="CT422" s="217"/>
      <c r="CU422" s="217"/>
      <c r="CV422" s="217"/>
      <c r="CW422" s="217"/>
      <c r="CX422" s="217"/>
      <c r="CY422" s="217"/>
      <c r="CZ422" s="217"/>
      <c r="DA422" s="217"/>
      <c r="DB422" s="217"/>
      <c r="DC422" s="217"/>
      <c r="DD422" s="217"/>
      <c r="DE422" s="217"/>
      <c r="DF422" s="217"/>
      <c r="DG422" s="217"/>
      <c r="DH422" s="217"/>
      <c r="DI422" s="217"/>
      <c r="DJ422" s="217"/>
      <c r="DK422" s="217"/>
      <c r="DL422" s="217"/>
      <c r="DM422" s="217"/>
      <c r="DN422" s="217"/>
      <c r="DO422" s="217"/>
      <c r="DP422" s="217"/>
      <c r="DQ422" s="217"/>
      <c r="DR422" s="217"/>
      <c r="DS422" s="217"/>
      <c r="DT422" s="217"/>
      <c r="DU422" s="217"/>
      <c r="DV422" s="217"/>
      <c r="DW422" s="217"/>
      <c r="DX422" s="217"/>
      <c r="DY422" s="217"/>
      <c r="DZ422" s="217"/>
      <c r="EA422" s="217"/>
      <c r="EB422" s="217"/>
      <c r="EC422" s="217"/>
      <c r="ED422" s="217"/>
      <c r="EE422" s="217"/>
      <c r="EF422" s="217"/>
      <c r="EG422" s="217"/>
      <c r="EH422" s="217"/>
      <c r="EI422" s="217"/>
      <c r="EJ422" s="217"/>
      <c r="EK422" s="217"/>
      <c r="EL422" s="217"/>
      <c r="EM422" s="217"/>
      <c r="EN422" s="217"/>
      <c r="EO422" s="217"/>
      <c r="EP422" s="217"/>
      <c r="EQ422" s="217"/>
      <c r="ER422" s="217"/>
      <c r="ES422" s="217"/>
      <c r="ET422" s="217"/>
      <c r="EU422" s="217"/>
      <c r="EV422" s="217"/>
      <c r="EW422" s="217"/>
      <c r="EX422" s="217"/>
      <c r="EY422" s="217"/>
      <c r="EZ422" s="217"/>
      <c r="FA422" s="217"/>
      <c r="FB422" s="217"/>
      <c r="FC422" s="217"/>
      <c r="FD422" s="217"/>
      <c r="FE422" s="217"/>
      <c r="FF422" s="217"/>
      <c r="FG422" s="217"/>
      <c r="FH422" s="217"/>
      <c r="FI422" s="217"/>
      <c r="FJ422" s="217"/>
      <c r="FK422" s="217"/>
      <c r="FL422" s="217"/>
      <c r="FM422" s="217"/>
      <c r="FN422" s="217"/>
      <c r="FO422" s="217"/>
      <c r="FP422" s="217"/>
      <c r="FQ422" s="217"/>
      <c r="FR422" s="217"/>
      <c r="FS422" s="217"/>
      <c r="FT422" s="217"/>
      <c r="FU422" s="217"/>
      <c r="FV422" s="217"/>
      <c r="FW422" s="217"/>
      <c r="FX422" s="217"/>
      <c r="FY422" s="217"/>
      <c r="FZ422" s="217"/>
      <c r="GA422" s="217"/>
      <c r="GB422" s="217"/>
      <c r="GC422" s="217"/>
      <c r="GD422" s="217"/>
      <c r="GE422" s="217"/>
      <c r="GF422" s="217"/>
      <c r="GG422" s="217"/>
      <c r="GH422" s="217"/>
      <c r="GI422" s="217"/>
      <c r="GJ422" s="217"/>
      <c r="GK422" s="217"/>
      <c r="GL422" s="217"/>
      <c r="GM422" s="217"/>
      <c r="GN422" s="217"/>
      <c r="GO422" s="217"/>
      <c r="GP422" s="217"/>
      <c r="GQ422" s="217"/>
      <c r="GR422" s="217"/>
      <c r="GS422" s="217"/>
      <c r="GT422" s="217"/>
      <c r="GU422" s="217"/>
      <c r="GV422" s="217"/>
      <c r="GW422" s="217"/>
      <c r="GX422" s="217"/>
      <c r="GY422" s="217"/>
      <c r="GZ422" s="217"/>
      <c r="HA422" s="217"/>
      <c r="HB422" s="217"/>
      <c r="HC422" s="217"/>
      <c r="HD422" s="217"/>
      <c r="HE422" s="217"/>
      <c r="HF422" s="217"/>
      <c r="HG422" s="217"/>
      <c r="HH422" s="217"/>
      <c r="HI422" s="217"/>
      <c r="HJ422" s="217"/>
      <c r="HK422" s="217"/>
      <c r="HL422" s="217"/>
      <c r="HM422" s="217"/>
      <c r="HN422" s="217"/>
      <c r="HO422" s="217"/>
      <c r="HP422" s="217"/>
      <c r="HQ422" s="217"/>
      <c r="HR422" s="217"/>
      <c r="HS422" s="217"/>
      <c r="HT422" s="217"/>
      <c r="HU422" s="217"/>
      <c r="HV422" s="217"/>
      <c r="HW422" s="217"/>
      <c r="HX422" s="217"/>
      <c r="HY422" s="217"/>
      <c r="HZ422" s="217"/>
      <c r="IA422" s="217"/>
      <c r="IB422" s="217"/>
      <c r="IC422" s="217"/>
      <c r="ID422" s="217"/>
      <c r="IE422" s="217"/>
      <c r="IF422" s="217"/>
      <c r="IG422" s="217"/>
      <c r="IH422" s="217"/>
      <c r="II422" s="217"/>
      <c r="IJ422" s="217"/>
      <c r="IK422" s="217"/>
      <c r="IL422" s="217"/>
      <c r="IM422" s="217"/>
      <c r="IN422" s="217"/>
      <c r="IO422" s="217"/>
      <c r="IP422" s="217"/>
      <c r="IQ422" s="217"/>
      <c r="IR422" s="217"/>
      <c r="IS422" s="217"/>
      <c r="IT422" s="217"/>
      <c r="IU422" s="217"/>
      <c r="IV422" s="217"/>
      <c r="IW422" s="217"/>
    </row>
    <row r="423" customFormat="false" ht="12.75" hidden="false" customHeight="false" outlineLevel="0" collapsed="false">
      <c r="A423" s="216"/>
      <c r="B423" s="219"/>
      <c r="C423" s="219"/>
      <c r="D423" s="219"/>
      <c r="E423" s="220"/>
      <c r="F423" s="217"/>
      <c r="G423" s="217"/>
      <c r="H423" s="217"/>
      <c r="I423" s="217"/>
      <c r="J423" s="217"/>
      <c r="K423" s="217"/>
      <c r="L423" s="217"/>
      <c r="M423" s="217"/>
      <c r="N423" s="217"/>
      <c r="O423" s="217"/>
      <c r="P423" s="217"/>
      <c r="Q423" s="217"/>
      <c r="R423" s="217"/>
      <c r="S423" s="217"/>
      <c r="T423" s="217"/>
      <c r="U423" s="217"/>
      <c r="V423" s="217"/>
      <c r="W423" s="217"/>
      <c r="X423" s="217"/>
      <c r="Y423" s="217"/>
      <c r="Z423" s="217"/>
      <c r="AA423" s="217"/>
      <c r="AB423" s="217"/>
      <c r="AC423" s="217"/>
      <c r="AD423" s="217"/>
      <c r="AE423" s="217"/>
      <c r="AF423" s="217"/>
      <c r="AG423" s="217"/>
      <c r="AH423" s="217"/>
      <c r="AI423" s="217"/>
      <c r="AJ423" s="217"/>
      <c r="AK423" s="217"/>
      <c r="AL423" s="217"/>
      <c r="AM423" s="217"/>
      <c r="AN423" s="217"/>
      <c r="AO423" s="217"/>
      <c r="AP423" s="217"/>
      <c r="AQ423" s="217"/>
      <c r="AR423" s="217"/>
      <c r="AS423" s="217"/>
      <c r="AT423" s="217"/>
      <c r="AU423" s="217"/>
      <c r="AV423" s="217"/>
      <c r="AW423" s="217"/>
      <c r="AX423" s="217"/>
      <c r="AY423" s="217"/>
      <c r="AZ423" s="217"/>
      <c r="BA423" s="217"/>
      <c r="BB423" s="217"/>
      <c r="BC423" s="217"/>
      <c r="BD423" s="217"/>
      <c r="BE423" s="217"/>
      <c r="BF423" s="217"/>
      <c r="BG423" s="217"/>
      <c r="BH423" s="217"/>
      <c r="BI423" s="217"/>
      <c r="BJ423" s="217"/>
      <c r="BK423" s="217"/>
      <c r="BL423" s="217"/>
      <c r="BM423" s="217"/>
      <c r="BN423" s="217"/>
      <c r="BO423" s="217"/>
      <c r="BP423" s="217"/>
      <c r="BQ423" s="217"/>
      <c r="BR423" s="217"/>
      <c r="BS423" s="217"/>
      <c r="BT423" s="217"/>
      <c r="BU423" s="217"/>
      <c r="BV423" s="217"/>
      <c r="BW423" s="217"/>
      <c r="BX423" s="217"/>
      <c r="BY423" s="217"/>
      <c r="BZ423" s="217"/>
      <c r="CA423" s="217"/>
      <c r="CB423" s="217"/>
      <c r="CC423" s="217"/>
      <c r="CD423" s="217"/>
      <c r="CE423" s="217"/>
      <c r="CF423" s="217"/>
      <c r="CG423" s="217"/>
      <c r="CH423" s="217"/>
      <c r="CI423" s="217"/>
      <c r="CJ423" s="217"/>
      <c r="CK423" s="217"/>
      <c r="CL423" s="217"/>
      <c r="CM423" s="217"/>
      <c r="CN423" s="217"/>
      <c r="CO423" s="217"/>
      <c r="CP423" s="217"/>
      <c r="CQ423" s="217"/>
      <c r="CR423" s="217"/>
      <c r="CS423" s="217"/>
      <c r="CT423" s="217"/>
      <c r="CU423" s="217"/>
      <c r="CV423" s="217"/>
      <c r="CW423" s="217"/>
      <c r="CX423" s="217"/>
      <c r="CY423" s="217"/>
      <c r="CZ423" s="217"/>
      <c r="DA423" s="217"/>
      <c r="DB423" s="217"/>
      <c r="DC423" s="217"/>
      <c r="DD423" s="217"/>
      <c r="DE423" s="217"/>
      <c r="DF423" s="217"/>
      <c r="DG423" s="217"/>
      <c r="DH423" s="217"/>
      <c r="DI423" s="217"/>
      <c r="DJ423" s="217"/>
      <c r="DK423" s="217"/>
      <c r="DL423" s="217"/>
      <c r="DM423" s="217"/>
      <c r="DN423" s="217"/>
      <c r="DO423" s="217"/>
      <c r="DP423" s="217"/>
      <c r="DQ423" s="217"/>
      <c r="DR423" s="217"/>
      <c r="DS423" s="217"/>
      <c r="DT423" s="217"/>
      <c r="DU423" s="217"/>
      <c r="DV423" s="217"/>
      <c r="DW423" s="217"/>
      <c r="DX423" s="217"/>
      <c r="DY423" s="217"/>
      <c r="DZ423" s="217"/>
      <c r="EA423" s="217"/>
      <c r="EB423" s="217"/>
      <c r="EC423" s="217"/>
      <c r="ED423" s="217"/>
      <c r="EE423" s="217"/>
      <c r="EF423" s="217"/>
      <c r="EG423" s="217"/>
      <c r="EH423" s="217"/>
      <c r="EI423" s="217"/>
      <c r="EJ423" s="217"/>
      <c r="EK423" s="217"/>
      <c r="EL423" s="217"/>
      <c r="EM423" s="217"/>
      <c r="EN423" s="217"/>
      <c r="EO423" s="217"/>
      <c r="EP423" s="217"/>
      <c r="EQ423" s="217"/>
      <c r="ER423" s="217"/>
      <c r="ES423" s="217"/>
      <c r="ET423" s="217"/>
      <c r="EU423" s="217"/>
      <c r="EV423" s="217"/>
      <c r="EW423" s="217"/>
      <c r="EX423" s="217"/>
      <c r="EY423" s="217"/>
      <c r="EZ423" s="217"/>
      <c r="FA423" s="217"/>
      <c r="FB423" s="217"/>
      <c r="FC423" s="217"/>
      <c r="FD423" s="217"/>
      <c r="FE423" s="217"/>
      <c r="FF423" s="217"/>
      <c r="FG423" s="217"/>
      <c r="FH423" s="217"/>
      <c r="FI423" s="217"/>
      <c r="FJ423" s="217"/>
      <c r="FK423" s="217"/>
      <c r="FL423" s="217"/>
      <c r="FM423" s="217"/>
      <c r="FN423" s="217"/>
      <c r="FO423" s="217"/>
      <c r="FP423" s="217"/>
      <c r="FQ423" s="217"/>
      <c r="FR423" s="217"/>
      <c r="FS423" s="217"/>
      <c r="FT423" s="217"/>
      <c r="FU423" s="217"/>
      <c r="FV423" s="217"/>
      <c r="FW423" s="217"/>
      <c r="FX423" s="217"/>
      <c r="FY423" s="217"/>
      <c r="FZ423" s="217"/>
      <c r="GA423" s="217"/>
      <c r="GB423" s="217"/>
      <c r="GC423" s="217"/>
      <c r="GD423" s="217"/>
      <c r="GE423" s="217"/>
      <c r="GF423" s="217"/>
      <c r="GG423" s="217"/>
      <c r="GH423" s="217"/>
      <c r="GI423" s="217"/>
      <c r="GJ423" s="217"/>
      <c r="GK423" s="217"/>
      <c r="GL423" s="217"/>
      <c r="GM423" s="217"/>
      <c r="GN423" s="217"/>
      <c r="GO423" s="217"/>
      <c r="GP423" s="217"/>
      <c r="GQ423" s="217"/>
      <c r="GR423" s="217"/>
      <c r="GS423" s="217"/>
      <c r="GT423" s="217"/>
      <c r="GU423" s="217"/>
      <c r="GV423" s="217"/>
      <c r="GW423" s="217"/>
      <c r="GX423" s="217"/>
      <c r="GY423" s="217"/>
      <c r="GZ423" s="217"/>
      <c r="HA423" s="217"/>
      <c r="HB423" s="217"/>
      <c r="HC423" s="217"/>
      <c r="HD423" s="217"/>
      <c r="HE423" s="217"/>
      <c r="HF423" s="217"/>
      <c r="HG423" s="217"/>
      <c r="HH423" s="217"/>
      <c r="HI423" s="217"/>
      <c r="HJ423" s="217"/>
      <c r="HK423" s="217"/>
      <c r="HL423" s="217"/>
      <c r="HM423" s="217"/>
      <c r="HN423" s="217"/>
      <c r="HO423" s="217"/>
      <c r="HP423" s="217"/>
      <c r="HQ423" s="217"/>
      <c r="HR423" s="217"/>
      <c r="HS423" s="217"/>
      <c r="HT423" s="217"/>
      <c r="HU423" s="217"/>
      <c r="HV423" s="217"/>
      <c r="HW423" s="217"/>
      <c r="HX423" s="217"/>
      <c r="HY423" s="217"/>
      <c r="HZ423" s="217"/>
      <c r="IA423" s="217"/>
      <c r="IB423" s="217"/>
      <c r="IC423" s="217"/>
      <c r="ID423" s="217"/>
      <c r="IE423" s="217"/>
      <c r="IF423" s="217"/>
      <c r="IG423" s="217"/>
      <c r="IH423" s="217"/>
      <c r="II423" s="217"/>
      <c r="IJ423" s="217"/>
      <c r="IK423" s="217"/>
      <c r="IL423" s="217"/>
      <c r="IM423" s="217"/>
      <c r="IN423" s="217"/>
      <c r="IO423" s="217"/>
      <c r="IP423" s="217"/>
      <c r="IQ423" s="217"/>
      <c r="IR423" s="217"/>
      <c r="IS423" s="217"/>
      <c r="IT423" s="217"/>
      <c r="IU423" s="217"/>
      <c r="IV423" s="217"/>
      <c r="IW423" s="217"/>
    </row>
    <row r="424" customFormat="false" ht="12.75" hidden="false" customHeight="false" outlineLevel="0" collapsed="false">
      <c r="A424" s="216"/>
      <c r="B424" s="202"/>
      <c r="C424" s="202"/>
      <c r="D424" s="202"/>
      <c r="E424" s="202"/>
      <c r="F424" s="217"/>
      <c r="G424" s="217"/>
      <c r="H424" s="217"/>
      <c r="I424" s="217"/>
      <c r="J424" s="217"/>
      <c r="K424" s="217"/>
      <c r="L424" s="217"/>
      <c r="M424" s="217"/>
      <c r="N424" s="217"/>
      <c r="O424" s="217"/>
      <c r="P424" s="217"/>
      <c r="Q424" s="217"/>
      <c r="R424" s="217"/>
      <c r="S424" s="217"/>
      <c r="T424" s="217"/>
      <c r="U424" s="217"/>
      <c r="V424" s="217"/>
      <c r="W424" s="217"/>
      <c r="X424" s="217"/>
      <c r="Y424" s="217"/>
      <c r="Z424" s="217"/>
      <c r="AA424" s="217"/>
      <c r="AB424" s="217"/>
      <c r="AC424" s="217"/>
      <c r="AD424" s="217"/>
      <c r="AE424" s="217"/>
      <c r="AF424" s="217"/>
      <c r="AG424" s="217"/>
      <c r="AH424" s="217"/>
      <c r="AI424" s="217"/>
      <c r="AJ424" s="217"/>
      <c r="AK424" s="217"/>
      <c r="AL424" s="217"/>
      <c r="AM424" s="217"/>
      <c r="AN424" s="217"/>
      <c r="AO424" s="217"/>
      <c r="AP424" s="217"/>
      <c r="AQ424" s="217"/>
      <c r="AR424" s="217"/>
      <c r="AS424" s="217"/>
      <c r="AT424" s="217"/>
      <c r="AU424" s="217"/>
      <c r="AV424" s="217"/>
      <c r="AW424" s="217"/>
      <c r="AX424" s="217"/>
      <c r="AY424" s="217"/>
      <c r="AZ424" s="217"/>
      <c r="BA424" s="217"/>
      <c r="BB424" s="217"/>
      <c r="BC424" s="217"/>
      <c r="BD424" s="217"/>
      <c r="BE424" s="217"/>
      <c r="BF424" s="217"/>
      <c r="BG424" s="217"/>
      <c r="BH424" s="217"/>
      <c r="BI424" s="217"/>
      <c r="BJ424" s="217"/>
      <c r="BK424" s="217"/>
      <c r="BL424" s="217"/>
      <c r="BM424" s="217"/>
      <c r="BN424" s="217"/>
      <c r="BO424" s="217"/>
      <c r="BP424" s="217"/>
      <c r="BQ424" s="217"/>
      <c r="BR424" s="217"/>
      <c r="BS424" s="217"/>
      <c r="BT424" s="217"/>
      <c r="BU424" s="217"/>
      <c r="BV424" s="217"/>
      <c r="BW424" s="217"/>
      <c r="BX424" s="217"/>
      <c r="BY424" s="217"/>
      <c r="BZ424" s="217"/>
      <c r="CA424" s="217"/>
      <c r="CB424" s="217"/>
      <c r="CC424" s="217"/>
      <c r="CD424" s="217"/>
      <c r="CE424" s="217"/>
      <c r="CF424" s="217"/>
      <c r="CG424" s="217"/>
      <c r="CH424" s="217"/>
      <c r="CI424" s="217"/>
      <c r="CJ424" s="217"/>
      <c r="CK424" s="217"/>
      <c r="CL424" s="217"/>
      <c r="CM424" s="217"/>
      <c r="CN424" s="217"/>
      <c r="CO424" s="217"/>
      <c r="CP424" s="217"/>
      <c r="CQ424" s="217"/>
      <c r="CR424" s="217"/>
      <c r="CS424" s="217"/>
      <c r="CT424" s="217"/>
      <c r="CU424" s="217"/>
      <c r="CV424" s="217"/>
      <c r="CW424" s="217"/>
      <c r="CX424" s="217"/>
      <c r="CY424" s="217"/>
      <c r="CZ424" s="217"/>
      <c r="DA424" s="217"/>
      <c r="DB424" s="217"/>
      <c r="DC424" s="217"/>
      <c r="DD424" s="217"/>
      <c r="DE424" s="217"/>
      <c r="DF424" s="217"/>
      <c r="DG424" s="217"/>
      <c r="DH424" s="217"/>
      <c r="DI424" s="217"/>
      <c r="DJ424" s="217"/>
      <c r="DK424" s="217"/>
      <c r="DL424" s="217"/>
      <c r="DM424" s="217"/>
      <c r="DN424" s="217"/>
      <c r="DO424" s="217"/>
      <c r="DP424" s="217"/>
      <c r="DQ424" s="217"/>
      <c r="DR424" s="217"/>
      <c r="DS424" s="217"/>
      <c r="DT424" s="217"/>
      <c r="DU424" s="217"/>
      <c r="DV424" s="217"/>
      <c r="DW424" s="217"/>
      <c r="DX424" s="217"/>
      <c r="DY424" s="217"/>
      <c r="DZ424" s="217"/>
      <c r="EA424" s="217"/>
      <c r="EB424" s="217"/>
      <c r="EC424" s="217"/>
      <c r="ED424" s="217"/>
      <c r="EE424" s="217"/>
      <c r="EF424" s="217"/>
      <c r="EG424" s="217"/>
      <c r="EH424" s="217"/>
      <c r="EI424" s="217"/>
      <c r="EJ424" s="217"/>
      <c r="EK424" s="217"/>
      <c r="EL424" s="217"/>
      <c r="EM424" s="217"/>
      <c r="EN424" s="217"/>
      <c r="EO424" s="217"/>
      <c r="EP424" s="217"/>
      <c r="EQ424" s="217"/>
      <c r="ER424" s="217"/>
      <c r="ES424" s="217"/>
      <c r="ET424" s="217"/>
      <c r="EU424" s="217"/>
      <c r="EV424" s="217"/>
      <c r="EW424" s="217"/>
      <c r="EX424" s="217"/>
      <c r="EY424" s="217"/>
      <c r="EZ424" s="217"/>
      <c r="FA424" s="217"/>
      <c r="FB424" s="217"/>
      <c r="FC424" s="217"/>
      <c r="FD424" s="217"/>
      <c r="FE424" s="217"/>
      <c r="FF424" s="217"/>
      <c r="FG424" s="217"/>
      <c r="FH424" s="217"/>
      <c r="FI424" s="217"/>
      <c r="FJ424" s="217"/>
      <c r="FK424" s="217"/>
      <c r="FL424" s="217"/>
      <c r="FM424" s="217"/>
      <c r="FN424" s="217"/>
      <c r="FO424" s="217"/>
      <c r="FP424" s="217"/>
      <c r="FQ424" s="217"/>
      <c r="FR424" s="217"/>
      <c r="FS424" s="217"/>
      <c r="FT424" s="217"/>
      <c r="FU424" s="217"/>
      <c r="FV424" s="217"/>
      <c r="FW424" s="217"/>
      <c r="FX424" s="217"/>
      <c r="FY424" s="217"/>
      <c r="FZ424" s="217"/>
      <c r="GA424" s="217"/>
      <c r="GB424" s="217"/>
      <c r="GC424" s="217"/>
      <c r="GD424" s="217"/>
      <c r="GE424" s="217"/>
      <c r="GF424" s="217"/>
      <c r="GG424" s="217"/>
      <c r="GH424" s="217"/>
      <c r="GI424" s="217"/>
      <c r="GJ424" s="217"/>
      <c r="GK424" s="217"/>
      <c r="GL424" s="217"/>
      <c r="GM424" s="217"/>
      <c r="GN424" s="217"/>
      <c r="GO424" s="217"/>
      <c r="GP424" s="217"/>
      <c r="GQ424" s="217"/>
      <c r="GR424" s="217"/>
      <c r="GS424" s="217"/>
      <c r="GT424" s="217"/>
      <c r="GU424" s="217"/>
      <c r="GV424" s="217"/>
      <c r="GW424" s="217"/>
      <c r="GX424" s="217"/>
      <c r="GY424" s="217"/>
      <c r="GZ424" s="217"/>
      <c r="HA424" s="217"/>
      <c r="HB424" s="217"/>
      <c r="HC424" s="217"/>
      <c r="HD424" s="217"/>
      <c r="HE424" s="217"/>
      <c r="HF424" s="217"/>
      <c r="HG424" s="217"/>
      <c r="HH424" s="217"/>
      <c r="HI424" s="217"/>
      <c r="HJ424" s="217"/>
      <c r="HK424" s="217"/>
      <c r="HL424" s="217"/>
      <c r="HM424" s="217"/>
      <c r="HN424" s="217"/>
      <c r="HO424" s="217"/>
      <c r="HP424" s="217"/>
      <c r="HQ424" s="217"/>
      <c r="HR424" s="217"/>
      <c r="HS424" s="217"/>
      <c r="HT424" s="217"/>
      <c r="HU424" s="217"/>
      <c r="HV424" s="217"/>
      <c r="HW424" s="217"/>
      <c r="HX424" s="217"/>
      <c r="HY424" s="217"/>
      <c r="HZ424" s="217"/>
      <c r="IA424" s="217"/>
      <c r="IB424" s="217"/>
      <c r="IC424" s="217"/>
      <c r="ID424" s="217"/>
      <c r="IE424" s="217"/>
      <c r="IF424" s="217"/>
      <c r="IG424" s="217"/>
      <c r="IH424" s="217"/>
      <c r="II424" s="217"/>
      <c r="IJ424" s="217"/>
      <c r="IK424" s="217"/>
      <c r="IL424" s="217"/>
      <c r="IM424" s="217"/>
      <c r="IN424" s="217"/>
      <c r="IO424" s="217"/>
      <c r="IP424" s="217"/>
      <c r="IQ424" s="217"/>
      <c r="IR424" s="217"/>
      <c r="IS424" s="217"/>
      <c r="IT424" s="217"/>
      <c r="IU424" s="217"/>
      <c r="IV424" s="217"/>
      <c r="IW424" s="217"/>
    </row>
    <row r="425" customFormat="false" ht="12.75" hidden="false" customHeight="false" outlineLevel="0" collapsed="false">
      <c r="A425" s="221"/>
      <c r="B425" s="218"/>
      <c r="C425" s="218"/>
      <c r="D425" s="218"/>
      <c r="E425" s="218"/>
      <c r="F425" s="217"/>
      <c r="G425" s="217"/>
      <c r="H425" s="217"/>
      <c r="I425" s="217"/>
      <c r="J425" s="217"/>
      <c r="K425" s="217"/>
      <c r="L425" s="217"/>
      <c r="M425" s="217"/>
      <c r="N425" s="217"/>
      <c r="O425" s="217"/>
      <c r="P425" s="217"/>
      <c r="Q425" s="217"/>
      <c r="R425" s="217"/>
      <c r="S425" s="217"/>
      <c r="T425" s="217"/>
      <c r="U425" s="217"/>
      <c r="V425" s="217"/>
      <c r="W425" s="217"/>
      <c r="X425" s="217"/>
      <c r="Y425" s="217"/>
      <c r="Z425" s="217"/>
      <c r="AA425" s="217"/>
      <c r="AB425" s="217"/>
      <c r="AC425" s="217"/>
      <c r="AD425" s="217"/>
      <c r="AE425" s="217"/>
      <c r="AF425" s="217"/>
      <c r="AG425" s="217"/>
      <c r="AH425" s="217"/>
      <c r="AI425" s="217"/>
      <c r="AJ425" s="217"/>
      <c r="AK425" s="217"/>
      <c r="AL425" s="217"/>
      <c r="AM425" s="217"/>
      <c r="AN425" s="217"/>
      <c r="AO425" s="217"/>
      <c r="AP425" s="217"/>
      <c r="AQ425" s="217"/>
      <c r="AR425" s="217"/>
      <c r="AS425" s="217"/>
      <c r="AT425" s="217"/>
      <c r="AU425" s="217"/>
      <c r="AV425" s="217"/>
      <c r="AW425" s="217"/>
      <c r="AX425" s="217"/>
      <c r="AY425" s="217"/>
      <c r="AZ425" s="217"/>
      <c r="BA425" s="217"/>
      <c r="BB425" s="217"/>
      <c r="BC425" s="217"/>
      <c r="BD425" s="217"/>
      <c r="BE425" s="217"/>
      <c r="BF425" s="217"/>
      <c r="BG425" s="217"/>
      <c r="BH425" s="217"/>
      <c r="BI425" s="217"/>
      <c r="BJ425" s="217"/>
      <c r="BK425" s="217"/>
      <c r="BL425" s="217"/>
      <c r="BM425" s="217"/>
      <c r="BN425" s="217"/>
      <c r="BO425" s="217"/>
      <c r="BP425" s="217"/>
      <c r="BQ425" s="217"/>
      <c r="BR425" s="217"/>
      <c r="BS425" s="217"/>
      <c r="BT425" s="217"/>
      <c r="BU425" s="217"/>
      <c r="BV425" s="217"/>
      <c r="BW425" s="217"/>
      <c r="BX425" s="217"/>
      <c r="BY425" s="217"/>
      <c r="BZ425" s="217"/>
      <c r="CA425" s="217"/>
      <c r="CB425" s="217"/>
      <c r="CC425" s="217"/>
      <c r="CD425" s="217"/>
      <c r="CE425" s="217"/>
      <c r="CF425" s="217"/>
      <c r="CG425" s="217"/>
      <c r="CH425" s="217"/>
      <c r="CI425" s="217"/>
      <c r="CJ425" s="217"/>
      <c r="CK425" s="217"/>
      <c r="CL425" s="217"/>
      <c r="CM425" s="217"/>
      <c r="CN425" s="217"/>
      <c r="CO425" s="217"/>
      <c r="CP425" s="217"/>
      <c r="CQ425" s="217"/>
      <c r="CR425" s="217"/>
      <c r="CS425" s="217"/>
      <c r="CT425" s="217"/>
      <c r="CU425" s="217"/>
      <c r="CV425" s="217"/>
      <c r="CW425" s="217"/>
      <c r="CX425" s="217"/>
      <c r="CY425" s="217"/>
      <c r="CZ425" s="217"/>
      <c r="DA425" s="217"/>
      <c r="DB425" s="217"/>
      <c r="DC425" s="217"/>
      <c r="DD425" s="217"/>
      <c r="DE425" s="217"/>
      <c r="DF425" s="217"/>
      <c r="DG425" s="217"/>
      <c r="DH425" s="217"/>
      <c r="DI425" s="217"/>
      <c r="DJ425" s="217"/>
      <c r="DK425" s="217"/>
      <c r="DL425" s="217"/>
      <c r="DM425" s="217"/>
      <c r="DN425" s="217"/>
      <c r="DO425" s="217"/>
      <c r="DP425" s="217"/>
      <c r="DQ425" s="217"/>
      <c r="DR425" s="217"/>
      <c r="DS425" s="217"/>
      <c r="DT425" s="217"/>
      <c r="DU425" s="217"/>
      <c r="DV425" s="217"/>
      <c r="DW425" s="217"/>
      <c r="DX425" s="217"/>
      <c r="DY425" s="217"/>
      <c r="DZ425" s="217"/>
      <c r="EA425" s="217"/>
      <c r="EB425" s="217"/>
      <c r="EC425" s="217"/>
      <c r="ED425" s="217"/>
      <c r="EE425" s="217"/>
      <c r="EF425" s="217"/>
      <c r="EG425" s="217"/>
      <c r="EH425" s="217"/>
      <c r="EI425" s="217"/>
      <c r="EJ425" s="217"/>
      <c r="EK425" s="217"/>
      <c r="EL425" s="217"/>
      <c r="EM425" s="217"/>
      <c r="EN425" s="217"/>
      <c r="EO425" s="217"/>
      <c r="EP425" s="217"/>
      <c r="EQ425" s="217"/>
      <c r="ER425" s="217"/>
      <c r="ES425" s="217"/>
      <c r="ET425" s="217"/>
      <c r="EU425" s="217"/>
      <c r="EV425" s="217"/>
      <c r="EW425" s="217"/>
      <c r="EX425" s="217"/>
      <c r="EY425" s="217"/>
      <c r="EZ425" s="217"/>
      <c r="FA425" s="217"/>
      <c r="FB425" s="217"/>
      <c r="FC425" s="217"/>
      <c r="FD425" s="217"/>
      <c r="FE425" s="217"/>
      <c r="FF425" s="217"/>
      <c r="FG425" s="217"/>
      <c r="FH425" s="217"/>
      <c r="FI425" s="217"/>
      <c r="FJ425" s="217"/>
      <c r="FK425" s="217"/>
      <c r="FL425" s="217"/>
      <c r="FM425" s="217"/>
      <c r="FN425" s="217"/>
      <c r="FO425" s="217"/>
      <c r="FP425" s="217"/>
      <c r="FQ425" s="217"/>
      <c r="FR425" s="217"/>
      <c r="FS425" s="217"/>
      <c r="FT425" s="217"/>
      <c r="FU425" s="217"/>
      <c r="FV425" s="217"/>
      <c r="FW425" s="217"/>
      <c r="FX425" s="217"/>
      <c r="FY425" s="217"/>
      <c r="FZ425" s="217"/>
      <c r="GA425" s="217"/>
      <c r="GB425" s="217"/>
      <c r="GC425" s="217"/>
      <c r="GD425" s="217"/>
      <c r="GE425" s="217"/>
      <c r="GF425" s="217"/>
      <c r="GG425" s="217"/>
      <c r="GH425" s="217"/>
      <c r="GI425" s="217"/>
      <c r="GJ425" s="217"/>
      <c r="GK425" s="217"/>
      <c r="GL425" s="217"/>
      <c r="GM425" s="217"/>
      <c r="GN425" s="217"/>
      <c r="GO425" s="217"/>
      <c r="GP425" s="217"/>
      <c r="GQ425" s="217"/>
      <c r="GR425" s="217"/>
      <c r="GS425" s="217"/>
      <c r="GT425" s="217"/>
      <c r="GU425" s="217"/>
      <c r="GV425" s="217"/>
      <c r="GW425" s="217"/>
      <c r="GX425" s="217"/>
      <c r="GY425" s="217"/>
      <c r="GZ425" s="217"/>
      <c r="HA425" s="217"/>
      <c r="HB425" s="217"/>
      <c r="HC425" s="217"/>
      <c r="HD425" s="217"/>
      <c r="HE425" s="217"/>
      <c r="HF425" s="217"/>
      <c r="HG425" s="217"/>
      <c r="HH425" s="217"/>
      <c r="HI425" s="217"/>
      <c r="HJ425" s="217"/>
      <c r="HK425" s="217"/>
      <c r="HL425" s="217"/>
      <c r="HM425" s="217"/>
      <c r="HN425" s="217"/>
      <c r="HO425" s="217"/>
      <c r="HP425" s="217"/>
      <c r="HQ425" s="217"/>
      <c r="HR425" s="217"/>
      <c r="HS425" s="217"/>
      <c r="HT425" s="217"/>
      <c r="HU425" s="217"/>
      <c r="HV425" s="217"/>
      <c r="HW425" s="217"/>
      <c r="HX425" s="217"/>
      <c r="HY425" s="217"/>
      <c r="HZ425" s="217"/>
      <c r="IA425" s="217"/>
      <c r="IB425" s="217"/>
      <c r="IC425" s="217"/>
      <c r="ID425" s="217"/>
      <c r="IE425" s="217"/>
      <c r="IF425" s="217"/>
      <c r="IG425" s="217"/>
      <c r="IH425" s="217"/>
      <c r="II425" s="217"/>
      <c r="IJ425" s="217"/>
      <c r="IK425" s="217"/>
      <c r="IL425" s="217"/>
      <c r="IM425" s="217"/>
      <c r="IN425" s="217"/>
      <c r="IO425" s="217"/>
      <c r="IP425" s="217"/>
      <c r="IQ425" s="217"/>
      <c r="IR425" s="217"/>
      <c r="IS425" s="217"/>
      <c r="IT425" s="217"/>
      <c r="IU425" s="217"/>
      <c r="IV425" s="217"/>
      <c r="IW425" s="217"/>
    </row>
    <row r="426" customFormat="false" ht="12.75" hidden="false" customHeight="false" outlineLevel="0" collapsed="false">
      <c r="A426" s="192"/>
      <c r="B426" s="216"/>
      <c r="C426" s="216"/>
      <c r="D426" s="216"/>
      <c r="E426" s="216"/>
      <c r="F426" s="217"/>
      <c r="G426" s="217"/>
      <c r="H426" s="217"/>
      <c r="I426" s="217"/>
      <c r="J426" s="217"/>
      <c r="K426" s="217"/>
      <c r="L426" s="217"/>
      <c r="M426" s="217"/>
      <c r="N426" s="217"/>
      <c r="O426" s="217"/>
      <c r="P426" s="217"/>
      <c r="Q426" s="217"/>
      <c r="R426" s="217"/>
      <c r="S426" s="217"/>
      <c r="T426" s="217"/>
      <c r="U426" s="217"/>
      <c r="V426" s="217"/>
      <c r="W426" s="217"/>
      <c r="X426" s="217"/>
      <c r="Y426" s="217"/>
      <c r="Z426" s="217"/>
      <c r="AA426" s="217"/>
      <c r="AB426" s="217"/>
      <c r="AC426" s="217"/>
      <c r="AD426" s="217"/>
      <c r="AE426" s="217"/>
      <c r="AF426" s="217"/>
      <c r="AG426" s="217"/>
      <c r="AH426" s="217"/>
      <c r="AI426" s="217"/>
      <c r="AJ426" s="217"/>
      <c r="AK426" s="217"/>
      <c r="AL426" s="217"/>
      <c r="AM426" s="217"/>
      <c r="AN426" s="217"/>
      <c r="AO426" s="217"/>
      <c r="AP426" s="217"/>
      <c r="AQ426" s="217"/>
      <c r="AR426" s="217"/>
      <c r="AS426" s="217"/>
      <c r="AT426" s="217"/>
      <c r="AU426" s="217"/>
      <c r="AV426" s="217"/>
      <c r="AW426" s="217"/>
      <c r="AX426" s="217"/>
      <c r="AY426" s="217"/>
      <c r="AZ426" s="217"/>
      <c r="BA426" s="217"/>
      <c r="BB426" s="217"/>
      <c r="BC426" s="217"/>
      <c r="BD426" s="217"/>
      <c r="BE426" s="217"/>
      <c r="BF426" s="217"/>
      <c r="BG426" s="217"/>
      <c r="BH426" s="217"/>
      <c r="BI426" s="217"/>
      <c r="BJ426" s="217"/>
      <c r="BK426" s="217"/>
      <c r="BL426" s="217"/>
      <c r="BM426" s="217"/>
      <c r="BN426" s="217"/>
      <c r="BO426" s="217"/>
      <c r="BP426" s="217"/>
      <c r="BQ426" s="217"/>
      <c r="BR426" s="217"/>
      <c r="BS426" s="217"/>
      <c r="BT426" s="217"/>
      <c r="BU426" s="217"/>
      <c r="BV426" s="217"/>
      <c r="BW426" s="217"/>
      <c r="BX426" s="217"/>
      <c r="BY426" s="217"/>
      <c r="BZ426" s="217"/>
      <c r="CA426" s="217"/>
      <c r="CB426" s="217"/>
      <c r="CC426" s="217"/>
      <c r="CD426" s="217"/>
      <c r="CE426" s="217"/>
      <c r="CF426" s="217"/>
      <c r="CG426" s="217"/>
      <c r="CH426" s="217"/>
      <c r="CI426" s="217"/>
      <c r="CJ426" s="217"/>
      <c r="CK426" s="217"/>
      <c r="CL426" s="217"/>
      <c r="CM426" s="217"/>
      <c r="CN426" s="217"/>
      <c r="CO426" s="217"/>
      <c r="CP426" s="217"/>
      <c r="CQ426" s="217"/>
      <c r="CR426" s="217"/>
      <c r="CS426" s="217"/>
      <c r="CT426" s="217"/>
      <c r="CU426" s="217"/>
      <c r="CV426" s="217"/>
      <c r="CW426" s="217"/>
      <c r="CX426" s="217"/>
      <c r="CY426" s="217"/>
      <c r="CZ426" s="217"/>
      <c r="DA426" s="217"/>
      <c r="DB426" s="217"/>
      <c r="DC426" s="217"/>
      <c r="DD426" s="217"/>
      <c r="DE426" s="217"/>
      <c r="DF426" s="217"/>
      <c r="DG426" s="217"/>
      <c r="DH426" s="217"/>
      <c r="DI426" s="217"/>
      <c r="DJ426" s="217"/>
      <c r="DK426" s="217"/>
      <c r="DL426" s="217"/>
      <c r="DM426" s="217"/>
      <c r="DN426" s="217"/>
      <c r="DO426" s="217"/>
      <c r="DP426" s="217"/>
      <c r="DQ426" s="217"/>
      <c r="DR426" s="217"/>
      <c r="DS426" s="217"/>
      <c r="DT426" s="217"/>
      <c r="DU426" s="217"/>
      <c r="DV426" s="217"/>
      <c r="DW426" s="217"/>
      <c r="DX426" s="217"/>
      <c r="DY426" s="217"/>
      <c r="DZ426" s="217"/>
      <c r="EA426" s="217"/>
      <c r="EB426" s="217"/>
      <c r="EC426" s="217"/>
      <c r="ED426" s="217"/>
      <c r="EE426" s="217"/>
      <c r="EF426" s="217"/>
      <c r="EG426" s="217"/>
      <c r="EH426" s="217"/>
      <c r="EI426" s="217"/>
      <c r="EJ426" s="217"/>
      <c r="EK426" s="217"/>
      <c r="EL426" s="217"/>
      <c r="EM426" s="217"/>
      <c r="EN426" s="217"/>
      <c r="EO426" s="217"/>
      <c r="EP426" s="217"/>
      <c r="EQ426" s="217"/>
      <c r="ER426" s="217"/>
      <c r="ES426" s="217"/>
      <c r="ET426" s="217"/>
      <c r="EU426" s="217"/>
      <c r="EV426" s="217"/>
      <c r="EW426" s="217"/>
      <c r="EX426" s="217"/>
      <c r="EY426" s="217"/>
      <c r="EZ426" s="217"/>
      <c r="FA426" s="217"/>
      <c r="FB426" s="217"/>
      <c r="FC426" s="217"/>
      <c r="FD426" s="217"/>
      <c r="FE426" s="217"/>
      <c r="FF426" s="217"/>
      <c r="FG426" s="217"/>
      <c r="FH426" s="217"/>
      <c r="FI426" s="217"/>
      <c r="FJ426" s="217"/>
      <c r="FK426" s="217"/>
      <c r="FL426" s="217"/>
      <c r="FM426" s="217"/>
      <c r="FN426" s="217"/>
      <c r="FO426" s="217"/>
      <c r="FP426" s="217"/>
      <c r="FQ426" s="217"/>
      <c r="FR426" s="217"/>
      <c r="FS426" s="217"/>
      <c r="FT426" s="217"/>
      <c r="FU426" s="217"/>
      <c r="FV426" s="217"/>
      <c r="FW426" s="217"/>
      <c r="FX426" s="217"/>
      <c r="FY426" s="217"/>
      <c r="FZ426" s="217"/>
      <c r="GA426" s="217"/>
      <c r="GB426" s="217"/>
      <c r="GC426" s="217"/>
      <c r="GD426" s="217"/>
      <c r="GE426" s="217"/>
      <c r="GF426" s="217"/>
      <c r="GG426" s="217"/>
      <c r="GH426" s="217"/>
      <c r="GI426" s="217"/>
      <c r="GJ426" s="217"/>
      <c r="GK426" s="217"/>
      <c r="GL426" s="217"/>
      <c r="GM426" s="217"/>
      <c r="GN426" s="217"/>
      <c r="GO426" s="217"/>
      <c r="GP426" s="217"/>
      <c r="GQ426" s="217"/>
      <c r="GR426" s="217"/>
      <c r="GS426" s="217"/>
      <c r="GT426" s="217"/>
      <c r="GU426" s="217"/>
      <c r="GV426" s="217"/>
      <c r="GW426" s="217"/>
      <c r="GX426" s="217"/>
      <c r="GY426" s="217"/>
      <c r="GZ426" s="217"/>
      <c r="HA426" s="217"/>
      <c r="HB426" s="217"/>
      <c r="HC426" s="217"/>
      <c r="HD426" s="217"/>
      <c r="HE426" s="217"/>
      <c r="HF426" s="217"/>
      <c r="HG426" s="217"/>
      <c r="HH426" s="217"/>
      <c r="HI426" s="217"/>
      <c r="HJ426" s="217"/>
      <c r="HK426" s="217"/>
      <c r="HL426" s="217"/>
      <c r="HM426" s="217"/>
      <c r="HN426" s="217"/>
      <c r="HO426" s="217"/>
      <c r="HP426" s="217"/>
      <c r="HQ426" s="217"/>
      <c r="HR426" s="217"/>
      <c r="HS426" s="217"/>
      <c r="HT426" s="217"/>
      <c r="HU426" s="217"/>
      <c r="HV426" s="217"/>
      <c r="HW426" s="217"/>
      <c r="HX426" s="217"/>
      <c r="HY426" s="217"/>
      <c r="HZ426" s="217"/>
      <c r="IA426" s="217"/>
      <c r="IB426" s="217"/>
      <c r="IC426" s="217"/>
      <c r="ID426" s="217"/>
      <c r="IE426" s="217"/>
      <c r="IF426" s="217"/>
      <c r="IG426" s="217"/>
      <c r="IH426" s="217"/>
      <c r="II426" s="217"/>
      <c r="IJ426" s="217"/>
      <c r="IK426" s="217"/>
      <c r="IL426" s="217"/>
      <c r="IM426" s="217"/>
      <c r="IN426" s="217"/>
      <c r="IO426" s="217"/>
      <c r="IP426" s="217"/>
      <c r="IQ426" s="217"/>
      <c r="IR426" s="217"/>
      <c r="IS426" s="217"/>
      <c r="IT426" s="217"/>
      <c r="IU426" s="217"/>
      <c r="IV426" s="217"/>
      <c r="IW426" s="217"/>
    </row>
    <row r="427" customFormat="false" ht="12.75" hidden="false" customHeight="false" outlineLevel="0" collapsed="false">
      <c r="A427" s="191"/>
      <c r="B427" s="216"/>
      <c r="C427" s="222"/>
      <c r="D427" s="222"/>
      <c r="E427" s="222"/>
      <c r="F427" s="217"/>
      <c r="G427" s="217"/>
      <c r="H427" s="217"/>
      <c r="I427" s="217"/>
      <c r="J427" s="217"/>
      <c r="K427" s="217"/>
      <c r="L427" s="217"/>
      <c r="M427" s="217"/>
      <c r="N427" s="217"/>
      <c r="O427" s="217"/>
      <c r="P427" s="217"/>
      <c r="Q427" s="217"/>
      <c r="R427" s="217"/>
      <c r="S427" s="217"/>
      <c r="T427" s="217"/>
      <c r="U427" s="217"/>
      <c r="V427" s="217"/>
      <c r="W427" s="217"/>
      <c r="X427" s="217"/>
      <c r="Y427" s="217"/>
      <c r="Z427" s="217"/>
      <c r="AA427" s="217"/>
      <c r="AB427" s="217"/>
      <c r="AC427" s="217"/>
      <c r="AD427" s="217"/>
      <c r="AE427" s="217"/>
      <c r="AF427" s="217"/>
      <c r="AG427" s="217"/>
      <c r="AH427" s="217"/>
      <c r="AI427" s="217"/>
      <c r="AJ427" s="217"/>
      <c r="AK427" s="217"/>
      <c r="AL427" s="217"/>
      <c r="AM427" s="217"/>
      <c r="AN427" s="217"/>
      <c r="AO427" s="217"/>
      <c r="AP427" s="217"/>
      <c r="AQ427" s="217"/>
      <c r="AR427" s="217"/>
      <c r="AS427" s="217"/>
      <c r="AT427" s="217"/>
      <c r="AU427" s="217"/>
      <c r="AV427" s="217"/>
      <c r="AW427" s="217"/>
      <c r="AX427" s="217"/>
      <c r="AY427" s="217"/>
      <c r="AZ427" s="217"/>
      <c r="BA427" s="217"/>
      <c r="BB427" s="217"/>
      <c r="BC427" s="217"/>
      <c r="BD427" s="217"/>
      <c r="BE427" s="217"/>
      <c r="BF427" s="217"/>
      <c r="BG427" s="217"/>
      <c r="BH427" s="217"/>
      <c r="BI427" s="217"/>
      <c r="BJ427" s="217"/>
      <c r="BK427" s="217"/>
      <c r="BL427" s="217"/>
      <c r="BM427" s="217"/>
      <c r="BN427" s="217"/>
      <c r="BO427" s="217"/>
      <c r="BP427" s="217"/>
      <c r="BQ427" s="217"/>
      <c r="BR427" s="217"/>
      <c r="BS427" s="217"/>
      <c r="BT427" s="217"/>
      <c r="BU427" s="217"/>
      <c r="BV427" s="217"/>
      <c r="BW427" s="217"/>
      <c r="BX427" s="217"/>
      <c r="BY427" s="217"/>
      <c r="BZ427" s="217"/>
      <c r="CA427" s="217"/>
      <c r="CB427" s="217"/>
      <c r="CC427" s="217"/>
      <c r="CD427" s="217"/>
      <c r="CE427" s="217"/>
      <c r="CF427" s="217"/>
      <c r="CG427" s="217"/>
      <c r="CH427" s="217"/>
      <c r="CI427" s="217"/>
      <c r="CJ427" s="217"/>
      <c r="CK427" s="217"/>
      <c r="CL427" s="217"/>
      <c r="CM427" s="217"/>
      <c r="CN427" s="217"/>
      <c r="CO427" s="217"/>
      <c r="CP427" s="217"/>
      <c r="CQ427" s="217"/>
      <c r="CR427" s="217"/>
      <c r="CS427" s="217"/>
      <c r="CT427" s="217"/>
      <c r="CU427" s="217"/>
      <c r="CV427" s="217"/>
      <c r="CW427" s="217"/>
      <c r="CX427" s="217"/>
      <c r="CY427" s="217"/>
      <c r="CZ427" s="217"/>
      <c r="DA427" s="217"/>
      <c r="DB427" s="217"/>
      <c r="DC427" s="217"/>
      <c r="DD427" s="217"/>
      <c r="DE427" s="217"/>
      <c r="DF427" s="217"/>
      <c r="DG427" s="217"/>
      <c r="DH427" s="217"/>
      <c r="DI427" s="217"/>
      <c r="DJ427" s="217"/>
      <c r="DK427" s="217"/>
      <c r="DL427" s="217"/>
      <c r="DM427" s="217"/>
      <c r="DN427" s="217"/>
      <c r="DO427" s="217"/>
      <c r="DP427" s="217"/>
      <c r="DQ427" s="217"/>
      <c r="DR427" s="217"/>
      <c r="DS427" s="217"/>
      <c r="DT427" s="217"/>
      <c r="DU427" s="217"/>
      <c r="DV427" s="217"/>
      <c r="DW427" s="217"/>
      <c r="DX427" s="217"/>
      <c r="DY427" s="217"/>
      <c r="DZ427" s="217"/>
      <c r="EA427" s="217"/>
      <c r="EB427" s="217"/>
      <c r="EC427" s="217"/>
      <c r="ED427" s="217"/>
      <c r="EE427" s="217"/>
      <c r="EF427" s="217"/>
      <c r="EG427" s="217"/>
      <c r="EH427" s="217"/>
      <c r="EI427" s="217"/>
      <c r="EJ427" s="217"/>
      <c r="EK427" s="217"/>
      <c r="EL427" s="217"/>
      <c r="EM427" s="217"/>
      <c r="EN427" s="217"/>
      <c r="EO427" s="217"/>
      <c r="EP427" s="217"/>
      <c r="EQ427" s="217"/>
      <c r="ER427" s="217"/>
      <c r="ES427" s="217"/>
      <c r="ET427" s="217"/>
      <c r="EU427" s="217"/>
      <c r="EV427" s="217"/>
      <c r="EW427" s="217"/>
      <c r="EX427" s="217"/>
      <c r="EY427" s="217"/>
      <c r="EZ427" s="217"/>
      <c r="FA427" s="217"/>
      <c r="FB427" s="217"/>
      <c r="FC427" s="217"/>
      <c r="FD427" s="217"/>
      <c r="FE427" s="217"/>
      <c r="FF427" s="217"/>
      <c r="FG427" s="217"/>
      <c r="FH427" s="217"/>
      <c r="FI427" s="217"/>
      <c r="FJ427" s="217"/>
      <c r="FK427" s="217"/>
      <c r="FL427" s="217"/>
      <c r="FM427" s="217"/>
      <c r="FN427" s="217"/>
      <c r="FO427" s="217"/>
      <c r="FP427" s="217"/>
      <c r="FQ427" s="217"/>
      <c r="FR427" s="217"/>
      <c r="FS427" s="217"/>
      <c r="FT427" s="217"/>
      <c r="FU427" s="217"/>
      <c r="FV427" s="217"/>
      <c r="FW427" s="217"/>
      <c r="FX427" s="217"/>
      <c r="FY427" s="217"/>
      <c r="FZ427" s="217"/>
      <c r="GA427" s="217"/>
      <c r="GB427" s="217"/>
      <c r="GC427" s="217"/>
      <c r="GD427" s="217"/>
      <c r="GE427" s="217"/>
      <c r="GF427" s="217"/>
      <c r="GG427" s="217"/>
      <c r="GH427" s="217"/>
      <c r="GI427" s="217"/>
      <c r="GJ427" s="217"/>
      <c r="GK427" s="217"/>
      <c r="GL427" s="217"/>
      <c r="GM427" s="217"/>
      <c r="GN427" s="217"/>
      <c r="GO427" s="217"/>
      <c r="GP427" s="217"/>
      <c r="GQ427" s="217"/>
      <c r="GR427" s="217"/>
      <c r="GS427" s="217"/>
      <c r="GT427" s="217"/>
      <c r="GU427" s="217"/>
      <c r="GV427" s="217"/>
      <c r="GW427" s="217"/>
      <c r="GX427" s="217"/>
      <c r="GY427" s="217"/>
      <c r="GZ427" s="217"/>
      <c r="HA427" s="217"/>
      <c r="HB427" s="217"/>
      <c r="HC427" s="217"/>
      <c r="HD427" s="217"/>
      <c r="HE427" s="217"/>
      <c r="HF427" s="217"/>
      <c r="HG427" s="217"/>
      <c r="HH427" s="217"/>
      <c r="HI427" s="217"/>
      <c r="HJ427" s="217"/>
      <c r="HK427" s="217"/>
      <c r="HL427" s="217"/>
      <c r="HM427" s="217"/>
      <c r="HN427" s="217"/>
      <c r="HO427" s="217"/>
      <c r="HP427" s="217"/>
      <c r="HQ427" s="217"/>
      <c r="HR427" s="217"/>
      <c r="HS427" s="217"/>
      <c r="HT427" s="217"/>
      <c r="HU427" s="217"/>
      <c r="HV427" s="217"/>
      <c r="HW427" s="217"/>
      <c r="HX427" s="217"/>
      <c r="HY427" s="217"/>
      <c r="HZ427" s="217"/>
      <c r="IA427" s="217"/>
      <c r="IB427" s="217"/>
      <c r="IC427" s="217"/>
      <c r="ID427" s="217"/>
      <c r="IE427" s="217"/>
      <c r="IF427" s="217"/>
      <c r="IG427" s="217"/>
      <c r="IH427" s="217"/>
      <c r="II427" s="217"/>
      <c r="IJ427" s="217"/>
      <c r="IK427" s="217"/>
      <c r="IL427" s="217"/>
      <c r="IM427" s="217"/>
      <c r="IN427" s="217"/>
      <c r="IO427" s="217"/>
      <c r="IP427" s="217"/>
      <c r="IQ427" s="217"/>
      <c r="IR427" s="217"/>
      <c r="IS427" s="217"/>
      <c r="IT427" s="217"/>
      <c r="IU427" s="217"/>
      <c r="IV427" s="217"/>
      <c r="IW427" s="217"/>
    </row>
    <row r="428" customFormat="false" ht="12.75" hidden="false" customHeight="false" outlineLevel="0" collapsed="false">
      <c r="A428" s="191"/>
      <c r="B428" s="223"/>
      <c r="C428" s="222"/>
      <c r="D428" s="222"/>
      <c r="E428" s="222"/>
      <c r="F428" s="217"/>
      <c r="G428" s="217"/>
      <c r="H428" s="217"/>
      <c r="I428" s="217"/>
      <c r="J428" s="217"/>
      <c r="K428" s="217"/>
      <c r="L428" s="217"/>
      <c r="M428" s="217"/>
      <c r="N428" s="217"/>
      <c r="O428" s="217"/>
      <c r="P428" s="217"/>
      <c r="Q428" s="217"/>
      <c r="R428" s="217"/>
      <c r="S428" s="217"/>
      <c r="T428" s="217"/>
      <c r="U428" s="217"/>
      <c r="V428" s="217"/>
      <c r="W428" s="217"/>
      <c r="X428" s="217"/>
      <c r="Y428" s="217"/>
      <c r="Z428" s="217"/>
      <c r="AA428" s="217"/>
      <c r="AB428" s="217"/>
      <c r="AC428" s="217"/>
      <c r="AD428" s="217"/>
      <c r="AE428" s="217"/>
      <c r="AF428" s="217"/>
      <c r="AG428" s="217"/>
      <c r="AH428" s="217"/>
      <c r="AI428" s="217"/>
      <c r="AJ428" s="217"/>
      <c r="AK428" s="217"/>
      <c r="AL428" s="217"/>
      <c r="AM428" s="217"/>
      <c r="AN428" s="217"/>
      <c r="AO428" s="217"/>
      <c r="AP428" s="217"/>
      <c r="AQ428" s="217"/>
      <c r="AR428" s="217"/>
      <c r="AS428" s="217"/>
      <c r="AT428" s="217"/>
      <c r="AU428" s="217"/>
      <c r="AV428" s="217"/>
      <c r="AW428" s="217"/>
      <c r="AX428" s="217"/>
      <c r="AY428" s="217"/>
      <c r="AZ428" s="217"/>
      <c r="BA428" s="217"/>
      <c r="BB428" s="217"/>
      <c r="BC428" s="217"/>
      <c r="BD428" s="217"/>
      <c r="BE428" s="217"/>
      <c r="BF428" s="217"/>
      <c r="BG428" s="217"/>
      <c r="BH428" s="217"/>
      <c r="BI428" s="217"/>
      <c r="BJ428" s="217"/>
      <c r="BK428" s="217"/>
      <c r="BL428" s="217"/>
      <c r="BM428" s="217"/>
      <c r="BN428" s="217"/>
      <c r="BO428" s="217"/>
      <c r="BP428" s="217"/>
      <c r="BQ428" s="217"/>
      <c r="BR428" s="217"/>
      <c r="BS428" s="217"/>
      <c r="BT428" s="217"/>
      <c r="BU428" s="217"/>
      <c r="BV428" s="217"/>
      <c r="BW428" s="217"/>
      <c r="BX428" s="217"/>
      <c r="BY428" s="217"/>
      <c r="BZ428" s="217"/>
      <c r="CA428" s="217"/>
      <c r="CB428" s="217"/>
      <c r="CC428" s="217"/>
      <c r="CD428" s="217"/>
      <c r="CE428" s="217"/>
      <c r="CF428" s="217"/>
      <c r="CG428" s="217"/>
      <c r="CH428" s="217"/>
      <c r="CI428" s="217"/>
      <c r="CJ428" s="217"/>
      <c r="CK428" s="217"/>
      <c r="CL428" s="217"/>
      <c r="CM428" s="217"/>
      <c r="CN428" s="217"/>
      <c r="CO428" s="217"/>
      <c r="CP428" s="217"/>
      <c r="CQ428" s="217"/>
      <c r="CR428" s="217"/>
      <c r="CS428" s="217"/>
      <c r="CT428" s="217"/>
      <c r="CU428" s="217"/>
      <c r="CV428" s="217"/>
      <c r="CW428" s="217"/>
      <c r="CX428" s="217"/>
      <c r="CY428" s="217"/>
      <c r="CZ428" s="217"/>
      <c r="DA428" s="217"/>
      <c r="DB428" s="217"/>
      <c r="DC428" s="217"/>
      <c r="DD428" s="217"/>
      <c r="DE428" s="217"/>
      <c r="DF428" s="217"/>
      <c r="DG428" s="217"/>
      <c r="DH428" s="217"/>
      <c r="DI428" s="217"/>
      <c r="DJ428" s="217"/>
      <c r="DK428" s="217"/>
      <c r="DL428" s="217"/>
      <c r="DM428" s="217"/>
      <c r="DN428" s="217"/>
      <c r="DO428" s="217"/>
      <c r="DP428" s="217"/>
      <c r="DQ428" s="217"/>
      <c r="DR428" s="217"/>
      <c r="DS428" s="217"/>
      <c r="DT428" s="217"/>
      <c r="DU428" s="217"/>
      <c r="DV428" s="217"/>
      <c r="DW428" s="217"/>
      <c r="DX428" s="217"/>
      <c r="DY428" s="217"/>
      <c r="DZ428" s="217"/>
      <c r="EA428" s="217"/>
      <c r="EB428" s="217"/>
      <c r="EC428" s="217"/>
      <c r="ED428" s="217"/>
      <c r="EE428" s="217"/>
      <c r="EF428" s="217"/>
      <c r="EG428" s="217"/>
      <c r="EH428" s="217"/>
      <c r="EI428" s="217"/>
      <c r="EJ428" s="217"/>
      <c r="EK428" s="217"/>
      <c r="EL428" s="217"/>
      <c r="EM428" s="217"/>
      <c r="EN428" s="217"/>
      <c r="EO428" s="217"/>
      <c r="EP428" s="217"/>
      <c r="EQ428" s="217"/>
      <c r="ER428" s="217"/>
      <c r="ES428" s="217"/>
      <c r="ET428" s="217"/>
      <c r="EU428" s="217"/>
      <c r="EV428" s="217"/>
      <c r="EW428" s="217"/>
      <c r="EX428" s="217"/>
      <c r="EY428" s="217"/>
      <c r="EZ428" s="217"/>
      <c r="FA428" s="217"/>
      <c r="FB428" s="217"/>
      <c r="FC428" s="217"/>
      <c r="FD428" s="217"/>
      <c r="FE428" s="217"/>
      <c r="FF428" s="217"/>
      <c r="FG428" s="217"/>
      <c r="FH428" s="217"/>
      <c r="FI428" s="217"/>
      <c r="FJ428" s="217"/>
      <c r="FK428" s="217"/>
      <c r="FL428" s="217"/>
      <c r="FM428" s="217"/>
      <c r="FN428" s="217"/>
      <c r="FO428" s="217"/>
      <c r="FP428" s="217"/>
      <c r="FQ428" s="217"/>
      <c r="FR428" s="217"/>
      <c r="FS428" s="217"/>
      <c r="FT428" s="217"/>
      <c r="FU428" s="217"/>
      <c r="FV428" s="217"/>
      <c r="FW428" s="217"/>
      <c r="FX428" s="217"/>
      <c r="FY428" s="217"/>
      <c r="FZ428" s="217"/>
      <c r="GA428" s="217"/>
      <c r="GB428" s="217"/>
      <c r="GC428" s="217"/>
      <c r="GD428" s="217"/>
      <c r="GE428" s="217"/>
      <c r="GF428" s="217"/>
      <c r="GG428" s="217"/>
      <c r="GH428" s="217"/>
      <c r="GI428" s="217"/>
      <c r="GJ428" s="217"/>
      <c r="GK428" s="217"/>
      <c r="GL428" s="217"/>
      <c r="GM428" s="217"/>
      <c r="GN428" s="217"/>
      <c r="GO428" s="217"/>
      <c r="GP428" s="217"/>
      <c r="GQ428" s="217"/>
      <c r="GR428" s="217"/>
      <c r="GS428" s="217"/>
      <c r="GT428" s="217"/>
      <c r="GU428" s="217"/>
      <c r="GV428" s="217"/>
      <c r="GW428" s="217"/>
      <c r="GX428" s="217"/>
      <c r="GY428" s="217"/>
      <c r="GZ428" s="217"/>
      <c r="HA428" s="217"/>
      <c r="HB428" s="217"/>
      <c r="HC428" s="217"/>
      <c r="HD428" s="217"/>
      <c r="HE428" s="217"/>
      <c r="HF428" s="217"/>
      <c r="HG428" s="217"/>
      <c r="HH428" s="217"/>
      <c r="HI428" s="217"/>
      <c r="HJ428" s="217"/>
      <c r="HK428" s="217"/>
      <c r="HL428" s="217"/>
      <c r="HM428" s="217"/>
      <c r="HN428" s="217"/>
      <c r="HO428" s="217"/>
      <c r="HP428" s="217"/>
      <c r="HQ428" s="217"/>
      <c r="HR428" s="217"/>
      <c r="HS428" s="217"/>
      <c r="HT428" s="217"/>
      <c r="HU428" s="217"/>
      <c r="HV428" s="217"/>
      <c r="HW428" s="217"/>
      <c r="HX428" s="217"/>
      <c r="HY428" s="217"/>
      <c r="HZ428" s="217"/>
      <c r="IA428" s="217"/>
      <c r="IB428" s="217"/>
      <c r="IC428" s="217"/>
      <c r="ID428" s="217"/>
      <c r="IE428" s="217"/>
      <c r="IF428" s="217"/>
      <c r="IG428" s="217"/>
      <c r="IH428" s="217"/>
      <c r="II428" s="217"/>
      <c r="IJ428" s="217"/>
      <c r="IK428" s="217"/>
      <c r="IL428" s="217"/>
      <c r="IM428" s="217"/>
      <c r="IN428" s="217"/>
      <c r="IO428" s="217"/>
      <c r="IP428" s="217"/>
      <c r="IQ428" s="217"/>
      <c r="IR428" s="217"/>
      <c r="IS428" s="217"/>
      <c r="IT428" s="217"/>
      <c r="IU428" s="217"/>
      <c r="IV428" s="217"/>
      <c r="IW428" s="217"/>
    </row>
    <row r="429" customFormat="false" ht="12.75" hidden="false" customHeight="false" outlineLevel="0" collapsed="false">
      <c r="A429" s="191"/>
      <c r="B429" s="224"/>
      <c r="C429" s="222"/>
      <c r="D429" s="222"/>
      <c r="E429" s="222"/>
      <c r="F429" s="217"/>
      <c r="G429" s="217"/>
      <c r="H429" s="217"/>
      <c r="I429" s="217"/>
      <c r="J429" s="217"/>
      <c r="K429" s="217"/>
      <c r="L429" s="217"/>
      <c r="M429" s="217"/>
      <c r="N429" s="217"/>
      <c r="O429" s="217"/>
      <c r="P429" s="217"/>
      <c r="Q429" s="217"/>
      <c r="R429" s="217"/>
      <c r="S429" s="217"/>
      <c r="T429" s="217"/>
      <c r="U429" s="217"/>
      <c r="V429" s="217"/>
      <c r="W429" s="217"/>
      <c r="X429" s="217"/>
      <c r="Y429" s="217"/>
      <c r="Z429" s="217"/>
      <c r="AA429" s="217"/>
      <c r="AB429" s="217"/>
      <c r="AC429" s="217"/>
      <c r="AD429" s="217"/>
      <c r="AE429" s="217"/>
      <c r="AF429" s="217"/>
      <c r="AG429" s="217"/>
      <c r="AH429" s="217"/>
      <c r="AI429" s="217"/>
      <c r="AJ429" s="217"/>
      <c r="AK429" s="217"/>
      <c r="AL429" s="217"/>
      <c r="AM429" s="217"/>
      <c r="AN429" s="217"/>
      <c r="AO429" s="217"/>
      <c r="AP429" s="217"/>
      <c r="AQ429" s="217"/>
      <c r="AR429" s="217"/>
      <c r="AS429" s="217"/>
      <c r="AT429" s="217"/>
      <c r="AU429" s="217"/>
      <c r="AV429" s="217"/>
      <c r="AW429" s="217"/>
      <c r="AX429" s="217"/>
      <c r="AY429" s="217"/>
      <c r="AZ429" s="217"/>
      <c r="BA429" s="217"/>
      <c r="BB429" s="217"/>
      <c r="BC429" s="217"/>
      <c r="BD429" s="217"/>
      <c r="BE429" s="217"/>
      <c r="BF429" s="217"/>
      <c r="BG429" s="217"/>
      <c r="BH429" s="217"/>
      <c r="BI429" s="217"/>
      <c r="BJ429" s="217"/>
      <c r="BK429" s="217"/>
      <c r="BL429" s="217"/>
      <c r="BM429" s="217"/>
      <c r="BN429" s="217"/>
      <c r="BO429" s="217"/>
      <c r="BP429" s="217"/>
      <c r="BQ429" s="217"/>
      <c r="BR429" s="217"/>
      <c r="BS429" s="217"/>
      <c r="BT429" s="217"/>
      <c r="BU429" s="217"/>
      <c r="BV429" s="217"/>
      <c r="BW429" s="217"/>
      <c r="BX429" s="217"/>
      <c r="BY429" s="217"/>
      <c r="BZ429" s="217"/>
      <c r="CA429" s="217"/>
      <c r="CB429" s="217"/>
      <c r="CC429" s="217"/>
      <c r="CD429" s="217"/>
      <c r="CE429" s="217"/>
      <c r="CF429" s="217"/>
      <c r="CG429" s="217"/>
      <c r="CH429" s="217"/>
      <c r="CI429" s="217"/>
      <c r="CJ429" s="217"/>
      <c r="CK429" s="217"/>
      <c r="CL429" s="217"/>
      <c r="CM429" s="217"/>
      <c r="CN429" s="217"/>
      <c r="CO429" s="217"/>
      <c r="CP429" s="217"/>
      <c r="CQ429" s="217"/>
      <c r="CR429" s="217"/>
      <c r="CS429" s="217"/>
      <c r="CT429" s="217"/>
      <c r="CU429" s="217"/>
      <c r="CV429" s="217"/>
      <c r="CW429" s="217"/>
      <c r="CX429" s="217"/>
      <c r="CY429" s="217"/>
      <c r="CZ429" s="217"/>
      <c r="DA429" s="217"/>
      <c r="DB429" s="217"/>
      <c r="DC429" s="217"/>
      <c r="DD429" s="217"/>
      <c r="DE429" s="217"/>
      <c r="DF429" s="217"/>
      <c r="DG429" s="217"/>
      <c r="DH429" s="217"/>
      <c r="DI429" s="217"/>
      <c r="DJ429" s="217"/>
      <c r="DK429" s="217"/>
      <c r="DL429" s="217"/>
      <c r="DM429" s="217"/>
      <c r="DN429" s="217"/>
      <c r="DO429" s="217"/>
      <c r="DP429" s="217"/>
      <c r="DQ429" s="217"/>
      <c r="DR429" s="217"/>
      <c r="DS429" s="217"/>
      <c r="DT429" s="217"/>
      <c r="DU429" s="217"/>
      <c r="DV429" s="217"/>
      <c r="DW429" s="217"/>
      <c r="DX429" s="217"/>
      <c r="DY429" s="217"/>
      <c r="DZ429" s="217"/>
      <c r="EA429" s="217"/>
      <c r="EB429" s="217"/>
      <c r="EC429" s="217"/>
      <c r="ED429" s="217"/>
      <c r="EE429" s="217"/>
      <c r="EF429" s="217"/>
      <c r="EG429" s="217"/>
      <c r="EH429" s="217"/>
      <c r="EI429" s="217"/>
      <c r="EJ429" s="217"/>
      <c r="EK429" s="217"/>
      <c r="EL429" s="217"/>
      <c r="EM429" s="217"/>
      <c r="EN429" s="217"/>
      <c r="EO429" s="217"/>
      <c r="EP429" s="217"/>
      <c r="EQ429" s="217"/>
      <c r="ER429" s="217"/>
      <c r="ES429" s="217"/>
      <c r="ET429" s="217"/>
      <c r="EU429" s="217"/>
      <c r="EV429" s="217"/>
      <c r="EW429" s="217"/>
      <c r="EX429" s="217"/>
      <c r="EY429" s="217"/>
      <c r="EZ429" s="217"/>
      <c r="FA429" s="217"/>
      <c r="FB429" s="217"/>
      <c r="FC429" s="217"/>
      <c r="FD429" s="217"/>
      <c r="FE429" s="217"/>
      <c r="FF429" s="217"/>
      <c r="FG429" s="217"/>
      <c r="FH429" s="217"/>
      <c r="FI429" s="217"/>
      <c r="FJ429" s="217"/>
      <c r="FK429" s="217"/>
      <c r="FL429" s="217"/>
      <c r="FM429" s="217"/>
      <c r="FN429" s="217"/>
      <c r="FO429" s="217"/>
      <c r="FP429" s="217"/>
      <c r="FQ429" s="217"/>
      <c r="FR429" s="217"/>
      <c r="FS429" s="217"/>
      <c r="FT429" s="217"/>
      <c r="FU429" s="217"/>
      <c r="FV429" s="217"/>
      <c r="FW429" s="217"/>
      <c r="FX429" s="217"/>
      <c r="FY429" s="217"/>
      <c r="FZ429" s="217"/>
      <c r="GA429" s="217"/>
      <c r="GB429" s="217"/>
      <c r="GC429" s="217"/>
      <c r="GD429" s="217"/>
      <c r="GE429" s="217"/>
      <c r="GF429" s="217"/>
      <c r="GG429" s="217"/>
      <c r="GH429" s="217"/>
      <c r="GI429" s="217"/>
      <c r="GJ429" s="217"/>
      <c r="GK429" s="217"/>
      <c r="GL429" s="217"/>
      <c r="GM429" s="217"/>
      <c r="GN429" s="217"/>
      <c r="GO429" s="217"/>
      <c r="GP429" s="217"/>
      <c r="GQ429" s="217"/>
      <c r="GR429" s="217"/>
      <c r="GS429" s="217"/>
      <c r="GT429" s="217"/>
      <c r="GU429" s="217"/>
      <c r="GV429" s="217"/>
      <c r="GW429" s="217"/>
      <c r="GX429" s="217"/>
      <c r="GY429" s="217"/>
      <c r="GZ429" s="217"/>
      <c r="HA429" s="217"/>
      <c r="HB429" s="217"/>
      <c r="HC429" s="217"/>
      <c r="HD429" s="217"/>
      <c r="HE429" s="217"/>
      <c r="HF429" s="217"/>
      <c r="HG429" s="217"/>
      <c r="HH429" s="217"/>
      <c r="HI429" s="217"/>
      <c r="HJ429" s="217"/>
      <c r="HK429" s="217"/>
      <c r="HL429" s="217"/>
      <c r="HM429" s="217"/>
      <c r="HN429" s="217"/>
      <c r="HO429" s="217"/>
      <c r="HP429" s="217"/>
      <c r="HQ429" s="217"/>
      <c r="HR429" s="217"/>
      <c r="HS429" s="217"/>
      <c r="HT429" s="217"/>
      <c r="HU429" s="217"/>
      <c r="HV429" s="217"/>
      <c r="HW429" s="217"/>
      <c r="HX429" s="217"/>
      <c r="HY429" s="217"/>
      <c r="HZ429" s="217"/>
      <c r="IA429" s="217"/>
      <c r="IB429" s="217"/>
      <c r="IC429" s="217"/>
      <c r="ID429" s="217"/>
      <c r="IE429" s="217"/>
      <c r="IF429" s="217"/>
      <c r="IG429" s="217"/>
      <c r="IH429" s="217"/>
      <c r="II429" s="217"/>
      <c r="IJ429" s="217"/>
      <c r="IK429" s="217"/>
      <c r="IL429" s="217"/>
      <c r="IM429" s="217"/>
      <c r="IN429" s="217"/>
      <c r="IO429" s="217"/>
      <c r="IP429" s="217"/>
      <c r="IQ429" s="217"/>
      <c r="IR429" s="217"/>
      <c r="IS429" s="217"/>
      <c r="IT429" s="217"/>
      <c r="IU429" s="217"/>
      <c r="IV429" s="217"/>
      <c r="IW429" s="217"/>
    </row>
    <row r="430" customFormat="false" ht="12.75" hidden="false" customHeight="false" outlineLevel="0" collapsed="false">
      <c r="A430" s="190"/>
      <c r="B430" s="221"/>
      <c r="C430" s="222"/>
      <c r="D430" s="222"/>
      <c r="E430" s="222"/>
      <c r="F430" s="217"/>
      <c r="G430" s="217"/>
      <c r="H430" s="217"/>
      <c r="I430" s="217"/>
      <c r="J430" s="217"/>
      <c r="K430" s="217"/>
      <c r="L430" s="217"/>
      <c r="M430" s="217"/>
      <c r="N430" s="217"/>
      <c r="O430" s="217"/>
      <c r="P430" s="217"/>
      <c r="Q430" s="217"/>
      <c r="R430" s="217"/>
      <c r="S430" s="217"/>
      <c r="T430" s="217"/>
      <c r="U430" s="217"/>
      <c r="V430" s="217"/>
      <c r="W430" s="217"/>
      <c r="X430" s="217"/>
      <c r="Y430" s="217"/>
      <c r="Z430" s="217"/>
      <c r="AA430" s="217"/>
      <c r="AB430" s="217"/>
      <c r="AC430" s="217"/>
      <c r="AD430" s="217"/>
      <c r="AE430" s="217"/>
      <c r="AF430" s="217"/>
      <c r="AG430" s="217"/>
      <c r="AH430" s="217"/>
      <c r="AI430" s="217"/>
      <c r="AJ430" s="217"/>
      <c r="AK430" s="217"/>
      <c r="AL430" s="217"/>
      <c r="AM430" s="217"/>
      <c r="AN430" s="217"/>
      <c r="AO430" s="217"/>
      <c r="AP430" s="217"/>
      <c r="AQ430" s="217"/>
      <c r="AR430" s="217"/>
      <c r="AS430" s="217"/>
      <c r="AT430" s="217"/>
      <c r="AU430" s="217"/>
      <c r="AV430" s="217"/>
      <c r="AW430" s="217"/>
      <c r="AX430" s="217"/>
      <c r="AY430" s="217"/>
      <c r="AZ430" s="217"/>
      <c r="BA430" s="217"/>
      <c r="BB430" s="217"/>
      <c r="BC430" s="217"/>
      <c r="BD430" s="217"/>
      <c r="BE430" s="217"/>
      <c r="BF430" s="217"/>
      <c r="BG430" s="217"/>
      <c r="BH430" s="217"/>
      <c r="BI430" s="217"/>
      <c r="BJ430" s="217"/>
      <c r="BK430" s="217"/>
      <c r="BL430" s="217"/>
      <c r="BM430" s="217"/>
      <c r="BN430" s="217"/>
      <c r="BO430" s="217"/>
      <c r="BP430" s="217"/>
      <c r="BQ430" s="217"/>
      <c r="BR430" s="217"/>
      <c r="BS430" s="217"/>
      <c r="BT430" s="217"/>
      <c r="BU430" s="217"/>
      <c r="BV430" s="217"/>
      <c r="BW430" s="217"/>
      <c r="BX430" s="217"/>
      <c r="BY430" s="217"/>
      <c r="BZ430" s="217"/>
      <c r="CA430" s="217"/>
      <c r="CB430" s="217"/>
      <c r="CC430" s="217"/>
      <c r="CD430" s="217"/>
      <c r="CE430" s="217"/>
      <c r="CF430" s="217"/>
      <c r="CG430" s="217"/>
      <c r="CH430" s="217"/>
      <c r="CI430" s="217"/>
      <c r="CJ430" s="217"/>
      <c r="CK430" s="217"/>
      <c r="CL430" s="217"/>
      <c r="CM430" s="217"/>
      <c r="CN430" s="217"/>
      <c r="CO430" s="217"/>
      <c r="CP430" s="217"/>
      <c r="CQ430" s="217"/>
      <c r="CR430" s="217"/>
      <c r="CS430" s="217"/>
      <c r="CT430" s="217"/>
      <c r="CU430" s="217"/>
      <c r="CV430" s="217"/>
      <c r="CW430" s="217"/>
      <c r="CX430" s="217"/>
      <c r="CY430" s="217"/>
      <c r="CZ430" s="217"/>
      <c r="DA430" s="217"/>
      <c r="DB430" s="217"/>
      <c r="DC430" s="217"/>
      <c r="DD430" s="217"/>
      <c r="DE430" s="217"/>
      <c r="DF430" s="217"/>
      <c r="DG430" s="217"/>
      <c r="DH430" s="217"/>
      <c r="DI430" s="217"/>
      <c r="DJ430" s="217"/>
      <c r="DK430" s="217"/>
      <c r="DL430" s="217"/>
      <c r="DM430" s="217"/>
      <c r="DN430" s="217"/>
      <c r="DO430" s="217"/>
      <c r="DP430" s="217"/>
      <c r="DQ430" s="217"/>
      <c r="DR430" s="217"/>
      <c r="DS430" s="217"/>
      <c r="DT430" s="217"/>
      <c r="DU430" s="217"/>
      <c r="DV430" s="217"/>
      <c r="DW430" s="217"/>
      <c r="DX430" s="217"/>
      <c r="DY430" s="217"/>
      <c r="DZ430" s="217"/>
      <c r="EA430" s="217"/>
      <c r="EB430" s="217"/>
      <c r="EC430" s="217"/>
      <c r="ED430" s="217"/>
      <c r="EE430" s="217"/>
      <c r="EF430" s="217"/>
      <c r="EG430" s="217"/>
      <c r="EH430" s="217"/>
      <c r="EI430" s="217"/>
      <c r="EJ430" s="217"/>
      <c r="EK430" s="217"/>
      <c r="EL430" s="217"/>
      <c r="EM430" s="217"/>
      <c r="EN430" s="217"/>
      <c r="EO430" s="217"/>
      <c r="EP430" s="217"/>
      <c r="EQ430" s="217"/>
      <c r="ER430" s="217"/>
      <c r="ES430" s="217"/>
      <c r="ET430" s="217"/>
      <c r="EU430" s="217"/>
      <c r="EV430" s="217"/>
      <c r="EW430" s="217"/>
      <c r="EX430" s="217"/>
      <c r="EY430" s="217"/>
      <c r="EZ430" s="217"/>
      <c r="FA430" s="217"/>
      <c r="FB430" s="217"/>
      <c r="FC430" s="217"/>
      <c r="FD430" s="217"/>
      <c r="FE430" s="217"/>
      <c r="FF430" s="217"/>
      <c r="FG430" s="217"/>
      <c r="FH430" s="217"/>
      <c r="FI430" s="217"/>
      <c r="FJ430" s="217"/>
      <c r="FK430" s="217"/>
      <c r="FL430" s="217"/>
      <c r="FM430" s="217"/>
      <c r="FN430" s="217"/>
      <c r="FO430" s="217"/>
      <c r="FP430" s="217"/>
      <c r="FQ430" s="217"/>
      <c r="FR430" s="217"/>
      <c r="FS430" s="217"/>
      <c r="FT430" s="217"/>
      <c r="FU430" s="217"/>
      <c r="FV430" s="217"/>
      <c r="FW430" s="217"/>
      <c r="FX430" s="217"/>
      <c r="FY430" s="217"/>
      <c r="FZ430" s="217"/>
      <c r="GA430" s="217"/>
      <c r="GB430" s="217"/>
      <c r="GC430" s="217"/>
      <c r="GD430" s="217"/>
      <c r="GE430" s="217"/>
      <c r="GF430" s="217"/>
      <c r="GG430" s="217"/>
      <c r="GH430" s="217"/>
      <c r="GI430" s="217"/>
      <c r="GJ430" s="217"/>
      <c r="GK430" s="217"/>
      <c r="GL430" s="217"/>
      <c r="GM430" s="217"/>
      <c r="GN430" s="217"/>
      <c r="GO430" s="217"/>
      <c r="GP430" s="217"/>
      <c r="GQ430" s="217"/>
      <c r="GR430" s="217"/>
      <c r="GS430" s="217"/>
      <c r="GT430" s="217"/>
      <c r="GU430" s="217"/>
      <c r="GV430" s="217"/>
      <c r="GW430" s="217"/>
      <c r="GX430" s="217"/>
      <c r="GY430" s="217"/>
      <c r="GZ430" s="217"/>
      <c r="HA430" s="217"/>
      <c r="HB430" s="217"/>
      <c r="HC430" s="217"/>
      <c r="HD430" s="217"/>
      <c r="HE430" s="217"/>
      <c r="HF430" s="217"/>
      <c r="HG430" s="217"/>
      <c r="HH430" s="217"/>
      <c r="HI430" s="217"/>
      <c r="HJ430" s="217"/>
      <c r="HK430" s="217"/>
      <c r="HL430" s="217"/>
      <c r="HM430" s="217"/>
      <c r="HN430" s="217"/>
      <c r="HO430" s="217"/>
      <c r="HP430" s="217"/>
      <c r="HQ430" s="217"/>
      <c r="HR430" s="217"/>
      <c r="HS430" s="217"/>
      <c r="HT430" s="217"/>
      <c r="HU430" s="217"/>
      <c r="HV430" s="217"/>
      <c r="HW430" s="217"/>
      <c r="HX430" s="217"/>
      <c r="HY430" s="217"/>
      <c r="HZ430" s="217"/>
      <c r="IA430" s="217"/>
      <c r="IB430" s="217"/>
      <c r="IC430" s="217"/>
      <c r="ID430" s="217"/>
      <c r="IE430" s="217"/>
      <c r="IF430" s="217"/>
      <c r="IG430" s="217"/>
      <c r="IH430" s="217"/>
      <c r="II430" s="217"/>
      <c r="IJ430" s="217"/>
      <c r="IK430" s="217"/>
      <c r="IL430" s="217"/>
      <c r="IM430" s="217"/>
      <c r="IN430" s="217"/>
      <c r="IO430" s="217"/>
      <c r="IP430" s="217"/>
      <c r="IQ430" s="217"/>
      <c r="IR430" s="217"/>
      <c r="IS430" s="217"/>
      <c r="IT430" s="217"/>
      <c r="IU430" s="217"/>
      <c r="IV430" s="217"/>
      <c r="IW430" s="217"/>
    </row>
    <row r="431" customFormat="false" ht="12.75" hidden="false" customHeight="false" outlineLevel="0" collapsed="false">
      <c r="A431" s="112"/>
      <c r="B431" s="217"/>
      <c r="C431" s="222"/>
      <c r="D431" s="222"/>
      <c r="E431" s="222"/>
      <c r="F431" s="217"/>
      <c r="G431" s="217"/>
      <c r="H431" s="217"/>
      <c r="I431" s="217"/>
      <c r="J431" s="217"/>
      <c r="K431" s="217"/>
      <c r="L431" s="217"/>
      <c r="M431" s="217"/>
      <c r="N431" s="217"/>
      <c r="O431" s="217"/>
      <c r="P431" s="217"/>
      <c r="Q431" s="217"/>
      <c r="R431" s="217"/>
      <c r="S431" s="217"/>
      <c r="T431" s="217"/>
      <c r="U431" s="217"/>
      <c r="V431" s="217"/>
      <c r="W431" s="217"/>
      <c r="X431" s="217"/>
      <c r="Y431" s="217"/>
      <c r="Z431" s="217"/>
      <c r="AA431" s="217"/>
      <c r="AB431" s="217"/>
      <c r="AC431" s="217"/>
      <c r="AD431" s="217"/>
      <c r="AE431" s="217"/>
      <c r="AF431" s="217"/>
      <c r="AG431" s="217"/>
      <c r="AH431" s="217"/>
      <c r="AI431" s="217"/>
      <c r="AJ431" s="217"/>
      <c r="AK431" s="217"/>
      <c r="AL431" s="217"/>
      <c r="AM431" s="217"/>
      <c r="AN431" s="217"/>
      <c r="AO431" s="217"/>
      <c r="AP431" s="217"/>
      <c r="AQ431" s="217"/>
      <c r="AR431" s="217"/>
      <c r="AS431" s="217"/>
      <c r="AT431" s="217"/>
      <c r="AU431" s="217"/>
      <c r="AV431" s="217"/>
      <c r="AW431" s="217"/>
      <c r="AX431" s="217"/>
      <c r="AY431" s="217"/>
      <c r="AZ431" s="217"/>
      <c r="BA431" s="217"/>
      <c r="BB431" s="217"/>
      <c r="BC431" s="217"/>
      <c r="BD431" s="217"/>
      <c r="BE431" s="217"/>
      <c r="BF431" s="217"/>
      <c r="BG431" s="217"/>
      <c r="BH431" s="217"/>
      <c r="BI431" s="217"/>
      <c r="BJ431" s="217"/>
      <c r="BK431" s="217"/>
      <c r="BL431" s="217"/>
      <c r="BM431" s="217"/>
      <c r="BN431" s="217"/>
      <c r="BO431" s="217"/>
      <c r="BP431" s="217"/>
      <c r="BQ431" s="217"/>
      <c r="BR431" s="217"/>
      <c r="BS431" s="217"/>
      <c r="BT431" s="217"/>
      <c r="BU431" s="217"/>
      <c r="BV431" s="217"/>
      <c r="BW431" s="217"/>
      <c r="BX431" s="217"/>
      <c r="BY431" s="217"/>
      <c r="BZ431" s="217"/>
      <c r="CA431" s="217"/>
      <c r="CB431" s="217"/>
      <c r="CC431" s="217"/>
      <c r="CD431" s="217"/>
      <c r="CE431" s="217"/>
      <c r="CF431" s="217"/>
      <c r="CG431" s="217"/>
      <c r="CH431" s="217"/>
      <c r="CI431" s="217"/>
      <c r="CJ431" s="217"/>
      <c r="CK431" s="217"/>
      <c r="CL431" s="217"/>
      <c r="CM431" s="217"/>
      <c r="CN431" s="217"/>
      <c r="CO431" s="217"/>
      <c r="CP431" s="217"/>
      <c r="CQ431" s="217"/>
      <c r="CR431" s="217"/>
      <c r="CS431" s="217"/>
      <c r="CT431" s="217"/>
      <c r="CU431" s="217"/>
      <c r="CV431" s="217"/>
      <c r="CW431" s="217"/>
      <c r="CX431" s="217"/>
      <c r="CY431" s="217"/>
      <c r="CZ431" s="217"/>
      <c r="DA431" s="217"/>
      <c r="DB431" s="217"/>
      <c r="DC431" s="217"/>
      <c r="DD431" s="217"/>
      <c r="DE431" s="217"/>
      <c r="DF431" s="217"/>
      <c r="DG431" s="217"/>
      <c r="DH431" s="217"/>
      <c r="DI431" s="217"/>
      <c r="DJ431" s="217"/>
      <c r="DK431" s="217"/>
      <c r="DL431" s="217"/>
      <c r="DM431" s="217"/>
      <c r="DN431" s="217"/>
      <c r="DO431" s="217"/>
      <c r="DP431" s="217"/>
      <c r="DQ431" s="217"/>
      <c r="DR431" s="217"/>
      <c r="DS431" s="217"/>
      <c r="DT431" s="217"/>
      <c r="DU431" s="217"/>
      <c r="DV431" s="217"/>
      <c r="DW431" s="217"/>
      <c r="DX431" s="217"/>
      <c r="DY431" s="217"/>
      <c r="DZ431" s="217"/>
      <c r="EA431" s="217"/>
      <c r="EB431" s="217"/>
      <c r="EC431" s="217"/>
      <c r="ED431" s="217"/>
      <c r="EE431" s="217"/>
      <c r="EF431" s="217"/>
      <c r="EG431" s="217"/>
      <c r="EH431" s="217"/>
      <c r="EI431" s="217"/>
      <c r="EJ431" s="217"/>
      <c r="EK431" s="217"/>
      <c r="EL431" s="217"/>
      <c r="EM431" s="217"/>
      <c r="EN431" s="217"/>
      <c r="EO431" s="217"/>
      <c r="EP431" s="217"/>
      <c r="EQ431" s="217"/>
      <c r="ER431" s="217"/>
      <c r="ES431" s="217"/>
      <c r="ET431" s="217"/>
      <c r="EU431" s="217"/>
      <c r="EV431" s="217"/>
      <c r="EW431" s="217"/>
      <c r="EX431" s="217"/>
      <c r="EY431" s="217"/>
      <c r="EZ431" s="217"/>
      <c r="FA431" s="217"/>
      <c r="FB431" s="217"/>
      <c r="FC431" s="217"/>
      <c r="FD431" s="217"/>
      <c r="FE431" s="217"/>
      <c r="FF431" s="217"/>
      <c r="FG431" s="217"/>
      <c r="FH431" s="217"/>
      <c r="FI431" s="217"/>
      <c r="FJ431" s="217"/>
      <c r="FK431" s="217"/>
      <c r="FL431" s="217"/>
      <c r="FM431" s="217"/>
      <c r="FN431" s="217"/>
      <c r="FO431" s="217"/>
      <c r="FP431" s="217"/>
      <c r="FQ431" s="217"/>
      <c r="FR431" s="217"/>
      <c r="FS431" s="217"/>
      <c r="FT431" s="217"/>
      <c r="FU431" s="217"/>
      <c r="FV431" s="217"/>
      <c r="FW431" s="217"/>
      <c r="FX431" s="217"/>
      <c r="FY431" s="217"/>
      <c r="FZ431" s="217"/>
      <c r="GA431" s="217"/>
      <c r="GB431" s="217"/>
      <c r="GC431" s="217"/>
      <c r="GD431" s="217"/>
      <c r="GE431" s="217"/>
      <c r="GF431" s="217"/>
      <c r="GG431" s="217"/>
      <c r="GH431" s="217"/>
      <c r="GI431" s="217"/>
      <c r="GJ431" s="217"/>
      <c r="GK431" s="217"/>
      <c r="GL431" s="217"/>
      <c r="GM431" s="217"/>
      <c r="GN431" s="217"/>
      <c r="GO431" s="217"/>
      <c r="GP431" s="217"/>
      <c r="GQ431" s="217"/>
      <c r="GR431" s="217"/>
      <c r="GS431" s="217"/>
      <c r="GT431" s="217"/>
      <c r="GU431" s="217"/>
      <c r="GV431" s="217"/>
      <c r="GW431" s="217"/>
      <c r="GX431" s="217"/>
      <c r="GY431" s="217"/>
      <c r="GZ431" s="217"/>
      <c r="HA431" s="217"/>
      <c r="HB431" s="217"/>
      <c r="HC431" s="217"/>
      <c r="HD431" s="217"/>
      <c r="HE431" s="217"/>
      <c r="HF431" s="217"/>
      <c r="HG431" s="217"/>
      <c r="HH431" s="217"/>
      <c r="HI431" s="217"/>
      <c r="HJ431" s="217"/>
      <c r="HK431" s="217"/>
      <c r="HL431" s="217"/>
      <c r="HM431" s="217"/>
      <c r="HN431" s="217"/>
      <c r="HO431" s="217"/>
      <c r="HP431" s="217"/>
      <c r="HQ431" s="217"/>
      <c r="HR431" s="217"/>
      <c r="HS431" s="217"/>
      <c r="HT431" s="217"/>
      <c r="HU431" s="217"/>
      <c r="HV431" s="217"/>
      <c r="HW431" s="217"/>
      <c r="HX431" s="217"/>
      <c r="HY431" s="217"/>
      <c r="HZ431" s="217"/>
      <c r="IA431" s="217"/>
      <c r="IB431" s="217"/>
      <c r="IC431" s="217"/>
      <c r="ID431" s="217"/>
      <c r="IE431" s="217"/>
      <c r="IF431" s="217"/>
      <c r="IG431" s="217"/>
      <c r="IH431" s="217"/>
      <c r="II431" s="217"/>
      <c r="IJ431" s="217"/>
      <c r="IK431" s="217"/>
      <c r="IL431" s="217"/>
      <c r="IM431" s="217"/>
      <c r="IN431" s="217"/>
      <c r="IO431" s="217"/>
      <c r="IP431" s="217"/>
      <c r="IQ431" s="217"/>
      <c r="IR431" s="217"/>
      <c r="IS431" s="217"/>
      <c r="IT431" s="217"/>
      <c r="IU431" s="217"/>
      <c r="IV431" s="217"/>
      <c r="IW431" s="217"/>
    </row>
    <row r="432" customFormat="false" ht="12.75" hidden="false" customHeight="false" outlineLevel="0" collapsed="false">
      <c r="A432" s="192"/>
      <c r="B432" s="216"/>
      <c r="C432" s="222"/>
      <c r="D432" s="222"/>
      <c r="E432" s="222"/>
      <c r="F432" s="217"/>
      <c r="G432" s="217"/>
      <c r="H432" s="217"/>
      <c r="I432" s="217"/>
      <c r="J432" s="217"/>
      <c r="K432" s="217"/>
      <c r="L432" s="217"/>
      <c r="M432" s="217"/>
      <c r="N432" s="217"/>
      <c r="O432" s="217"/>
      <c r="P432" s="217"/>
      <c r="Q432" s="217"/>
      <c r="R432" s="217"/>
      <c r="S432" s="217"/>
      <c r="T432" s="217"/>
      <c r="U432" s="217"/>
      <c r="V432" s="217"/>
      <c r="W432" s="217"/>
      <c r="X432" s="217"/>
      <c r="Y432" s="217"/>
      <c r="Z432" s="217"/>
      <c r="AA432" s="217"/>
      <c r="AB432" s="217"/>
      <c r="AC432" s="217"/>
      <c r="AD432" s="217"/>
      <c r="AE432" s="217"/>
      <c r="AF432" s="217"/>
      <c r="AG432" s="217"/>
      <c r="AH432" s="217"/>
      <c r="AI432" s="217"/>
      <c r="AJ432" s="217"/>
      <c r="AK432" s="217"/>
      <c r="AL432" s="217"/>
      <c r="AM432" s="217"/>
      <c r="AN432" s="217"/>
      <c r="AO432" s="217"/>
      <c r="AP432" s="217"/>
      <c r="AQ432" s="217"/>
      <c r="AR432" s="217"/>
      <c r="AS432" s="217"/>
      <c r="AT432" s="217"/>
      <c r="AU432" s="217"/>
      <c r="AV432" s="217"/>
      <c r="AW432" s="217"/>
      <c r="AX432" s="217"/>
      <c r="AY432" s="217"/>
      <c r="AZ432" s="217"/>
      <c r="BA432" s="217"/>
      <c r="BB432" s="217"/>
      <c r="BC432" s="217"/>
      <c r="BD432" s="217"/>
      <c r="BE432" s="217"/>
      <c r="BF432" s="217"/>
      <c r="BG432" s="217"/>
      <c r="BH432" s="217"/>
      <c r="BI432" s="217"/>
      <c r="BJ432" s="217"/>
      <c r="BK432" s="217"/>
      <c r="BL432" s="217"/>
      <c r="BM432" s="217"/>
      <c r="BN432" s="217"/>
      <c r="BO432" s="217"/>
      <c r="BP432" s="217"/>
      <c r="BQ432" s="217"/>
      <c r="BR432" s="217"/>
      <c r="BS432" s="217"/>
      <c r="BT432" s="217"/>
      <c r="BU432" s="217"/>
      <c r="BV432" s="217"/>
      <c r="BW432" s="217"/>
      <c r="BX432" s="217"/>
      <c r="BY432" s="217"/>
      <c r="BZ432" s="217"/>
      <c r="CA432" s="217"/>
      <c r="CB432" s="217"/>
      <c r="CC432" s="217"/>
      <c r="CD432" s="217"/>
      <c r="CE432" s="217"/>
      <c r="CF432" s="217"/>
      <c r="CG432" s="217"/>
      <c r="CH432" s="217"/>
      <c r="CI432" s="217"/>
      <c r="CJ432" s="217"/>
      <c r="CK432" s="217"/>
      <c r="CL432" s="217"/>
      <c r="CM432" s="217"/>
      <c r="CN432" s="217"/>
      <c r="CO432" s="217"/>
      <c r="CP432" s="217"/>
      <c r="CQ432" s="217"/>
      <c r="CR432" s="217"/>
      <c r="CS432" s="217"/>
      <c r="CT432" s="217"/>
      <c r="CU432" s="217"/>
      <c r="CV432" s="217"/>
      <c r="CW432" s="217"/>
      <c r="CX432" s="217"/>
      <c r="CY432" s="217"/>
      <c r="CZ432" s="217"/>
      <c r="DA432" s="217"/>
      <c r="DB432" s="217"/>
      <c r="DC432" s="217"/>
      <c r="DD432" s="217"/>
      <c r="DE432" s="217"/>
      <c r="DF432" s="217"/>
      <c r="DG432" s="217"/>
      <c r="DH432" s="217"/>
      <c r="DI432" s="217"/>
      <c r="DJ432" s="217"/>
      <c r="DK432" s="217"/>
      <c r="DL432" s="217"/>
      <c r="DM432" s="217"/>
      <c r="DN432" s="217"/>
      <c r="DO432" s="217"/>
      <c r="DP432" s="217"/>
      <c r="DQ432" s="217"/>
      <c r="DR432" s="217"/>
      <c r="DS432" s="217"/>
      <c r="DT432" s="217"/>
      <c r="DU432" s="217"/>
      <c r="DV432" s="217"/>
      <c r="DW432" s="217"/>
      <c r="DX432" s="217"/>
      <c r="DY432" s="217"/>
      <c r="DZ432" s="217"/>
      <c r="EA432" s="217"/>
      <c r="EB432" s="217"/>
      <c r="EC432" s="217"/>
      <c r="ED432" s="217"/>
      <c r="EE432" s="217"/>
      <c r="EF432" s="217"/>
      <c r="EG432" s="217"/>
      <c r="EH432" s="217"/>
      <c r="EI432" s="217"/>
      <c r="EJ432" s="217"/>
      <c r="EK432" s="217"/>
      <c r="EL432" s="217"/>
      <c r="EM432" s="217"/>
      <c r="EN432" s="217"/>
      <c r="EO432" s="217"/>
      <c r="EP432" s="217"/>
      <c r="EQ432" s="217"/>
      <c r="ER432" s="217"/>
      <c r="ES432" s="217"/>
      <c r="ET432" s="217"/>
      <c r="EU432" s="217"/>
      <c r="EV432" s="217"/>
      <c r="EW432" s="217"/>
      <c r="EX432" s="217"/>
      <c r="EY432" s="217"/>
      <c r="EZ432" s="217"/>
      <c r="FA432" s="217"/>
      <c r="FB432" s="217"/>
      <c r="FC432" s="217"/>
      <c r="FD432" s="217"/>
      <c r="FE432" s="217"/>
      <c r="FF432" s="217"/>
      <c r="FG432" s="217"/>
      <c r="FH432" s="217"/>
      <c r="FI432" s="217"/>
      <c r="FJ432" s="217"/>
      <c r="FK432" s="217"/>
      <c r="FL432" s="217"/>
      <c r="FM432" s="217"/>
      <c r="FN432" s="217"/>
      <c r="FO432" s="217"/>
      <c r="FP432" s="217"/>
      <c r="FQ432" s="217"/>
      <c r="FR432" s="217"/>
      <c r="FS432" s="217"/>
      <c r="FT432" s="217"/>
      <c r="FU432" s="217"/>
      <c r="FV432" s="217"/>
      <c r="FW432" s="217"/>
      <c r="FX432" s="217"/>
      <c r="FY432" s="217"/>
      <c r="FZ432" s="217"/>
      <c r="GA432" s="217"/>
      <c r="GB432" s="217"/>
      <c r="GC432" s="217"/>
      <c r="GD432" s="217"/>
      <c r="GE432" s="217"/>
      <c r="GF432" s="217"/>
      <c r="GG432" s="217"/>
      <c r="GH432" s="217"/>
      <c r="GI432" s="217"/>
      <c r="GJ432" s="217"/>
      <c r="GK432" s="217"/>
      <c r="GL432" s="217"/>
      <c r="GM432" s="217"/>
      <c r="GN432" s="217"/>
      <c r="GO432" s="217"/>
      <c r="GP432" s="217"/>
      <c r="GQ432" s="217"/>
      <c r="GR432" s="217"/>
      <c r="GS432" s="217"/>
      <c r="GT432" s="217"/>
      <c r="GU432" s="217"/>
      <c r="GV432" s="217"/>
      <c r="GW432" s="217"/>
      <c r="GX432" s="217"/>
      <c r="GY432" s="217"/>
      <c r="GZ432" s="217"/>
      <c r="HA432" s="217"/>
      <c r="HB432" s="217"/>
      <c r="HC432" s="217"/>
      <c r="HD432" s="217"/>
      <c r="HE432" s="217"/>
      <c r="HF432" s="217"/>
      <c r="HG432" s="217"/>
      <c r="HH432" s="217"/>
      <c r="HI432" s="217"/>
      <c r="HJ432" s="217"/>
      <c r="HK432" s="217"/>
      <c r="HL432" s="217"/>
      <c r="HM432" s="217"/>
      <c r="HN432" s="217"/>
      <c r="HO432" s="217"/>
      <c r="HP432" s="217"/>
      <c r="HQ432" s="217"/>
      <c r="HR432" s="217"/>
      <c r="HS432" s="217"/>
      <c r="HT432" s="217"/>
      <c r="HU432" s="217"/>
      <c r="HV432" s="217"/>
      <c r="HW432" s="217"/>
      <c r="HX432" s="217"/>
      <c r="HY432" s="217"/>
      <c r="HZ432" s="217"/>
      <c r="IA432" s="217"/>
      <c r="IB432" s="217"/>
      <c r="IC432" s="217"/>
      <c r="ID432" s="217"/>
      <c r="IE432" s="217"/>
      <c r="IF432" s="217"/>
      <c r="IG432" s="217"/>
      <c r="IH432" s="217"/>
      <c r="II432" s="217"/>
      <c r="IJ432" s="217"/>
      <c r="IK432" s="217"/>
      <c r="IL432" s="217"/>
      <c r="IM432" s="217"/>
      <c r="IN432" s="217"/>
      <c r="IO432" s="217"/>
      <c r="IP432" s="217"/>
      <c r="IQ432" s="217"/>
      <c r="IR432" s="217"/>
      <c r="IS432" s="217"/>
      <c r="IT432" s="217"/>
      <c r="IU432" s="217"/>
      <c r="IV432" s="217"/>
      <c r="IW432" s="217"/>
    </row>
    <row r="433" customFormat="false" ht="12.75" hidden="false" customHeight="false" outlineLevel="0" collapsed="false">
      <c r="A433" s="225"/>
      <c r="B433" s="226"/>
      <c r="C433" s="222"/>
      <c r="D433" s="222"/>
      <c r="E433" s="222"/>
      <c r="F433" s="217"/>
      <c r="G433" s="217"/>
      <c r="H433" s="217"/>
      <c r="I433" s="217"/>
      <c r="J433" s="217"/>
      <c r="K433" s="217"/>
      <c r="L433" s="217"/>
      <c r="M433" s="217"/>
      <c r="N433" s="217"/>
      <c r="O433" s="217"/>
      <c r="P433" s="217"/>
      <c r="Q433" s="217"/>
      <c r="R433" s="217"/>
      <c r="S433" s="217"/>
      <c r="T433" s="217"/>
      <c r="U433" s="217"/>
      <c r="V433" s="217"/>
      <c r="W433" s="217"/>
      <c r="X433" s="217"/>
      <c r="Y433" s="217"/>
      <c r="Z433" s="217"/>
      <c r="AA433" s="217"/>
      <c r="AB433" s="217"/>
      <c r="AC433" s="217"/>
      <c r="AD433" s="217"/>
      <c r="AE433" s="217"/>
      <c r="AF433" s="217"/>
      <c r="AG433" s="217"/>
      <c r="AH433" s="217"/>
      <c r="AI433" s="217"/>
      <c r="AJ433" s="217"/>
      <c r="AK433" s="217"/>
      <c r="AL433" s="217"/>
      <c r="AM433" s="217"/>
      <c r="AN433" s="217"/>
      <c r="AO433" s="217"/>
      <c r="AP433" s="217"/>
      <c r="AQ433" s="217"/>
      <c r="AR433" s="217"/>
      <c r="AS433" s="217"/>
      <c r="AT433" s="217"/>
      <c r="AU433" s="217"/>
      <c r="AV433" s="217"/>
      <c r="AW433" s="217"/>
      <c r="AX433" s="217"/>
      <c r="AY433" s="217"/>
      <c r="AZ433" s="217"/>
      <c r="BA433" s="217"/>
      <c r="BB433" s="217"/>
      <c r="BC433" s="217"/>
      <c r="BD433" s="217"/>
      <c r="BE433" s="217"/>
      <c r="BF433" s="217"/>
      <c r="BG433" s="217"/>
      <c r="BH433" s="217"/>
      <c r="BI433" s="217"/>
      <c r="BJ433" s="217"/>
      <c r="BK433" s="217"/>
      <c r="BL433" s="217"/>
      <c r="BM433" s="217"/>
      <c r="BN433" s="217"/>
      <c r="BO433" s="217"/>
      <c r="BP433" s="217"/>
      <c r="BQ433" s="217"/>
      <c r="BR433" s="217"/>
      <c r="BS433" s="217"/>
      <c r="BT433" s="217"/>
      <c r="BU433" s="217"/>
      <c r="BV433" s="217"/>
      <c r="BW433" s="217"/>
      <c r="BX433" s="217"/>
      <c r="BY433" s="217"/>
      <c r="BZ433" s="217"/>
      <c r="CA433" s="217"/>
      <c r="CB433" s="217"/>
      <c r="CC433" s="217"/>
      <c r="CD433" s="217"/>
      <c r="CE433" s="217"/>
      <c r="CF433" s="217"/>
      <c r="CG433" s="217"/>
      <c r="CH433" s="217"/>
      <c r="CI433" s="217"/>
      <c r="CJ433" s="217"/>
      <c r="CK433" s="217"/>
      <c r="CL433" s="217"/>
      <c r="CM433" s="217"/>
      <c r="CN433" s="217"/>
      <c r="CO433" s="217"/>
      <c r="CP433" s="217"/>
      <c r="CQ433" s="217"/>
      <c r="CR433" s="217"/>
      <c r="CS433" s="217"/>
      <c r="CT433" s="217"/>
      <c r="CU433" s="217"/>
      <c r="CV433" s="217"/>
      <c r="CW433" s="217"/>
      <c r="CX433" s="217"/>
      <c r="CY433" s="217"/>
      <c r="CZ433" s="217"/>
      <c r="DA433" s="217"/>
      <c r="DB433" s="217"/>
      <c r="DC433" s="217"/>
      <c r="DD433" s="217"/>
      <c r="DE433" s="217"/>
      <c r="DF433" s="217"/>
      <c r="DG433" s="217"/>
      <c r="DH433" s="217"/>
      <c r="DI433" s="217"/>
      <c r="DJ433" s="217"/>
      <c r="DK433" s="217"/>
      <c r="DL433" s="217"/>
      <c r="DM433" s="217"/>
      <c r="DN433" s="217"/>
      <c r="DO433" s="217"/>
      <c r="DP433" s="217"/>
      <c r="DQ433" s="217"/>
      <c r="DR433" s="217"/>
      <c r="DS433" s="217"/>
      <c r="DT433" s="217"/>
      <c r="DU433" s="217"/>
      <c r="DV433" s="217"/>
      <c r="DW433" s="217"/>
      <c r="DX433" s="217"/>
      <c r="DY433" s="217"/>
      <c r="DZ433" s="217"/>
      <c r="EA433" s="217"/>
      <c r="EB433" s="217"/>
      <c r="EC433" s="217"/>
      <c r="ED433" s="217"/>
      <c r="EE433" s="217"/>
      <c r="EF433" s="217"/>
      <c r="EG433" s="217"/>
      <c r="EH433" s="217"/>
      <c r="EI433" s="217"/>
      <c r="EJ433" s="217"/>
      <c r="EK433" s="217"/>
      <c r="EL433" s="217"/>
      <c r="EM433" s="217"/>
      <c r="EN433" s="217"/>
      <c r="EO433" s="217"/>
      <c r="EP433" s="217"/>
      <c r="EQ433" s="217"/>
      <c r="ER433" s="217"/>
      <c r="ES433" s="217"/>
      <c r="ET433" s="217"/>
      <c r="EU433" s="217"/>
      <c r="EV433" s="217"/>
      <c r="EW433" s="217"/>
      <c r="EX433" s="217"/>
      <c r="EY433" s="217"/>
      <c r="EZ433" s="217"/>
      <c r="FA433" s="217"/>
      <c r="FB433" s="217"/>
      <c r="FC433" s="217"/>
      <c r="FD433" s="217"/>
      <c r="FE433" s="217"/>
      <c r="FF433" s="217"/>
      <c r="FG433" s="217"/>
      <c r="FH433" s="217"/>
      <c r="FI433" s="217"/>
      <c r="FJ433" s="217"/>
      <c r="FK433" s="217"/>
      <c r="FL433" s="217"/>
      <c r="FM433" s="217"/>
      <c r="FN433" s="217"/>
      <c r="FO433" s="217"/>
      <c r="FP433" s="217"/>
      <c r="FQ433" s="217"/>
      <c r="FR433" s="217"/>
      <c r="FS433" s="217"/>
      <c r="FT433" s="217"/>
      <c r="FU433" s="217"/>
      <c r="FV433" s="217"/>
      <c r="FW433" s="217"/>
      <c r="FX433" s="217"/>
      <c r="FY433" s="217"/>
      <c r="FZ433" s="217"/>
      <c r="GA433" s="217"/>
      <c r="GB433" s="217"/>
      <c r="GC433" s="217"/>
      <c r="GD433" s="217"/>
      <c r="GE433" s="217"/>
      <c r="GF433" s="217"/>
      <c r="GG433" s="217"/>
      <c r="GH433" s="217"/>
      <c r="GI433" s="217"/>
      <c r="GJ433" s="217"/>
      <c r="GK433" s="217"/>
      <c r="GL433" s="217"/>
      <c r="GM433" s="217"/>
      <c r="GN433" s="217"/>
      <c r="GO433" s="217"/>
      <c r="GP433" s="217"/>
      <c r="GQ433" s="217"/>
      <c r="GR433" s="217"/>
      <c r="GS433" s="217"/>
      <c r="GT433" s="217"/>
      <c r="GU433" s="217"/>
      <c r="GV433" s="217"/>
      <c r="GW433" s="217"/>
      <c r="GX433" s="217"/>
      <c r="GY433" s="217"/>
      <c r="GZ433" s="217"/>
      <c r="HA433" s="217"/>
      <c r="HB433" s="217"/>
      <c r="HC433" s="217"/>
      <c r="HD433" s="217"/>
      <c r="HE433" s="217"/>
      <c r="HF433" s="217"/>
      <c r="HG433" s="217"/>
      <c r="HH433" s="217"/>
      <c r="HI433" s="217"/>
      <c r="HJ433" s="217"/>
      <c r="HK433" s="217"/>
      <c r="HL433" s="217"/>
      <c r="HM433" s="217"/>
      <c r="HN433" s="217"/>
      <c r="HO433" s="217"/>
      <c r="HP433" s="217"/>
      <c r="HQ433" s="217"/>
      <c r="HR433" s="217"/>
      <c r="HS433" s="217"/>
      <c r="HT433" s="217"/>
      <c r="HU433" s="217"/>
      <c r="HV433" s="217"/>
      <c r="HW433" s="217"/>
      <c r="HX433" s="217"/>
      <c r="HY433" s="217"/>
      <c r="HZ433" s="217"/>
      <c r="IA433" s="217"/>
      <c r="IB433" s="217"/>
      <c r="IC433" s="217"/>
      <c r="ID433" s="217"/>
      <c r="IE433" s="217"/>
      <c r="IF433" s="217"/>
      <c r="IG433" s="217"/>
      <c r="IH433" s="217"/>
      <c r="II433" s="217"/>
      <c r="IJ433" s="217"/>
      <c r="IK433" s="217"/>
      <c r="IL433" s="217"/>
      <c r="IM433" s="217"/>
      <c r="IN433" s="217"/>
      <c r="IO433" s="217"/>
      <c r="IP433" s="217"/>
      <c r="IQ433" s="217"/>
      <c r="IR433" s="217"/>
      <c r="IS433" s="217"/>
      <c r="IT433" s="217"/>
      <c r="IU433" s="217"/>
      <c r="IV433" s="217"/>
      <c r="IW433" s="217"/>
    </row>
    <row r="434" customFormat="false" ht="12.75" hidden="false" customHeight="false" outlineLevel="0" collapsed="false">
      <c r="A434" s="225"/>
      <c r="B434" s="226"/>
      <c r="C434" s="222"/>
      <c r="D434" s="222"/>
      <c r="E434" s="222"/>
      <c r="F434" s="217"/>
      <c r="G434" s="217"/>
      <c r="H434" s="217"/>
      <c r="I434" s="217"/>
      <c r="J434" s="217"/>
      <c r="K434" s="217"/>
      <c r="L434" s="217"/>
      <c r="M434" s="217"/>
      <c r="N434" s="217"/>
      <c r="O434" s="217"/>
      <c r="P434" s="217"/>
      <c r="Q434" s="217"/>
      <c r="R434" s="217"/>
      <c r="S434" s="217"/>
      <c r="T434" s="217"/>
      <c r="U434" s="217"/>
      <c r="V434" s="217"/>
      <c r="W434" s="217"/>
      <c r="X434" s="217"/>
      <c r="Y434" s="217"/>
      <c r="Z434" s="217"/>
      <c r="AA434" s="217"/>
      <c r="AB434" s="217"/>
      <c r="AC434" s="217"/>
      <c r="AD434" s="217"/>
      <c r="AE434" s="217"/>
      <c r="AF434" s="217"/>
      <c r="AG434" s="217"/>
      <c r="AH434" s="217"/>
      <c r="AI434" s="217"/>
      <c r="AJ434" s="217"/>
      <c r="AK434" s="217"/>
      <c r="AL434" s="217"/>
      <c r="AM434" s="217"/>
      <c r="AN434" s="217"/>
      <c r="AO434" s="217"/>
      <c r="AP434" s="217"/>
      <c r="AQ434" s="217"/>
      <c r="AR434" s="217"/>
      <c r="AS434" s="217"/>
      <c r="AT434" s="217"/>
      <c r="AU434" s="217"/>
      <c r="AV434" s="217"/>
      <c r="AW434" s="217"/>
      <c r="AX434" s="217"/>
      <c r="AY434" s="217"/>
      <c r="AZ434" s="217"/>
      <c r="BA434" s="217"/>
      <c r="BB434" s="217"/>
      <c r="BC434" s="217"/>
      <c r="BD434" s="217"/>
      <c r="BE434" s="217"/>
      <c r="BF434" s="217"/>
      <c r="BG434" s="217"/>
      <c r="BH434" s="217"/>
      <c r="BI434" s="217"/>
      <c r="BJ434" s="217"/>
      <c r="BK434" s="217"/>
      <c r="BL434" s="217"/>
      <c r="BM434" s="217"/>
      <c r="BN434" s="217"/>
      <c r="BO434" s="217"/>
      <c r="BP434" s="217"/>
      <c r="BQ434" s="217"/>
      <c r="BR434" s="217"/>
      <c r="BS434" s="217"/>
      <c r="BT434" s="217"/>
      <c r="BU434" s="217"/>
      <c r="BV434" s="217"/>
      <c r="BW434" s="217"/>
      <c r="BX434" s="217"/>
      <c r="BY434" s="217"/>
      <c r="BZ434" s="217"/>
      <c r="CA434" s="217"/>
      <c r="CB434" s="217"/>
      <c r="CC434" s="217"/>
      <c r="CD434" s="217"/>
      <c r="CE434" s="217"/>
      <c r="CF434" s="217"/>
      <c r="CG434" s="217"/>
      <c r="CH434" s="217"/>
      <c r="CI434" s="217"/>
      <c r="CJ434" s="217"/>
      <c r="CK434" s="217"/>
      <c r="CL434" s="217"/>
      <c r="CM434" s="217"/>
      <c r="CN434" s="217"/>
      <c r="CO434" s="217"/>
      <c r="CP434" s="217"/>
      <c r="CQ434" s="217"/>
      <c r="CR434" s="217"/>
      <c r="CS434" s="217"/>
      <c r="CT434" s="217"/>
      <c r="CU434" s="217"/>
      <c r="CV434" s="217"/>
      <c r="CW434" s="217"/>
      <c r="CX434" s="217"/>
      <c r="CY434" s="217"/>
      <c r="CZ434" s="217"/>
      <c r="DA434" s="217"/>
      <c r="DB434" s="217"/>
      <c r="DC434" s="217"/>
      <c r="DD434" s="217"/>
      <c r="DE434" s="217"/>
      <c r="DF434" s="217"/>
      <c r="DG434" s="217"/>
      <c r="DH434" s="217"/>
      <c r="DI434" s="217"/>
      <c r="DJ434" s="217"/>
      <c r="DK434" s="217"/>
      <c r="DL434" s="217"/>
      <c r="DM434" s="217"/>
      <c r="DN434" s="217"/>
      <c r="DO434" s="217"/>
      <c r="DP434" s="217"/>
      <c r="DQ434" s="217"/>
      <c r="DR434" s="217"/>
      <c r="DS434" s="217"/>
      <c r="DT434" s="217"/>
      <c r="DU434" s="217"/>
      <c r="DV434" s="217"/>
      <c r="DW434" s="217"/>
      <c r="DX434" s="217"/>
      <c r="DY434" s="217"/>
      <c r="DZ434" s="217"/>
      <c r="EA434" s="217"/>
      <c r="EB434" s="217"/>
      <c r="EC434" s="217"/>
      <c r="ED434" s="217"/>
      <c r="EE434" s="217"/>
      <c r="EF434" s="217"/>
      <c r="EG434" s="217"/>
      <c r="EH434" s="217"/>
      <c r="EI434" s="217"/>
      <c r="EJ434" s="217"/>
      <c r="EK434" s="217"/>
      <c r="EL434" s="217"/>
      <c r="EM434" s="217"/>
      <c r="EN434" s="217"/>
      <c r="EO434" s="217"/>
      <c r="EP434" s="217"/>
      <c r="EQ434" s="217"/>
      <c r="ER434" s="217"/>
      <c r="ES434" s="217"/>
      <c r="ET434" s="217"/>
      <c r="EU434" s="217"/>
      <c r="EV434" s="217"/>
      <c r="EW434" s="217"/>
      <c r="EX434" s="217"/>
      <c r="EY434" s="217"/>
      <c r="EZ434" s="217"/>
      <c r="FA434" s="217"/>
      <c r="FB434" s="217"/>
      <c r="FC434" s="217"/>
      <c r="FD434" s="217"/>
      <c r="FE434" s="217"/>
      <c r="FF434" s="217"/>
      <c r="FG434" s="217"/>
      <c r="FH434" s="217"/>
      <c r="FI434" s="217"/>
      <c r="FJ434" s="217"/>
      <c r="FK434" s="217"/>
      <c r="FL434" s="217"/>
      <c r="FM434" s="217"/>
      <c r="FN434" s="217"/>
      <c r="FO434" s="217"/>
      <c r="FP434" s="217"/>
      <c r="FQ434" s="217"/>
      <c r="FR434" s="217"/>
      <c r="FS434" s="217"/>
      <c r="FT434" s="217"/>
      <c r="FU434" s="217"/>
      <c r="FV434" s="217"/>
      <c r="FW434" s="217"/>
      <c r="FX434" s="217"/>
      <c r="FY434" s="217"/>
      <c r="FZ434" s="217"/>
      <c r="GA434" s="217"/>
      <c r="GB434" s="217"/>
      <c r="GC434" s="217"/>
      <c r="GD434" s="217"/>
      <c r="GE434" s="217"/>
      <c r="GF434" s="217"/>
      <c r="GG434" s="217"/>
      <c r="GH434" s="217"/>
      <c r="GI434" s="217"/>
      <c r="GJ434" s="217"/>
      <c r="GK434" s="217"/>
      <c r="GL434" s="217"/>
      <c r="GM434" s="217"/>
      <c r="GN434" s="217"/>
      <c r="GO434" s="217"/>
      <c r="GP434" s="217"/>
      <c r="GQ434" s="217"/>
      <c r="GR434" s="217"/>
      <c r="GS434" s="217"/>
      <c r="GT434" s="217"/>
      <c r="GU434" s="217"/>
      <c r="GV434" s="217"/>
      <c r="GW434" s="217"/>
      <c r="GX434" s="217"/>
      <c r="GY434" s="217"/>
      <c r="GZ434" s="217"/>
      <c r="HA434" s="217"/>
      <c r="HB434" s="217"/>
      <c r="HC434" s="217"/>
      <c r="HD434" s="217"/>
      <c r="HE434" s="217"/>
      <c r="HF434" s="217"/>
      <c r="HG434" s="217"/>
      <c r="HH434" s="217"/>
      <c r="HI434" s="217"/>
      <c r="HJ434" s="217"/>
      <c r="HK434" s="217"/>
      <c r="HL434" s="217"/>
      <c r="HM434" s="217"/>
      <c r="HN434" s="217"/>
      <c r="HO434" s="217"/>
      <c r="HP434" s="217"/>
      <c r="HQ434" s="217"/>
      <c r="HR434" s="217"/>
      <c r="HS434" s="217"/>
      <c r="HT434" s="217"/>
      <c r="HU434" s="217"/>
      <c r="HV434" s="217"/>
      <c r="HW434" s="217"/>
      <c r="HX434" s="217"/>
      <c r="HY434" s="217"/>
      <c r="HZ434" s="217"/>
      <c r="IA434" s="217"/>
      <c r="IB434" s="217"/>
      <c r="IC434" s="217"/>
      <c r="ID434" s="217"/>
      <c r="IE434" s="217"/>
      <c r="IF434" s="217"/>
      <c r="IG434" s="217"/>
      <c r="IH434" s="217"/>
      <c r="II434" s="217"/>
      <c r="IJ434" s="217"/>
      <c r="IK434" s="217"/>
      <c r="IL434" s="217"/>
      <c r="IM434" s="217"/>
      <c r="IN434" s="217"/>
      <c r="IO434" s="217"/>
      <c r="IP434" s="217"/>
      <c r="IQ434" s="217"/>
      <c r="IR434" s="217"/>
      <c r="IS434" s="217"/>
      <c r="IT434" s="217"/>
      <c r="IU434" s="217"/>
      <c r="IV434" s="217"/>
      <c r="IW434" s="217"/>
    </row>
    <row r="435" customFormat="false" ht="12.75" hidden="false" customHeight="false" outlineLevel="0" collapsed="false">
      <c r="A435" s="225"/>
      <c r="B435" s="226"/>
      <c r="C435" s="222"/>
      <c r="D435" s="222"/>
      <c r="E435" s="222"/>
      <c r="F435" s="217"/>
      <c r="G435" s="217"/>
      <c r="H435" s="217"/>
      <c r="I435" s="217"/>
      <c r="J435" s="217"/>
      <c r="K435" s="217"/>
      <c r="L435" s="217"/>
      <c r="M435" s="217"/>
      <c r="N435" s="217"/>
      <c r="O435" s="217"/>
      <c r="P435" s="217"/>
      <c r="Q435" s="217"/>
      <c r="R435" s="217"/>
      <c r="S435" s="217"/>
      <c r="T435" s="217"/>
      <c r="U435" s="217"/>
      <c r="V435" s="217"/>
      <c r="W435" s="217"/>
      <c r="X435" s="217"/>
      <c r="Y435" s="217"/>
      <c r="Z435" s="217"/>
      <c r="AA435" s="217"/>
      <c r="AB435" s="217"/>
      <c r="AC435" s="217"/>
      <c r="AD435" s="217"/>
      <c r="AE435" s="217"/>
      <c r="AF435" s="217"/>
      <c r="AG435" s="217"/>
      <c r="AH435" s="217"/>
      <c r="AI435" s="217"/>
      <c r="AJ435" s="217"/>
      <c r="AK435" s="217"/>
      <c r="AL435" s="217"/>
      <c r="AM435" s="217"/>
      <c r="AN435" s="217"/>
      <c r="AO435" s="217"/>
      <c r="AP435" s="217"/>
      <c r="AQ435" s="217"/>
      <c r="AR435" s="217"/>
      <c r="AS435" s="217"/>
      <c r="AT435" s="217"/>
      <c r="AU435" s="217"/>
      <c r="AV435" s="217"/>
      <c r="AW435" s="217"/>
      <c r="AX435" s="217"/>
      <c r="AY435" s="217"/>
      <c r="AZ435" s="217"/>
      <c r="BA435" s="217"/>
      <c r="BB435" s="217"/>
      <c r="BC435" s="217"/>
      <c r="BD435" s="217"/>
      <c r="BE435" s="217"/>
      <c r="BF435" s="217"/>
      <c r="BG435" s="217"/>
      <c r="BH435" s="217"/>
      <c r="BI435" s="217"/>
      <c r="BJ435" s="217"/>
      <c r="BK435" s="217"/>
      <c r="BL435" s="217"/>
      <c r="BM435" s="217"/>
      <c r="BN435" s="217"/>
      <c r="BO435" s="217"/>
      <c r="BP435" s="217"/>
      <c r="BQ435" s="217"/>
      <c r="BR435" s="217"/>
      <c r="BS435" s="217"/>
      <c r="BT435" s="217"/>
      <c r="BU435" s="217"/>
      <c r="BV435" s="217"/>
      <c r="BW435" s="217"/>
      <c r="BX435" s="217"/>
      <c r="BY435" s="217"/>
      <c r="BZ435" s="217"/>
      <c r="CA435" s="217"/>
      <c r="CB435" s="217"/>
      <c r="CC435" s="217"/>
      <c r="CD435" s="217"/>
      <c r="CE435" s="217"/>
      <c r="CF435" s="217"/>
      <c r="CG435" s="217"/>
      <c r="CH435" s="217"/>
      <c r="CI435" s="217"/>
      <c r="CJ435" s="217"/>
      <c r="CK435" s="217"/>
      <c r="CL435" s="217"/>
      <c r="CM435" s="217"/>
      <c r="CN435" s="217"/>
      <c r="CO435" s="217"/>
      <c r="CP435" s="217"/>
      <c r="CQ435" s="217"/>
      <c r="CR435" s="217"/>
      <c r="CS435" s="217"/>
      <c r="CT435" s="217"/>
      <c r="CU435" s="217"/>
      <c r="CV435" s="217"/>
      <c r="CW435" s="217"/>
      <c r="CX435" s="217"/>
      <c r="CY435" s="217"/>
      <c r="CZ435" s="217"/>
      <c r="DA435" s="217"/>
      <c r="DB435" s="217"/>
      <c r="DC435" s="217"/>
      <c r="DD435" s="217"/>
      <c r="DE435" s="217"/>
      <c r="DF435" s="217"/>
      <c r="DG435" s="217"/>
      <c r="DH435" s="217"/>
      <c r="DI435" s="217"/>
      <c r="DJ435" s="217"/>
      <c r="DK435" s="217"/>
      <c r="DL435" s="217"/>
      <c r="DM435" s="217"/>
      <c r="DN435" s="217"/>
      <c r="DO435" s="217"/>
      <c r="DP435" s="217"/>
      <c r="DQ435" s="217"/>
      <c r="DR435" s="217"/>
      <c r="DS435" s="217"/>
      <c r="DT435" s="217"/>
      <c r="DU435" s="217"/>
      <c r="DV435" s="217"/>
      <c r="DW435" s="217"/>
      <c r="DX435" s="217"/>
      <c r="DY435" s="217"/>
      <c r="DZ435" s="217"/>
      <c r="EA435" s="217"/>
      <c r="EB435" s="217"/>
      <c r="EC435" s="217"/>
      <c r="ED435" s="217"/>
      <c r="EE435" s="217"/>
      <c r="EF435" s="217"/>
      <c r="EG435" s="217"/>
      <c r="EH435" s="217"/>
      <c r="EI435" s="217"/>
      <c r="EJ435" s="217"/>
      <c r="EK435" s="217"/>
      <c r="EL435" s="217"/>
      <c r="EM435" s="217"/>
      <c r="EN435" s="217"/>
      <c r="EO435" s="217"/>
      <c r="EP435" s="217"/>
      <c r="EQ435" s="217"/>
      <c r="ER435" s="217"/>
      <c r="ES435" s="217"/>
      <c r="ET435" s="217"/>
      <c r="EU435" s="217"/>
      <c r="EV435" s="217"/>
      <c r="EW435" s="217"/>
      <c r="EX435" s="217"/>
      <c r="EY435" s="217"/>
      <c r="EZ435" s="217"/>
      <c r="FA435" s="217"/>
      <c r="FB435" s="217"/>
      <c r="FC435" s="217"/>
      <c r="FD435" s="217"/>
      <c r="FE435" s="217"/>
      <c r="FF435" s="217"/>
      <c r="FG435" s="217"/>
      <c r="FH435" s="217"/>
      <c r="FI435" s="217"/>
      <c r="FJ435" s="217"/>
      <c r="FK435" s="217"/>
      <c r="FL435" s="217"/>
      <c r="FM435" s="217"/>
      <c r="FN435" s="217"/>
      <c r="FO435" s="217"/>
      <c r="FP435" s="217"/>
      <c r="FQ435" s="217"/>
      <c r="FR435" s="217"/>
      <c r="FS435" s="217"/>
      <c r="FT435" s="217"/>
      <c r="FU435" s="217"/>
      <c r="FV435" s="217"/>
      <c r="FW435" s="217"/>
      <c r="FX435" s="217"/>
      <c r="FY435" s="217"/>
      <c r="FZ435" s="217"/>
      <c r="GA435" s="217"/>
      <c r="GB435" s="217"/>
      <c r="GC435" s="217"/>
      <c r="GD435" s="217"/>
      <c r="GE435" s="217"/>
      <c r="GF435" s="217"/>
      <c r="GG435" s="217"/>
      <c r="GH435" s="217"/>
      <c r="GI435" s="217"/>
      <c r="GJ435" s="217"/>
      <c r="GK435" s="217"/>
      <c r="GL435" s="217"/>
      <c r="GM435" s="217"/>
      <c r="GN435" s="217"/>
      <c r="GO435" s="217"/>
      <c r="GP435" s="217"/>
      <c r="GQ435" s="217"/>
      <c r="GR435" s="217"/>
      <c r="GS435" s="217"/>
      <c r="GT435" s="217"/>
      <c r="GU435" s="217"/>
      <c r="GV435" s="217"/>
      <c r="GW435" s="217"/>
      <c r="GX435" s="217"/>
      <c r="GY435" s="217"/>
      <c r="GZ435" s="217"/>
      <c r="HA435" s="217"/>
      <c r="HB435" s="217"/>
      <c r="HC435" s="217"/>
      <c r="HD435" s="217"/>
      <c r="HE435" s="217"/>
      <c r="HF435" s="217"/>
      <c r="HG435" s="217"/>
      <c r="HH435" s="217"/>
      <c r="HI435" s="217"/>
      <c r="HJ435" s="217"/>
      <c r="HK435" s="217"/>
      <c r="HL435" s="217"/>
      <c r="HM435" s="217"/>
      <c r="HN435" s="217"/>
      <c r="HO435" s="217"/>
      <c r="HP435" s="217"/>
      <c r="HQ435" s="217"/>
      <c r="HR435" s="217"/>
      <c r="HS435" s="217"/>
      <c r="HT435" s="217"/>
      <c r="HU435" s="217"/>
      <c r="HV435" s="217"/>
      <c r="HW435" s="217"/>
      <c r="HX435" s="217"/>
      <c r="HY435" s="217"/>
      <c r="HZ435" s="217"/>
      <c r="IA435" s="217"/>
      <c r="IB435" s="217"/>
      <c r="IC435" s="217"/>
      <c r="ID435" s="217"/>
      <c r="IE435" s="217"/>
      <c r="IF435" s="217"/>
      <c r="IG435" s="217"/>
      <c r="IH435" s="217"/>
      <c r="II435" s="217"/>
      <c r="IJ435" s="217"/>
      <c r="IK435" s="217"/>
      <c r="IL435" s="217"/>
      <c r="IM435" s="217"/>
      <c r="IN435" s="217"/>
      <c r="IO435" s="217"/>
      <c r="IP435" s="217"/>
      <c r="IQ435" s="217"/>
      <c r="IR435" s="217"/>
      <c r="IS435" s="217"/>
      <c r="IT435" s="217"/>
      <c r="IU435" s="217"/>
      <c r="IV435" s="217"/>
      <c r="IW435" s="217"/>
    </row>
    <row r="436" customFormat="false" ht="12.75" hidden="false" customHeight="false" outlineLevel="0" collapsed="false">
      <c r="A436" s="225"/>
      <c r="B436" s="226"/>
      <c r="C436" s="222"/>
      <c r="D436" s="222"/>
      <c r="E436" s="222"/>
      <c r="F436" s="217"/>
      <c r="G436" s="217"/>
      <c r="H436" s="217"/>
      <c r="I436" s="217"/>
      <c r="J436" s="217"/>
      <c r="K436" s="217"/>
      <c r="L436" s="217"/>
      <c r="M436" s="217"/>
      <c r="N436" s="217"/>
      <c r="O436" s="217"/>
      <c r="P436" s="217"/>
      <c r="Q436" s="217"/>
      <c r="R436" s="217"/>
      <c r="S436" s="217"/>
      <c r="T436" s="217"/>
      <c r="U436" s="217"/>
      <c r="V436" s="217"/>
      <c r="W436" s="217"/>
      <c r="X436" s="217"/>
      <c r="Y436" s="217"/>
      <c r="Z436" s="217"/>
      <c r="AA436" s="217"/>
      <c r="AB436" s="217"/>
      <c r="AC436" s="217"/>
      <c r="AD436" s="217"/>
      <c r="AE436" s="217"/>
      <c r="AF436" s="217"/>
      <c r="AG436" s="217"/>
      <c r="AH436" s="217"/>
      <c r="AI436" s="217"/>
      <c r="AJ436" s="217"/>
      <c r="AK436" s="217"/>
      <c r="AL436" s="217"/>
      <c r="AM436" s="217"/>
      <c r="AN436" s="217"/>
      <c r="AO436" s="217"/>
      <c r="AP436" s="217"/>
      <c r="AQ436" s="217"/>
      <c r="AR436" s="217"/>
      <c r="AS436" s="217"/>
      <c r="AT436" s="217"/>
      <c r="AU436" s="217"/>
      <c r="AV436" s="217"/>
      <c r="AW436" s="217"/>
      <c r="AX436" s="217"/>
      <c r="AY436" s="217"/>
      <c r="AZ436" s="217"/>
      <c r="BA436" s="217"/>
      <c r="BB436" s="217"/>
      <c r="BC436" s="217"/>
      <c r="BD436" s="217"/>
      <c r="BE436" s="217"/>
      <c r="BF436" s="217"/>
      <c r="BG436" s="217"/>
      <c r="BH436" s="217"/>
      <c r="BI436" s="217"/>
      <c r="BJ436" s="217"/>
      <c r="BK436" s="217"/>
      <c r="BL436" s="217"/>
      <c r="BM436" s="217"/>
      <c r="BN436" s="217"/>
      <c r="BO436" s="217"/>
      <c r="BP436" s="217"/>
      <c r="BQ436" s="217"/>
      <c r="BR436" s="217"/>
      <c r="BS436" s="217"/>
      <c r="BT436" s="217"/>
      <c r="BU436" s="217"/>
      <c r="BV436" s="217"/>
      <c r="BW436" s="217"/>
      <c r="BX436" s="217"/>
      <c r="BY436" s="217"/>
      <c r="BZ436" s="217"/>
      <c r="CA436" s="217"/>
      <c r="CB436" s="217"/>
      <c r="CC436" s="217"/>
      <c r="CD436" s="217"/>
      <c r="CE436" s="217"/>
      <c r="CF436" s="217"/>
      <c r="CG436" s="217"/>
      <c r="CH436" s="217"/>
      <c r="CI436" s="217"/>
      <c r="CJ436" s="217"/>
      <c r="CK436" s="217"/>
      <c r="CL436" s="217"/>
      <c r="CM436" s="217"/>
      <c r="CN436" s="217"/>
      <c r="CO436" s="217"/>
      <c r="CP436" s="217"/>
      <c r="CQ436" s="217"/>
      <c r="CR436" s="217"/>
      <c r="CS436" s="217"/>
      <c r="CT436" s="217"/>
      <c r="CU436" s="217"/>
      <c r="CV436" s="217"/>
      <c r="CW436" s="217"/>
      <c r="CX436" s="217"/>
      <c r="CY436" s="217"/>
      <c r="CZ436" s="217"/>
      <c r="DA436" s="217"/>
      <c r="DB436" s="217"/>
      <c r="DC436" s="217"/>
      <c r="DD436" s="217"/>
      <c r="DE436" s="217"/>
      <c r="DF436" s="217"/>
      <c r="DG436" s="217"/>
      <c r="DH436" s="217"/>
      <c r="DI436" s="217"/>
      <c r="DJ436" s="217"/>
      <c r="DK436" s="217"/>
      <c r="DL436" s="217"/>
      <c r="DM436" s="217"/>
      <c r="DN436" s="217"/>
      <c r="DO436" s="217"/>
      <c r="DP436" s="217"/>
      <c r="DQ436" s="217"/>
      <c r="DR436" s="217"/>
      <c r="DS436" s="217"/>
      <c r="DT436" s="217"/>
      <c r="DU436" s="217"/>
      <c r="DV436" s="217"/>
      <c r="DW436" s="217"/>
      <c r="DX436" s="217"/>
      <c r="DY436" s="217"/>
      <c r="DZ436" s="217"/>
      <c r="EA436" s="217"/>
      <c r="EB436" s="217"/>
      <c r="EC436" s="217"/>
      <c r="ED436" s="217"/>
      <c r="EE436" s="217"/>
      <c r="EF436" s="217"/>
      <c r="EG436" s="217"/>
      <c r="EH436" s="217"/>
      <c r="EI436" s="217"/>
      <c r="EJ436" s="217"/>
      <c r="EK436" s="217"/>
      <c r="EL436" s="217"/>
      <c r="EM436" s="217"/>
      <c r="EN436" s="217"/>
      <c r="EO436" s="217"/>
      <c r="EP436" s="217"/>
      <c r="EQ436" s="217"/>
      <c r="ER436" s="217"/>
      <c r="ES436" s="217"/>
      <c r="ET436" s="217"/>
      <c r="EU436" s="217"/>
      <c r="EV436" s="217"/>
      <c r="EW436" s="217"/>
      <c r="EX436" s="217"/>
      <c r="EY436" s="217"/>
      <c r="EZ436" s="217"/>
      <c r="FA436" s="217"/>
      <c r="FB436" s="217"/>
      <c r="FC436" s="217"/>
      <c r="FD436" s="217"/>
      <c r="FE436" s="217"/>
      <c r="FF436" s="217"/>
      <c r="FG436" s="217"/>
      <c r="FH436" s="217"/>
      <c r="FI436" s="217"/>
      <c r="FJ436" s="217"/>
      <c r="FK436" s="217"/>
      <c r="FL436" s="217"/>
      <c r="FM436" s="217"/>
      <c r="FN436" s="217"/>
      <c r="FO436" s="217"/>
      <c r="FP436" s="217"/>
      <c r="FQ436" s="217"/>
      <c r="FR436" s="217"/>
      <c r="FS436" s="217"/>
      <c r="FT436" s="217"/>
      <c r="FU436" s="217"/>
      <c r="FV436" s="217"/>
      <c r="FW436" s="217"/>
      <c r="FX436" s="217"/>
      <c r="FY436" s="217"/>
      <c r="FZ436" s="217"/>
      <c r="GA436" s="217"/>
      <c r="GB436" s="217"/>
      <c r="GC436" s="217"/>
      <c r="GD436" s="217"/>
      <c r="GE436" s="217"/>
      <c r="GF436" s="217"/>
      <c r="GG436" s="217"/>
      <c r="GH436" s="217"/>
      <c r="GI436" s="217"/>
      <c r="GJ436" s="217"/>
      <c r="GK436" s="217"/>
      <c r="GL436" s="217"/>
      <c r="GM436" s="217"/>
      <c r="GN436" s="217"/>
      <c r="GO436" s="217"/>
      <c r="GP436" s="217"/>
      <c r="GQ436" s="217"/>
      <c r="GR436" s="217"/>
      <c r="GS436" s="217"/>
      <c r="GT436" s="217"/>
      <c r="GU436" s="217"/>
      <c r="GV436" s="217"/>
      <c r="GW436" s="217"/>
      <c r="GX436" s="217"/>
      <c r="GY436" s="217"/>
      <c r="GZ436" s="217"/>
      <c r="HA436" s="217"/>
      <c r="HB436" s="217"/>
      <c r="HC436" s="217"/>
      <c r="HD436" s="217"/>
      <c r="HE436" s="217"/>
      <c r="HF436" s="217"/>
      <c r="HG436" s="217"/>
      <c r="HH436" s="217"/>
      <c r="HI436" s="217"/>
      <c r="HJ436" s="217"/>
      <c r="HK436" s="217"/>
      <c r="HL436" s="217"/>
      <c r="HM436" s="217"/>
      <c r="HN436" s="217"/>
      <c r="HO436" s="217"/>
      <c r="HP436" s="217"/>
      <c r="HQ436" s="217"/>
      <c r="HR436" s="217"/>
      <c r="HS436" s="217"/>
      <c r="HT436" s="217"/>
      <c r="HU436" s="217"/>
      <c r="HV436" s="217"/>
      <c r="HW436" s="217"/>
      <c r="HX436" s="217"/>
      <c r="HY436" s="217"/>
      <c r="HZ436" s="217"/>
      <c r="IA436" s="217"/>
      <c r="IB436" s="217"/>
      <c r="IC436" s="217"/>
      <c r="ID436" s="217"/>
      <c r="IE436" s="217"/>
      <c r="IF436" s="217"/>
      <c r="IG436" s="217"/>
      <c r="IH436" s="217"/>
      <c r="II436" s="217"/>
      <c r="IJ436" s="217"/>
      <c r="IK436" s="217"/>
      <c r="IL436" s="217"/>
      <c r="IM436" s="217"/>
      <c r="IN436" s="217"/>
      <c r="IO436" s="217"/>
      <c r="IP436" s="217"/>
      <c r="IQ436" s="217"/>
      <c r="IR436" s="217"/>
      <c r="IS436" s="217"/>
      <c r="IT436" s="217"/>
      <c r="IU436" s="217"/>
      <c r="IV436" s="217"/>
      <c r="IW436" s="217"/>
    </row>
    <row r="437" customFormat="false" ht="12.75" hidden="false" customHeight="false" outlineLevel="0" collapsed="false">
      <c r="A437" s="225"/>
      <c r="B437" s="226"/>
      <c r="C437" s="222"/>
      <c r="D437" s="222"/>
      <c r="E437" s="222"/>
      <c r="F437" s="217"/>
      <c r="G437" s="217"/>
      <c r="H437" s="217"/>
      <c r="I437" s="217"/>
      <c r="J437" s="217"/>
      <c r="K437" s="217"/>
      <c r="L437" s="217"/>
      <c r="M437" s="217"/>
      <c r="N437" s="217"/>
      <c r="O437" s="217"/>
      <c r="P437" s="217"/>
      <c r="Q437" s="217"/>
      <c r="R437" s="217"/>
      <c r="S437" s="217"/>
      <c r="T437" s="217"/>
      <c r="U437" s="217"/>
      <c r="V437" s="217"/>
      <c r="W437" s="217"/>
      <c r="X437" s="217"/>
      <c r="Y437" s="217"/>
      <c r="Z437" s="217"/>
      <c r="AA437" s="217"/>
      <c r="AB437" s="217"/>
      <c r="AC437" s="217"/>
      <c r="AD437" s="217"/>
      <c r="AE437" s="217"/>
      <c r="AF437" s="217"/>
      <c r="AG437" s="217"/>
      <c r="AH437" s="217"/>
      <c r="AI437" s="217"/>
      <c r="AJ437" s="217"/>
      <c r="AK437" s="217"/>
      <c r="AL437" s="217"/>
      <c r="AM437" s="217"/>
      <c r="AN437" s="217"/>
      <c r="AO437" s="217"/>
      <c r="AP437" s="217"/>
      <c r="AQ437" s="217"/>
      <c r="AR437" s="217"/>
      <c r="AS437" s="217"/>
      <c r="AT437" s="217"/>
      <c r="AU437" s="217"/>
      <c r="AV437" s="217"/>
      <c r="AW437" s="217"/>
      <c r="AX437" s="217"/>
      <c r="AY437" s="217"/>
      <c r="AZ437" s="217"/>
      <c r="BA437" s="217"/>
      <c r="BB437" s="217"/>
      <c r="BC437" s="217"/>
      <c r="BD437" s="217"/>
      <c r="BE437" s="217"/>
      <c r="BF437" s="217"/>
      <c r="BG437" s="217"/>
      <c r="BH437" s="217"/>
      <c r="BI437" s="217"/>
      <c r="BJ437" s="217"/>
      <c r="BK437" s="217"/>
      <c r="BL437" s="217"/>
      <c r="BM437" s="217"/>
      <c r="BN437" s="217"/>
      <c r="BO437" s="217"/>
      <c r="BP437" s="217"/>
      <c r="BQ437" s="217"/>
      <c r="BR437" s="217"/>
      <c r="BS437" s="217"/>
      <c r="BT437" s="217"/>
      <c r="BU437" s="217"/>
      <c r="BV437" s="217"/>
      <c r="BW437" s="217"/>
      <c r="BX437" s="217"/>
      <c r="BY437" s="217"/>
      <c r="BZ437" s="217"/>
      <c r="CA437" s="217"/>
      <c r="CB437" s="217"/>
      <c r="CC437" s="217"/>
      <c r="CD437" s="217"/>
      <c r="CE437" s="217"/>
      <c r="CF437" s="217"/>
      <c r="CG437" s="217"/>
      <c r="CH437" s="217"/>
      <c r="CI437" s="217"/>
      <c r="CJ437" s="217"/>
      <c r="CK437" s="217"/>
      <c r="CL437" s="217"/>
      <c r="CM437" s="217"/>
      <c r="CN437" s="217"/>
      <c r="CO437" s="217"/>
      <c r="CP437" s="217"/>
      <c r="CQ437" s="217"/>
      <c r="CR437" s="217"/>
      <c r="CS437" s="217"/>
      <c r="CT437" s="217"/>
      <c r="CU437" s="217"/>
      <c r="CV437" s="217"/>
      <c r="CW437" s="217"/>
      <c r="CX437" s="217"/>
      <c r="CY437" s="217"/>
      <c r="CZ437" s="217"/>
      <c r="DA437" s="217"/>
      <c r="DB437" s="217"/>
      <c r="DC437" s="217"/>
      <c r="DD437" s="217"/>
      <c r="DE437" s="217"/>
      <c r="DF437" s="217"/>
      <c r="DG437" s="217"/>
      <c r="DH437" s="217"/>
      <c r="DI437" s="217"/>
      <c r="DJ437" s="217"/>
      <c r="DK437" s="217"/>
      <c r="DL437" s="217"/>
      <c r="DM437" s="217"/>
      <c r="DN437" s="217"/>
      <c r="DO437" s="217"/>
      <c r="DP437" s="217"/>
      <c r="DQ437" s="217"/>
      <c r="DR437" s="217"/>
      <c r="DS437" s="217"/>
      <c r="DT437" s="217"/>
      <c r="DU437" s="217"/>
      <c r="DV437" s="217"/>
      <c r="DW437" s="217"/>
      <c r="DX437" s="217"/>
      <c r="DY437" s="217"/>
      <c r="DZ437" s="217"/>
      <c r="EA437" s="217"/>
      <c r="EB437" s="217"/>
      <c r="EC437" s="217"/>
      <c r="ED437" s="217"/>
      <c r="EE437" s="217"/>
      <c r="EF437" s="217"/>
      <c r="EG437" s="217"/>
      <c r="EH437" s="217"/>
      <c r="EI437" s="217"/>
      <c r="EJ437" s="217"/>
      <c r="EK437" s="217"/>
      <c r="EL437" s="217"/>
      <c r="EM437" s="217"/>
      <c r="EN437" s="217"/>
      <c r="EO437" s="217"/>
      <c r="EP437" s="217"/>
      <c r="EQ437" s="217"/>
      <c r="ER437" s="217"/>
      <c r="ES437" s="217"/>
      <c r="ET437" s="217"/>
      <c r="EU437" s="217"/>
      <c r="EV437" s="217"/>
      <c r="EW437" s="217"/>
      <c r="EX437" s="217"/>
      <c r="EY437" s="217"/>
      <c r="EZ437" s="217"/>
      <c r="FA437" s="217"/>
      <c r="FB437" s="217"/>
      <c r="FC437" s="217"/>
      <c r="FD437" s="217"/>
      <c r="FE437" s="217"/>
      <c r="FF437" s="217"/>
      <c r="FG437" s="217"/>
      <c r="FH437" s="217"/>
      <c r="FI437" s="217"/>
      <c r="FJ437" s="217"/>
      <c r="FK437" s="217"/>
      <c r="FL437" s="217"/>
      <c r="FM437" s="217"/>
      <c r="FN437" s="217"/>
      <c r="FO437" s="217"/>
      <c r="FP437" s="217"/>
      <c r="FQ437" s="217"/>
      <c r="FR437" s="217"/>
      <c r="FS437" s="217"/>
      <c r="FT437" s="217"/>
      <c r="FU437" s="217"/>
      <c r="FV437" s="217"/>
      <c r="FW437" s="217"/>
      <c r="FX437" s="217"/>
      <c r="FY437" s="217"/>
      <c r="FZ437" s="217"/>
      <c r="GA437" s="217"/>
      <c r="GB437" s="217"/>
      <c r="GC437" s="217"/>
      <c r="GD437" s="217"/>
      <c r="GE437" s="217"/>
      <c r="GF437" s="217"/>
      <c r="GG437" s="217"/>
      <c r="GH437" s="217"/>
      <c r="GI437" s="217"/>
      <c r="GJ437" s="217"/>
      <c r="GK437" s="217"/>
      <c r="GL437" s="217"/>
      <c r="GM437" s="217"/>
      <c r="GN437" s="217"/>
      <c r="GO437" s="217"/>
      <c r="GP437" s="217"/>
      <c r="GQ437" s="217"/>
      <c r="GR437" s="217"/>
      <c r="GS437" s="217"/>
      <c r="GT437" s="217"/>
      <c r="GU437" s="217"/>
      <c r="GV437" s="217"/>
      <c r="GW437" s="217"/>
      <c r="GX437" s="217"/>
      <c r="GY437" s="217"/>
      <c r="GZ437" s="217"/>
      <c r="HA437" s="217"/>
      <c r="HB437" s="217"/>
      <c r="HC437" s="217"/>
      <c r="HD437" s="217"/>
      <c r="HE437" s="217"/>
      <c r="HF437" s="217"/>
      <c r="HG437" s="217"/>
      <c r="HH437" s="217"/>
      <c r="HI437" s="217"/>
      <c r="HJ437" s="217"/>
      <c r="HK437" s="217"/>
      <c r="HL437" s="217"/>
      <c r="HM437" s="217"/>
      <c r="HN437" s="217"/>
      <c r="HO437" s="217"/>
      <c r="HP437" s="217"/>
      <c r="HQ437" s="217"/>
      <c r="HR437" s="217"/>
      <c r="HS437" s="217"/>
      <c r="HT437" s="217"/>
      <c r="HU437" s="217"/>
      <c r="HV437" s="217"/>
      <c r="HW437" s="217"/>
      <c r="HX437" s="217"/>
      <c r="HY437" s="217"/>
      <c r="HZ437" s="217"/>
      <c r="IA437" s="217"/>
      <c r="IB437" s="217"/>
      <c r="IC437" s="217"/>
      <c r="ID437" s="217"/>
      <c r="IE437" s="217"/>
      <c r="IF437" s="217"/>
      <c r="IG437" s="217"/>
      <c r="IH437" s="217"/>
      <c r="II437" s="217"/>
      <c r="IJ437" s="217"/>
      <c r="IK437" s="217"/>
      <c r="IL437" s="217"/>
      <c r="IM437" s="217"/>
      <c r="IN437" s="217"/>
      <c r="IO437" s="217"/>
      <c r="IP437" s="217"/>
      <c r="IQ437" s="217"/>
      <c r="IR437" s="217"/>
      <c r="IS437" s="217"/>
      <c r="IT437" s="217"/>
      <c r="IU437" s="217"/>
      <c r="IV437" s="217"/>
      <c r="IW437" s="217"/>
    </row>
    <row r="438" customFormat="false" ht="12.75" hidden="false" customHeight="false" outlineLevel="0" collapsed="false">
      <c r="A438" s="195"/>
      <c r="B438" s="226"/>
      <c r="C438" s="222"/>
      <c r="D438" s="222"/>
      <c r="E438" s="222"/>
      <c r="F438" s="217"/>
      <c r="G438" s="217"/>
      <c r="H438" s="217"/>
      <c r="I438" s="217"/>
      <c r="J438" s="217"/>
      <c r="K438" s="217"/>
      <c r="L438" s="217"/>
      <c r="M438" s="217"/>
      <c r="N438" s="217"/>
      <c r="O438" s="217"/>
      <c r="P438" s="217"/>
      <c r="Q438" s="217"/>
      <c r="R438" s="217"/>
      <c r="S438" s="217"/>
      <c r="T438" s="217"/>
      <c r="U438" s="217"/>
      <c r="V438" s="217"/>
      <c r="W438" s="217"/>
      <c r="X438" s="217"/>
      <c r="Y438" s="217"/>
      <c r="Z438" s="217"/>
      <c r="AA438" s="217"/>
      <c r="AB438" s="217"/>
      <c r="AC438" s="217"/>
      <c r="AD438" s="217"/>
      <c r="AE438" s="217"/>
      <c r="AF438" s="217"/>
      <c r="AG438" s="217"/>
      <c r="AH438" s="217"/>
      <c r="AI438" s="217"/>
      <c r="AJ438" s="217"/>
      <c r="AK438" s="217"/>
      <c r="AL438" s="217"/>
      <c r="AM438" s="217"/>
      <c r="AN438" s="217"/>
      <c r="AO438" s="217"/>
      <c r="AP438" s="217"/>
      <c r="AQ438" s="217"/>
      <c r="AR438" s="217"/>
      <c r="AS438" s="217"/>
      <c r="AT438" s="217"/>
      <c r="AU438" s="217"/>
      <c r="AV438" s="217"/>
      <c r="AW438" s="217"/>
      <c r="AX438" s="217"/>
      <c r="AY438" s="217"/>
      <c r="AZ438" s="217"/>
      <c r="BA438" s="217"/>
      <c r="BB438" s="217"/>
      <c r="BC438" s="217"/>
      <c r="BD438" s="217"/>
      <c r="BE438" s="217"/>
      <c r="BF438" s="217"/>
      <c r="BG438" s="217"/>
      <c r="BH438" s="217"/>
      <c r="BI438" s="217"/>
      <c r="BJ438" s="217"/>
      <c r="BK438" s="217"/>
      <c r="BL438" s="217"/>
      <c r="BM438" s="217"/>
      <c r="BN438" s="217"/>
      <c r="BO438" s="217"/>
      <c r="BP438" s="217"/>
      <c r="BQ438" s="217"/>
      <c r="BR438" s="217"/>
      <c r="BS438" s="217"/>
      <c r="BT438" s="217"/>
      <c r="BU438" s="217"/>
      <c r="BV438" s="217"/>
      <c r="BW438" s="217"/>
      <c r="BX438" s="217"/>
      <c r="BY438" s="217"/>
      <c r="BZ438" s="217"/>
      <c r="CA438" s="217"/>
      <c r="CB438" s="217"/>
      <c r="CC438" s="217"/>
      <c r="CD438" s="217"/>
      <c r="CE438" s="217"/>
      <c r="CF438" s="217"/>
      <c r="CG438" s="217"/>
      <c r="CH438" s="217"/>
      <c r="CI438" s="217"/>
      <c r="CJ438" s="217"/>
      <c r="CK438" s="217"/>
      <c r="CL438" s="217"/>
      <c r="CM438" s="217"/>
      <c r="CN438" s="217"/>
      <c r="CO438" s="217"/>
      <c r="CP438" s="217"/>
      <c r="CQ438" s="217"/>
      <c r="CR438" s="217"/>
      <c r="CS438" s="217"/>
      <c r="CT438" s="217"/>
      <c r="CU438" s="217"/>
      <c r="CV438" s="217"/>
      <c r="CW438" s="217"/>
      <c r="CX438" s="217"/>
      <c r="CY438" s="217"/>
      <c r="CZ438" s="217"/>
      <c r="DA438" s="217"/>
      <c r="DB438" s="217"/>
      <c r="DC438" s="217"/>
      <c r="DD438" s="217"/>
      <c r="DE438" s="217"/>
      <c r="DF438" s="217"/>
      <c r="DG438" s="217"/>
      <c r="DH438" s="217"/>
      <c r="DI438" s="217"/>
      <c r="DJ438" s="217"/>
      <c r="DK438" s="217"/>
      <c r="DL438" s="217"/>
      <c r="DM438" s="217"/>
      <c r="DN438" s="217"/>
      <c r="DO438" s="217"/>
      <c r="DP438" s="217"/>
      <c r="DQ438" s="217"/>
      <c r="DR438" s="217"/>
      <c r="DS438" s="217"/>
      <c r="DT438" s="217"/>
      <c r="DU438" s="217"/>
      <c r="DV438" s="217"/>
      <c r="DW438" s="217"/>
      <c r="DX438" s="217"/>
      <c r="DY438" s="217"/>
      <c r="DZ438" s="217"/>
      <c r="EA438" s="217"/>
      <c r="EB438" s="217"/>
      <c r="EC438" s="217"/>
      <c r="ED438" s="217"/>
      <c r="EE438" s="217"/>
      <c r="EF438" s="217"/>
      <c r="EG438" s="217"/>
      <c r="EH438" s="217"/>
      <c r="EI438" s="217"/>
      <c r="EJ438" s="217"/>
      <c r="EK438" s="217"/>
      <c r="EL438" s="217"/>
      <c r="EM438" s="217"/>
      <c r="EN438" s="217"/>
      <c r="EO438" s="217"/>
      <c r="EP438" s="217"/>
      <c r="EQ438" s="217"/>
      <c r="ER438" s="217"/>
      <c r="ES438" s="217"/>
      <c r="ET438" s="217"/>
      <c r="EU438" s="217"/>
      <c r="EV438" s="217"/>
      <c r="EW438" s="217"/>
      <c r="EX438" s="217"/>
      <c r="EY438" s="217"/>
      <c r="EZ438" s="217"/>
      <c r="FA438" s="217"/>
      <c r="FB438" s="217"/>
      <c r="FC438" s="217"/>
      <c r="FD438" s="217"/>
      <c r="FE438" s="217"/>
      <c r="FF438" s="217"/>
      <c r="FG438" s="217"/>
      <c r="FH438" s="217"/>
      <c r="FI438" s="217"/>
      <c r="FJ438" s="217"/>
      <c r="FK438" s="217"/>
      <c r="FL438" s="217"/>
      <c r="FM438" s="217"/>
      <c r="FN438" s="217"/>
      <c r="FO438" s="217"/>
      <c r="FP438" s="217"/>
      <c r="FQ438" s="217"/>
      <c r="FR438" s="217"/>
      <c r="FS438" s="217"/>
      <c r="FT438" s="217"/>
      <c r="FU438" s="217"/>
      <c r="FV438" s="217"/>
      <c r="FW438" s="217"/>
      <c r="FX438" s="217"/>
      <c r="FY438" s="217"/>
      <c r="FZ438" s="217"/>
      <c r="GA438" s="217"/>
      <c r="GB438" s="217"/>
      <c r="GC438" s="217"/>
      <c r="GD438" s="217"/>
      <c r="GE438" s="217"/>
      <c r="GF438" s="217"/>
      <c r="GG438" s="217"/>
      <c r="GH438" s="217"/>
      <c r="GI438" s="217"/>
      <c r="GJ438" s="217"/>
      <c r="GK438" s="217"/>
      <c r="GL438" s="217"/>
      <c r="GM438" s="217"/>
      <c r="GN438" s="217"/>
      <c r="GO438" s="217"/>
      <c r="GP438" s="217"/>
      <c r="GQ438" s="217"/>
      <c r="GR438" s="217"/>
      <c r="GS438" s="217"/>
      <c r="GT438" s="217"/>
      <c r="GU438" s="217"/>
      <c r="GV438" s="217"/>
      <c r="GW438" s="217"/>
      <c r="GX438" s="217"/>
      <c r="GY438" s="217"/>
      <c r="GZ438" s="217"/>
      <c r="HA438" s="217"/>
      <c r="HB438" s="217"/>
      <c r="HC438" s="217"/>
      <c r="HD438" s="217"/>
      <c r="HE438" s="217"/>
      <c r="HF438" s="217"/>
      <c r="HG438" s="217"/>
      <c r="HH438" s="217"/>
      <c r="HI438" s="217"/>
      <c r="HJ438" s="217"/>
      <c r="HK438" s="217"/>
      <c r="HL438" s="217"/>
      <c r="HM438" s="217"/>
      <c r="HN438" s="217"/>
      <c r="HO438" s="217"/>
      <c r="HP438" s="217"/>
      <c r="HQ438" s="217"/>
      <c r="HR438" s="217"/>
      <c r="HS438" s="217"/>
      <c r="HT438" s="217"/>
      <c r="HU438" s="217"/>
      <c r="HV438" s="217"/>
      <c r="HW438" s="217"/>
      <c r="HX438" s="217"/>
      <c r="HY438" s="217"/>
      <c r="HZ438" s="217"/>
      <c r="IA438" s="217"/>
      <c r="IB438" s="217"/>
      <c r="IC438" s="217"/>
      <c r="ID438" s="217"/>
      <c r="IE438" s="217"/>
      <c r="IF438" s="217"/>
      <c r="IG438" s="217"/>
      <c r="IH438" s="217"/>
      <c r="II438" s="217"/>
      <c r="IJ438" s="217"/>
      <c r="IK438" s="217"/>
      <c r="IL438" s="217"/>
      <c r="IM438" s="217"/>
      <c r="IN438" s="217"/>
      <c r="IO438" s="217"/>
      <c r="IP438" s="217"/>
      <c r="IQ438" s="217"/>
      <c r="IR438" s="217"/>
      <c r="IS438" s="217"/>
      <c r="IT438" s="217"/>
      <c r="IU438" s="217"/>
      <c r="IV438" s="217"/>
      <c r="IW438" s="217"/>
    </row>
    <row r="439" customFormat="false" ht="12.75" hidden="false" customHeight="false" outlineLevel="0" collapsed="false">
      <c r="A439" s="225"/>
      <c r="B439" s="226"/>
      <c r="C439" s="222"/>
      <c r="D439" s="222"/>
      <c r="E439" s="222"/>
      <c r="F439" s="217"/>
      <c r="G439" s="217"/>
      <c r="H439" s="217"/>
      <c r="I439" s="217"/>
      <c r="J439" s="217"/>
      <c r="K439" s="217"/>
      <c r="L439" s="217"/>
      <c r="M439" s="217"/>
      <c r="N439" s="217"/>
      <c r="O439" s="217"/>
      <c r="P439" s="217"/>
      <c r="Q439" s="217"/>
      <c r="R439" s="217"/>
      <c r="S439" s="217"/>
      <c r="T439" s="217"/>
      <c r="U439" s="217"/>
      <c r="V439" s="217"/>
      <c r="W439" s="217"/>
      <c r="X439" s="217"/>
      <c r="Y439" s="217"/>
      <c r="Z439" s="217"/>
      <c r="AA439" s="217"/>
      <c r="AB439" s="217"/>
      <c r="AC439" s="217"/>
      <c r="AD439" s="217"/>
      <c r="AE439" s="217"/>
      <c r="AF439" s="217"/>
      <c r="AG439" s="217"/>
      <c r="AH439" s="217"/>
      <c r="AI439" s="217"/>
      <c r="AJ439" s="217"/>
      <c r="AK439" s="217"/>
      <c r="AL439" s="217"/>
      <c r="AM439" s="217"/>
      <c r="AN439" s="217"/>
      <c r="AO439" s="217"/>
      <c r="AP439" s="217"/>
      <c r="AQ439" s="217"/>
      <c r="AR439" s="217"/>
      <c r="AS439" s="217"/>
      <c r="AT439" s="217"/>
      <c r="AU439" s="217"/>
      <c r="AV439" s="217"/>
      <c r="AW439" s="217"/>
      <c r="AX439" s="217"/>
      <c r="AY439" s="217"/>
      <c r="AZ439" s="217"/>
      <c r="BA439" s="217"/>
      <c r="BB439" s="217"/>
      <c r="BC439" s="217"/>
      <c r="BD439" s="217"/>
      <c r="BE439" s="217"/>
      <c r="BF439" s="217"/>
      <c r="BG439" s="217"/>
      <c r="BH439" s="217"/>
      <c r="BI439" s="217"/>
      <c r="BJ439" s="217"/>
      <c r="BK439" s="217"/>
      <c r="BL439" s="217"/>
      <c r="BM439" s="217"/>
      <c r="BN439" s="217"/>
      <c r="BO439" s="217"/>
      <c r="BP439" s="217"/>
      <c r="BQ439" s="217"/>
      <c r="BR439" s="217"/>
      <c r="BS439" s="217"/>
      <c r="BT439" s="217"/>
      <c r="BU439" s="217"/>
      <c r="BV439" s="217"/>
      <c r="BW439" s="217"/>
      <c r="BX439" s="217"/>
      <c r="BY439" s="217"/>
      <c r="BZ439" s="217"/>
      <c r="CA439" s="217"/>
      <c r="CB439" s="217"/>
      <c r="CC439" s="217"/>
      <c r="CD439" s="217"/>
      <c r="CE439" s="217"/>
      <c r="CF439" s="217"/>
      <c r="CG439" s="217"/>
      <c r="CH439" s="217"/>
      <c r="CI439" s="217"/>
      <c r="CJ439" s="217"/>
      <c r="CK439" s="217"/>
      <c r="CL439" s="217"/>
      <c r="CM439" s="217"/>
      <c r="CN439" s="217"/>
      <c r="CO439" s="217"/>
      <c r="CP439" s="217"/>
      <c r="CQ439" s="217"/>
      <c r="CR439" s="217"/>
      <c r="CS439" s="217"/>
      <c r="CT439" s="217"/>
      <c r="CU439" s="217"/>
      <c r="CV439" s="217"/>
      <c r="CW439" s="217"/>
      <c r="CX439" s="217"/>
      <c r="CY439" s="217"/>
      <c r="CZ439" s="217"/>
      <c r="DA439" s="217"/>
      <c r="DB439" s="217"/>
      <c r="DC439" s="217"/>
      <c r="DD439" s="217"/>
      <c r="DE439" s="217"/>
      <c r="DF439" s="217"/>
      <c r="DG439" s="217"/>
      <c r="DH439" s="217"/>
      <c r="DI439" s="217"/>
      <c r="DJ439" s="217"/>
      <c r="DK439" s="217"/>
      <c r="DL439" s="217"/>
      <c r="DM439" s="217"/>
      <c r="DN439" s="217"/>
      <c r="DO439" s="217"/>
      <c r="DP439" s="217"/>
      <c r="DQ439" s="217"/>
      <c r="DR439" s="217"/>
      <c r="DS439" s="217"/>
      <c r="DT439" s="217"/>
      <c r="DU439" s="217"/>
      <c r="DV439" s="217"/>
      <c r="DW439" s="217"/>
      <c r="DX439" s="217"/>
      <c r="DY439" s="217"/>
      <c r="DZ439" s="217"/>
      <c r="EA439" s="217"/>
      <c r="EB439" s="217"/>
      <c r="EC439" s="217"/>
      <c r="ED439" s="217"/>
      <c r="EE439" s="217"/>
      <c r="EF439" s="217"/>
      <c r="EG439" s="217"/>
      <c r="EH439" s="217"/>
      <c r="EI439" s="217"/>
      <c r="EJ439" s="217"/>
      <c r="EK439" s="217"/>
      <c r="EL439" s="217"/>
      <c r="EM439" s="217"/>
      <c r="EN439" s="217"/>
      <c r="EO439" s="217"/>
      <c r="EP439" s="217"/>
      <c r="EQ439" s="217"/>
      <c r="ER439" s="217"/>
      <c r="ES439" s="217"/>
      <c r="ET439" s="217"/>
      <c r="EU439" s="217"/>
      <c r="EV439" s="217"/>
      <c r="EW439" s="217"/>
      <c r="EX439" s="217"/>
      <c r="EY439" s="217"/>
      <c r="EZ439" s="217"/>
      <c r="FA439" s="217"/>
      <c r="FB439" s="217"/>
      <c r="FC439" s="217"/>
      <c r="FD439" s="217"/>
      <c r="FE439" s="217"/>
      <c r="FF439" s="217"/>
      <c r="FG439" s="217"/>
      <c r="FH439" s="217"/>
      <c r="FI439" s="217"/>
      <c r="FJ439" s="217"/>
      <c r="FK439" s="217"/>
      <c r="FL439" s="217"/>
      <c r="FM439" s="217"/>
      <c r="FN439" s="217"/>
      <c r="FO439" s="217"/>
      <c r="FP439" s="217"/>
      <c r="FQ439" s="217"/>
      <c r="FR439" s="217"/>
      <c r="FS439" s="217"/>
      <c r="FT439" s="217"/>
      <c r="FU439" s="217"/>
      <c r="FV439" s="217"/>
      <c r="FW439" s="217"/>
      <c r="FX439" s="217"/>
      <c r="FY439" s="217"/>
      <c r="FZ439" s="217"/>
      <c r="GA439" s="217"/>
      <c r="GB439" s="217"/>
      <c r="GC439" s="217"/>
      <c r="GD439" s="217"/>
      <c r="GE439" s="217"/>
      <c r="GF439" s="217"/>
      <c r="GG439" s="217"/>
      <c r="GH439" s="217"/>
      <c r="GI439" s="217"/>
      <c r="GJ439" s="217"/>
      <c r="GK439" s="217"/>
      <c r="GL439" s="217"/>
      <c r="GM439" s="217"/>
      <c r="GN439" s="217"/>
      <c r="GO439" s="217"/>
      <c r="GP439" s="217"/>
      <c r="GQ439" s="217"/>
      <c r="GR439" s="217"/>
      <c r="GS439" s="217"/>
      <c r="GT439" s="217"/>
      <c r="GU439" s="217"/>
      <c r="GV439" s="217"/>
      <c r="GW439" s="217"/>
      <c r="GX439" s="217"/>
      <c r="GY439" s="217"/>
      <c r="GZ439" s="217"/>
      <c r="HA439" s="217"/>
      <c r="HB439" s="217"/>
      <c r="HC439" s="217"/>
      <c r="HD439" s="217"/>
      <c r="HE439" s="217"/>
      <c r="HF439" s="217"/>
      <c r="HG439" s="217"/>
      <c r="HH439" s="217"/>
      <c r="HI439" s="217"/>
      <c r="HJ439" s="217"/>
      <c r="HK439" s="217"/>
      <c r="HL439" s="217"/>
      <c r="HM439" s="217"/>
      <c r="HN439" s="217"/>
      <c r="HO439" s="217"/>
      <c r="HP439" s="217"/>
      <c r="HQ439" s="217"/>
      <c r="HR439" s="217"/>
      <c r="HS439" s="217"/>
      <c r="HT439" s="217"/>
      <c r="HU439" s="217"/>
      <c r="HV439" s="217"/>
      <c r="HW439" s="217"/>
      <c r="HX439" s="217"/>
      <c r="HY439" s="217"/>
      <c r="HZ439" s="217"/>
      <c r="IA439" s="217"/>
      <c r="IB439" s="217"/>
      <c r="IC439" s="217"/>
      <c r="ID439" s="217"/>
      <c r="IE439" s="217"/>
      <c r="IF439" s="217"/>
      <c r="IG439" s="217"/>
      <c r="IH439" s="217"/>
      <c r="II439" s="217"/>
      <c r="IJ439" s="217"/>
      <c r="IK439" s="217"/>
      <c r="IL439" s="217"/>
      <c r="IM439" s="217"/>
      <c r="IN439" s="217"/>
      <c r="IO439" s="217"/>
      <c r="IP439" s="217"/>
      <c r="IQ439" s="217"/>
      <c r="IR439" s="217"/>
      <c r="IS439" s="217"/>
      <c r="IT439" s="217"/>
      <c r="IU439" s="217"/>
      <c r="IV439" s="217"/>
      <c r="IW439" s="217"/>
    </row>
    <row r="440" customFormat="false" ht="12.75" hidden="false" customHeight="false" outlineLevel="0" collapsed="false">
      <c r="A440" s="225"/>
      <c r="B440" s="226"/>
      <c r="C440" s="222"/>
      <c r="D440" s="222"/>
      <c r="E440" s="222"/>
      <c r="F440" s="217"/>
      <c r="G440" s="217"/>
      <c r="H440" s="217"/>
      <c r="I440" s="217"/>
      <c r="J440" s="217"/>
      <c r="K440" s="217"/>
      <c r="L440" s="217"/>
      <c r="M440" s="217"/>
      <c r="N440" s="217"/>
      <c r="O440" s="217"/>
      <c r="P440" s="217"/>
      <c r="Q440" s="217"/>
      <c r="R440" s="217"/>
      <c r="S440" s="217"/>
      <c r="T440" s="217"/>
      <c r="U440" s="217"/>
      <c r="V440" s="217"/>
      <c r="W440" s="217"/>
      <c r="X440" s="217"/>
      <c r="Y440" s="217"/>
      <c r="Z440" s="217"/>
      <c r="AA440" s="217"/>
      <c r="AB440" s="217"/>
      <c r="AC440" s="217"/>
      <c r="AD440" s="217"/>
      <c r="AE440" s="217"/>
      <c r="AF440" s="217"/>
      <c r="AG440" s="217"/>
      <c r="AH440" s="217"/>
      <c r="AI440" s="217"/>
      <c r="AJ440" s="217"/>
      <c r="AK440" s="217"/>
      <c r="AL440" s="217"/>
      <c r="AM440" s="217"/>
      <c r="AN440" s="217"/>
      <c r="AO440" s="217"/>
      <c r="AP440" s="217"/>
      <c r="AQ440" s="217"/>
      <c r="AR440" s="217"/>
      <c r="AS440" s="217"/>
      <c r="AT440" s="217"/>
      <c r="AU440" s="217"/>
      <c r="AV440" s="217"/>
      <c r="AW440" s="217"/>
      <c r="AX440" s="217"/>
      <c r="AY440" s="217"/>
      <c r="AZ440" s="217"/>
      <c r="BA440" s="217"/>
      <c r="BB440" s="217"/>
      <c r="BC440" s="217"/>
      <c r="BD440" s="217"/>
      <c r="BE440" s="217"/>
      <c r="BF440" s="217"/>
      <c r="BG440" s="217"/>
      <c r="BH440" s="217"/>
      <c r="BI440" s="217"/>
      <c r="BJ440" s="217"/>
      <c r="BK440" s="217"/>
      <c r="BL440" s="217"/>
      <c r="BM440" s="217"/>
      <c r="BN440" s="217"/>
      <c r="BO440" s="217"/>
      <c r="BP440" s="217"/>
      <c r="BQ440" s="217"/>
      <c r="BR440" s="217"/>
      <c r="BS440" s="217"/>
      <c r="BT440" s="217"/>
      <c r="BU440" s="217"/>
      <c r="BV440" s="217"/>
      <c r="BW440" s="217"/>
      <c r="BX440" s="217"/>
      <c r="BY440" s="217"/>
      <c r="BZ440" s="217"/>
      <c r="CA440" s="217"/>
      <c r="CB440" s="217"/>
      <c r="CC440" s="217"/>
      <c r="CD440" s="217"/>
      <c r="CE440" s="217"/>
      <c r="CF440" s="217"/>
      <c r="CG440" s="217"/>
      <c r="CH440" s="217"/>
      <c r="CI440" s="217"/>
      <c r="CJ440" s="217"/>
      <c r="CK440" s="217"/>
      <c r="CL440" s="217"/>
      <c r="CM440" s="217"/>
      <c r="CN440" s="217"/>
      <c r="CO440" s="217"/>
      <c r="CP440" s="217"/>
      <c r="CQ440" s="217"/>
      <c r="CR440" s="217"/>
      <c r="CS440" s="217"/>
      <c r="CT440" s="217"/>
      <c r="CU440" s="217"/>
      <c r="CV440" s="217"/>
      <c r="CW440" s="217"/>
      <c r="CX440" s="217"/>
      <c r="CY440" s="217"/>
      <c r="CZ440" s="217"/>
      <c r="DA440" s="217"/>
      <c r="DB440" s="217"/>
      <c r="DC440" s="217"/>
      <c r="DD440" s="217"/>
      <c r="DE440" s="217"/>
      <c r="DF440" s="217"/>
      <c r="DG440" s="217"/>
      <c r="DH440" s="217"/>
      <c r="DI440" s="217"/>
      <c r="DJ440" s="217"/>
      <c r="DK440" s="217"/>
      <c r="DL440" s="217"/>
      <c r="DM440" s="217"/>
      <c r="DN440" s="217"/>
      <c r="DO440" s="217"/>
      <c r="DP440" s="217"/>
      <c r="DQ440" s="217"/>
      <c r="DR440" s="217"/>
      <c r="DS440" s="217"/>
      <c r="DT440" s="217"/>
      <c r="DU440" s="217"/>
      <c r="DV440" s="217"/>
      <c r="DW440" s="217"/>
      <c r="DX440" s="217"/>
      <c r="DY440" s="217"/>
      <c r="DZ440" s="217"/>
      <c r="EA440" s="217"/>
      <c r="EB440" s="217"/>
      <c r="EC440" s="217"/>
      <c r="ED440" s="217"/>
      <c r="EE440" s="217"/>
      <c r="EF440" s="217"/>
      <c r="EG440" s="217"/>
      <c r="EH440" s="217"/>
      <c r="EI440" s="217"/>
      <c r="EJ440" s="217"/>
      <c r="EK440" s="217"/>
      <c r="EL440" s="217"/>
      <c r="EM440" s="217"/>
      <c r="EN440" s="217"/>
      <c r="EO440" s="217"/>
      <c r="EP440" s="217"/>
      <c r="EQ440" s="217"/>
      <c r="ER440" s="217"/>
      <c r="ES440" s="217"/>
      <c r="ET440" s="217"/>
      <c r="EU440" s="217"/>
      <c r="EV440" s="217"/>
      <c r="EW440" s="217"/>
      <c r="EX440" s="217"/>
      <c r="EY440" s="217"/>
      <c r="EZ440" s="217"/>
      <c r="FA440" s="217"/>
      <c r="FB440" s="217"/>
      <c r="FC440" s="217"/>
      <c r="FD440" s="217"/>
      <c r="FE440" s="217"/>
      <c r="FF440" s="217"/>
      <c r="FG440" s="217"/>
      <c r="FH440" s="217"/>
      <c r="FI440" s="217"/>
      <c r="FJ440" s="217"/>
      <c r="FK440" s="217"/>
      <c r="FL440" s="217"/>
      <c r="FM440" s="217"/>
      <c r="FN440" s="217"/>
      <c r="FO440" s="217"/>
      <c r="FP440" s="217"/>
      <c r="FQ440" s="217"/>
      <c r="FR440" s="217"/>
      <c r="FS440" s="217"/>
      <c r="FT440" s="217"/>
      <c r="FU440" s="217"/>
      <c r="FV440" s="217"/>
      <c r="FW440" s="217"/>
      <c r="FX440" s="217"/>
      <c r="FY440" s="217"/>
      <c r="FZ440" s="217"/>
      <c r="GA440" s="217"/>
      <c r="GB440" s="217"/>
      <c r="GC440" s="217"/>
      <c r="GD440" s="217"/>
      <c r="GE440" s="217"/>
      <c r="GF440" s="217"/>
      <c r="GG440" s="217"/>
      <c r="GH440" s="217"/>
      <c r="GI440" s="217"/>
      <c r="GJ440" s="217"/>
      <c r="GK440" s="217"/>
      <c r="GL440" s="217"/>
      <c r="GM440" s="217"/>
      <c r="GN440" s="217"/>
      <c r="GO440" s="217"/>
      <c r="GP440" s="217"/>
      <c r="GQ440" s="217"/>
      <c r="GR440" s="217"/>
      <c r="GS440" s="217"/>
      <c r="GT440" s="217"/>
      <c r="GU440" s="217"/>
      <c r="GV440" s="217"/>
      <c r="GW440" s="217"/>
      <c r="GX440" s="217"/>
      <c r="GY440" s="217"/>
      <c r="GZ440" s="217"/>
      <c r="HA440" s="217"/>
      <c r="HB440" s="217"/>
      <c r="HC440" s="217"/>
      <c r="HD440" s="217"/>
      <c r="HE440" s="217"/>
      <c r="HF440" s="217"/>
      <c r="HG440" s="217"/>
      <c r="HH440" s="217"/>
      <c r="HI440" s="217"/>
      <c r="HJ440" s="217"/>
      <c r="HK440" s="217"/>
      <c r="HL440" s="217"/>
      <c r="HM440" s="217"/>
      <c r="HN440" s="217"/>
      <c r="HO440" s="217"/>
      <c r="HP440" s="217"/>
      <c r="HQ440" s="217"/>
      <c r="HR440" s="217"/>
      <c r="HS440" s="217"/>
      <c r="HT440" s="217"/>
      <c r="HU440" s="217"/>
      <c r="HV440" s="217"/>
      <c r="HW440" s="217"/>
      <c r="HX440" s="217"/>
      <c r="HY440" s="217"/>
      <c r="HZ440" s="217"/>
      <c r="IA440" s="217"/>
      <c r="IB440" s="217"/>
      <c r="IC440" s="217"/>
      <c r="ID440" s="217"/>
      <c r="IE440" s="217"/>
      <c r="IF440" s="217"/>
      <c r="IG440" s="217"/>
      <c r="IH440" s="217"/>
      <c r="II440" s="217"/>
      <c r="IJ440" s="217"/>
      <c r="IK440" s="217"/>
      <c r="IL440" s="217"/>
      <c r="IM440" s="217"/>
      <c r="IN440" s="217"/>
      <c r="IO440" s="217"/>
      <c r="IP440" s="217"/>
      <c r="IQ440" s="217"/>
      <c r="IR440" s="217"/>
      <c r="IS440" s="217"/>
      <c r="IT440" s="217"/>
      <c r="IU440" s="217"/>
      <c r="IV440" s="217"/>
      <c r="IW440" s="217"/>
    </row>
    <row r="441" customFormat="false" ht="12.75" hidden="false" customHeight="false" outlineLevel="0" collapsed="false">
      <c r="A441" s="225"/>
      <c r="B441" s="226"/>
      <c r="C441" s="222"/>
      <c r="D441" s="222"/>
      <c r="E441" s="222"/>
      <c r="F441" s="217"/>
      <c r="G441" s="217"/>
      <c r="H441" s="217"/>
      <c r="I441" s="217"/>
      <c r="J441" s="217"/>
      <c r="K441" s="217"/>
      <c r="L441" s="217"/>
      <c r="M441" s="217"/>
      <c r="N441" s="217"/>
      <c r="O441" s="217"/>
      <c r="P441" s="217"/>
      <c r="Q441" s="217"/>
      <c r="R441" s="217"/>
      <c r="S441" s="217"/>
      <c r="T441" s="217"/>
      <c r="U441" s="217"/>
      <c r="V441" s="217"/>
      <c r="W441" s="217"/>
      <c r="X441" s="217"/>
      <c r="Y441" s="217"/>
      <c r="Z441" s="217"/>
      <c r="AA441" s="217"/>
      <c r="AB441" s="217"/>
      <c r="AC441" s="217"/>
      <c r="AD441" s="217"/>
      <c r="AE441" s="217"/>
      <c r="AF441" s="217"/>
      <c r="AG441" s="217"/>
      <c r="AH441" s="217"/>
      <c r="AI441" s="217"/>
      <c r="AJ441" s="217"/>
      <c r="AK441" s="217"/>
      <c r="AL441" s="217"/>
      <c r="AM441" s="217"/>
      <c r="AN441" s="217"/>
      <c r="AO441" s="217"/>
      <c r="AP441" s="217"/>
      <c r="AQ441" s="217"/>
      <c r="AR441" s="217"/>
      <c r="AS441" s="217"/>
      <c r="AT441" s="217"/>
      <c r="AU441" s="217"/>
      <c r="AV441" s="217"/>
      <c r="AW441" s="217"/>
      <c r="AX441" s="217"/>
      <c r="AY441" s="217"/>
      <c r="AZ441" s="217"/>
      <c r="BA441" s="217"/>
      <c r="BB441" s="217"/>
      <c r="BC441" s="217"/>
      <c r="BD441" s="217"/>
      <c r="BE441" s="217"/>
      <c r="BF441" s="217"/>
      <c r="BG441" s="217"/>
      <c r="BH441" s="217"/>
      <c r="BI441" s="217"/>
      <c r="BJ441" s="217"/>
      <c r="BK441" s="217"/>
      <c r="BL441" s="217"/>
      <c r="BM441" s="217"/>
      <c r="BN441" s="217"/>
      <c r="BO441" s="217"/>
      <c r="BP441" s="217"/>
      <c r="BQ441" s="217"/>
      <c r="BR441" s="217"/>
      <c r="BS441" s="217"/>
      <c r="BT441" s="217"/>
      <c r="BU441" s="217"/>
      <c r="BV441" s="217"/>
      <c r="BW441" s="217"/>
      <c r="BX441" s="217"/>
      <c r="BY441" s="217"/>
      <c r="BZ441" s="217"/>
      <c r="CA441" s="217"/>
      <c r="CB441" s="217"/>
      <c r="CC441" s="217"/>
      <c r="CD441" s="217"/>
      <c r="CE441" s="217"/>
      <c r="CF441" s="217"/>
      <c r="CG441" s="217"/>
      <c r="CH441" s="217"/>
      <c r="CI441" s="217"/>
      <c r="CJ441" s="217"/>
      <c r="CK441" s="217"/>
      <c r="CL441" s="217"/>
      <c r="CM441" s="217"/>
      <c r="CN441" s="217"/>
      <c r="CO441" s="217"/>
      <c r="CP441" s="217"/>
      <c r="CQ441" s="217"/>
      <c r="CR441" s="217"/>
      <c r="CS441" s="217"/>
      <c r="CT441" s="217"/>
      <c r="CU441" s="217"/>
      <c r="CV441" s="217"/>
      <c r="CW441" s="217"/>
      <c r="CX441" s="217"/>
      <c r="CY441" s="217"/>
      <c r="CZ441" s="217"/>
      <c r="DA441" s="217"/>
      <c r="DB441" s="217"/>
      <c r="DC441" s="217"/>
      <c r="DD441" s="217"/>
      <c r="DE441" s="217"/>
      <c r="DF441" s="217"/>
      <c r="DG441" s="217"/>
      <c r="DH441" s="217"/>
      <c r="DI441" s="217"/>
      <c r="DJ441" s="217"/>
      <c r="DK441" s="217"/>
      <c r="DL441" s="217"/>
      <c r="DM441" s="217"/>
      <c r="DN441" s="217"/>
      <c r="DO441" s="217"/>
      <c r="DP441" s="217"/>
      <c r="DQ441" s="217"/>
      <c r="DR441" s="217"/>
      <c r="DS441" s="217"/>
      <c r="DT441" s="217"/>
      <c r="DU441" s="217"/>
      <c r="DV441" s="217"/>
      <c r="DW441" s="217"/>
      <c r="DX441" s="217"/>
      <c r="DY441" s="217"/>
      <c r="DZ441" s="217"/>
      <c r="EA441" s="217"/>
      <c r="EB441" s="217"/>
      <c r="EC441" s="217"/>
      <c r="ED441" s="217"/>
      <c r="EE441" s="217"/>
      <c r="EF441" s="217"/>
      <c r="EG441" s="217"/>
      <c r="EH441" s="217"/>
      <c r="EI441" s="217"/>
      <c r="EJ441" s="217"/>
      <c r="EK441" s="217"/>
      <c r="EL441" s="217"/>
      <c r="EM441" s="217"/>
      <c r="EN441" s="217"/>
      <c r="EO441" s="217"/>
      <c r="EP441" s="217"/>
      <c r="EQ441" s="217"/>
      <c r="ER441" s="217"/>
      <c r="ES441" s="217"/>
      <c r="ET441" s="217"/>
      <c r="EU441" s="217"/>
      <c r="EV441" s="217"/>
      <c r="EW441" s="217"/>
      <c r="EX441" s="217"/>
      <c r="EY441" s="217"/>
      <c r="EZ441" s="217"/>
      <c r="FA441" s="217"/>
      <c r="FB441" s="217"/>
      <c r="FC441" s="217"/>
      <c r="FD441" s="217"/>
      <c r="FE441" s="217"/>
      <c r="FF441" s="217"/>
      <c r="FG441" s="217"/>
      <c r="FH441" s="217"/>
      <c r="FI441" s="217"/>
      <c r="FJ441" s="217"/>
      <c r="FK441" s="217"/>
      <c r="FL441" s="217"/>
      <c r="FM441" s="217"/>
      <c r="FN441" s="217"/>
      <c r="FO441" s="217"/>
      <c r="FP441" s="217"/>
      <c r="FQ441" s="217"/>
      <c r="FR441" s="217"/>
      <c r="FS441" s="217"/>
      <c r="FT441" s="217"/>
      <c r="FU441" s="217"/>
      <c r="FV441" s="217"/>
      <c r="FW441" s="217"/>
      <c r="FX441" s="217"/>
      <c r="FY441" s="217"/>
      <c r="FZ441" s="217"/>
      <c r="GA441" s="217"/>
      <c r="GB441" s="217"/>
      <c r="GC441" s="217"/>
      <c r="GD441" s="217"/>
      <c r="GE441" s="217"/>
      <c r="GF441" s="217"/>
      <c r="GG441" s="217"/>
      <c r="GH441" s="217"/>
      <c r="GI441" s="217"/>
      <c r="GJ441" s="217"/>
      <c r="GK441" s="217"/>
      <c r="GL441" s="217"/>
      <c r="GM441" s="217"/>
      <c r="GN441" s="217"/>
      <c r="GO441" s="217"/>
      <c r="GP441" s="217"/>
      <c r="GQ441" s="217"/>
      <c r="GR441" s="217"/>
      <c r="GS441" s="217"/>
      <c r="GT441" s="217"/>
      <c r="GU441" s="217"/>
      <c r="GV441" s="217"/>
      <c r="GW441" s="217"/>
      <c r="GX441" s="217"/>
      <c r="GY441" s="217"/>
      <c r="GZ441" s="217"/>
      <c r="HA441" s="217"/>
      <c r="HB441" s="217"/>
      <c r="HC441" s="217"/>
      <c r="HD441" s="217"/>
      <c r="HE441" s="217"/>
      <c r="HF441" s="217"/>
      <c r="HG441" s="217"/>
      <c r="HH441" s="217"/>
      <c r="HI441" s="217"/>
      <c r="HJ441" s="217"/>
      <c r="HK441" s="217"/>
      <c r="HL441" s="217"/>
      <c r="HM441" s="217"/>
      <c r="HN441" s="217"/>
      <c r="HO441" s="217"/>
      <c r="HP441" s="217"/>
      <c r="HQ441" s="217"/>
      <c r="HR441" s="217"/>
      <c r="HS441" s="217"/>
      <c r="HT441" s="217"/>
      <c r="HU441" s="217"/>
      <c r="HV441" s="217"/>
      <c r="HW441" s="217"/>
      <c r="HX441" s="217"/>
      <c r="HY441" s="217"/>
      <c r="HZ441" s="217"/>
      <c r="IA441" s="217"/>
      <c r="IB441" s="217"/>
      <c r="IC441" s="217"/>
      <c r="ID441" s="217"/>
      <c r="IE441" s="217"/>
      <c r="IF441" s="217"/>
      <c r="IG441" s="217"/>
      <c r="IH441" s="217"/>
      <c r="II441" s="217"/>
      <c r="IJ441" s="217"/>
      <c r="IK441" s="217"/>
      <c r="IL441" s="217"/>
      <c r="IM441" s="217"/>
      <c r="IN441" s="217"/>
      <c r="IO441" s="217"/>
      <c r="IP441" s="217"/>
      <c r="IQ441" s="217"/>
      <c r="IR441" s="217"/>
      <c r="IS441" s="217"/>
      <c r="IT441" s="217"/>
      <c r="IU441" s="217"/>
      <c r="IV441" s="217"/>
      <c r="IW441" s="217"/>
    </row>
    <row r="442" customFormat="false" ht="12.75" hidden="false" customHeight="false" outlineLevel="0" collapsed="false">
      <c r="A442" s="225"/>
      <c r="B442" s="226"/>
      <c r="C442" s="222"/>
      <c r="D442" s="222"/>
      <c r="E442" s="222"/>
      <c r="F442" s="217"/>
      <c r="G442" s="217"/>
      <c r="H442" s="217"/>
      <c r="I442" s="217"/>
      <c r="J442" s="217"/>
      <c r="K442" s="217"/>
      <c r="L442" s="217"/>
      <c r="M442" s="217"/>
      <c r="N442" s="217"/>
      <c r="O442" s="217"/>
      <c r="P442" s="217"/>
      <c r="Q442" s="217"/>
      <c r="R442" s="217"/>
      <c r="S442" s="217"/>
      <c r="T442" s="217"/>
      <c r="U442" s="217"/>
      <c r="V442" s="217"/>
      <c r="W442" s="217"/>
      <c r="X442" s="217"/>
      <c r="Y442" s="217"/>
      <c r="Z442" s="217"/>
      <c r="AA442" s="217"/>
      <c r="AB442" s="217"/>
      <c r="AC442" s="217"/>
      <c r="AD442" s="217"/>
      <c r="AE442" s="217"/>
      <c r="AF442" s="217"/>
      <c r="AG442" s="217"/>
      <c r="AH442" s="217"/>
      <c r="AI442" s="217"/>
      <c r="AJ442" s="217"/>
      <c r="AK442" s="217"/>
      <c r="AL442" s="217"/>
      <c r="AM442" s="217"/>
      <c r="AN442" s="217"/>
      <c r="AO442" s="217"/>
      <c r="AP442" s="217"/>
      <c r="AQ442" s="217"/>
      <c r="AR442" s="217"/>
      <c r="AS442" s="217"/>
      <c r="AT442" s="217"/>
      <c r="AU442" s="217"/>
      <c r="AV442" s="217"/>
      <c r="AW442" s="217"/>
      <c r="AX442" s="217"/>
      <c r="AY442" s="217"/>
      <c r="AZ442" s="217"/>
      <c r="BA442" s="217"/>
      <c r="BB442" s="217"/>
      <c r="BC442" s="217"/>
      <c r="BD442" s="217"/>
      <c r="BE442" s="217"/>
      <c r="BF442" s="217"/>
      <c r="BG442" s="217"/>
      <c r="BH442" s="217"/>
      <c r="BI442" s="217"/>
      <c r="BJ442" s="217"/>
      <c r="BK442" s="217"/>
      <c r="BL442" s="217"/>
      <c r="BM442" s="217"/>
      <c r="BN442" s="217"/>
      <c r="BO442" s="217"/>
      <c r="BP442" s="217"/>
      <c r="BQ442" s="217"/>
      <c r="BR442" s="217"/>
      <c r="BS442" s="217"/>
      <c r="BT442" s="217"/>
      <c r="BU442" s="217"/>
      <c r="BV442" s="217"/>
      <c r="BW442" s="217"/>
      <c r="BX442" s="217"/>
      <c r="BY442" s="217"/>
      <c r="BZ442" s="217"/>
      <c r="CA442" s="217"/>
      <c r="CB442" s="217"/>
      <c r="CC442" s="217"/>
      <c r="CD442" s="217"/>
      <c r="CE442" s="217"/>
      <c r="CF442" s="217"/>
      <c r="CG442" s="217"/>
      <c r="CH442" s="217"/>
      <c r="CI442" s="217"/>
      <c r="CJ442" s="217"/>
      <c r="CK442" s="217"/>
      <c r="CL442" s="217"/>
      <c r="CM442" s="217"/>
      <c r="CN442" s="217"/>
      <c r="CO442" s="217"/>
      <c r="CP442" s="217"/>
      <c r="CQ442" s="217"/>
      <c r="CR442" s="217"/>
      <c r="CS442" s="217"/>
      <c r="CT442" s="217"/>
      <c r="CU442" s="217"/>
      <c r="CV442" s="217"/>
      <c r="CW442" s="217"/>
      <c r="CX442" s="217"/>
      <c r="CY442" s="217"/>
      <c r="CZ442" s="217"/>
      <c r="DA442" s="217"/>
      <c r="DB442" s="217"/>
      <c r="DC442" s="217"/>
      <c r="DD442" s="217"/>
      <c r="DE442" s="217"/>
      <c r="DF442" s="217"/>
      <c r="DG442" s="217"/>
      <c r="DH442" s="217"/>
      <c r="DI442" s="217"/>
      <c r="DJ442" s="217"/>
      <c r="DK442" s="217"/>
      <c r="DL442" s="217"/>
      <c r="DM442" s="217"/>
      <c r="DN442" s="217"/>
      <c r="DO442" s="217"/>
      <c r="DP442" s="217"/>
      <c r="DQ442" s="217"/>
      <c r="DR442" s="217"/>
      <c r="DS442" s="217"/>
      <c r="DT442" s="217"/>
      <c r="DU442" s="217"/>
      <c r="DV442" s="217"/>
      <c r="DW442" s="217"/>
      <c r="DX442" s="217"/>
      <c r="DY442" s="217"/>
      <c r="DZ442" s="217"/>
      <c r="EA442" s="217"/>
      <c r="EB442" s="217"/>
      <c r="EC442" s="217"/>
      <c r="ED442" s="217"/>
      <c r="EE442" s="217"/>
      <c r="EF442" s="217"/>
      <c r="EG442" s="217"/>
      <c r="EH442" s="217"/>
      <c r="EI442" s="217"/>
      <c r="EJ442" s="217"/>
      <c r="EK442" s="217"/>
      <c r="EL442" s="217"/>
      <c r="EM442" s="217"/>
      <c r="EN442" s="217"/>
      <c r="EO442" s="217"/>
      <c r="EP442" s="217"/>
      <c r="EQ442" s="217"/>
      <c r="ER442" s="217"/>
      <c r="ES442" s="217"/>
      <c r="ET442" s="217"/>
      <c r="EU442" s="217"/>
      <c r="EV442" s="217"/>
      <c r="EW442" s="217"/>
      <c r="EX442" s="217"/>
      <c r="EY442" s="217"/>
      <c r="EZ442" s="217"/>
      <c r="FA442" s="217"/>
      <c r="FB442" s="217"/>
      <c r="FC442" s="217"/>
      <c r="FD442" s="217"/>
      <c r="FE442" s="217"/>
      <c r="FF442" s="217"/>
      <c r="FG442" s="217"/>
      <c r="FH442" s="217"/>
      <c r="FI442" s="217"/>
      <c r="FJ442" s="217"/>
      <c r="FK442" s="217"/>
      <c r="FL442" s="217"/>
      <c r="FM442" s="217"/>
      <c r="FN442" s="217"/>
      <c r="FO442" s="217"/>
      <c r="FP442" s="217"/>
      <c r="FQ442" s="217"/>
      <c r="FR442" s="217"/>
      <c r="FS442" s="217"/>
      <c r="FT442" s="217"/>
      <c r="FU442" s="217"/>
      <c r="FV442" s="217"/>
      <c r="FW442" s="217"/>
      <c r="FX442" s="217"/>
      <c r="FY442" s="217"/>
      <c r="FZ442" s="217"/>
      <c r="GA442" s="217"/>
      <c r="GB442" s="217"/>
      <c r="GC442" s="217"/>
      <c r="GD442" s="217"/>
      <c r="GE442" s="217"/>
      <c r="GF442" s="217"/>
      <c r="GG442" s="217"/>
      <c r="GH442" s="217"/>
      <c r="GI442" s="217"/>
      <c r="GJ442" s="217"/>
      <c r="GK442" s="217"/>
      <c r="GL442" s="217"/>
      <c r="GM442" s="217"/>
      <c r="GN442" s="217"/>
      <c r="GO442" s="217"/>
      <c r="GP442" s="217"/>
      <c r="GQ442" s="217"/>
      <c r="GR442" s="217"/>
      <c r="GS442" s="217"/>
      <c r="GT442" s="217"/>
      <c r="GU442" s="217"/>
      <c r="GV442" s="217"/>
      <c r="GW442" s="217"/>
      <c r="GX442" s="217"/>
      <c r="GY442" s="217"/>
      <c r="GZ442" s="217"/>
      <c r="HA442" s="217"/>
      <c r="HB442" s="217"/>
      <c r="HC442" s="217"/>
      <c r="HD442" s="217"/>
      <c r="HE442" s="217"/>
      <c r="HF442" s="217"/>
      <c r="HG442" s="217"/>
      <c r="HH442" s="217"/>
      <c r="HI442" s="217"/>
      <c r="HJ442" s="217"/>
      <c r="HK442" s="217"/>
      <c r="HL442" s="217"/>
      <c r="HM442" s="217"/>
      <c r="HN442" s="217"/>
      <c r="HO442" s="217"/>
      <c r="HP442" s="217"/>
      <c r="HQ442" s="217"/>
      <c r="HR442" s="217"/>
      <c r="HS442" s="217"/>
      <c r="HT442" s="217"/>
      <c r="HU442" s="217"/>
      <c r="HV442" s="217"/>
      <c r="HW442" s="217"/>
      <c r="HX442" s="217"/>
      <c r="HY442" s="217"/>
      <c r="HZ442" s="217"/>
      <c r="IA442" s="217"/>
      <c r="IB442" s="217"/>
      <c r="IC442" s="217"/>
      <c r="ID442" s="217"/>
      <c r="IE442" s="217"/>
      <c r="IF442" s="217"/>
      <c r="IG442" s="217"/>
      <c r="IH442" s="217"/>
      <c r="II442" s="217"/>
      <c r="IJ442" s="217"/>
      <c r="IK442" s="217"/>
      <c r="IL442" s="217"/>
      <c r="IM442" s="217"/>
      <c r="IN442" s="217"/>
      <c r="IO442" s="217"/>
      <c r="IP442" s="217"/>
      <c r="IQ442" s="217"/>
      <c r="IR442" s="217"/>
      <c r="IS442" s="217"/>
      <c r="IT442" s="217"/>
      <c r="IU442" s="217"/>
      <c r="IV442" s="217"/>
      <c r="IW442" s="217"/>
    </row>
    <row r="443" customFormat="false" ht="12.75" hidden="false" customHeight="false" outlineLevel="0" collapsed="false">
      <c r="A443" s="225"/>
      <c r="B443" s="227"/>
      <c r="C443" s="222"/>
      <c r="D443" s="222"/>
      <c r="E443" s="222"/>
      <c r="F443" s="217"/>
      <c r="G443" s="217"/>
      <c r="H443" s="217"/>
      <c r="I443" s="217"/>
      <c r="J443" s="217"/>
      <c r="K443" s="217"/>
      <c r="L443" s="217"/>
      <c r="M443" s="217"/>
      <c r="N443" s="217"/>
      <c r="O443" s="217"/>
      <c r="P443" s="217"/>
      <c r="Q443" s="217"/>
      <c r="R443" s="217"/>
      <c r="S443" s="217"/>
      <c r="T443" s="217"/>
      <c r="U443" s="217"/>
      <c r="V443" s="217"/>
      <c r="W443" s="217"/>
      <c r="X443" s="217"/>
      <c r="Y443" s="217"/>
      <c r="Z443" s="217"/>
      <c r="AA443" s="217"/>
      <c r="AB443" s="217"/>
      <c r="AC443" s="217"/>
      <c r="AD443" s="217"/>
      <c r="AE443" s="217"/>
      <c r="AF443" s="217"/>
      <c r="AG443" s="217"/>
      <c r="AH443" s="217"/>
      <c r="AI443" s="217"/>
      <c r="AJ443" s="217"/>
      <c r="AK443" s="217"/>
      <c r="AL443" s="217"/>
      <c r="AM443" s="217"/>
      <c r="AN443" s="217"/>
      <c r="AO443" s="217"/>
      <c r="AP443" s="217"/>
      <c r="AQ443" s="217"/>
      <c r="AR443" s="217"/>
      <c r="AS443" s="217"/>
      <c r="AT443" s="217"/>
      <c r="AU443" s="217"/>
      <c r="AV443" s="217"/>
      <c r="AW443" s="217"/>
      <c r="AX443" s="217"/>
      <c r="AY443" s="217"/>
      <c r="AZ443" s="217"/>
      <c r="BA443" s="217"/>
      <c r="BB443" s="217"/>
      <c r="BC443" s="217"/>
      <c r="BD443" s="217"/>
      <c r="BE443" s="217"/>
      <c r="BF443" s="217"/>
      <c r="BG443" s="217"/>
      <c r="BH443" s="217"/>
      <c r="BI443" s="217"/>
      <c r="BJ443" s="217"/>
      <c r="BK443" s="217"/>
      <c r="BL443" s="217"/>
      <c r="BM443" s="217"/>
      <c r="BN443" s="217"/>
      <c r="BO443" s="217"/>
      <c r="BP443" s="217"/>
      <c r="BQ443" s="217"/>
      <c r="BR443" s="217"/>
      <c r="BS443" s="217"/>
      <c r="BT443" s="217"/>
      <c r="BU443" s="217"/>
      <c r="BV443" s="217"/>
      <c r="BW443" s="217"/>
      <c r="BX443" s="217"/>
      <c r="BY443" s="217"/>
      <c r="BZ443" s="217"/>
      <c r="CA443" s="217"/>
      <c r="CB443" s="217"/>
      <c r="CC443" s="217"/>
      <c r="CD443" s="217"/>
      <c r="CE443" s="217"/>
      <c r="CF443" s="217"/>
      <c r="CG443" s="217"/>
      <c r="CH443" s="217"/>
      <c r="CI443" s="217"/>
      <c r="CJ443" s="217"/>
      <c r="CK443" s="217"/>
      <c r="CL443" s="217"/>
      <c r="CM443" s="217"/>
      <c r="CN443" s="217"/>
      <c r="CO443" s="217"/>
      <c r="CP443" s="217"/>
      <c r="CQ443" s="217"/>
      <c r="CR443" s="217"/>
      <c r="CS443" s="217"/>
      <c r="CT443" s="217"/>
      <c r="CU443" s="217"/>
      <c r="CV443" s="217"/>
      <c r="CW443" s="217"/>
      <c r="CX443" s="217"/>
      <c r="CY443" s="217"/>
      <c r="CZ443" s="217"/>
      <c r="DA443" s="217"/>
      <c r="DB443" s="217"/>
      <c r="DC443" s="217"/>
      <c r="DD443" s="217"/>
      <c r="DE443" s="217"/>
      <c r="DF443" s="217"/>
      <c r="DG443" s="217"/>
      <c r="DH443" s="217"/>
      <c r="DI443" s="217"/>
      <c r="DJ443" s="217"/>
      <c r="DK443" s="217"/>
      <c r="DL443" s="217"/>
      <c r="DM443" s="217"/>
      <c r="DN443" s="217"/>
      <c r="DO443" s="217"/>
      <c r="DP443" s="217"/>
      <c r="DQ443" s="217"/>
      <c r="DR443" s="217"/>
      <c r="DS443" s="217"/>
      <c r="DT443" s="217"/>
      <c r="DU443" s="217"/>
      <c r="DV443" s="217"/>
      <c r="DW443" s="217"/>
      <c r="DX443" s="217"/>
      <c r="DY443" s="217"/>
      <c r="DZ443" s="217"/>
      <c r="EA443" s="217"/>
      <c r="EB443" s="217"/>
      <c r="EC443" s="217"/>
      <c r="ED443" s="217"/>
      <c r="EE443" s="217"/>
      <c r="EF443" s="217"/>
      <c r="EG443" s="217"/>
      <c r="EH443" s="217"/>
      <c r="EI443" s="217"/>
      <c r="EJ443" s="217"/>
      <c r="EK443" s="217"/>
      <c r="EL443" s="217"/>
      <c r="EM443" s="217"/>
      <c r="EN443" s="217"/>
      <c r="EO443" s="217"/>
      <c r="EP443" s="217"/>
      <c r="EQ443" s="217"/>
      <c r="ER443" s="217"/>
      <c r="ES443" s="217"/>
      <c r="ET443" s="217"/>
      <c r="EU443" s="217"/>
      <c r="EV443" s="217"/>
      <c r="EW443" s="217"/>
      <c r="EX443" s="217"/>
      <c r="EY443" s="217"/>
      <c r="EZ443" s="217"/>
      <c r="FA443" s="217"/>
      <c r="FB443" s="217"/>
      <c r="FC443" s="217"/>
      <c r="FD443" s="217"/>
      <c r="FE443" s="217"/>
      <c r="FF443" s="217"/>
      <c r="FG443" s="217"/>
      <c r="FH443" s="217"/>
      <c r="FI443" s="217"/>
      <c r="FJ443" s="217"/>
      <c r="FK443" s="217"/>
      <c r="FL443" s="217"/>
      <c r="FM443" s="217"/>
      <c r="FN443" s="217"/>
      <c r="FO443" s="217"/>
      <c r="FP443" s="217"/>
      <c r="FQ443" s="217"/>
      <c r="FR443" s="217"/>
      <c r="FS443" s="217"/>
      <c r="FT443" s="217"/>
      <c r="FU443" s="217"/>
      <c r="FV443" s="217"/>
      <c r="FW443" s="217"/>
      <c r="FX443" s="217"/>
      <c r="FY443" s="217"/>
      <c r="FZ443" s="217"/>
      <c r="GA443" s="217"/>
      <c r="GB443" s="217"/>
      <c r="GC443" s="217"/>
      <c r="GD443" s="217"/>
      <c r="GE443" s="217"/>
      <c r="GF443" s="217"/>
      <c r="GG443" s="217"/>
      <c r="GH443" s="217"/>
      <c r="GI443" s="217"/>
      <c r="GJ443" s="217"/>
      <c r="GK443" s="217"/>
      <c r="GL443" s="217"/>
      <c r="GM443" s="217"/>
      <c r="GN443" s="217"/>
      <c r="GO443" s="217"/>
      <c r="GP443" s="217"/>
      <c r="GQ443" s="217"/>
      <c r="GR443" s="217"/>
      <c r="GS443" s="217"/>
      <c r="GT443" s="217"/>
      <c r="GU443" s="217"/>
      <c r="GV443" s="217"/>
      <c r="GW443" s="217"/>
      <c r="GX443" s="217"/>
      <c r="GY443" s="217"/>
      <c r="GZ443" s="217"/>
      <c r="HA443" s="217"/>
      <c r="HB443" s="217"/>
      <c r="HC443" s="217"/>
      <c r="HD443" s="217"/>
      <c r="HE443" s="217"/>
      <c r="HF443" s="217"/>
      <c r="HG443" s="217"/>
      <c r="HH443" s="217"/>
      <c r="HI443" s="217"/>
      <c r="HJ443" s="217"/>
      <c r="HK443" s="217"/>
      <c r="HL443" s="217"/>
      <c r="HM443" s="217"/>
      <c r="HN443" s="217"/>
      <c r="HO443" s="217"/>
      <c r="HP443" s="217"/>
      <c r="HQ443" s="217"/>
      <c r="HR443" s="217"/>
      <c r="HS443" s="217"/>
      <c r="HT443" s="217"/>
      <c r="HU443" s="217"/>
      <c r="HV443" s="217"/>
      <c r="HW443" s="217"/>
      <c r="HX443" s="217"/>
      <c r="HY443" s="217"/>
      <c r="HZ443" s="217"/>
      <c r="IA443" s="217"/>
      <c r="IB443" s="217"/>
      <c r="IC443" s="217"/>
      <c r="ID443" s="217"/>
      <c r="IE443" s="217"/>
      <c r="IF443" s="217"/>
      <c r="IG443" s="217"/>
      <c r="IH443" s="217"/>
      <c r="II443" s="217"/>
      <c r="IJ443" s="217"/>
      <c r="IK443" s="217"/>
      <c r="IL443" s="217"/>
      <c r="IM443" s="217"/>
      <c r="IN443" s="217"/>
      <c r="IO443" s="217"/>
      <c r="IP443" s="217"/>
      <c r="IQ443" s="217"/>
      <c r="IR443" s="217"/>
      <c r="IS443" s="217"/>
      <c r="IT443" s="217"/>
      <c r="IU443" s="217"/>
      <c r="IV443" s="217"/>
      <c r="IW443" s="217"/>
    </row>
    <row r="444" customFormat="false" ht="12.75" hidden="false" customHeight="false" outlineLevel="0" collapsed="false">
      <c r="A444" s="192"/>
      <c r="B444" s="226"/>
      <c r="C444" s="222"/>
      <c r="D444" s="222"/>
      <c r="E444" s="222"/>
      <c r="F444" s="217"/>
      <c r="G444" s="217"/>
      <c r="H444" s="217"/>
      <c r="I444" s="217"/>
      <c r="J444" s="217"/>
      <c r="K444" s="217"/>
      <c r="L444" s="217"/>
      <c r="M444" s="217"/>
      <c r="N444" s="217"/>
      <c r="O444" s="217"/>
      <c r="P444" s="217"/>
      <c r="Q444" s="217"/>
      <c r="R444" s="217"/>
      <c r="S444" s="217"/>
      <c r="T444" s="217"/>
      <c r="U444" s="217"/>
      <c r="V444" s="217"/>
      <c r="W444" s="217"/>
      <c r="X444" s="217"/>
      <c r="Y444" s="217"/>
      <c r="Z444" s="217"/>
      <c r="AA444" s="217"/>
      <c r="AB444" s="217"/>
      <c r="AC444" s="217"/>
      <c r="AD444" s="217"/>
      <c r="AE444" s="217"/>
      <c r="AF444" s="217"/>
      <c r="AG444" s="217"/>
      <c r="AH444" s="217"/>
      <c r="AI444" s="217"/>
      <c r="AJ444" s="217"/>
      <c r="AK444" s="217"/>
      <c r="AL444" s="217"/>
      <c r="AM444" s="217"/>
      <c r="AN444" s="217"/>
      <c r="AO444" s="217"/>
      <c r="AP444" s="217"/>
      <c r="AQ444" s="217"/>
      <c r="AR444" s="217"/>
      <c r="AS444" s="217"/>
      <c r="AT444" s="217"/>
      <c r="AU444" s="217"/>
      <c r="AV444" s="217"/>
      <c r="AW444" s="217"/>
      <c r="AX444" s="217"/>
      <c r="AY444" s="217"/>
      <c r="AZ444" s="217"/>
      <c r="BA444" s="217"/>
      <c r="BB444" s="217"/>
      <c r="BC444" s="217"/>
      <c r="BD444" s="217"/>
      <c r="BE444" s="217"/>
      <c r="BF444" s="217"/>
      <c r="BG444" s="217"/>
      <c r="BH444" s="217"/>
      <c r="BI444" s="217"/>
      <c r="BJ444" s="217"/>
      <c r="BK444" s="217"/>
      <c r="BL444" s="217"/>
      <c r="BM444" s="217"/>
      <c r="BN444" s="217"/>
      <c r="BO444" s="217"/>
      <c r="BP444" s="217"/>
      <c r="BQ444" s="217"/>
      <c r="BR444" s="217"/>
      <c r="BS444" s="217"/>
      <c r="BT444" s="217"/>
      <c r="BU444" s="217"/>
      <c r="BV444" s="217"/>
      <c r="BW444" s="217"/>
      <c r="BX444" s="217"/>
      <c r="BY444" s="217"/>
      <c r="BZ444" s="217"/>
      <c r="CA444" s="217"/>
      <c r="CB444" s="217"/>
      <c r="CC444" s="217"/>
      <c r="CD444" s="217"/>
      <c r="CE444" s="217"/>
      <c r="CF444" s="217"/>
      <c r="CG444" s="217"/>
      <c r="CH444" s="217"/>
      <c r="CI444" s="217"/>
      <c r="CJ444" s="217"/>
      <c r="CK444" s="217"/>
      <c r="CL444" s="217"/>
      <c r="CM444" s="217"/>
      <c r="CN444" s="217"/>
      <c r="CO444" s="217"/>
      <c r="CP444" s="217"/>
      <c r="CQ444" s="217"/>
      <c r="CR444" s="217"/>
      <c r="CS444" s="217"/>
      <c r="CT444" s="217"/>
      <c r="CU444" s="217"/>
      <c r="CV444" s="217"/>
      <c r="CW444" s="217"/>
      <c r="CX444" s="217"/>
      <c r="CY444" s="217"/>
      <c r="CZ444" s="217"/>
      <c r="DA444" s="217"/>
      <c r="DB444" s="217"/>
      <c r="DC444" s="217"/>
      <c r="DD444" s="217"/>
      <c r="DE444" s="217"/>
      <c r="DF444" s="217"/>
      <c r="DG444" s="217"/>
      <c r="DH444" s="217"/>
      <c r="DI444" s="217"/>
      <c r="DJ444" s="217"/>
      <c r="DK444" s="217"/>
      <c r="DL444" s="217"/>
      <c r="DM444" s="217"/>
      <c r="DN444" s="217"/>
      <c r="DO444" s="217"/>
      <c r="DP444" s="217"/>
      <c r="DQ444" s="217"/>
      <c r="DR444" s="217"/>
      <c r="DS444" s="217"/>
      <c r="DT444" s="217"/>
      <c r="DU444" s="217"/>
      <c r="DV444" s="217"/>
      <c r="DW444" s="217"/>
      <c r="DX444" s="217"/>
      <c r="DY444" s="217"/>
      <c r="DZ444" s="217"/>
      <c r="EA444" s="217"/>
      <c r="EB444" s="217"/>
      <c r="EC444" s="217"/>
      <c r="ED444" s="217"/>
      <c r="EE444" s="217"/>
      <c r="EF444" s="217"/>
      <c r="EG444" s="217"/>
      <c r="EH444" s="217"/>
      <c r="EI444" s="217"/>
      <c r="EJ444" s="217"/>
      <c r="EK444" s="217"/>
      <c r="EL444" s="217"/>
      <c r="EM444" s="217"/>
      <c r="EN444" s="217"/>
      <c r="EO444" s="217"/>
      <c r="EP444" s="217"/>
      <c r="EQ444" s="217"/>
      <c r="ER444" s="217"/>
      <c r="ES444" s="217"/>
      <c r="ET444" s="217"/>
      <c r="EU444" s="217"/>
      <c r="EV444" s="217"/>
      <c r="EW444" s="217"/>
      <c r="EX444" s="217"/>
      <c r="EY444" s="217"/>
      <c r="EZ444" s="217"/>
      <c r="FA444" s="217"/>
      <c r="FB444" s="217"/>
      <c r="FC444" s="217"/>
      <c r="FD444" s="217"/>
      <c r="FE444" s="217"/>
      <c r="FF444" s="217"/>
      <c r="FG444" s="217"/>
      <c r="FH444" s="217"/>
      <c r="FI444" s="217"/>
      <c r="FJ444" s="217"/>
      <c r="FK444" s="217"/>
      <c r="FL444" s="217"/>
      <c r="FM444" s="217"/>
      <c r="FN444" s="217"/>
      <c r="FO444" s="217"/>
      <c r="FP444" s="217"/>
      <c r="FQ444" s="217"/>
      <c r="FR444" s="217"/>
      <c r="FS444" s="217"/>
      <c r="FT444" s="217"/>
      <c r="FU444" s="217"/>
      <c r="FV444" s="217"/>
      <c r="FW444" s="217"/>
      <c r="FX444" s="217"/>
      <c r="FY444" s="217"/>
      <c r="FZ444" s="217"/>
      <c r="GA444" s="217"/>
      <c r="GB444" s="217"/>
      <c r="GC444" s="217"/>
      <c r="GD444" s="217"/>
      <c r="GE444" s="217"/>
      <c r="GF444" s="217"/>
      <c r="GG444" s="217"/>
      <c r="GH444" s="217"/>
      <c r="GI444" s="217"/>
      <c r="GJ444" s="217"/>
      <c r="GK444" s="217"/>
      <c r="GL444" s="217"/>
      <c r="GM444" s="217"/>
      <c r="GN444" s="217"/>
      <c r="GO444" s="217"/>
      <c r="GP444" s="217"/>
      <c r="GQ444" s="217"/>
      <c r="GR444" s="217"/>
      <c r="GS444" s="217"/>
      <c r="GT444" s="217"/>
      <c r="GU444" s="217"/>
      <c r="GV444" s="217"/>
      <c r="GW444" s="217"/>
      <c r="GX444" s="217"/>
      <c r="GY444" s="217"/>
      <c r="GZ444" s="217"/>
      <c r="HA444" s="217"/>
      <c r="HB444" s="217"/>
      <c r="HC444" s="217"/>
      <c r="HD444" s="217"/>
      <c r="HE444" s="217"/>
      <c r="HF444" s="217"/>
      <c r="HG444" s="217"/>
      <c r="HH444" s="217"/>
      <c r="HI444" s="217"/>
      <c r="HJ444" s="217"/>
      <c r="HK444" s="217"/>
      <c r="HL444" s="217"/>
      <c r="HM444" s="217"/>
      <c r="HN444" s="217"/>
      <c r="HO444" s="217"/>
      <c r="HP444" s="217"/>
      <c r="HQ444" s="217"/>
      <c r="HR444" s="217"/>
      <c r="HS444" s="217"/>
      <c r="HT444" s="217"/>
      <c r="HU444" s="217"/>
      <c r="HV444" s="217"/>
      <c r="HW444" s="217"/>
      <c r="HX444" s="217"/>
      <c r="HY444" s="217"/>
      <c r="HZ444" s="217"/>
      <c r="IA444" s="217"/>
      <c r="IB444" s="217"/>
      <c r="IC444" s="217"/>
      <c r="ID444" s="217"/>
      <c r="IE444" s="217"/>
      <c r="IF444" s="217"/>
      <c r="IG444" s="217"/>
      <c r="IH444" s="217"/>
      <c r="II444" s="217"/>
      <c r="IJ444" s="217"/>
      <c r="IK444" s="217"/>
      <c r="IL444" s="217"/>
      <c r="IM444" s="217"/>
      <c r="IN444" s="217"/>
      <c r="IO444" s="217"/>
      <c r="IP444" s="217"/>
      <c r="IQ444" s="217"/>
      <c r="IR444" s="217"/>
      <c r="IS444" s="217"/>
      <c r="IT444" s="217"/>
      <c r="IU444" s="217"/>
      <c r="IV444" s="217"/>
      <c r="IW444" s="217"/>
    </row>
    <row r="445" customFormat="false" ht="12.75" hidden="false" customHeight="false" outlineLevel="0" collapsed="false">
      <c r="A445" s="192"/>
      <c r="B445" s="226"/>
      <c r="C445" s="222"/>
      <c r="D445" s="222"/>
      <c r="E445" s="222"/>
      <c r="F445" s="217"/>
      <c r="G445" s="217"/>
      <c r="H445" s="217"/>
      <c r="I445" s="217"/>
      <c r="J445" s="217"/>
      <c r="K445" s="217"/>
      <c r="L445" s="217"/>
      <c r="M445" s="217"/>
      <c r="N445" s="217"/>
      <c r="O445" s="217"/>
      <c r="P445" s="217"/>
      <c r="Q445" s="217"/>
      <c r="R445" s="217"/>
      <c r="S445" s="217"/>
      <c r="T445" s="217"/>
      <c r="U445" s="217"/>
      <c r="V445" s="217"/>
      <c r="W445" s="217"/>
      <c r="X445" s="217"/>
      <c r="Y445" s="217"/>
      <c r="Z445" s="217"/>
      <c r="AA445" s="217"/>
      <c r="AB445" s="217"/>
      <c r="AC445" s="217"/>
      <c r="AD445" s="217"/>
      <c r="AE445" s="217"/>
      <c r="AF445" s="217"/>
      <c r="AG445" s="217"/>
      <c r="AH445" s="217"/>
      <c r="AI445" s="217"/>
      <c r="AJ445" s="217"/>
      <c r="AK445" s="217"/>
      <c r="AL445" s="217"/>
      <c r="AM445" s="217"/>
      <c r="AN445" s="217"/>
      <c r="AO445" s="217"/>
      <c r="AP445" s="217"/>
      <c r="AQ445" s="217"/>
      <c r="AR445" s="217"/>
      <c r="AS445" s="217"/>
      <c r="AT445" s="217"/>
      <c r="AU445" s="217"/>
      <c r="AV445" s="217"/>
      <c r="AW445" s="217"/>
      <c r="AX445" s="217"/>
      <c r="AY445" s="217"/>
      <c r="AZ445" s="217"/>
      <c r="BA445" s="217"/>
      <c r="BB445" s="217"/>
      <c r="BC445" s="217"/>
      <c r="BD445" s="217"/>
      <c r="BE445" s="217"/>
      <c r="BF445" s="217"/>
      <c r="BG445" s="217"/>
      <c r="BH445" s="217"/>
      <c r="BI445" s="217"/>
      <c r="BJ445" s="217"/>
      <c r="BK445" s="217"/>
      <c r="BL445" s="217"/>
      <c r="BM445" s="217"/>
      <c r="BN445" s="217"/>
      <c r="BO445" s="217"/>
      <c r="BP445" s="217"/>
      <c r="BQ445" s="217"/>
      <c r="BR445" s="217"/>
      <c r="BS445" s="217"/>
      <c r="BT445" s="217"/>
      <c r="BU445" s="217"/>
      <c r="BV445" s="217"/>
      <c r="BW445" s="217"/>
      <c r="BX445" s="217"/>
      <c r="BY445" s="217"/>
      <c r="BZ445" s="217"/>
      <c r="CA445" s="217"/>
      <c r="CB445" s="217"/>
      <c r="CC445" s="217"/>
      <c r="CD445" s="217"/>
      <c r="CE445" s="217"/>
      <c r="CF445" s="217"/>
      <c r="CG445" s="217"/>
      <c r="CH445" s="217"/>
      <c r="CI445" s="217"/>
      <c r="CJ445" s="217"/>
      <c r="CK445" s="217"/>
      <c r="CL445" s="217"/>
      <c r="CM445" s="217"/>
      <c r="CN445" s="217"/>
      <c r="CO445" s="217"/>
      <c r="CP445" s="217"/>
      <c r="CQ445" s="217"/>
      <c r="CR445" s="217"/>
      <c r="CS445" s="217"/>
      <c r="CT445" s="217"/>
      <c r="CU445" s="217"/>
      <c r="CV445" s="217"/>
      <c r="CW445" s="217"/>
      <c r="CX445" s="217"/>
      <c r="CY445" s="217"/>
      <c r="CZ445" s="217"/>
      <c r="DA445" s="217"/>
      <c r="DB445" s="217"/>
      <c r="DC445" s="217"/>
      <c r="DD445" s="217"/>
      <c r="DE445" s="217"/>
      <c r="DF445" s="217"/>
      <c r="DG445" s="217"/>
      <c r="DH445" s="217"/>
      <c r="DI445" s="217"/>
      <c r="DJ445" s="217"/>
      <c r="DK445" s="217"/>
      <c r="DL445" s="217"/>
      <c r="DM445" s="217"/>
      <c r="DN445" s="217"/>
      <c r="DO445" s="217"/>
      <c r="DP445" s="217"/>
      <c r="DQ445" s="217"/>
      <c r="DR445" s="217"/>
      <c r="DS445" s="217"/>
      <c r="DT445" s="217"/>
      <c r="DU445" s="217"/>
      <c r="DV445" s="217"/>
      <c r="DW445" s="217"/>
      <c r="DX445" s="217"/>
      <c r="DY445" s="217"/>
      <c r="DZ445" s="217"/>
      <c r="EA445" s="217"/>
      <c r="EB445" s="217"/>
      <c r="EC445" s="217"/>
      <c r="ED445" s="217"/>
      <c r="EE445" s="217"/>
      <c r="EF445" s="217"/>
      <c r="EG445" s="217"/>
      <c r="EH445" s="217"/>
      <c r="EI445" s="217"/>
      <c r="EJ445" s="217"/>
      <c r="EK445" s="217"/>
      <c r="EL445" s="217"/>
      <c r="EM445" s="217"/>
      <c r="EN445" s="217"/>
      <c r="EO445" s="217"/>
      <c r="EP445" s="217"/>
      <c r="EQ445" s="217"/>
      <c r="ER445" s="217"/>
      <c r="ES445" s="217"/>
      <c r="ET445" s="217"/>
      <c r="EU445" s="217"/>
      <c r="EV445" s="217"/>
      <c r="EW445" s="217"/>
      <c r="EX445" s="217"/>
      <c r="EY445" s="217"/>
      <c r="EZ445" s="217"/>
      <c r="FA445" s="217"/>
      <c r="FB445" s="217"/>
      <c r="FC445" s="217"/>
      <c r="FD445" s="217"/>
      <c r="FE445" s="217"/>
      <c r="FF445" s="217"/>
      <c r="FG445" s="217"/>
      <c r="FH445" s="217"/>
      <c r="FI445" s="217"/>
      <c r="FJ445" s="217"/>
      <c r="FK445" s="217"/>
      <c r="FL445" s="217"/>
      <c r="FM445" s="217"/>
      <c r="FN445" s="217"/>
      <c r="FO445" s="217"/>
      <c r="FP445" s="217"/>
      <c r="FQ445" s="217"/>
      <c r="FR445" s="217"/>
      <c r="FS445" s="217"/>
      <c r="FT445" s="217"/>
      <c r="FU445" s="217"/>
      <c r="FV445" s="217"/>
      <c r="FW445" s="217"/>
      <c r="FX445" s="217"/>
      <c r="FY445" s="217"/>
      <c r="FZ445" s="217"/>
      <c r="GA445" s="217"/>
      <c r="GB445" s="217"/>
      <c r="GC445" s="217"/>
      <c r="GD445" s="217"/>
      <c r="GE445" s="217"/>
      <c r="GF445" s="217"/>
      <c r="GG445" s="217"/>
      <c r="GH445" s="217"/>
      <c r="GI445" s="217"/>
      <c r="GJ445" s="217"/>
      <c r="GK445" s="217"/>
      <c r="GL445" s="217"/>
      <c r="GM445" s="217"/>
      <c r="GN445" s="217"/>
      <c r="GO445" s="217"/>
      <c r="GP445" s="217"/>
      <c r="GQ445" s="217"/>
      <c r="GR445" s="217"/>
      <c r="GS445" s="217"/>
      <c r="GT445" s="217"/>
      <c r="GU445" s="217"/>
      <c r="GV445" s="217"/>
      <c r="GW445" s="217"/>
      <c r="GX445" s="217"/>
      <c r="GY445" s="217"/>
      <c r="GZ445" s="217"/>
      <c r="HA445" s="217"/>
      <c r="HB445" s="217"/>
      <c r="HC445" s="217"/>
      <c r="HD445" s="217"/>
      <c r="HE445" s="217"/>
      <c r="HF445" s="217"/>
      <c r="HG445" s="217"/>
      <c r="HH445" s="217"/>
      <c r="HI445" s="217"/>
      <c r="HJ445" s="217"/>
      <c r="HK445" s="217"/>
      <c r="HL445" s="217"/>
      <c r="HM445" s="217"/>
      <c r="HN445" s="217"/>
      <c r="HO445" s="217"/>
      <c r="HP445" s="217"/>
      <c r="HQ445" s="217"/>
      <c r="HR445" s="217"/>
      <c r="HS445" s="217"/>
      <c r="HT445" s="217"/>
      <c r="HU445" s="217"/>
      <c r="HV445" s="217"/>
      <c r="HW445" s="217"/>
      <c r="HX445" s="217"/>
      <c r="HY445" s="217"/>
      <c r="HZ445" s="217"/>
      <c r="IA445" s="217"/>
      <c r="IB445" s="217"/>
      <c r="IC445" s="217"/>
      <c r="ID445" s="217"/>
      <c r="IE445" s="217"/>
      <c r="IF445" s="217"/>
      <c r="IG445" s="217"/>
      <c r="IH445" s="217"/>
      <c r="II445" s="217"/>
      <c r="IJ445" s="217"/>
      <c r="IK445" s="217"/>
      <c r="IL445" s="217"/>
      <c r="IM445" s="217"/>
      <c r="IN445" s="217"/>
      <c r="IO445" s="217"/>
      <c r="IP445" s="217"/>
      <c r="IQ445" s="217"/>
      <c r="IR445" s="217"/>
      <c r="IS445" s="217"/>
      <c r="IT445" s="217"/>
      <c r="IU445" s="217"/>
      <c r="IV445" s="217"/>
      <c r="IW445" s="217"/>
    </row>
    <row r="446" customFormat="false" ht="12.75" hidden="false" customHeight="false" outlineLevel="0" collapsed="false">
      <c r="A446" s="192"/>
      <c r="B446" s="226"/>
      <c r="C446" s="222"/>
      <c r="D446" s="222"/>
      <c r="E446" s="222"/>
      <c r="F446" s="217"/>
      <c r="G446" s="217"/>
      <c r="H446" s="217"/>
      <c r="I446" s="217"/>
      <c r="J446" s="217"/>
      <c r="K446" s="217"/>
      <c r="L446" s="217"/>
      <c r="M446" s="217"/>
      <c r="N446" s="217"/>
      <c r="O446" s="217"/>
      <c r="P446" s="217"/>
      <c r="Q446" s="217"/>
      <c r="R446" s="217"/>
      <c r="S446" s="217"/>
      <c r="T446" s="217"/>
      <c r="U446" s="217"/>
      <c r="V446" s="217"/>
      <c r="W446" s="217"/>
      <c r="X446" s="217"/>
      <c r="Y446" s="217"/>
      <c r="Z446" s="217"/>
      <c r="AA446" s="217"/>
      <c r="AB446" s="217"/>
      <c r="AC446" s="217"/>
      <c r="AD446" s="217"/>
      <c r="AE446" s="217"/>
      <c r="AF446" s="217"/>
      <c r="AG446" s="217"/>
      <c r="AH446" s="217"/>
      <c r="AI446" s="217"/>
      <c r="AJ446" s="217"/>
      <c r="AK446" s="217"/>
      <c r="AL446" s="217"/>
      <c r="AM446" s="217"/>
      <c r="AN446" s="217"/>
      <c r="AO446" s="217"/>
      <c r="AP446" s="217"/>
      <c r="AQ446" s="217"/>
      <c r="AR446" s="217"/>
      <c r="AS446" s="217"/>
      <c r="AT446" s="217"/>
      <c r="AU446" s="217"/>
      <c r="AV446" s="217"/>
      <c r="AW446" s="217"/>
      <c r="AX446" s="217"/>
      <c r="AY446" s="217"/>
      <c r="AZ446" s="217"/>
      <c r="BA446" s="217"/>
      <c r="BB446" s="217"/>
      <c r="BC446" s="217"/>
      <c r="BD446" s="217"/>
      <c r="BE446" s="217"/>
      <c r="BF446" s="217"/>
      <c r="BG446" s="217"/>
      <c r="BH446" s="217"/>
      <c r="BI446" s="217"/>
      <c r="BJ446" s="217"/>
      <c r="BK446" s="217"/>
      <c r="BL446" s="217"/>
      <c r="BM446" s="217"/>
      <c r="BN446" s="217"/>
      <c r="BO446" s="217"/>
      <c r="BP446" s="217"/>
      <c r="BQ446" s="217"/>
      <c r="BR446" s="217"/>
      <c r="BS446" s="217"/>
      <c r="BT446" s="217"/>
      <c r="BU446" s="217"/>
      <c r="BV446" s="217"/>
      <c r="BW446" s="217"/>
      <c r="BX446" s="217"/>
      <c r="BY446" s="217"/>
      <c r="BZ446" s="217"/>
      <c r="CA446" s="217"/>
      <c r="CB446" s="217"/>
      <c r="CC446" s="217"/>
      <c r="CD446" s="217"/>
      <c r="CE446" s="217"/>
      <c r="CF446" s="217"/>
      <c r="CG446" s="217"/>
      <c r="CH446" s="217"/>
      <c r="CI446" s="217"/>
      <c r="CJ446" s="217"/>
      <c r="CK446" s="217"/>
      <c r="CL446" s="217"/>
      <c r="CM446" s="217"/>
      <c r="CN446" s="217"/>
      <c r="CO446" s="217"/>
      <c r="CP446" s="217"/>
      <c r="CQ446" s="217"/>
      <c r="CR446" s="217"/>
      <c r="CS446" s="217"/>
      <c r="CT446" s="217"/>
      <c r="CU446" s="217"/>
      <c r="CV446" s="217"/>
      <c r="CW446" s="217"/>
      <c r="CX446" s="217"/>
      <c r="CY446" s="217"/>
      <c r="CZ446" s="217"/>
      <c r="DA446" s="217"/>
      <c r="DB446" s="217"/>
      <c r="DC446" s="217"/>
      <c r="DD446" s="217"/>
      <c r="DE446" s="217"/>
      <c r="DF446" s="217"/>
      <c r="DG446" s="217"/>
      <c r="DH446" s="217"/>
      <c r="DI446" s="217"/>
      <c r="DJ446" s="217"/>
      <c r="DK446" s="217"/>
      <c r="DL446" s="217"/>
      <c r="DM446" s="217"/>
      <c r="DN446" s="217"/>
      <c r="DO446" s="217"/>
      <c r="DP446" s="217"/>
      <c r="DQ446" s="217"/>
      <c r="DR446" s="217"/>
      <c r="DS446" s="217"/>
      <c r="DT446" s="217"/>
      <c r="DU446" s="217"/>
      <c r="DV446" s="217"/>
      <c r="DW446" s="217"/>
      <c r="DX446" s="217"/>
      <c r="DY446" s="217"/>
      <c r="DZ446" s="217"/>
      <c r="EA446" s="217"/>
      <c r="EB446" s="217"/>
      <c r="EC446" s="217"/>
      <c r="ED446" s="217"/>
      <c r="EE446" s="217"/>
      <c r="EF446" s="217"/>
      <c r="EG446" s="217"/>
      <c r="EH446" s="217"/>
      <c r="EI446" s="217"/>
      <c r="EJ446" s="217"/>
      <c r="EK446" s="217"/>
      <c r="EL446" s="217"/>
      <c r="EM446" s="217"/>
      <c r="EN446" s="217"/>
      <c r="EO446" s="217"/>
      <c r="EP446" s="217"/>
      <c r="EQ446" s="217"/>
      <c r="ER446" s="217"/>
      <c r="ES446" s="217"/>
      <c r="ET446" s="217"/>
      <c r="EU446" s="217"/>
      <c r="EV446" s="217"/>
      <c r="EW446" s="217"/>
      <c r="EX446" s="217"/>
      <c r="EY446" s="217"/>
      <c r="EZ446" s="217"/>
      <c r="FA446" s="217"/>
      <c r="FB446" s="217"/>
      <c r="FC446" s="217"/>
      <c r="FD446" s="217"/>
      <c r="FE446" s="217"/>
      <c r="FF446" s="217"/>
      <c r="FG446" s="217"/>
      <c r="FH446" s="217"/>
      <c r="FI446" s="217"/>
      <c r="FJ446" s="217"/>
      <c r="FK446" s="217"/>
      <c r="FL446" s="217"/>
      <c r="FM446" s="217"/>
      <c r="FN446" s="217"/>
      <c r="FO446" s="217"/>
      <c r="FP446" s="217"/>
      <c r="FQ446" s="217"/>
      <c r="FR446" s="217"/>
      <c r="FS446" s="217"/>
      <c r="FT446" s="217"/>
      <c r="FU446" s="217"/>
      <c r="FV446" s="217"/>
      <c r="FW446" s="217"/>
      <c r="FX446" s="217"/>
      <c r="FY446" s="217"/>
      <c r="FZ446" s="217"/>
      <c r="GA446" s="217"/>
      <c r="GB446" s="217"/>
      <c r="GC446" s="217"/>
      <c r="GD446" s="217"/>
      <c r="GE446" s="217"/>
      <c r="GF446" s="217"/>
      <c r="GG446" s="217"/>
      <c r="GH446" s="217"/>
      <c r="GI446" s="217"/>
      <c r="GJ446" s="217"/>
      <c r="GK446" s="217"/>
      <c r="GL446" s="217"/>
      <c r="GM446" s="217"/>
      <c r="GN446" s="217"/>
      <c r="GO446" s="217"/>
      <c r="GP446" s="217"/>
      <c r="GQ446" s="217"/>
      <c r="GR446" s="217"/>
      <c r="GS446" s="217"/>
      <c r="GT446" s="217"/>
      <c r="GU446" s="217"/>
      <c r="GV446" s="217"/>
      <c r="GW446" s="217"/>
      <c r="GX446" s="217"/>
      <c r="GY446" s="217"/>
      <c r="GZ446" s="217"/>
      <c r="HA446" s="217"/>
      <c r="HB446" s="217"/>
      <c r="HC446" s="217"/>
      <c r="HD446" s="217"/>
      <c r="HE446" s="217"/>
      <c r="HF446" s="217"/>
      <c r="HG446" s="217"/>
      <c r="HH446" s="217"/>
      <c r="HI446" s="217"/>
      <c r="HJ446" s="217"/>
      <c r="HK446" s="217"/>
      <c r="HL446" s="217"/>
      <c r="HM446" s="217"/>
      <c r="HN446" s="217"/>
      <c r="HO446" s="217"/>
      <c r="HP446" s="217"/>
      <c r="HQ446" s="217"/>
      <c r="HR446" s="217"/>
      <c r="HS446" s="217"/>
      <c r="HT446" s="217"/>
      <c r="HU446" s="217"/>
      <c r="HV446" s="217"/>
      <c r="HW446" s="217"/>
      <c r="HX446" s="217"/>
      <c r="HY446" s="217"/>
      <c r="HZ446" s="217"/>
      <c r="IA446" s="217"/>
      <c r="IB446" s="217"/>
      <c r="IC446" s="217"/>
      <c r="ID446" s="217"/>
      <c r="IE446" s="217"/>
      <c r="IF446" s="217"/>
      <c r="IG446" s="217"/>
      <c r="IH446" s="217"/>
      <c r="II446" s="217"/>
      <c r="IJ446" s="217"/>
      <c r="IK446" s="217"/>
      <c r="IL446" s="217"/>
      <c r="IM446" s="217"/>
      <c r="IN446" s="217"/>
      <c r="IO446" s="217"/>
      <c r="IP446" s="217"/>
      <c r="IQ446" s="217"/>
      <c r="IR446" s="217"/>
      <c r="IS446" s="217"/>
      <c r="IT446" s="217"/>
      <c r="IU446" s="217"/>
      <c r="IV446" s="217"/>
      <c r="IW446" s="217"/>
    </row>
    <row r="447" customFormat="false" ht="12.75" hidden="false" customHeight="false" outlineLevel="0" collapsed="false">
      <c r="A447" s="192"/>
      <c r="B447" s="226"/>
      <c r="C447" s="222"/>
      <c r="D447" s="222"/>
      <c r="E447" s="222"/>
      <c r="F447" s="217"/>
      <c r="G447" s="217"/>
      <c r="H447" s="217"/>
      <c r="I447" s="217"/>
      <c r="J447" s="217"/>
      <c r="K447" s="217"/>
      <c r="L447" s="217"/>
      <c r="M447" s="217"/>
      <c r="N447" s="217"/>
      <c r="O447" s="217"/>
      <c r="P447" s="217"/>
      <c r="Q447" s="217"/>
      <c r="R447" s="217"/>
      <c r="S447" s="217"/>
      <c r="T447" s="217"/>
      <c r="U447" s="217"/>
      <c r="V447" s="217"/>
      <c r="W447" s="217"/>
      <c r="X447" s="217"/>
      <c r="Y447" s="217"/>
      <c r="Z447" s="217"/>
      <c r="AA447" s="217"/>
      <c r="AB447" s="217"/>
      <c r="AC447" s="217"/>
      <c r="AD447" s="217"/>
      <c r="AE447" s="217"/>
      <c r="AF447" s="217"/>
      <c r="AG447" s="217"/>
      <c r="AH447" s="217"/>
      <c r="AI447" s="217"/>
      <c r="AJ447" s="217"/>
      <c r="AK447" s="217"/>
      <c r="AL447" s="217"/>
      <c r="AM447" s="217"/>
      <c r="AN447" s="217"/>
      <c r="AO447" s="217"/>
      <c r="AP447" s="217"/>
      <c r="AQ447" s="217"/>
      <c r="AR447" s="217"/>
      <c r="AS447" s="217"/>
      <c r="AT447" s="217"/>
      <c r="AU447" s="217"/>
      <c r="AV447" s="217"/>
      <c r="AW447" s="217"/>
      <c r="AX447" s="217"/>
      <c r="AY447" s="217"/>
      <c r="AZ447" s="217"/>
      <c r="BA447" s="217"/>
      <c r="BB447" s="217"/>
      <c r="BC447" s="217"/>
      <c r="BD447" s="217"/>
      <c r="BE447" s="217"/>
      <c r="BF447" s="217"/>
      <c r="BG447" s="217"/>
      <c r="BH447" s="217"/>
      <c r="BI447" s="217"/>
      <c r="BJ447" s="217"/>
      <c r="BK447" s="217"/>
      <c r="BL447" s="217"/>
      <c r="BM447" s="217"/>
      <c r="BN447" s="217"/>
      <c r="BO447" s="217"/>
      <c r="BP447" s="217"/>
      <c r="BQ447" s="217"/>
      <c r="BR447" s="217"/>
      <c r="BS447" s="217"/>
      <c r="BT447" s="217"/>
      <c r="BU447" s="217"/>
      <c r="BV447" s="217"/>
      <c r="BW447" s="217"/>
      <c r="BX447" s="217"/>
      <c r="BY447" s="217"/>
      <c r="BZ447" s="217"/>
      <c r="CA447" s="217"/>
      <c r="CB447" s="217"/>
      <c r="CC447" s="217"/>
      <c r="CD447" s="217"/>
      <c r="CE447" s="217"/>
      <c r="CF447" s="217"/>
      <c r="CG447" s="217"/>
      <c r="CH447" s="217"/>
      <c r="CI447" s="217"/>
      <c r="CJ447" s="217"/>
      <c r="CK447" s="217"/>
      <c r="CL447" s="217"/>
      <c r="CM447" s="217"/>
      <c r="CN447" s="217"/>
      <c r="CO447" s="217"/>
      <c r="CP447" s="217"/>
      <c r="CQ447" s="217"/>
      <c r="CR447" s="217"/>
      <c r="CS447" s="217"/>
      <c r="CT447" s="217"/>
      <c r="CU447" s="217"/>
      <c r="CV447" s="217"/>
      <c r="CW447" s="217"/>
      <c r="CX447" s="217"/>
      <c r="CY447" s="217"/>
      <c r="CZ447" s="217"/>
      <c r="DA447" s="217"/>
      <c r="DB447" s="217"/>
      <c r="DC447" s="217"/>
      <c r="DD447" s="217"/>
      <c r="DE447" s="217"/>
      <c r="DF447" s="217"/>
      <c r="DG447" s="217"/>
      <c r="DH447" s="217"/>
      <c r="DI447" s="217"/>
      <c r="DJ447" s="217"/>
      <c r="DK447" s="217"/>
      <c r="DL447" s="217"/>
      <c r="DM447" s="217"/>
      <c r="DN447" s="217"/>
      <c r="DO447" s="217"/>
      <c r="DP447" s="217"/>
      <c r="DQ447" s="217"/>
      <c r="DR447" s="217"/>
      <c r="DS447" s="217"/>
      <c r="DT447" s="217"/>
      <c r="DU447" s="217"/>
      <c r="DV447" s="217"/>
      <c r="DW447" s="217"/>
      <c r="DX447" s="217"/>
      <c r="DY447" s="217"/>
      <c r="DZ447" s="217"/>
      <c r="EA447" s="217"/>
      <c r="EB447" s="217"/>
      <c r="EC447" s="217"/>
      <c r="ED447" s="217"/>
      <c r="EE447" s="217"/>
      <c r="EF447" s="217"/>
      <c r="EG447" s="217"/>
      <c r="EH447" s="217"/>
      <c r="EI447" s="217"/>
      <c r="EJ447" s="217"/>
      <c r="EK447" s="217"/>
      <c r="EL447" s="217"/>
      <c r="EM447" s="217"/>
      <c r="EN447" s="217"/>
      <c r="EO447" s="217"/>
      <c r="EP447" s="217"/>
      <c r="EQ447" s="217"/>
      <c r="ER447" s="217"/>
      <c r="ES447" s="217"/>
      <c r="ET447" s="217"/>
      <c r="EU447" s="217"/>
      <c r="EV447" s="217"/>
      <c r="EW447" s="217"/>
      <c r="EX447" s="217"/>
      <c r="EY447" s="217"/>
      <c r="EZ447" s="217"/>
      <c r="FA447" s="217"/>
      <c r="FB447" s="217"/>
      <c r="FC447" s="217"/>
      <c r="FD447" s="217"/>
      <c r="FE447" s="217"/>
      <c r="FF447" s="217"/>
      <c r="FG447" s="217"/>
      <c r="FH447" s="217"/>
      <c r="FI447" s="217"/>
      <c r="FJ447" s="217"/>
      <c r="FK447" s="217"/>
      <c r="FL447" s="217"/>
      <c r="FM447" s="217"/>
      <c r="FN447" s="217"/>
      <c r="FO447" s="217"/>
      <c r="FP447" s="217"/>
      <c r="FQ447" s="217"/>
      <c r="FR447" s="217"/>
      <c r="FS447" s="217"/>
      <c r="FT447" s="217"/>
      <c r="FU447" s="217"/>
      <c r="FV447" s="217"/>
      <c r="FW447" s="217"/>
      <c r="FX447" s="217"/>
      <c r="FY447" s="217"/>
      <c r="FZ447" s="217"/>
      <c r="GA447" s="217"/>
      <c r="GB447" s="217"/>
      <c r="GC447" s="217"/>
      <c r="GD447" s="217"/>
      <c r="GE447" s="217"/>
      <c r="GF447" s="217"/>
      <c r="GG447" s="217"/>
      <c r="GH447" s="217"/>
      <c r="GI447" s="217"/>
      <c r="GJ447" s="217"/>
      <c r="GK447" s="217"/>
      <c r="GL447" s="217"/>
      <c r="GM447" s="217"/>
      <c r="GN447" s="217"/>
      <c r="GO447" s="217"/>
      <c r="GP447" s="217"/>
      <c r="GQ447" s="217"/>
      <c r="GR447" s="217"/>
      <c r="GS447" s="217"/>
      <c r="GT447" s="217"/>
      <c r="GU447" s="217"/>
      <c r="GV447" s="217"/>
      <c r="GW447" s="217"/>
      <c r="GX447" s="217"/>
      <c r="GY447" s="217"/>
      <c r="GZ447" s="217"/>
      <c r="HA447" s="217"/>
      <c r="HB447" s="217"/>
      <c r="HC447" s="217"/>
      <c r="HD447" s="217"/>
      <c r="HE447" s="217"/>
      <c r="HF447" s="217"/>
      <c r="HG447" s="217"/>
      <c r="HH447" s="217"/>
      <c r="HI447" s="217"/>
      <c r="HJ447" s="217"/>
      <c r="HK447" s="217"/>
      <c r="HL447" s="217"/>
      <c r="HM447" s="217"/>
      <c r="HN447" s="217"/>
      <c r="HO447" s="217"/>
      <c r="HP447" s="217"/>
      <c r="HQ447" s="217"/>
      <c r="HR447" s="217"/>
      <c r="HS447" s="217"/>
      <c r="HT447" s="217"/>
      <c r="HU447" s="217"/>
      <c r="HV447" s="217"/>
      <c r="HW447" s="217"/>
      <c r="HX447" s="217"/>
      <c r="HY447" s="217"/>
      <c r="HZ447" s="217"/>
      <c r="IA447" s="217"/>
      <c r="IB447" s="217"/>
      <c r="IC447" s="217"/>
      <c r="ID447" s="217"/>
      <c r="IE447" s="217"/>
      <c r="IF447" s="217"/>
      <c r="IG447" s="217"/>
      <c r="IH447" s="217"/>
      <c r="II447" s="217"/>
      <c r="IJ447" s="217"/>
      <c r="IK447" s="217"/>
      <c r="IL447" s="217"/>
      <c r="IM447" s="217"/>
      <c r="IN447" s="217"/>
      <c r="IO447" s="217"/>
      <c r="IP447" s="217"/>
      <c r="IQ447" s="217"/>
      <c r="IR447" s="217"/>
      <c r="IS447" s="217"/>
      <c r="IT447" s="217"/>
      <c r="IU447" s="217"/>
      <c r="IV447" s="217"/>
      <c r="IW447" s="217"/>
    </row>
    <row r="448" customFormat="false" ht="12.75" hidden="false" customHeight="false" outlineLevel="0" collapsed="false">
      <c r="A448" s="191"/>
      <c r="B448" s="226"/>
      <c r="C448" s="222"/>
      <c r="D448" s="222"/>
      <c r="E448" s="222"/>
      <c r="F448" s="217"/>
      <c r="G448" s="217"/>
      <c r="H448" s="217"/>
      <c r="I448" s="217"/>
      <c r="J448" s="217"/>
      <c r="K448" s="217"/>
      <c r="L448" s="217"/>
      <c r="M448" s="217"/>
      <c r="N448" s="217"/>
      <c r="O448" s="217"/>
      <c r="P448" s="217"/>
      <c r="Q448" s="217"/>
      <c r="R448" s="217"/>
      <c r="S448" s="217"/>
      <c r="T448" s="217"/>
      <c r="U448" s="217"/>
      <c r="V448" s="217"/>
      <c r="W448" s="217"/>
      <c r="X448" s="217"/>
      <c r="Y448" s="217"/>
      <c r="Z448" s="217"/>
      <c r="AA448" s="217"/>
      <c r="AB448" s="217"/>
      <c r="AC448" s="217"/>
      <c r="AD448" s="217"/>
      <c r="AE448" s="217"/>
      <c r="AF448" s="217"/>
      <c r="AG448" s="217"/>
      <c r="AH448" s="217"/>
      <c r="AI448" s="217"/>
      <c r="AJ448" s="217"/>
      <c r="AK448" s="217"/>
      <c r="AL448" s="217"/>
      <c r="AM448" s="217"/>
      <c r="AN448" s="217"/>
      <c r="AO448" s="217"/>
      <c r="AP448" s="217"/>
      <c r="AQ448" s="217"/>
      <c r="AR448" s="217"/>
      <c r="AS448" s="217"/>
      <c r="AT448" s="217"/>
      <c r="AU448" s="217"/>
      <c r="AV448" s="217"/>
      <c r="AW448" s="217"/>
      <c r="AX448" s="217"/>
      <c r="AY448" s="217"/>
      <c r="AZ448" s="217"/>
      <c r="BA448" s="217"/>
      <c r="BB448" s="217"/>
      <c r="BC448" s="217"/>
      <c r="BD448" s="217"/>
      <c r="BE448" s="217"/>
      <c r="BF448" s="217"/>
      <c r="BG448" s="217"/>
      <c r="BH448" s="217"/>
      <c r="BI448" s="217"/>
      <c r="BJ448" s="217"/>
      <c r="BK448" s="217"/>
      <c r="BL448" s="217"/>
      <c r="BM448" s="217"/>
      <c r="BN448" s="217"/>
      <c r="BO448" s="217"/>
      <c r="BP448" s="217"/>
      <c r="BQ448" s="217"/>
      <c r="BR448" s="217"/>
      <c r="BS448" s="217"/>
      <c r="BT448" s="217"/>
      <c r="BU448" s="217"/>
      <c r="BV448" s="217"/>
      <c r="BW448" s="217"/>
      <c r="BX448" s="217"/>
      <c r="BY448" s="217"/>
      <c r="BZ448" s="217"/>
      <c r="CA448" s="217"/>
      <c r="CB448" s="217"/>
      <c r="CC448" s="217"/>
      <c r="CD448" s="217"/>
      <c r="CE448" s="217"/>
      <c r="CF448" s="217"/>
      <c r="CG448" s="217"/>
      <c r="CH448" s="217"/>
      <c r="CI448" s="217"/>
      <c r="CJ448" s="217"/>
      <c r="CK448" s="217"/>
      <c r="CL448" s="217"/>
      <c r="CM448" s="217"/>
      <c r="CN448" s="217"/>
      <c r="CO448" s="217"/>
      <c r="CP448" s="217"/>
      <c r="CQ448" s="217"/>
      <c r="CR448" s="217"/>
      <c r="CS448" s="217"/>
      <c r="CT448" s="217"/>
      <c r="CU448" s="217"/>
      <c r="CV448" s="217"/>
      <c r="CW448" s="217"/>
      <c r="CX448" s="217"/>
      <c r="CY448" s="217"/>
      <c r="CZ448" s="217"/>
      <c r="DA448" s="217"/>
      <c r="DB448" s="217"/>
      <c r="DC448" s="217"/>
      <c r="DD448" s="217"/>
      <c r="DE448" s="217"/>
      <c r="DF448" s="217"/>
      <c r="DG448" s="217"/>
      <c r="DH448" s="217"/>
      <c r="DI448" s="217"/>
      <c r="DJ448" s="217"/>
      <c r="DK448" s="217"/>
      <c r="DL448" s="217"/>
      <c r="DM448" s="217"/>
      <c r="DN448" s="217"/>
      <c r="DO448" s="217"/>
      <c r="DP448" s="217"/>
      <c r="DQ448" s="217"/>
      <c r="DR448" s="217"/>
      <c r="DS448" s="217"/>
      <c r="DT448" s="217"/>
      <c r="DU448" s="217"/>
      <c r="DV448" s="217"/>
      <c r="DW448" s="217"/>
      <c r="DX448" s="217"/>
      <c r="DY448" s="217"/>
      <c r="DZ448" s="217"/>
      <c r="EA448" s="217"/>
      <c r="EB448" s="217"/>
      <c r="EC448" s="217"/>
      <c r="ED448" s="217"/>
      <c r="EE448" s="217"/>
      <c r="EF448" s="217"/>
      <c r="EG448" s="217"/>
      <c r="EH448" s="217"/>
      <c r="EI448" s="217"/>
      <c r="EJ448" s="217"/>
      <c r="EK448" s="217"/>
      <c r="EL448" s="217"/>
      <c r="EM448" s="217"/>
      <c r="EN448" s="217"/>
      <c r="EO448" s="217"/>
      <c r="EP448" s="217"/>
      <c r="EQ448" s="217"/>
      <c r="ER448" s="217"/>
      <c r="ES448" s="217"/>
      <c r="ET448" s="217"/>
      <c r="EU448" s="217"/>
      <c r="EV448" s="217"/>
      <c r="EW448" s="217"/>
      <c r="EX448" s="217"/>
      <c r="EY448" s="217"/>
      <c r="EZ448" s="217"/>
      <c r="FA448" s="217"/>
      <c r="FB448" s="217"/>
      <c r="FC448" s="217"/>
      <c r="FD448" s="217"/>
      <c r="FE448" s="217"/>
      <c r="FF448" s="217"/>
      <c r="FG448" s="217"/>
      <c r="FH448" s="217"/>
      <c r="FI448" s="217"/>
      <c r="FJ448" s="217"/>
      <c r="FK448" s="217"/>
      <c r="FL448" s="217"/>
      <c r="FM448" s="217"/>
      <c r="FN448" s="217"/>
      <c r="FO448" s="217"/>
      <c r="FP448" s="217"/>
      <c r="FQ448" s="217"/>
      <c r="FR448" s="217"/>
      <c r="FS448" s="217"/>
      <c r="FT448" s="217"/>
      <c r="FU448" s="217"/>
      <c r="FV448" s="217"/>
      <c r="FW448" s="217"/>
      <c r="FX448" s="217"/>
      <c r="FY448" s="217"/>
      <c r="FZ448" s="217"/>
      <c r="GA448" s="217"/>
      <c r="GB448" s="217"/>
      <c r="GC448" s="217"/>
      <c r="GD448" s="217"/>
      <c r="GE448" s="217"/>
      <c r="GF448" s="217"/>
      <c r="GG448" s="217"/>
      <c r="GH448" s="217"/>
      <c r="GI448" s="217"/>
      <c r="GJ448" s="217"/>
      <c r="GK448" s="217"/>
      <c r="GL448" s="217"/>
      <c r="GM448" s="217"/>
      <c r="GN448" s="217"/>
      <c r="GO448" s="217"/>
      <c r="GP448" s="217"/>
      <c r="GQ448" s="217"/>
      <c r="GR448" s="217"/>
      <c r="GS448" s="217"/>
      <c r="GT448" s="217"/>
      <c r="GU448" s="217"/>
      <c r="GV448" s="217"/>
      <c r="GW448" s="217"/>
      <c r="GX448" s="217"/>
      <c r="GY448" s="217"/>
      <c r="GZ448" s="217"/>
      <c r="HA448" s="217"/>
      <c r="HB448" s="217"/>
      <c r="HC448" s="217"/>
      <c r="HD448" s="217"/>
      <c r="HE448" s="217"/>
      <c r="HF448" s="217"/>
      <c r="HG448" s="217"/>
      <c r="HH448" s="217"/>
      <c r="HI448" s="217"/>
      <c r="HJ448" s="217"/>
      <c r="HK448" s="217"/>
      <c r="HL448" s="217"/>
      <c r="HM448" s="217"/>
      <c r="HN448" s="217"/>
      <c r="HO448" s="217"/>
      <c r="HP448" s="217"/>
      <c r="HQ448" s="217"/>
      <c r="HR448" s="217"/>
      <c r="HS448" s="217"/>
      <c r="HT448" s="217"/>
      <c r="HU448" s="217"/>
      <c r="HV448" s="217"/>
      <c r="HW448" s="217"/>
      <c r="HX448" s="217"/>
      <c r="HY448" s="217"/>
      <c r="HZ448" s="217"/>
      <c r="IA448" s="217"/>
      <c r="IB448" s="217"/>
      <c r="IC448" s="217"/>
      <c r="ID448" s="217"/>
      <c r="IE448" s="217"/>
      <c r="IF448" s="217"/>
      <c r="IG448" s="217"/>
      <c r="IH448" s="217"/>
      <c r="II448" s="217"/>
      <c r="IJ448" s="217"/>
      <c r="IK448" s="217"/>
      <c r="IL448" s="217"/>
      <c r="IM448" s="217"/>
      <c r="IN448" s="217"/>
      <c r="IO448" s="217"/>
      <c r="IP448" s="217"/>
      <c r="IQ448" s="217"/>
      <c r="IR448" s="217"/>
      <c r="IS448" s="217"/>
      <c r="IT448" s="217"/>
      <c r="IU448" s="217"/>
      <c r="IV448" s="217"/>
      <c r="IW448" s="217"/>
    </row>
    <row r="449" customFormat="false" ht="12.75" hidden="false" customHeight="false" outlineLevel="0" collapsed="false">
      <c r="A449" s="191"/>
      <c r="B449" s="226"/>
      <c r="C449" s="222"/>
      <c r="D449" s="222"/>
      <c r="E449" s="222"/>
      <c r="F449" s="217"/>
      <c r="G449" s="217"/>
      <c r="H449" s="217"/>
      <c r="I449" s="217"/>
      <c r="J449" s="217"/>
      <c r="K449" s="217"/>
      <c r="L449" s="217"/>
      <c r="M449" s="217"/>
      <c r="N449" s="217"/>
      <c r="O449" s="217"/>
      <c r="P449" s="217"/>
      <c r="Q449" s="217"/>
      <c r="R449" s="217"/>
      <c r="S449" s="217"/>
      <c r="T449" s="217"/>
      <c r="U449" s="217"/>
      <c r="V449" s="217"/>
      <c r="W449" s="217"/>
      <c r="X449" s="217"/>
      <c r="Y449" s="217"/>
      <c r="Z449" s="217"/>
      <c r="AA449" s="217"/>
      <c r="AB449" s="217"/>
      <c r="AC449" s="217"/>
      <c r="AD449" s="217"/>
      <c r="AE449" s="217"/>
      <c r="AF449" s="217"/>
      <c r="AG449" s="217"/>
      <c r="AH449" s="217"/>
      <c r="AI449" s="217"/>
      <c r="AJ449" s="217"/>
      <c r="AK449" s="217"/>
      <c r="AL449" s="217"/>
      <c r="AM449" s="217"/>
      <c r="AN449" s="217"/>
      <c r="AO449" s="217"/>
      <c r="AP449" s="217"/>
      <c r="AQ449" s="217"/>
      <c r="AR449" s="217"/>
      <c r="AS449" s="217"/>
      <c r="AT449" s="217"/>
      <c r="AU449" s="217"/>
      <c r="AV449" s="217"/>
      <c r="AW449" s="217"/>
      <c r="AX449" s="217"/>
      <c r="AY449" s="217"/>
      <c r="AZ449" s="217"/>
      <c r="BA449" s="217"/>
      <c r="BB449" s="217"/>
      <c r="BC449" s="217"/>
      <c r="BD449" s="217"/>
      <c r="BE449" s="217"/>
      <c r="BF449" s="217"/>
      <c r="BG449" s="217"/>
      <c r="BH449" s="217"/>
      <c r="BI449" s="217"/>
      <c r="BJ449" s="217"/>
      <c r="BK449" s="217"/>
      <c r="BL449" s="217"/>
      <c r="BM449" s="217"/>
      <c r="BN449" s="217"/>
      <c r="BO449" s="217"/>
      <c r="BP449" s="217"/>
      <c r="BQ449" s="217"/>
      <c r="BR449" s="217"/>
      <c r="BS449" s="217"/>
      <c r="BT449" s="217"/>
      <c r="BU449" s="217"/>
      <c r="BV449" s="217"/>
      <c r="BW449" s="217"/>
      <c r="BX449" s="217"/>
      <c r="BY449" s="217"/>
      <c r="BZ449" s="217"/>
      <c r="CA449" s="217"/>
      <c r="CB449" s="217"/>
      <c r="CC449" s="217"/>
      <c r="CD449" s="217"/>
      <c r="CE449" s="217"/>
      <c r="CF449" s="217"/>
      <c r="CG449" s="217"/>
      <c r="CH449" s="217"/>
      <c r="CI449" s="217"/>
      <c r="CJ449" s="217"/>
      <c r="CK449" s="217"/>
      <c r="CL449" s="217"/>
      <c r="CM449" s="217"/>
      <c r="CN449" s="217"/>
      <c r="CO449" s="217"/>
      <c r="CP449" s="217"/>
      <c r="CQ449" s="217"/>
      <c r="CR449" s="217"/>
      <c r="CS449" s="217"/>
      <c r="CT449" s="217"/>
      <c r="CU449" s="217"/>
      <c r="CV449" s="217"/>
      <c r="CW449" s="217"/>
      <c r="CX449" s="217"/>
      <c r="CY449" s="217"/>
      <c r="CZ449" s="217"/>
      <c r="DA449" s="217"/>
      <c r="DB449" s="217"/>
      <c r="DC449" s="217"/>
      <c r="DD449" s="217"/>
      <c r="DE449" s="217"/>
      <c r="DF449" s="217"/>
      <c r="DG449" s="217"/>
      <c r="DH449" s="217"/>
      <c r="DI449" s="217"/>
      <c r="DJ449" s="217"/>
      <c r="DK449" s="217"/>
      <c r="DL449" s="217"/>
      <c r="DM449" s="217"/>
      <c r="DN449" s="217"/>
      <c r="DO449" s="217"/>
      <c r="DP449" s="217"/>
      <c r="DQ449" s="217"/>
      <c r="DR449" s="217"/>
      <c r="DS449" s="217"/>
      <c r="DT449" s="217"/>
      <c r="DU449" s="217"/>
      <c r="DV449" s="217"/>
      <c r="DW449" s="217"/>
      <c r="DX449" s="217"/>
      <c r="DY449" s="217"/>
      <c r="DZ449" s="217"/>
      <c r="EA449" s="217"/>
      <c r="EB449" s="217"/>
      <c r="EC449" s="217"/>
      <c r="ED449" s="217"/>
      <c r="EE449" s="217"/>
      <c r="EF449" s="217"/>
      <c r="EG449" s="217"/>
      <c r="EH449" s="217"/>
      <c r="EI449" s="217"/>
      <c r="EJ449" s="217"/>
      <c r="EK449" s="217"/>
      <c r="EL449" s="217"/>
      <c r="EM449" s="217"/>
      <c r="EN449" s="217"/>
      <c r="EO449" s="217"/>
      <c r="EP449" s="217"/>
      <c r="EQ449" s="217"/>
      <c r="ER449" s="217"/>
      <c r="ES449" s="217"/>
      <c r="ET449" s="217"/>
      <c r="EU449" s="217"/>
      <c r="EV449" s="217"/>
      <c r="EW449" s="217"/>
      <c r="EX449" s="217"/>
      <c r="EY449" s="217"/>
      <c r="EZ449" s="217"/>
      <c r="FA449" s="217"/>
      <c r="FB449" s="217"/>
      <c r="FC449" s="217"/>
      <c r="FD449" s="217"/>
      <c r="FE449" s="217"/>
      <c r="FF449" s="217"/>
      <c r="FG449" s="217"/>
      <c r="FH449" s="217"/>
      <c r="FI449" s="217"/>
      <c r="FJ449" s="217"/>
      <c r="FK449" s="217"/>
      <c r="FL449" s="217"/>
      <c r="FM449" s="217"/>
      <c r="FN449" s="217"/>
      <c r="FO449" s="217"/>
      <c r="FP449" s="217"/>
      <c r="FQ449" s="217"/>
      <c r="FR449" s="217"/>
      <c r="FS449" s="217"/>
      <c r="FT449" s="217"/>
      <c r="FU449" s="217"/>
      <c r="FV449" s="217"/>
      <c r="FW449" s="217"/>
      <c r="FX449" s="217"/>
      <c r="FY449" s="217"/>
      <c r="FZ449" s="217"/>
      <c r="GA449" s="217"/>
      <c r="GB449" s="217"/>
      <c r="GC449" s="217"/>
      <c r="GD449" s="217"/>
      <c r="GE449" s="217"/>
      <c r="GF449" s="217"/>
      <c r="GG449" s="217"/>
      <c r="GH449" s="217"/>
      <c r="GI449" s="217"/>
      <c r="GJ449" s="217"/>
      <c r="GK449" s="217"/>
      <c r="GL449" s="217"/>
      <c r="GM449" s="217"/>
      <c r="GN449" s="217"/>
      <c r="GO449" s="217"/>
      <c r="GP449" s="217"/>
      <c r="GQ449" s="217"/>
      <c r="GR449" s="217"/>
      <c r="GS449" s="217"/>
      <c r="GT449" s="217"/>
      <c r="GU449" s="217"/>
      <c r="GV449" s="217"/>
      <c r="GW449" s="217"/>
      <c r="GX449" s="217"/>
      <c r="GY449" s="217"/>
      <c r="GZ449" s="217"/>
      <c r="HA449" s="217"/>
      <c r="HB449" s="217"/>
      <c r="HC449" s="217"/>
      <c r="HD449" s="217"/>
      <c r="HE449" s="217"/>
      <c r="HF449" s="217"/>
      <c r="HG449" s="217"/>
      <c r="HH449" s="217"/>
      <c r="HI449" s="217"/>
      <c r="HJ449" s="217"/>
      <c r="HK449" s="217"/>
      <c r="HL449" s="217"/>
      <c r="HM449" s="217"/>
      <c r="HN449" s="217"/>
      <c r="HO449" s="217"/>
      <c r="HP449" s="217"/>
      <c r="HQ449" s="217"/>
      <c r="HR449" s="217"/>
      <c r="HS449" s="217"/>
      <c r="HT449" s="217"/>
      <c r="HU449" s="217"/>
      <c r="HV449" s="217"/>
      <c r="HW449" s="217"/>
      <c r="HX449" s="217"/>
      <c r="HY449" s="217"/>
      <c r="HZ449" s="217"/>
      <c r="IA449" s="217"/>
      <c r="IB449" s="217"/>
      <c r="IC449" s="217"/>
      <c r="ID449" s="217"/>
      <c r="IE449" s="217"/>
      <c r="IF449" s="217"/>
      <c r="IG449" s="217"/>
      <c r="IH449" s="217"/>
      <c r="II449" s="217"/>
      <c r="IJ449" s="217"/>
      <c r="IK449" s="217"/>
      <c r="IL449" s="217"/>
      <c r="IM449" s="217"/>
      <c r="IN449" s="217"/>
      <c r="IO449" s="217"/>
      <c r="IP449" s="217"/>
      <c r="IQ449" s="217"/>
      <c r="IR449" s="217"/>
      <c r="IS449" s="217"/>
      <c r="IT449" s="217"/>
      <c r="IU449" s="217"/>
      <c r="IV449" s="217"/>
      <c r="IW449" s="217"/>
    </row>
    <row r="450" customFormat="false" ht="12.75" hidden="false" customHeight="false" outlineLevel="0" collapsed="false">
      <c r="A450" s="192"/>
      <c r="B450" s="226"/>
      <c r="C450" s="222"/>
      <c r="D450" s="222"/>
      <c r="E450" s="222"/>
      <c r="F450" s="217"/>
      <c r="G450" s="217"/>
      <c r="H450" s="217"/>
      <c r="I450" s="217"/>
      <c r="J450" s="217"/>
      <c r="K450" s="217"/>
      <c r="L450" s="217"/>
      <c r="M450" s="217"/>
      <c r="N450" s="217"/>
      <c r="O450" s="217"/>
      <c r="P450" s="217"/>
      <c r="Q450" s="217"/>
      <c r="R450" s="217"/>
      <c r="S450" s="217"/>
      <c r="T450" s="217"/>
      <c r="U450" s="217"/>
      <c r="V450" s="217"/>
      <c r="W450" s="217"/>
      <c r="X450" s="217"/>
      <c r="Y450" s="217"/>
      <c r="Z450" s="217"/>
      <c r="AA450" s="217"/>
      <c r="AB450" s="217"/>
      <c r="AC450" s="217"/>
      <c r="AD450" s="217"/>
      <c r="AE450" s="217"/>
      <c r="AF450" s="217"/>
      <c r="AG450" s="217"/>
      <c r="AH450" s="217"/>
      <c r="AI450" s="217"/>
      <c r="AJ450" s="217"/>
      <c r="AK450" s="217"/>
      <c r="AL450" s="217"/>
      <c r="AM450" s="217"/>
      <c r="AN450" s="217"/>
      <c r="AO450" s="217"/>
      <c r="AP450" s="217"/>
      <c r="AQ450" s="217"/>
      <c r="AR450" s="217"/>
      <c r="AS450" s="217"/>
      <c r="AT450" s="217"/>
      <c r="AU450" s="217"/>
      <c r="AV450" s="217"/>
      <c r="AW450" s="217"/>
      <c r="AX450" s="217"/>
      <c r="AY450" s="217"/>
      <c r="AZ450" s="217"/>
      <c r="BA450" s="217"/>
      <c r="BB450" s="217"/>
      <c r="BC450" s="217"/>
      <c r="BD450" s="217"/>
      <c r="BE450" s="217"/>
      <c r="BF450" s="217"/>
      <c r="BG450" s="217"/>
      <c r="BH450" s="217"/>
      <c r="BI450" s="217"/>
      <c r="BJ450" s="217"/>
      <c r="BK450" s="217"/>
      <c r="BL450" s="217"/>
      <c r="BM450" s="217"/>
      <c r="BN450" s="217"/>
      <c r="BO450" s="217"/>
      <c r="BP450" s="217"/>
      <c r="BQ450" s="217"/>
      <c r="BR450" s="217"/>
      <c r="BS450" s="217"/>
      <c r="BT450" s="217"/>
      <c r="BU450" s="217"/>
      <c r="BV450" s="217"/>
      <c r="BW450" s="217"/>
      <c r="BX450" s="217"/>
      <c r="BY450" s="217"/>
      <c r="BZ450" s="217"/>
      <c r="CA450" s="217"/>
      <c r="CB450" s="217"/>
      <c r="CC450" s="217"/>
      <c r="CD450" s="217"/>
      <c r="CE450" s="217"/>
      <c r="CF450" s="217"/>
      <c r="CG450" s="217"/>
      <c r="CH450" s="217"/>
      <c r="CI450" s="217"/>
      <c r="CJ450" s="217"/>
      <c r="CK450" s="217"/>
      <c r="CL450" s="217"/>
      <c r="CM450" s="217"/>
      <c r="CN450" s="217"/>
      <c r="CO450" s="217"/>
      <c r="CP450" s="217"/>
      <c r="CQ450" s="217"/>
      <c r="CR450" s="217"/>
      <c r="CS450" s="217"/>
      <c r="CT450" s="217"/>
      <c r="CU450" s="217"/>
      <c r="CV450" s="217"/>
      <c r="CW450" s="217"/>
      <c r="CX450" s="217"/>
      <c r="CY450" s="217"/>
      <c r="CZ450" s="217"/>
      <c r="DA450" s="217"/>
      <c r="DB450" s="217"/>
      <c r="DC450" s="217"/>
      <c r="DD450" s="217"/>
      <c r="DE450" s="217"/>
      <c r="DF450" s="217"/>
      <c r="DG450" s="217"/>
      <c r="DH450" s="217"/>
      <c r="DI450" s="217"/>
      <c r="DJ450" s="217"/>
      <c r="DK450" s="217"/>
      <c r="DL450" s="217"/>
      <c r="DM450" s="217"/>
      <c r="DN450" s="217"/>
      <c r="DO450" s="217"/>
      <c r="DP450" s="217"/>
      <c r="DQ450" s="217"/>
      <c r="DR450" s="217"/>
      <c r="DS450" s="217"/>
      <c r="DT450" s="217"/>
      <c r="DU450" s="217"/>
      <c r="DV450" s="217"/>
      <c r="DW450" s="217"/>
      <c r="DX450" s="217"/>
      <c r="DY450" s="217"/>
      <c r="DZ450" s="217"/>
      <c r="EA450" s="217"/>
      <c r="EB450" s="217"/>
      <c r="EC450" s="217"/>
      <c r="ED450" s="217"/>
      <c r="EE450" s="217"/>
      <c r="EF450" s="217"/>
      <c r="EG450" s="217"/>
      <c r="EH450" s="217"/>
      <c r="EI450" s="217"/>
      <c r="EJ450" s="217"/>
      <c r="EK450" s="217"/>
      <c r="EL450" s="217"/>
      <c r="EM450" s="217"/>
      <c r="EN450" s="217"/>
      <c r="EO450" s="217"/>
      <c r="EP450" s="217"/>
      <c r="EQ450" s="217"/>
      <c r="ER450" s="217"/>
      <c r="ES450" s="217"/>
      <c r="ET450" s="217"/>
      <c r="EU450" s="217"/>
      <c r="EV450" s="217"/>
      <c r="EW450" s="217"/>
      <c r="EX450" s="217"/>
      <c r="EY450" s="217"/>
      <c r="EZ450" s="217"/>
      <c r="FA450" s="217"/>
      <c r="FB450" s="217"/>
      <c r="FC450" s="217"/>
      <c r="FD450" s="217"/>
      <c r="FE450" s="217"/>
      <c r="FF450" s="217"/>
      <c r="FG450" s="217"/>
      <c r="FH450" s="217"/>
      <c r="FI450" s="217"/>
      <c r="FJ450" s="217"/>
      <c r="FK450" s="217"/>
      <c r="FL450" s="217"/>
      <c r="FM450" s="217"/>
      <c r="FN450" s="217"/>
      <c r="FO450" s="217"/>
      <c r="FP450" s="217"/>
      <c r="FQ450" s="217"/>
      <c r="FR450" s="217"/>
      <c r="FS450" s="217"/>
      <c r="FT450" s="217"/>
      <c r="FU450" s="217"/>
      <c r="FV450" s="217"/>
      <c r="FW450" s="217"/>
      <c r="FX450" s="217"/>
      <c r="FY450" s="217"/>
      <c r="FZ450" s="217"/>
      <c r="GA450" s="217"/>
      <c r="GB450" s="217"/>
      <c r="GC450" s="217"/>
      <c r="GD450" s="217"/>
      <c r="GE450" s="217"/>
      <c r="GF450" s="217"/>
      <c r="GG450" s="217"/>
      <c r="GH450" s="217"/>
      <c r="GI450" s="217"/>
      <c r="GJ450" s="217"/>
      <c r="GK450" s="217"/>
      <c r="GL450" s="217"/>
      <c r="GM450" s="217"/>
      <c r="GN450" s="217"/>
      <c r="GO450" s="217"/>
      <c r="GP450" s="217"/>
      <c r="GQ450" s="217"/>
      <c r="GR450" s="217"/>
      <c r="GS450" s="217"/>
      <c r="GT450" s="217"/>
      <c r="GU450" s="217"/>
      <c r="GV450" s="217"/>
      <c r="GW450" s="217"/>
      <c r="GX450" s="217"/>
      <c r="GY450" s="217"/>
      <c r="GZ450" s="217"/>
      <c r="HA450" s="217"/>
      <c r="HB450" s="217"/>
      <c r="HC450" s="217"/>
      <c r="HD450" s="217"/>
      <c r="HE450" s="217"/>
      <c r="HF450" s="217"/>
      <c r="HG450" s="217"/>
      <c r="HH450" s="217"/>
      <c r="HI450" s="217"/>
      <c r="HJ450" s="217"/>
      <c r="HK450" s="217"/>
      <c r="HL450" s="217"/>
      <c r="HM450" s="217"/>
      <c r="HN450" s="217"/>
      <c r="HO450" s="217"/>
      <c r="HP450" s="217"/>
      <c r="HQ450" s="217"/>
      <c r="HR450" s="217"/>
      <c r="HS450" s="217"/>
      <c r="HT450" s="217"/>
      <c r="HU450" s="217"/>
      <c r="HV450" s="217"/>
      <c r="HW450" s="217"/>
      <c r="HX450" s="217"/>
      <c r="HY450" s="217"/>
      <c r="HZ450" s="217"/>
      <c r="IA450" s="217"/>
      <c r="IB450" s="217"/>
      <c r="IC450" s="217"/>
      <c r="ID450" s="217"/>
      <c r="IE450" s="217"/>
      <c r="IF450" s="217"/>
      <c r="IG450" s="217"/>
      <c r="IH450" s="217"/>
      <c r="II450" s="217"/>
      <c r="IJ450" s="217"/>
      <c r="IK450" s="217"/>
      <c r="IL450" s="217"/>
      <c r="IM450" s="217"/>
      <c r="IN450" s="217"/>
      <c r="IO450" s="217"/>
      <c r="IP450" s="217"/>
      <c r="IQ450" s="217"/>
      <c r="IR450" s="217"/>
      <c r="IS450" s="217"/>
      <c r="IT450" s="217"/>
      <c r="IU450" s="217"/>
      <c r="IV450" s="217"/>
      <c r="IW450" s="217"/>
    </row>
    <row r="451" customFormat="false" ht="12.75" hidden="false" customHeight="false" outlineLevel="0" collapsed="false">
      <c r="A451" s="194"/>
      <c r="B451" s="226"/>
      <c r="C451" s="228"/>
      <c r="D451" s="228"/>
      <c r="E451" s="228"/>
      <c r="F451" s="217"/>
      <c r="G451" s="217"/>
      <c r="H451" s="217"/>
      <c r="I451" s="217"/>
      <c r="J451" s="217"/>
      <c r="K451" s="217"/>
      <c r="L451" s="217"/>
      <c r="M451" s="217"/>
      <c r="N451" s="217"/>
      <c r="O451" s="217"/>
      <c r="P451" s="217"/>
      <c r="Q451" s="217"/>
      <c r="R451" s="217"/>
      <c r="S451" s="217"/>
      <c r="T451" s="217"/>
      <c r="U451" s="217"/>
      <c r="V451" s="217"/>
      <c r="W451" s="217"/>
      <c r="X451" s="217"/>
      <c r="Y451" s="217"/>
      <c r="Z451" s="217"/>
      <c r="AA451" s="217"/>
      <c r="AB451" s="217"/>
      <c r="AC451" s="217"/>
      <c r="AD451" s="217"/>
      <c r="AE451" s="217"/>
      <c r="AF451" s="217"/>
      <c r="AG451" s="217"/>
      <c r="AH451" s="217"/>
      <c r="AI451" s="217"/>
      <c r="AJ451" s="217"/>
      <c r="AK451" s="217"/>
      <c r="AL451" s="217"/>
      <c r="AM451" s="217"/>
      <c r="AN451" s="217"/>
      <c r="AO451" s="217"/>
      <c r="AP451" s="217"/>
      <c r="AQ451" s="217"/>
      <c r="AR451" s="217"/>
      <c r="AS451" s="217"/>
      <c r="AT451" s="217"/>
      <c r="AU451" s="217"/>
      <c r="AV451" s="217"/>
      <c r="AW451" s="217"/>
      <c r="AX451" s="217"/>
      <c r="AY451" s="217"/>
      <c r="AZ451" s="217"/>
      <c r="BA451" s="217"/>
      <c r="BB451" s="217"/>
      <c r="BC451" s="217"/>
      <c r="BD451" s="217"/>
      <c r="BE451" s="217"/>
      <c r="BF451" s="217"/>
      <c r="BG451" s="217"/>
      <c r="BH451" s="217"/>
      <c r="BI451" s="217"/>
      <c r="BJ451" s="217"/>
      <c r="BK451" s="217"/>
      <c r="BL451" s="217"/>
      <c r="BM451" s="217"/>
      <c r="BN451" s="217"/>
      <c r="BO451" s="217"/>
      <c r="BP451" s="217"/>
      <c r="BQ451" s="217"/>
      <c r="BR451" s="217"/>
      <c r="BS451" s="217"/>
      <c r="BT451" s="217"/>
      <c r="BU451" s="217"/>
      <c r="BV451" s="217"/>
      <c r="BW451" s="217"/>
      <c r="BX451" s="217"/>
      <c r="BY451" s="217"/>
      <c r="BZ451" s="217"/>
      <c r="CA451" s="217"/>
      <c r="CB451" s="217"/>
      <c r="CC451" s="217"/>
      <c r="CD451" s="217"/>
      <c r="CE451" s="217"/>
      <c r="CF451" s="217"/>
      <c r="CG451" s="217"/>
      <c r="CH451" s="217"/>
      <c r="CI451" s="217"/>
      <c r="CJ451" s="217"/>
      <c r="CK451" s="217"/>
      <c r="CL451" s="217"/>
      <c r="CM451" s="217"/>
      <c r="CN451" s="217"/>
      <c r="CO451" s="217"/>
      <c r="CP451" s="217"/>
      <c r="CQ451" s="217"/>
      <c r="CR451" s="217"/>
      <c r="CS451" s="217"/>
      <c r="CT451" s="217"/>
      <c r="CU451" s="217"/>
      <c r="CV451" s="217"/>
      <c r="CW451" s="217"/>
      <c r="CX451" s="217"/>
      <c r="CY451" s="217"/>
      <c r="CZ451" s="217"/>
      <c r="DA451" s="217"/>
      <c r="DB451" s="217"/>
      <c r="DC451" s="217"/>
      <c r="DD451" s="217"/>
      <c r="DE451" s="217"/>
      <c r="DF451" s="217"/>
      <c r="DG451" s="217"/>
      <c r="DH451" s="217"/>
      <c r="DI451" s="217"/>
      <c r="DJ451" s="217"/>
      <c r="DK451" s="217"/>
      <c r="DL451" s="217"/>
      <c r="DM451" s="217"/>
      <c r="DN451" s="217"/>
      <c r="DO451" s="217"/>
      <c r="DP451" s="217"/>
      <c r="DQ451" s="217"/>
      <c r="DR451" s="217"/>
      <c r="DS451" s="217"/>
      <c r="DT451" s="217"/>
      <c r="DU451" s="217"/>
      <c r="DV451" s="217"/>
      <c r="DW451" s="217"/>
      <c r="DX451" s="217"/>
      <c r="DY451" s="217"/>
      <c r="DZ451" s="217"/>
      <c r="EA451" s="217"/>
      <c r="EB451" s="217"/>
      <c r="EC451" s="217"/>
      <c r="ED451" s="217"/>
      <c r="EE451" s="217"/>
      <c r="EF451" s="217"/>
      <c r="EG451" s="217"/>
      <c r="EH451" s="217"/>
      <c r="EI451" s="217"/>
      <c r="EJ451" s="217"/>
      <c r="EK451" s="217"/>
      <c r="EL451" s="217"/>
      <c r="EM451" s="217"/>
      <c r="EN451" s="217"/>
      <c r="EO451" s="217"/>
      <c r="EP451" s="217"/>
      <c r="EQ451" s="217"/>
      <c r="ER451" s="217"/>
      <c r="ES451" s="217"/>
      <c r="ET451" s="217"/>
      <c r="EU451" s="217"/>
      <c r="EV451" s="217"/>
      <c r="EW451" s="217"/>
      <c r="EX451" s="217"/>
      <c r="EY451" s="217"/>
      <c r="EZ451" s="217"/>
      <c r="FA451" s="217"/>
      <c r="FB451" s="217"/>
      <c r="FC451" s="217"/>
      <c r="FD451" s="217"/>
      <c r="FE451" s="217"/>
      <c r="FF451" s="217"/>
      <c r="FG451" s="217"/>
      <c r="FH451" s="217"/>
      <c r="FI451" s="217"/>
      <c r="FJ451" s="217"/>
      <c r="FK451" s="217"/>
      <c r="FL451" s="217"/>
      <c r="FM451" s="217"/>
      <c r="FN451" s="217"/>
      <c r="FO451" s="217"/>
      <c r="FP451" s="217"/>
      <c r="FQ451" s="217"/>
      <c r="FR451" s="217"/>
      <c r="FS451" s="217"/>
      <c r="FT451" s="217"/>
      <c r="FU451" s="217"/>
      <c r="FV451" s="217"/>
      <c r="FW451" s="217"/>
      <c r="FX451" s="217"/>
      <c r="FY451" s="217"/>
      <c r="FZ451" s="217"/>
      <c r="GA451" s="217"/>
      <c r="GB451" s="217"/>
      <c r="GC451" s="217"/>
      <c r="GD451" s="217"/>
      <c r="GE451" s="217"/>
      <c r="GF451" s="217"/>
      <c r="GG451" s="217"/>
      <c r="GH451" s="217"/>
      <c r="GI451" s="217"/>
      <c r="GJ451" s="217"/>
      <c r="GK451" s="217"/>
      <c r="GL451" s="217"/>
      <c r="GM451" s="217"/>
      <c r="GN451" s="217"/>
      <c r="GO451" s="217"/>
      <c r="GP451" s="217"/>
      <c r="GQ451" s="217"/>
      <c r="GR451" s="217"/>
      <c r="GS451" s="217"/>
      <c r="GT451" s="217"/>
      <c r="GU451" s="217"/>
      <c r="GV451" s="217"/>
      <c r="GW451" s="217"/>
      <c r="GX451" s="217"/>
      <c r="GY451" s="217"/>
      <c r="GZ451" s="217"/>
      <c r="HA451" s="217"/>
      <c r="HB451" s="217"/>
      <c r="HC451" s="217"/>
      <c r="HD451" s="217"/>
      <c r="HE451" s="217"/>
      <c r="HF451" s="217"/>
      <c r="HG451" s="217"/>
      <c r="HH451" s="217"/>
      <c r="HI451" s="217"/>
      <c r="HJ451" s="217"/>
      <c r="HK451" s="217"/>
      <c r="HL451" s="217"/>
      <c r="HM451" s="217"/>
      <c r="HN451" s="217"/>
      <c r="HO451" s="217"/>
      <c r="HP451" s="217"/>
      <c r="HQ451" s="217"/>
      <c r="HR451" s="217"/>
      <c r="HS451" s="217"/>
      <c r="HT451" s="217"/>
      <c r="HU451" s="217"/>
      <c r="HV451" s="217"/>
      <c r="HW451" s="217"/>
      <c r="HX451" s="217"/>
      <c r="HY451" s="217"/>
      <c r="HZ451" s="217"/>
      <c r="IA451" s="217"/>
      <c r="IB451" s="217"/>
      <c r="IC451" s="217"/>
      <c r="ID451" s="217"/>
      <c r="IE451" s="217"/>
      <c r="IF451" s="217"/>
      <c r="IG451" s="217"/>
      <c r="IH451" s="217"/>
      <c r="II451" s="217"/>
      <c r="IJ451" s="217"/>
      <c r="IK451" s="217"/>
      <c r="IL451" s="217"/>
      <c r="IM451" s="217"/>
      <c r="IN451" s="217"/>
      <c r="IO451" s="217"/>
      <c r="IP451" s="217"/>
      <c r="IQ451" s="217"/>
      <c r="IR451" s="217"/>
      <c r="IS451" s="217"/>
      <c r="IT451" s="217"/>
      <c r="IU451" s="217"/>
      <c r="IV451" s="217"/>
      <c r="IW451" s="217"/>
    </row>
    <row r="452" customFormat="false" ht="12.75" hidden="false" customHeight="false" outlineLevel="0" collapsed="false">
      <c r="A452" s="191"/>
      <c r="B452" s="229"/>
      <c r="C452" s="222"/>
      <c r="D452" s="222"/>
      <c r="E452" s="222"/>
      <c r="F452" s="217"/>
      <c r="G452" s="217"/>
      <c r="H452" s="217"/>
      <c r="I452" s="217"/>
      <c r="J452" s="217"/>
      <c r="K452" s="217"/>
      <c r="L452" s="217"/>
      <c r="M452" s="217"/>
      <c r="N452" s="217"/>
      <c r="O452" s="217"/>
      <c r="P452" s="217"/>
      <c r="Q452" s="217"/>
      <c r="R452" s="217"/>
      <c r="S452" s="217"/>
      <c r="T452" s="217"/>
      <c r="U452" s="217"/>
      <c r="V452" s="217"/>
      <c r="W452" s="217"/>
      <c r="X452" s="217"/>
      <c r="Y452" s="217"/>
      <c r="Z452" s="217"/>
      <c r="AA452" s="217"/>
      <c r="AB452" s="217"/>
      <c r="AC452" s="217"/>
      <c r="AD452" s="217"/>
      <c r="AE452" s="217"/>
      <c r="AF452" s="217"/>
      <c r="AG452" s="217"/>
      <c r="AH452" s="217"/>
      <c r="AI452" s="217"/>
      <c r="AJ452" s="217"/>
      <c r="AK452" s="217"/>
      <c r="AL452" s="217"/>
      <c r="AM452" s="217"/>
      <c r="AN452" s="217"/>
      <c r="AO452" s="217"/>
      <c r="AP452" s="217"/>
      <c r="AQ452" s="217"/>
      <c r="AR452" s="217"/>
      <c r="AS452" s="217"/>
      <c r="AT452" s="217"/>
      <c r="AU452" s="217"/>
      <c r="AV452" s="217"/>
      <c r="AW452" s="217"/>
      <c r="AX452" s="217"/>
      <c r="AY452" s="217"/>
      <c r="AZ452" s="217"/>
      <c r="BA452" s="217"/>
      <c r="BB452" s="217"/>
      <c r="BC452" s="217"/>
      <c r="BD452" s="217"/>
      <c r="BE452" s="217"/>
      <c r="BF452" s="217"/>
      <c r="BG452" s="217"/>
      <c r="BH452" s="217"/>
      <c r="BI452" s="217"/>
      <c r="BJ452" s="217"/>
      <c r="BK452" s="217"/>
      <c r="BL452" s="217"/>
      <c r="BM452" s="217"/>
      <c r="BN452" s="217"/>
      <c r="BO452" s="217"/>
      <c r="BP452" s="217"/>
      <c r="BQ452" s="217"/>
      <c r="BR452" s="217"/>
      <c r="BS452" s="217"/>
      <c r="BT452" s="217"/>
      <c r="BU452" s="217"/>
      <c r="BV452" s="217"/>
      <c r="BW452" s="217"/>
      <c r="BX452" s="217"/>
      <c r="BY452" s="217"/>
      <c r="BZ452" s="217"/>
      <c r="CA452" s="217"/>
      <c r="CB452" s="217"/>
      <c r="CC452" s="217"/>
      <c r="CD452" s="217"/>
      <c r="CE452" s="217"/>
      <c r="CF452" s="217"/>
      <c r="CG452" s="217"/>
      <c r="CH452" s="217"/>
      <c r="CI452" s="217"/>
      <c r="CJ452" s="217"/>
      <c r="CK452" s="217"/>
      <c r="CL452" s="217"/>
      <c r="CM452" s="217"/>
      <c r="CN452" s="217"/>
      <c r="CO452" s="217"/>
      <c r="CP452" s="217"/>
      <c r="CQ452" s="217"/>
      <c r="CR452" s="217"/>
      <c r="CS452" s="217"/>
      <c r="CT452" s="217"/>
      <c r="CU452" s="217"/>
      <c r="CV452" s="217"/>
      <c r="CW452" s="217"/>
      <c r="CX452" s="217"/>
      <c r="CY452" s="217"/>
      <c r="CZ452" s="217"/>
      <c r="DA452" s="217"/>
      <c r="DB452" s="217"/>
      <c r="DC452" s="217"/>
      <c r="DD452" s="217"/>
      <c r="DE452" s="217"/>
      <c r="DF452" s="217"/>
      <c r="DG452" s="217"/>
      <c r="DH452" s="217"/>
      <c r="DI452" s="217"/>
      <c r="DJ452" s="217"/>
      <c r="DK452" s="217"/>
      <c r="DL452" s="217"/>
      <c r="DM452" s="217"/>
      <c r="DN452" s="217"/>
      <c r="DO452" s="217"/>
      <c r="DP452" s="217"/>
      <c r="DQ452" s="217"/>
      <c r="DR452" s="217"/>
      <c r="DS452" s="217"/>
      <c r="DT452" s="217"/>
      <c r="DU452" s="217"/>
      <c r="DV452" s="217"/>
      <c r="DW452" s="217"/>
      <c r="DX452" s="217"/>
      <c r="DY452" s="217"/>
      <c r="DZ452" s="217"/>
      <c r="EA452" s="217"/>
      <c r="EB452" s="217"/>
      <c r="EC452" s="217"/>
      <c r="ED452" s="217"/>
      <c r="EE452" s="217"/>
      <c r="EF452" s="217"/>
      <c r="EG452" s="217"/>
      <c r="EH452" s="217"/>
      <c r="EI452" s="217"/>
      <c r="EJ452" s="217"/>
      <c r="EK452" s="217"/>
      <c r="EL452" s="217"/>
      <c r="EM452" s="217"/>
      <c r="EN452" s="217"/>
      <c r="EO452" s="217"/>
      <c r="EP452" s="217"/>
      <c r="EQ452" s="217"/>
      <c r="ER452" s="217"/>
      <c r="ES452" s="217"/>
      <c r="ET452" s="217"/>
      <c r="EU452" s="217"/>
      <c r="EV452" s="217"/>
      <c r="EW452" s="217"/>
      <c r="EX452" s="217"/>
      <c r="EY452" s="217"/>
      <c r="EZ452" s="217"/>
      <c r="FA452" s="217"/>
      <c r="FB452" s="217"/>
      <c r="FC452" s="217"/>
      <c r="FD452" s="217"/>
      <c r="FE452" s="217"/>
      <c r="FF452" s="217"/>
      <c r="FG452" s="217"/>
      <c r="FH452" s="217"/>
      <c r="FI452" s="217"/>
      <c r="FJ452" s="217"/>
      <c r="FK452" s="217"/>
      <c r="FL452" s="217"/>
      <c r="FM452" s="217"/>
      <c r="FN452" s="217"/>
      <c r="FO452" s="217"/>
      <c r="FP452" s="217"/>
      <c r="FQ452" s="217"/>
      <c r="FR452" s="217"/>
      <c r="FS452" s="217"/>
      <c r="FT452" s="217"/>
      <c r="FU452" s="217"/>
      <c r="FV452" s="217"/>
      <c r="FW452" s="217"/>
      <c r="FX452" s="217"/>
      <c r="FY452" s="217"/>
      <c r="FZ452" s="217"/>
      <c r="GA452" s="217"/>
      <c r="GB452" s="217"/>
      <c r="GC452" s="217"/>
      <c r="GD452" s="217"/>
      <c r="GE452" s="217"/>
      <c r="GF452" s="217"/>
      <c r="GG452" s="217"/>
      <c r="GH452" s="217"/>
      <c r="GI452" s="217"/>
      <c r="GJ452" s="217"/>
      <c r="GK452" s="217"/>
      <c r="GL452" s="217"/>
      <c r="GM452" s="217"/>
      <c r="GN452" s="217"/>
      <c r="GO452" s="217"/>
      <c r="GP452" s="217"/>
      <c r="GQ452" s="217"/>
      <c r="GR452" s="217"/>
      <c r="GS452" s="217"/>
      <c r="GT452" s="217"/>
      <c r="GU452" s="217"/>
      <c r="GV452" s="217"/>
      <c r="GW452" s="217"/>
      <c r="GX452" s="217"/>
      <c r="GY452" s="217"/>
      <c r="GZ452" s="217"/>
      <c r="HA452" s="217"/>
      <c r="HB452" s="217"/>
      <c r="HC452" s="217"/>
      <c r="HD452" s="217"/>
      <c r="HE452" s="217"/>
      <c r="HF452" s="217"/>
      <c r="HG452" s="217"/>
      <c r="HH452" s="217"/>
      <c r="HI452" s="217"/>
      <c r="HJ452" s="217"/>
      <c r="HK452" s="217"/>
      <c r="HL452" s="217"/>
      <c r="HM452" s="217"/>
      <c r="HN452" s="217"/>
      <c r="HO452" s="217"/>
      <c r="HP452" s="217"/>
      <c r="HQ452" s="217"/>
      <c r="HR452" s="217"/>
      <c r="HS452" s="217"/>
      <c r="HT452" s="217"/>
      <c r="HU452" s="217"/>
      <c r="HV452" s="217"/>
      <c r="HW452" s="217"/>
      <c r="HX452" s="217"/>
      <c r="HY452" s="217"/>
      <c r="HZ452" s="217"/>
      <c r="IA452" s="217"/>
      <c r="IB452" s="217"/>
      <c r="IC452" s="217"/>
      <c r="ID452" s="217"/>
      <c r="IE452" s="217"/>
      <c r="IF452" s="217"/>
      <c r="IG452" s="217"/>
      <c r="IH452" s="217"/>
      <c r="II452" s="217"/>
      <c r="IJ452" s="217"/>
      <c r="IK452" s="217"/>
      <c r="IL452" s="217"/>
      <c r="IM452" s="217"/>
      <c r="IN452" s="217"/>
      <c r="IO452" s="217"/>
      <c r="IP452" s="217"/>
      <c r="IQ452" s="217"/>
      <c r="IR452" s="217"/>
      <c r="IS452" s="217"/>
      <c r="IT452" s="217"/>
      <c r="IU452" s="217"/>
      <c r="IV452" s="217"/>
      <c r="IW452" s="217"/>
    </row>
    <row r="453" customFormat="false" ht="13.9" hidden="false" customHeight="true" outlineLevel="0" collapsed="false">
      <c r="A453" s="190"/>
      <c r="B453" s="229"/>
      <c r="C453" s="222"/>
      <c r="D453" s="222"/>
      <c r="E453" s="222"/>
      <c r="F453" s="217"/>
      <c r="G453" s="217"/>
      <c r="H453" s="217"/>
      <c r="I453" s="217"/>
      <c r="J453" s="217"/>
      <c r="K453" s="217"/>
      <c r="L453" s="217"/>
      <c r="M453" s="217"/>
      <c r="N453" s="217"/>
      <c r="O453" s="217"/>
      <c r="P453" s="217"/>
      <c r="Q453" s="217"/>
      <c r="R453" s="217"/>
      <c r="S453" s="217"/>
      <c r="T453" s="217"/>
      <c r="U453" s="217"/>
      <c r="V453" s="217"/>
      <c r="W453" s="217"/>
      <c r="X453" s="217"/>
      <c r="Y453" s="217"/>
      <c r="Z453" s="217"/>
      <c r="AA453" s="217"/>
      <c r="AB453" s="217"/>
      <c r="AC453" s="217"/>
      <c r="AD453" s="217"/>
      <c r="AE453" s="217"/>
      <c r="AF453" s="217"/>
      <c r="AG453" s="217"/>
      <c r="AH453" s="217"/>
      <c r="AI453" s="217"/>
      <c r="AJ453" s="217"/>
      <c r="AK453" s="217"/>
      <c r="AL453" s="217"/>
      <c r="AM453" s="217"/>
      <c r="AN453" s="217"/>
      <c r="AO453" s="217"/>
      <c r="AP453" s="217"/>
      <c r="AQ453" s="217"/>
      <c r="AR453" s="217"/>
      <c r="AS453" s="217"/>
      <c r="AT453" s="217"/>
      <c r="AU453" s="217"/>
      <c r="AV453" s="217"/>
      <c r="AW453" s="217"/>
      <c r="AX453" s="217"/>
      <c r="AY453" s="217"/>
      <c r="AZ453" s="217"/>
      <c r="BA453" s="217"/>
      <c r="BB453" s="217"/>
      <c r="BC453" s="217"/>
      <c r="BD453" s="217"/>
      <c r="BE453" s="217"/>
      <c r="BF453" s="217"/>
      <c r="BG453" s="217"/>
      <c r="BH453" s="217"/>
      <c r="BI453" s="217"/>
      <c r="BJ453" s="217"/>
      <c r="BK453" s="217"/>
      <c r="BL453" s="217"/>
      <c r="BM453" s="217"/>
      <c r="BN453" s="217"/>
      <c r="BO453" s="217"/>
      <c r="BP453" s="217"/>
      <c r="BQ453" s="217"/>
      <c r="BR453" s="217"/>
      <c r="BS453" s="217"/>
      <c r="BT453" s="217"/>
      <c r="BU453" s="217"/>
      <c r="BV453" s="217"/>
      <c r="BW453" s="217"/>
      <c r="BX453" s="217"/>
      <c r="BY453" s="217"/>
      <c r="BZ453" s="217"/>
      <c r="CA453" s="217"/>
      <c r="CB453" s="217"/>
      <c r="CC453" s="217"/>
      <c r="CD453" s="217"/>
      <c r="CE453" s="217"/>
      <c r="CF453" s="217"/>
      <c r="CG453" s="217"/>
      <c r="CH453" s="217"/>
      <c r="CI453" s="217"/>
      <c r="CJ453" s="217"/>
      <c r="CK453" s="217"/>
      <c r="CL453" s="217"/>
      <c r="CM453" s="217"/>
      <c r="CN453" s="217"/>
      <c r="CO453" s="217"/>
      <c r="CP453" s="217"/>
      <c r="CQ453" s="217"/>
      <c r="CR453" s="217"/>
      <c r="CS453" s="217"/>
      <c r="CT453" s="217"/>
      <c r="CU453" s="217"/>
      <c r="CV453" s="217"/>
      <c r="CW453" s="217"/>
      <c r="CX453" s="217"/>
      <c r="CY453" s="217"/>
      <c r="CZ453" s="217"/>
      <c r="DA453" s="217"/>
      <c r="DB453" s="217"/>
      <c r="DC453" s="217"/>
      <c r="DD453" s="217"/>
      <c r="DE453" s="217"/>
      <c r="DF453" s="217"/>
      <c r="DG453" s="217"/>
      <c r="DH453" s="217"/>
      <c r="DI453" s="217"/>
      <c r="DJ453" s="217"/>
      <c r="DK453" s="217"/>
      <c r="DL453" s="217"/>
      <c r="DM453" s="217"/>
      <c r="DN453" s="217"/>
      <c r="DO453" s="217"/>
      <c r="DP453" s="217"/>
      <c r="DQ453" s="217"/>
      <c r="DR453" s="217"/>
      <c r="DS453" s="217"/>
      <c r="DT453" s="217"/>
      <c r="DU453" s="217"/>
      <c r="DV453" s="217"/>
      <c r="DW453" s="217"/>
      <c r="DX453" s="217"/>
      <c r="DY453" s="217"/>
      <c r="DZ453" s="217"/>
      <c r="EA453" s="217"/>
      <c r="EB453" s="217"/>
      <c r="EC453" s="217"/>
      <c r="ED453" s="217"/>
      <c r="EE453" s="217"/>
      <c r="EF453" s="217"/>
      <c r="EG453" s="217"/>
      <c r="EH453" s="217"/>
      <c r="EI453" s="217"/>
      <c r="EJ453" s="217"/>
      <c r="EK453" s="217"/>
      <c r="EL453" s="217"/>
      <c r="EM453" s="217"/>
      <c r="EN453" s="217"/>
      <c r="EO453" s="217"/>
      <c r="EP453" s="217"/>
      <c r="EQ453" s="217"/>
      <c r="ER453" s="217"/>
      <c r="ES453" s="217"/>
      <c r="ET453" s="217"/>
      <c r="EU453" s="217"/>
      <c r="EV453" s="217"/>
      <c r="EW453" s="217"/>
      <c r="EX453" s="217"/>
      <c r="EY453" s="217"/>
      <c r="EZ453" s="217"/>
      <c r="FA453" s="217"/>
      <c r="FB453" s="217"/>
      <c r="FC453" s="217"/>
      <c r="FD453" s="217"/>
      <c r="FE453" s="217"/>
      <c r="FF453" s="217"/>
      <c r="FG453" s="217"/>
      <c r="FH453" s="217"/>
      <c r="FI453" s="217"/>
      <c r="FJ453" s="217"/>
      <c r="FK453" s="217"/>
      <c r="FL453" s="217"/>
      <c r="FM453" s="217"/>
      <c r="FN453" s="217"/>
      <c r="FO453" s="217"/>
      <c r="FP453" s="217"/>
      <c r="FQ453" s="217"/>
      <c r="FR453" s="217"/>
      <c r="FS453" s="217"/>
      <c r="FT453" s="217"/>
      <c r="FU453" s="217"/>
      <c r="FV453" s="217"/>
      <c r="FW453" s="217"/>
      <c r="FX453" s="217"/>
      <c r="FY453" s="217"/>
      <c r="FZ453" s="217"/>
      <c r="GA453" s="217"/>
      <c r="GB453" s="217"/>
      <c r="GC453" s="217"/>
      <c r="GD453" s="217"/>
      <c r="GE453" s="217"/>
      <c r="GF453" s="217"/>
      <c r="GG453" s="217"/>
      <c r="GH453" s="217"/>
      <c r="GI453" s="217"/>
      <c r="GJ453" s="217"/>
      <c r="GK453" s="217"/>
      <c r="GL453" s="217"/>
      <c r="GM453" s="217"/>
      <c r="GN453" s="217"/>
      <c r="GO453" s="217"/>
      <c r="GP453" s="217"/>
      <c r="GQ453" s="217"/>
      <c r="GR453" s="217"/>
      <c r="GS453" s="217"/>
      <c r="GT453" s="217"/>
      <c r="GU453" s="217"/>
      <c r="GV453" s="217"/>
      <c r="GW453" s="217"/>
      <c r="GX453" s="217"/>
      <c r="GY453" s="217"/>
      <c r="GZ453" s="217"/>
      <c r="HA453" s="217"/>
      <c r="HB453" s="217"/>
      <c r="HC453" s="217"/>
      <c r="HD453" s="217"/>
      <c r="HE453" s="217"/>
      <c r="HF453" s="217"/>
      <c r="HG453" s="217"/>
      <c r="HH453" s="217"/>
      <c r="HI453" s="217"/>
      <c r="HJ453" s="217"/>
      <c r="HK453" s="217"/>
      <c r="HL453" s="217"/>
      <c r="HM453" s="217"/>
      <c r="HN453" s="217"/>
      <c r="HO453" s="217"/>
      <c r="HP453" s="217"/>
      <c r="HQ453" s="217"/>
      <c r="HR453" s="217"/>
      <c r="HS453" s="217"/>
      <c r="HT453" s="217"/>
      <c r="HU453" s="217"/>
      <c r="HV453" s="217"/>
      <c r="HW453" s="217"/>
      <c r="HX453" s="217"/>
      <c r="HY453" s="217"/>
      <c r="HZ453" s="217"/>
      <c r="IA453" s="217"/>
      <c r="IB453" s="217"/>
      <c r="IC453" s="217"/>
      <c r="ID453" s="217"/>
      <c r="IE453" s="217"/>
      <c r="IF453" s="217"/>
      <c r="IG453" s="217"/>
      <c r="IH453" s="217"/>
      <c r="II453" s="217"/>
      <c r="IJ453" s="217"/>
      <c r="IK453" s="217"/>
      <c r="IL453" s="217"/>
      <c r="IM453" s="217"/>
      <c r="IN453" s="217"/>
      <c r="IO453" s="217"/>
      <c r="IP453" s="217"/>
      <c r="IQ453" s="217"/>
      <c r="IR453" s="217"/>
      <c r="IS453" s="217"/>
      <c r="IT453" s="217"/>
      <c r="IU453" s="217"/>
      <c r="IV453" s="217"/>
      <c r="IW453" s="217"/>
    </row>
    <row r="454" customFormat="false" ht="12.75" hidden="false" customHeight="false" outlineLevel="0" collapsed="false">
      <c r="A454" s="230"/>
      <c r="B454" s="231"/>
      <c r="C454" s="222"/>
      <c r="D454" s="222"/>
      <c r="E454" s="222"/>
      <c r="F454" s="232"/>
      <c r="G454" s="232"/>
      <c r="H454" s="232"/>
      <c r="I454" s="232"/>
      <c r="J454" s="232"/>
      <c r="K454" s="232"/>
      <c r="L454" s="232"/>
      <c r="M454" s="232"/>
      <c r="N454" s="232"/>
      <c r="O454" s="232"/>
      <c r="P454" s="232"/>
      <c r="Q454" s="232"/>
      <c r="R454" s="232"/>
      <c r="S454" s="232"/>
      <c r="T454" s="232"/>
      <c r="U454" s="232"/>
      <c r="V454" s="232"/>
      <c r="W454" s="232"/>
      <c r="X454" s="232"/>
      <c r="Y454" s="232"/>
      <c r="Z454" s="232"/>
      <c r="AA454" s="232"/>
      <c r="AB454" s="232"/>
      <c r="AC454" s="232"/>
      <c r="AD454" s="232"/>
      <c r="AE454" s="232"/>
      <c r="AF454" s="232"/>
      <c r="AG454" s="232"/>
      <c r="AH454" s="232"/>
      <c r="AI454" s="232"/>
      <c r="AJ454" s="232"/>
      <c r="AK454" s="232"/>
      <c r="AL454" s="232"/>
      <c r="AM454" s="232"/>
      <c r="AN454" s="232"/>
      <c r="AO454" s="232"/>
      <c r="AP454" s="232"/>
      <c r="AQ454" s="232"/>
      <c r="AR454" s="232"/>
      <c r="AS454" s="232"/>
      <c r="AT454" s="232"/>
      <c r="AU454" s="232"/>
      <c r="AV454" s="232"/>
      <c r="AW454" s="232"/>
      <c r="AX454" s="232"/>
      <c r="AY454" s="232"/>
      <c r="AZ454" s="232"/>
      <c r="BA454" s="232"/>
      <c r="BB454" s="232"/>
      <c r="BC454" s="232"/>
      <c r="BD454" s="232"/>
      <c r="BE454" s="232"/>
      <c r="BF454" s="232"/>
      <c r="BG454" s="232"/>
      <c r="BH454" s="232"/>
      <c r="BI454" s="232"/>
      <c r="BJ454" s="232"/>
      <c r="BK454" s="232"/>
      <c r="BL454" s="232"/>
      <c r="BM454" s="232"/>
      <c r="BN454" s="232"/>
      <c r="BO454" s="232"/>
      <c r="BP454" s="232"/>
      <c r="BQ454" s="232"/>
      <c r="BR454" s="232"/>
      <c r="BS454" s="232"/>
      <c r="BT454" s="232"/>
      <c r="BU454" s="232"/>
      <c r="BV454" s="232"/>
      <c r="BW454" s="232"/>
      <c r="BX454" s="232"/>
      <c r="BY454" s="232"/>
      <c r="BZ454" s="232"/>
      <c r="CA454" s="232"/>
      <c r="CB454" s="232"/>
      <c r="CC454" s="232"/>
      <c r="CD454" s="232"/>
      <c r="CE454" s="232"/>
      <c r="CF454" s="232"/>
      <c r="CG454" s="232"/>
      <c r="CH454" s="232"/>
      <c r="CI454" s="232"/>
      <c r="CJ454" s="232"/>
      <c r="CK454" s="232"/>
      <c r="CL454" s="232"/>
      <c r="CM454" s="232"/>
      <c r="CN454" s="232"/>
      <c r="CO454" s="232"/>
      <c r="CP454" s="232"/>
      <c r="CQ454" s="232"/>
      <c r="CR454" s="232"/>
      <c r="CS454" s="232"/>
      <c r="CT454" s="232"/>
      <c r="CU454" s="232"/>
      <c r="CV454" s="232"/>
      <c r="CW454" s="232"/>
      <c r="CX454" s="232"/>
      <c r="CY454" s="232"/>
      <c r="CZ454" s="232"/>
      <c r="DA454" s="232"/>
      <c r="DB454" s="232"/>
      <c r="DC454" s="232"/>
      <c r="DD454" s="232"/>
      <c r="DE454" s="232"/>
      <c r="DF454" s="232"/>
      <c r="DG454" s="232"/>
      <c r="DH454" s="232"/>
      <c r="DI454" s="232"/>
      <c r="DJ454" s="232"/>
      <c r="DK454" s="232"/>
      <c r="DL454" s="232"/>
      <c r="DM454" s="232"/>
      <c r="DN454" s="232"/>
      <c r="DO454" s="232"/>
      <c r="DP454" s="232"/>
      <c r="DQ454" s="232"/>
      <c r="DR454" s="232"/>
      <c r="DS454" s="232"/>
      <c r="DT454" s="232"/>
      <c r="DU454" s="232"/>
      <c r="DV454" s="232"/>
      <c r="DW454" s="232"/>
      <c r="DX454" s="232"/>
      <c r="DY454" s="232"/>
      <c r="DZ454" s="232"/>
      <c r="EA454" s="232"/>
      <c r="EB454" s="232"/>
      <c r="EC454" s="232"/>
      <c r="ED454" s="232"/>
      <c r="EE454" s="232"/>
      <c r="EF454" s="232"/>
      <c r="EG454" s="232"/>
      <c r="EH454" s="232"/>
      <c r="EI454" s="232"/>
      <c r="EJ454" s="232"/>
      <c r="EK454" s="232"/>
      <c r="EL454" s="232"/>
      <c r="EM454" s="232"/>
      <c r="EN454" s="232"/>
      <c r="EO454" s="232"/>
      <c r="EP454" s="232"/>
      <c r="EQ454" s="232"/>
      <c r="ER454" s="232"/>
      <c r="ES454" s="232"/>
      <c r="ET454" s="232"/>
      <c r="EU454" s="232"/>
      <c r="EV454" s="232"/>
      <c r="EW454" s="232"/>
      <c r="EX454" s="232"/>
      <c r="EY454" s="232"/>
      <c r="EZ454" s="232"/>
      <c r="FA454" s="232"/>
      <c r="FB454" s="232"/>
      <c r="FC454" s="232"/>
      <c r="FD454" s="232"/>
      <c r="FE454" s="232"/>
      <c r="FF454" s="232"/>
      <c r="FG454" s="232"/>
      <c r="FH454" s="232"/>
      <c r="FI454" s="232"/>
      <c r="FJ454" s="232"/>
      <c r="FK454" s="232"/>
      <c r="FL454" s="232"/>
      <c r="FM454" s="232"/>
      <c r="FN454" s="232"/>
      <c r="FO454" s="232"/>
      <c r="FP454" s="232"/>
      <c r="FQ454" s="232"/>
      <c r="FR454" s="232"/>
      <c r="FS454" s="232"/>
      <c r="FT454" s="232"/>
      <c r="FU454" s="232"/>
      <c r="FV454" s="232"/>
      <c r="FW454" s="232"/>
      <c r="FX454" s="232"/>
      <c r="FY454" s="232"/>
      <c r="FZ454" s="232"/>
      <c r="GA454" s="232"/>
      <c r="GB454" s="232"/>
      <c r="GC454" s="232"/>
      <c r="GD454" s="232"/>
      <c r="GE454" s="232"/>
      <c r="GF454" s="232"/>
      <c r="GG454" s="232"/>
      <c r="GH454" s="232"/>
      <c r="GI454" s="232"/>
      <c r="GJ454" s="232"/>
      <c r="GK454" s="232"/>
      <c r="GL454" s="232"/>
      <c r="GM454" s="232"/>
      <c r="GN454" s="232"/>
      <c r="GO454" s="232"/>
      <c r="GP454" s="232"/>
      <c r="GQ454" s="232"/>
      <c r="GR454" s="232"/>
      <c r="GS454" s="232"/>
      <c r="GT454" s="232"/>
      <c r="GU454" s="232"/>
      <c r="GV454" s="232"/>
      <c r="GW454" s="232"/>
      <c r="GX454" s="232"/>
      <c r="GY454" s="232"/>
      <c r="GZ454" s="232"/>
      <c r="HA454" s="232"/>
      <c r="HB454" s="232"/>
      <c r="HC454" s="232"/>
      <c r="HD454" s="232"/>
      <c r="HE454" s="232"/>
      <c r="HF454" s="232"/>
      <c r="HG454" s="232"/>
      <c r="HH454" s="232"/>
      <c r="HI454" s="232"/>
      <c r="HJ454" s="232"/>
      <c r="HK454" s="232"/>
      <c r="HL454" s="232"/>
      <c r="HM454" s="232"/>
      <c r="HN454" s="232"/>
      <c r="HO454" s="232"/>
      <c r="HP454" s="232"/>
      <c r="HQ454" s="232"/>
      <c r="HR454" s="232"/>
      <c r="HS454" s="232"/>
      <c r="HT454" s="232"/>
      <c r="HU454" s="232"/>
      <c r="HV454" s="232"/>
      <c r="HW454" s="232"/>
      <c r="HX454" s="232"/>
      <c r="HY454" s="232"/>
      <c r="HZ454" s="232"/>
      <c r="IA454" s="232"/>
      <c r="IB454" s="232"/>
      <c r="IC454" s="232"/>
      <c r="ID454" s="232"/>
      <c r="IE454" s="232"/>
      <c r="IF454" s="232"/>
      <c r="IG454" s="232"/>
      <c r="IH454" s="232"/>
      <c r="II454" s="232"/>
      <c r="IJ454" s="232"/>
      <c r="IK454" s="232"/>
      <c r="IL454" s="232"/>
      <c r="IM454" s="232"/>
      <c r="IN454" s="232"/>
      <c r="IO454" s="232"/>
      <c r="IP454" s="232"/>
      <c r="IQ454" s="232"/>
      <c r="IR454" s="232"/>
      <c r="IS454" s="232"/>
      <c r="IT454" s="232"/>
      <c r="IU454" s="232"/>
      <c r="IV454" s="232"/>
      <c r="IW454" s="232"/>
    </row>
    <row r="455" customFormat="false" ht="12.75" hidden="false" customHeight="false" outlineLevel="0" collapsed="false">
      <c r="A455" s="190"/>
      <c r="B455" s="223"/>
      <c r="C455" s="222"/>
      <c r="D455" s="222"/>
      <c r="E455" s="222"/>
      <c r="F455" s="217"/>
      <c r="G455" s="217"/>
      <c r="H455" s="217"/>
      <c r="I455" s="217"/>
      <c r="J455" s="217"/>
      <c r="K455" s="217"/>
      <c r="L455" s="217"/>
      <c r="M455" s="217"/>
      <c r="N455" s="217"/>
      <c r="O455" s="217"/>
      <c r="P455" s="217"/>
      <c r="Q455" s="217"/>
      <c r="R455" s="217"/>
      <c r="S455" s="217"/>
      <c r="T455" s="217"/>
      <c r="U455" s="217"/>
      <c r="V455" s="217"/>
      <c r="W455" s="217"/>
      <c r="X455" s="217"/>
      <c r="Y455" s="217"/>
      <c r="Z455" s="217"/>
      <c r="AA455" s="217"/>
      <c r="AB455" s="217"/>
      <c r="AC455" s="217"/>
      <c r="AD455" s="217"/>
      <c r="AE455" s="217"/>
      <c r="AF455" s="217"/>
      <c r="AG455" s="217"/>
      <c r="AH455" s="217"/>
      <c r="AI455" s="217"/>
      <c r="AJ455" s="217"/>
      <c r="AK455" s="217"/>
      <c r="AL455" s="217"/>
      <c r="AM455" s="217"/>
      <c r="AN455" s="217"/>
      <c r="AO455" s="217"/>
      <c r="AP455" s="217"/>
      <c r="AQ455" s="217"/>
      <c r="AR455" s="217"/>
      <c r="AS455" s="217"/>
      <c r="AT455" s="217"/>
      <c r="AU455" s="217"/>
      <c r="AV455" s="217"/>
      <c r="AW455" s="217"/>
      <c r="AX455" s="217"/>
      <c r="AY455" s="217"/>
      <c r="AZ455" s="217"/>
      <c r="BA455" s="217"/>
      <c r="BB455" s="217"/>
      <c r="BC455" s="217"/>
      <c r="BD455" s="217"/>
      <c r="BE455" s="217"/>
      <c r="BF455" s="217"/>
      <c r="BG455" s="217"/>
      <c r="BH455" s="217"/>
      <c r="BI455" s="217"/>
      <c r="BJ455" s="217"/>
      <c r="BK455" s="217"/>
      <c r="BL455" s="217"/>
      <c r="BM455" s="217"/>
      <c r="BN455" s="217"/>
      <c r="BO455" s="217"/>
      <c r="BP455" s="217"/>
      <c r="BQ455" s="217"/>
      <c r="BR455" s="217"/>
      <c r="BS455" s="217"/>
      <c r="BT455" s="217"/>
      <c r="BU455" s="217"/>
      <c r="BV455" s="217"/>
      <c r="BW455" s="217"/>
      <c r="BX455" s="217"/>
      <c r="BY455" s="217"/>
      <c r="BZ455" s="217"/>
      <c r="CA455" s="217"/>
      <c r="CB455" s="217"/>
      <c r="CC455" s="217"/>
      <c r="CD455" s="217"/>
      <c r="CE455" s="217"/>
      <c r="CF455" s="217"/>
      <c r="CG455" s="217"/>
      <c r="CH455" s="217"/>
      <c r="CI455" s="217"/>
      <c r="CJ455" s="217"/>
      <c r="CK455" s="217"/>
      <c r="CL455" s="217"/>
      <c r="CM455" s="217"/>
      <c r="CN455" s="217"/>
      <c r="CO455" s="217"/>
      <c r="CP455" s="217"/>
      <c r="CQ455" s="217"/>
      <c r="CR455" s="217"/>
      <c r="CS455" s="217"/>
      <c r="CT455" s="217"/>
      <c r="CU455" s="217"/>
      <c r="CV455" s="217"/>
      <c r="CW455" s="217"/>
      <c r="CX455" s="217"/>
      <c r="CY455" s="217"/>
      <c r="CZ455" s="217"/>
      <c r="DA455" s="217"/>
      <c r="DB455" s="217"/>
      <c r="DC455" s="217"/>
      <c r="DD455" s="217"/>
      <c r="DE455" s="217"/>
      <c r="DF455" s="217"/>
      <c r="DG455" s="217"/>
      <c r="DH455" s="217"/>
      <c r="DI455" s="217"/>
      <c r="DJ455" s="217"/>
      <c r="DK455" s="217"/>
      <c r="DL455" s="217"/>
      <c r="DM455" s="217"/>
      <c r="DN455" s="217"/>
      <c r="DO455" s="217"/>
      <c r="DP455" s="217"/>
      <c r="DQ455" s="217"/>
      <c r="DR455" s="217"/>
      <c r="DS455" s="217"/>
      <c r="DT455" s="217"/>
      <c r="DU455" s="217"/>
      <c r="DV455" s="217"/>
      <c r="DW455" s="217"/>
      <c r="DX455" s="217"/>
      <c r="DY455" s="217"/>
      <c r="DZ455" s="217"/>
      <c r="EA455" s="217"/>
      <c r="EB455" s="217"/>
      <c r="EC455" s="217"/>
      <c r="ED455" s="217"/>
      <c r="EE455" s="217"/>
      <c r="EF455" s="217"/>
      <c r="EG455" s="217"/>
      <c r="EH455" s="217"/>
      <c r="EI455" s="217"/>
      <c r="EJ455" s="217"/>
      <c r="EK455" s="217"/>
      <c r="EL455" s="217"/>
      <c r="EM455" s="217"/>
      <c r="EN455" s="217"/>
      <c r="EO455" s="217"/>
      <c r="EP455" s="217"/>
      <c r="EQ455" s="217"/>
      <c r="ER455" s="217"/>
      <c r="ES455" s="217"/>
      <c r="ET455" s="217"/>
      <c r="EU455" s="217"/>
      <c r="EV455" s="217"/>
      <c r="EW455" s="217"/>
      <c r="EX455" s="217"/>
      <c r="EY455" s="217"/>
      <c r="EZ455" s="217"/>
      <c r="FA455" s="217"/>
      <c r="FB455" s="217"/>
      <c r="FC455" s="217"/>
      <c r="FD455" s="217"/>
      <c r="FE455" s="217"/>
      <c r="FF455" s="217"/>
      <c r="FG455" s="217"/>
      <c r="FH455" s="217"/>
      <c r="FI455" s="217"/>
      <c r="FJ455" s="217"/>
      <c r="FK455" s="217"/>
      <c r="FL455" s="217"/>
      <c r="FM455" s="217"/>
      <c r="FN455" s="217"/>
      <c r="FO455" s="217"/>
      <c r="FP455" s="217"/>
      <c r="FQ455" s="217"/>
      <c r="FR455" s="217"/>
      <c r="FS455" s="217"/>
      <c r="FT455" s="217"/>
      <c r="FU455" s="217"/>
      <c r="FV455" s="217"/>
      <c r="FW455" s="217"/>
      <c r="FX455" s="217"/>
      <c r="FY455" s="217"/>
      <c r="FZ455" s="217"/>
      <c r="GA455" s="217"/>
      <c r="GB455" s="217"/>
      <c r="GC455" s="217"/>
      <c r="GD455" s="217"/>
      <c r="GE455" s="217"/>
      <c r="GF455" s="217"/>
      <c r="GG455" s="217"/>
      <c r="GH455" s="217"/>
      <c r="GI455" s="217"/>
      <c r="GJ455" s="217"/>
      <c r="GK455" s="217"/>
      <c r="GL455" s="217"/>
      <c r="GM455" s="217"/>
      <c r="GN455" s="217"/>
      <c r="GO455" s="217"/>
      <c r="GP455" s="217"/>
      <c r="GQ455" s="217"/>
      <c r="GR455" s="217"/>
      <c r="GS455" s="217"/>
      <c r="GT455" s="217"/>
      <c r="GU455" s="217"/>
      <c r="GV455" s="217"/>
      <c r="GW455" s="217"/>
      <c r="GX455" s="217"/>
      <c r="GY455" s="217"/>
      <c r="GZ455" s="217"/>
      <c r="HA455" s="217"/>
      <c r="HB455" s="217"/>
      <c r="HC455" s="217"/>
      <c r="HD455" s="217"/>
      <c r="HE455" s="217"/>
      <c r="HF455" s="217"/>
      <c r="HG455" s="217"/>
      <c r="HH455" s="217"/>
      <c r="HI455" s="217"/>
      <c r="HJ455" s="217"/>
      <c r="HK455" s="217"/>
      <c r="HL455" s="217"/>
      <c r="HM455" s="217"/>
      <c r="HN455" s="217"/>
      <c r="HO455" s="217"/>
      <c r="HP455" s="217"/>
      <c r="HQ455" s="217"/>
      <c r="HR455" s="217"/>
      <c r="HS455" s="217"/>
      <c r="HT455" s="217"/>
      <c r="HU455" s="217"/>
      <c r="HV455" s="217"/>
      <c r="HW455" s="217"/>
      <c r="HX455" s="217"/>
      <c r="HY455" s="217"/>
      <c r="HZ455" s="217"/>
      <c r="IA455" s="217"/>
      <c r="IB455" s="217"/>
      <c r="IC455" s="217"/>
      <c r="ID455" s="217"/>
      <c r="IE455" s="217"/>
      <c r="IF455" s="217"/>
      <c r="IG455" s="217"/>
      <c r="IH455" s="217"/>
      <c r="II455" s="217"/>
      <c r="IJ455" s="217"/>
      <c r="IK455" s="217"/>
      <c r="IL455" s="217"/>
      <c r="IM455" s="217"/>
      <c r="IN455" s="217"/>
      <c r="IO455" s="217"/>
      <c r="IP455" s="217"/>
      <c r="IQ455" s="217"/>
      <c r="IR455" s="217"/>
      <c r="IS455" s="217"/>
      <c r="IT455" s="217"/>
      <c r="IU455" s="217"/>
      <c r="IV455" s="217"/>
      <c r="IW455" s="217"/>
    </row>
    <row r="456" customFormat="false" ht="12.75" hidden="false" customHeight="false" outlineLevel="0" collapsed="false">
      <c r="A456" s="191"/>
      <c r="B456" s="223"/>
      <c r="C456" s="222"/>
      <c r="D456" s="222"/>
      <c r="E456" s="222"/>
      <c r="F456" s="217"/>
      <c r="G456" s="217"/>
      <c r="H456" s="217"/>
      <c r="I456" s="217"/>
      <c r="J456" s="217"/>
      <c r="K456" s="217"/>
      <c r="L456" s="217"/>
      <c r="M456" s="217"/>
      <c r="N456" s="217"/>
      <c r="O456" s="217"/>
      <c r="P456" s="217"/>
      <c r="Q456" s="217"/>
      <c r="R456" s="217"/>
      <c r="S456" s="217"/>
      <c r="T456" s="217"/>
      <c r="U456" s="217"/>
      <c r="V456" s="217"/>
      <c r="W456" s="217"/>
      <c r="X456" s="217"/>
      <c r="Y456" s="217"/>
      <c r="Z456" s="217"/>
      <c r="AA456" s="217"/>
      <c r="AB456" s="217"/>
      <c r="AC456" s="217"/>
      <c r="AD456" s="217"/>
      <c r="AE456" s="217"/>
      <c r="AF456" s="217"/>
      <c r="AG456" s="217"/>
      <c r="AH456" s="217"/>
      <c r="AI456" s="217"/>
      <c r="AJ456" s="217"/>
      <c r="AK456" s="217"/>
      <c r="AL456" s="217"/>
      <c r="AM456" s="217"/>
      <c r="AN456" s="217"/>
      <c r="AO456" s="217"/>
      <c r="AP456" s="217"/>
      <c r="AQ456" s="217"/>
      <c r="AR456" s="217"/>
      <c r="AS456" s="217"/>
      <c r="AT456" s="217"/>
      <c r="AU456" s="217"/>
      <c r="AV456" s="217"/>
      <c r="AW456" s="217"/>
      <c r="AX456" s="217"/>
      <c r="AY456" s="217"/>
      <c r="AZ456" s="217"/>
      <c r="BA456" s="217"/>
      <c r="BB456" s="217"/>
      <c r="BC456" s="217"/>
      <c r="BD456" s="217"/>
      <c r="BE456" s="217"/>
      <c r="BF456" s="217"/>
      <c r="BG456" s="217"/>
      <c r="BH456" s="217"/>
      <c r="BI456" s="217"/>
      <c r="BJ456" s="217"/>
      <c r="BK456" s="217"/>
      <c r="BL456" s="217"/>
      <c r="BM456" s="217"/>
      <c r="BN456" s="217"/>
      <c r="BO456" s="217"/>
      <c r="BP456" s="217"/>
      <c r="BQ456" s="217"/>
      <c r="BR456" s="217"/>
      <c r="BS456" s="217"/>
      <c r="BT456" s="217"/>
      <c r="BU456" s="217"/>
      <c r="BV456" s="217"/>
      <c r="BW456" s="217"/>
      <c r="BX456" s="217"/>
      <c r="BY456" s="217"/>
      <c r="BZ456" s="217"/>
      <c r="CA456" s="217"/>
      <c r="CB456" s="217"/>
      <c r="CC456" s="217"/>
      <c r="CD456" s="217"/>
      <c r="CE456" s="217"/>
      <c r="CF456" s="217"/>
      <c r="CG456" s="217"/>
      <c r="CH456" s="217"/>
      <c r="CI456" s="217"/>
      <c r="CJ456" s="217"/>
      <c r="CK456" s="217"/>
      <c r="CL456" s="217"/>
      <c r="CM456" s="217"/>
      <c r="CN456" s="217"/>
      <c r="CO456" s="217"/>
      <c r="CP456" s="217"/>
      <c r="CQ456" s="217"/>
      <c r="CR456" s="217"/>
      <c r="CS456" s="217"/>
      <c r="CT456" s="217"/>
      <c r="CU456" s="217"/>
      <c r="CV456" s="217"/>
      <c r="CW456" s="217"/>
      <c r="CX456" s="217"/>
      <c r="CY456" s="217"/>
      <c r="CZ456" s="217"/>
      <c r="DA456" s="217"/>
      <c r="DB456" s="217"/>
      <c r="DC456" s="217"/>
      <c r="DD456" s="217"/>
      <c r="DE456" s="217"/>
      <c r="DF456" s="217"/>
      <c r="DG456" s="217"/>
      <c r="DH456" s="217"/>
      <c r="DI456" s="217"/>
      <c r="DJ456" s="217"/>
      <c r="DK456" s="217"/>
      <c r="DL456" s="217"/>
      <c r="DM456" s="217"/>
      <c r="DN456" s="217"/>
      <c r="DO456" s="217"/>
      <c r="DP456" s="217"/>
      <c r="DQ456" s="217"/>
      <c r="DR456" s="217"/>
      <c r="DS456" s="217"/>
      <c r="DT456" s="217"/>
      <c r="DU456" s="217"/>
      <c r="DV456" s="217"/>
      <c r="DW456" s="217"/>
      <c r="DX456" s="217"/>
      <c r="DY456" s="217"/>
      <c r="DZ456" s="217"/>
      <c r="EA456" s="217"/>
      <c r="EB456" s="217"/>
      <c r="EC456" s="217"/>
      <c r="ED456" s="217"/>
      <c r="EE456" s="217"/>
      <c r="EF456" s="217"/>
      <c r="EG456" s="217"/>
      <c r="EH456" s="217"/>
      <c r="EI456" s="217"/>
      <c r="EJ456" s="217"/>
      <c r="EK456" s="217"/>
      <c r="EL456" s="217"/>
      <c r="EM456" s="217"/>
      <c r="EN456" s="217"/>
      <c r="EO456" s="217"/>
      <c r="EP456" s="217"/>
      <c r="EQ456" s="217"/>
      <c r="ER456" s="217"/>
      <c r="ES456" s="217"/>
      <c r="ET456" s="217"/>
      <c r="EU456" s="217"/>
      <c r="EV456" s="217"/>
      <c r="EW456" s="217"/>
      <c r="EX456" s="217"/>
      <c r="EY456" s="217"/>
      <c r="EZ456" s="217"/>
      <c r="FA456" s="217"/>
      <c r="FB456" s="217"/>
      <c r="FC456" s="217"/>
      <c r="FD456" s="217"/>
      <c r="FE456" s="217"/>
      <c r="FF456" s="217"/>
      <c r="FG456" s="217"/>
      <c r="FH456" s="217"/>
      <c r="FI456" s="217"/>
      <c r="FJ456" s="217"/>
      <c r="FK456" s="217"/>
      <c r="FL456" s="217"/>
      <c r="FM456" s="217"/>
      <c r="FN456" s="217"/>
      <c r="FO456" s="217"/>
      <c r="FP456" s="217"/>
      <c r="FQ456" s="217"/>
      <c r="FR456" s="217"/>
      <c r="FS456" s="217"/>
      <c r="FT456" s="217"/>
      <c r="FU456" s="217"/>
      <c r="FV456" s="217"/>
      <c r="FW456" s="217"/>
      <c r="FX456" s="217"/>
      <c r="FY456" s="217"/>
      <c r="FZ456" s="217"/>
      <c r="GA456" s="217"/>
      <c r="GB456" s="217"/>
      <c r="GC456" s="217"/>
      <c r="GD456" s="217"/>
      <c r="GE456" s="217"/>
      <c r="GF456" s="217"/>
      <c r="GG456" s="217"/>
      <c r="GH456" s="217"/>
      <c r="GI456" s="217"/>
      <c r="GJ456" s="217"/>
      <c r="GK456" s="217"/>
      <c r="GL456" s="217"/>
      <c r="GM456" s="217"/>
      <c r="GN456" s="217"/>
      <c r="GO456" s="217"/>
      <c r="GP456" s="217"/>
      <c r="GQ456" s="217"/>
      <c r="GR456" s="217"/>
      <c r="GS456" s="217"/>
      <c r="GT456" s="217"/>
      <c r="GU456" s="217"/>
      <c r="GV456" s="217"/>
      <c r="GW456" s="217"/>
      <c r="GX456" s="217"/>
      <c r="GY456" s="217"/>
      <c r="GZ456" s="217"/>
      <c r="HA456" s="217"/>
      <c r="HB456" s="217"/>
      <c r="HC456" s="217"/>
      <c r="HD456" s="217"/>
      <c r="HE456" s="217"/>
      <c r="HF456" s="217"/>
      <c r="HG456" s="217"/>
      <c r="HH456" s="217"/>
      <c r="HI456" s="217"/>
      <c r="HJ456" s="217"/>
      <c r="HK456" s="217"/>
      <c r="HL456" s="217"/>
      <c r="HM456" s="217"/>
      <c r="HN456" s="217"/>
      <c r="HO456" s="217"/>
      <c r="HP456" s="217"/>
      <c r="HQ456" s="217"/>
      <c r="HR456" s="217"/>
      <c r="HS456" s="217"/>
      <c r="HT456" s="217"/>
      <c r="HU456" s="217"/>
      <c r="HV456" s="217"/>
      <c r="HW456" s="217"/>
      <c r="HX456" s="217"/>
      <c r="HY456" s="217"/>
      <c r="HZ456" s="217"/>
      <c r="IA456" s="217"/>
      <c r="IB456" s="217"/>
      <c r="IC456" s="217"/>
      <c r="ID456" s="217"/>
      <c r="IE456" s="217"/>
      <c r="IF456" s="217"/>
      <c r="IG456" s="217"/>
      <c r="IH456" s="217"/>
      <c r="II456" s="217"/>
      <c r="IJ456" s="217"/>
      <c r="IK456" s="217"/>
      <c r="IL456" s="217"/>
      <c r="IM456" s="217"/>
      <c r="IN456" s="217"/>
      <c r="IO456" s="217"/>
      <c r="IP456" s="217"/>
      <c r="IQ456" s="217"/>
      <c r="IR456" s="217"/>
      <c r="IS456" s="217"/>
      <c r="IT456" s="217"/>
      <c r="IU456" s="217"/>
      <c r="IV456" s="217"/>
      <c r="IW456" s="217"/>
    </row>
    <row r="457" customFormat="false" ht="12.75" hidden="false" customHeight="false" outlineLevel="0" collapsed="false">
      <c r="A457" s="191"/>
      <c r="B457" s="233"/>
      <c r="C457" s="222"/>
      <c r="D457" s="222"/>
      <c r="E457" s="222"/>
      <c r="F457" s="217"/>
      <c r="G457" s="217"/>
      <c r="H457" s="217"/>
      <c r="I457" s="217"/>
      <c r="J457" s="217"/>
      <c r="K457" s="217"/>
      <c r="L457" s="217"/>
      <c r="M457" s="217"/>
      <c r="N457" s="217"/>
      <c r="O457" s="217"/>
      <c r="P457" s="217"/>
      <c r="Q457" s="217"/>
      <c r="R457" s="217"/>
      <c r="S457" s="217"/>
      <c r="T457" s="217"/>
      <c r="U457" s="217"/>
      <c r="V457" s="217"/>
      <c r="W457" s="217"/>
      <c r="X457" s="217"/>
      <c r="Y457" s="217"/>
      <c r="Z457" s="217"/>
      <c r="AA457" s="217"/>
      <c r="AB457" s="217"/>
      <c r="AC457" s="217"/>
      <c r="AD457" s="217"/>
      <c r="AE457" s="217"/>
      <c r="AF457" s="217"/>
      <c r="AG457" s="217"/>
      <c r="AH457" s="217"/>
      <c r="AI457" s="217"/>
      <c r="AJ457" s="217"/>
      <c r="AK457" s="217"/>
      <c r="AL457" s="217"/>
      <c r="AM457" s="217"/>
      <c r="AN457" s="217"/>
      <c r="AO457" s="217"/>
      <c r="AP457" s="217"/>
      <c r="AQ457" s="217"/>
      <c r="AR457" s="217"/>
      <c r="AS457" s="217"/>
      <c r="AT457" s="217"/>
      <c r="AU457" s="217"/>
      <c r="AV457" s="217"/>
      <c r="AW457" s="217"/>
      <c r="AX457" s="217"/>
      <c r="AY457" s="217"/>
      <c r="AZ457" s="217"/>
      <c r="BA457" s="217"/>
      <c r="BB457" s="217"/>
      <c r="BC457" s="217"/>
      <c r="BD457" s="217"/>
      <c r="BE457" s="217"/>
      <c r="BF457" s="217"/>
      <c r="BG457" s="217"/>
      <c r="BH457" s="217"/>
      <c r="BI457" s="217"/>
      <c r="BJ457" s="217"/>
      <c r="BK457" s="217"/>
      <c r="BL457" s="217"/>
      <c r="BM457" s="217"/>
      <c r="BN457" s="217"/>
      <c r="BO457" s="217"/>
      <c r="BP457" s="217"/>
      <c r="BQ457" s="217"/>
      <c r="BR457" s="217"/>
      <c r="BS457" s="217"/>
      <c r="BT457" s="217"/>
      <c r="BU457" s="217"/>
      <c r="BV457" s="217"/>
      <c r="BW457" s="217"/>
      <c r="BX457" s="217"/>
      <c r="BY457" s="217"/>
      <c r="BZ457" s="217"/>
      <c r="CA457" s="217"/>
      <c r="CB457" s="217"/>
      <c r="CC457" s="217"/>
      <c r="CD457" s="217"/>
      <c r="CE457" s="217"/>
      <c r="CF457" s="217"/>
      <c r="CG457" s="217"/>
      <c r="CH457" s="217"/>
      <c r="CI457" s="217"/>
      <c r="CJ457" s="217"/>
      <c r="CK457" s="217"/>
      <c r="CL457" s="217"/>
      <c r="CM457" s="217"/>
      <c r="CN457" s="217"/>
      <c r="CO457" s="217"/>
      <c r="CP457" s="217"/>
      <c r="CQ457" s="217"/>
      <c r="CR457" s="217"/>
      <c r="CS457" s="217"/>
      <c r="CT457" s="217"/>
      <c r="CU457" s="217"/>
      <c r="CV457" s="217"/>
      <c r="CW457" s="217"/>
      <c r="CX457" s="217"/>
      <c r="CY457" s="217"/>
      <c r="CZ457" s="217"/>
      <c r="DA457" s="217"/>
      <c r="DB457" s="217"/>
      <c r="DC457" s="217"/>
      <c r="DD457" s="217"/>
      <c r="DE457" s="217"/>
      <c r="DF457" s="217"/>
      <c r="DG457" s="217"/>
      <c r="DH457" s="217"/>
      <c r="DI457" s="217"/>
      <c r="DJ457" s="217"/>
      <c r="DK457" s="217"/>
      <c r="DL457" s="217"/>
      <c r="DM457" s="217"/>
      <c r="DN457" s="217"/>
      <c r="DO457" s="217"/>
      <c r="DP457" s="217"/>
      <c r="DQ457" s="217"/>
      <c r="DR457" s="217"/>
      <c r="DS457" s="217"/>
      <c r="DT457" s="217"/>
      <c r="DU457" s="217"/>
      <c r="DV457" s="217"/>
      <c r="DW457" s="217"/>
      <c r="DX457" s="217"/>
      <c r="DY457" s="217"/>
      <c r="DZ457" s="217"/>
      <c r="EA457" s="217"/>
      <c r="EB457" s="217"/>
      <c r="EC457" s="217"/>
      <c r="ED457" s="217"/>
      <c r="EE457" s="217"/>
      <c r="EF457" s="217"/>
      <c r="EG457" s="217"/>
      <c r="EH457" s="217"/>
      <c r="EI457" s="217"/>
      <c r="EJ457" s="217"/>
      <c r="EK457" s="217"/>
      <c r="EL457" s="217"/>
      <c r="EM457" s="217"/>
      <c r="EN457" s="217"/>
      <c r="EO457" s="217"/>
      <c r="EP457" s="217"/>
      <c r="EQ457" s="217"/>
      <c r="ER457" s="217"/>
      <c r="ES457" s="217"/>
      <c r="ET457" s="217"/>
      <c r="EU457" s="217"/>
      <c r="EV457" s="217"/>
      <c r="EW457" s="217"/>
      <c r="EX457" s="217"/>
      <c r="EY457" s="217"/>
      <c r="EZ457" s="217"/>
      <c r="FA457" s="217"/>
      <c r="FB457" s="217"/>
      <c r="FC457" s="217"/>
      <c r="FD457" s="217"/>
      <c r="FE457" s="217"/>
      <c r="FF457" s="217"/>
      <c r="FG457" s="217"/>
      <c r="FH457" s="217"/>
      <c r="FI457" s="217"/>
      <c r="FJ457" s="217"/>
      <c r="FK457" s="217"/>
      <c r="FL457" s="217"/>
      <c r="FM457" s="217"/>
      <c r="FN457" s="217"/>
      <c r="FO457" s="217"/>
      <c r="FP457" s="217"/>
      <c r="FQ457" s="217"/>
      <c r="FR457" s="217"/>
      <c r="FS457" s="217"/>
      <c r="FT457" s="217"/>
      <c r="FU457" s="217"/>
      <c r="FV457" s="217"/>
      <c r="FW457" s="217"/>
      <c r="FX457" s="217"/>
      <c r="FY457" s="217"/>
      <c r="FZ457" s="217"/>
      <c r="GA457" s="217"/>
      <c r="GB457" s="217"/>
      <c r="GC457" s="217"/>
      <c r="GD457" s="217"/>
      <c r="GE457" s="217"/>
      <c r="GF457" s="217"/>
      <c r="GG457" s="217"/>
      <c r="GH457" s="217"/>
      <c r="GI457" s="217"/>
      <c r="GJ457" s="217"/>
      <c r="GK457" s="217"/>
      <c r="GL457" s="217"/>
      <c r="GM457" s="217"/>
      <c r="GN457" s="217"/>
      <c r="GO457" s="217"/>
      <c r="GP457" s="217"/>
      <c r="GQ457" s="217"/>
      <c r="GR457" s="217"/>
      <c r="GS457" s="217"/>
      <c r="GT457" s="217"/>
      <c r="GU457" s="217"/>
      <c r="GV457" s="217"/>
      <c r="GW457" s="217"/>
      <c r="GX457" s="217"/>
      <c r="GY457" s="217"/>
      <c r="GZ457" s="217"/>
      <c r="HA457" s="217"/>
      <c r="HB457" s="217"/>
      <c r="HC457" s="217"/>
      <c r="HD457" s="217"/>
      <c r="HE457" s="217"/>
      <c r="HF457" s="217"/>
      <c r="HG457" s="217"/>
      <c r="HH457" s="217"/>
      <c r="HI457" s="217"/>
      <c r="HJ457" s="217"/>
      <c r="HK457" s="217"/>
      <c r="HL457" s="217"/>
      <c r="HM457" s="217"/>
      <c r="HN457" s="217"/>
      <c r="HO457" s="217"/>
      <c r="HP457" s="217"/>
      <c r="HQ457" s="217"/>
      <c r="HR457" s="217"/>
      <c r="HS457" s="217"/>
      <c r="HT457" s="217"/>
      <c r="HU457" s="217"/>
      <c r="HV457" s="217"/>
      <c r="HW457" s="217"/>
      <c r="HX457" s="217"/>
      <c r="HY457" s="217"/>
      <c r="HZ457" s="217"/>
      <c r="IA457" s="217"/>
      <c r="IB457" s="217"/>
      <c r="IC457" s="217"/>
      <c r="ID457" s="217"/>
      <c r="IE457" s="217"/>
      <c r="IF457" s="217"/>
      <c r="IG457" s="217"/>
      <c r="IH457" s="217"/>
      <c r="II457" s="217"/>
      <c r="IJ457" s="217"/>
      <c r="IK457" s="217"/>
      <c r="IL457" s="217"/>
      <c r="IM457" s="217"/>
      <c r="IN457" s="217"/>
      <c r="IO457" s="217"/>
      <c r="IP457" s="217"/>
      <c r="IQ457" s="217"/>
      <c r="IR457" s="217"/>
      <c r="IS457" s="217"/>
      <c r="IT457" s="217"/>
      <c r="IU457" s="217"/>
      <c r="IV457" s="217"/>
      <c r="IW457" s="217"/>
    </row>
    <row r="458" customFormat="false" ht="12.75" hidden="false" customHeight="false" outlineLevel="0" collapsed="false">
      <c r="A458" s="191"/>
      <c r="B458" s="233"/>
      <c r="C458" s="222"/>
      <c r="D458" s="222"/>
      <c r="E458" s="222"/>
      <c r="F458" s="217"/>
      <c r="G458" s="217"/>
      <c r="H458" s="217"/>
      <c r="I458" s="217"/>
      <c r="J458" s="217"/>
      <c r="K458" s="217"/>
      <c r="L458" s="217"/>
      <c r="M458" s="217"/>
      <c r="N458" s="217"/>
      <c r="O458" s="217"/>
      <c r="P458" s="217"/>
      <c r="Q458" s="217"/>
      <c r="R458" s="217"/>
      <c r="S458" s="217"/>
      <c r="T458" s="217"/>
      <c r="U458" s="217"/>
      <c r="V458" s="217"/>
      <c r="W458" s="217"/>
      <c r="X458" s="217"/>
      <c r="Y458" s="217"/>
      <c r="Z458" s="217"/>
      <c r="AA458" s="217"/>
      <c r="AB458" s="217"/>
      <c r="AC458" s="217"/>
      <c r="AD458" s="217"/>
      <c r="AE458" s="217"/>
      <c r="AF458" s="217"/>
      <c r="AG458" s="217"/>
      <c r="AH458" s="217"/>
      <c r="AI458" s="217"/>
      <c r="AJ458" s="217"/>
      <c r="AK458" s="217"/>
      <c r="AL458" s="217"/>
      <c r="AM458" s="217"/>
      <c r="AN458" s="217"/>
      <c r="AO458" s="217"/>
      <c r="AP458" s="217"/>
      <c r="AQ458" s="217"/>
      <c r="AR458" s="217"/>
      <c r="AS458" s="217"/>
      <c r="AT458" s="217"/>
      <c r="AU458" s="217"/>
      <c r="AV458" s="217"/>
      <c r="AW458" s="217"/>
      <c r="AX458" s="217"/>
      <c r="AY458" s="217"/>
      <c r="AZ458" s="217"/>
      <c r="BA458" s="217"/>
      <c r="BB458" s="217"/>
      <c r="BC458" s="217"/>
      <c r="BD458" s="217"/>
      <c r="BE458" s="217"/>
      <c r="BF458" s="217"/>
      <c r="BG458" s="217"/>
      <c r="BH458" s="217"/>
      <c r="BI458" s="217"/>
      <c r="BJ458" s="217"/>
      <c r="BK458" s="217"/>
      <c r="BL458" s="217"/>
      <c r="BM458" s="217"/>
      <c r="BN458" s="217"/>
      <c r="BO458" s="217"/>
      <c r="BP458" s="217"/>
      <c r="BQ458" s="217"/>
      <c r="BR458" s="217"/>
      <c r="BS458" s="217"/>
      <c r="BT458" s="217"/>
      <c r="BU458" s="217"/>
      <c r="BV458" s="217"/>
      <c r="BW458" s="217"/>
      <c r="BX458" s="217"/>
      <c r="BY458" s="217"/>
      <c r="BZ458" s="217"/>
      <c r="CA458" s="217"/>
      <c r="CB458" s="217"/>
      <c r="CC458" s="217"/>
      <c r="CD458" s="217"/>
      <c r="CE458" s="217"/>
      <c r="CF458" s="217"/>
      <c r="CG458" s="217"/>
      <c r="CH458" s="217"/>
      <c r="CI458" s="217"/>
      <c r="CJ458" s="217"/>
      <c r="CK458" s="217"/>
      <c r="CL458" s="217"/>
      <c r="CM458" s="217"/>
      <c r="CN458" s="217"/>
      <c r="CO458" s="217"/>
      <c r="CP458" s="217"/>
      <c r="CQ458" s="217"/>
      <c r="CR458" s="217"/>
      <c r="CS458" s="217"/>
      <c r="CT458" s="217"/>
      <c r="CU458" s="217"/>
      <c r="CV458" s="217"/>
      <c r="CW458" s="217"/>
      <c r="CX458" s="217"/>
      <c r="CY458" s="217"/>
      <c r="CZ458" s="217"/>
      <c r="DA458" s="217"/>
      <c r="DB458" s="217"/>
      <c r="DC458" s="217"/>
      <c r="DD458" s="217"/>
      <c r="DE458" s="217"/>
      <c r="DF458" s="217"/>
      <c r="DG458" s="217"/>
      <c r="DH458" s="217"/>
      <c r="DI458" s="217"/>
      <c r="DJ458" s="217"/>
      <c r="DK458" s="217"/>
      <c r="DL458" s="217"/>
      <c r="DM458" s="217"/>
      <c r="DN458" s="217"/>
      <c r="DO458" s="217"/>
      <c r="DP458" s="217"/>
      <c r="DQ458" s="217"/>
      <c r="DR458" s="217"/>
      <c r="DS458" s="217"/>
      <c r="DT458" s="217"/>
      <c r="DU458" s="217"/>
      <c r="DV458" s="217"/>
      <c r="DW458" s="217"/>
      <c r="DX458" s="217"/>
      <c r="DY458" s="217"/>
      <c r="DZ458" s="217"/>
      <c r="EA458" s="217"/>
      <c r="EB458" s="217"/>
      <c r="EC458" s="217"/>
      <c r="ED458" s="217"/>
      <c r="EE458" s="217"/>
      <c r="EF458" s="217"/>
      <c r="EG458" s="217"/>
      <c r="EH458" s="217"/>
      <c r="EI458" s="217"/>
      <c r="EJ458" s="217"/>
      <c r="EK458" s="217"/>
      <c r="EL458" s="217"/>
      <c r="EM458" s="217"/>
      <c r="EN458" s="217"/>
      <c r="EO458" s="217"/>
      <c r="EP458" s="217"/>
      <c r="EQ458" s="217"/>
      <c r="ER458" s="217"/>
      <c r="ES458" s="217"/>
      <c r="ET458" s="217"/>
      <c r="EU458" s="217"/>
      <c r="EV458" s="217"/>
      <c r="EW458" s="217"/>
      <c r="EX458" s="217"/>
      <c r="EY458" s="217"/>
      <c r="EZ458" s="217"/>
      <c r="FA458" s="217"/>
      <c r="FB458" s="217"/>
      <c r="FC458" s="217"/>
      <c r="FD458" s="217"/>
      <c r="FE458" s="217"/>
      <c r="FF458" s="217"/>
      <c r="FG458" s="217"/>
      <c r="FH458" s="217"/>
      <c r="FI458" s="217"/>
      <c r="FJ458" s="217"/>
      <c r="FK458" s="217"/>
      <c r="FL458" s="217"/>
      <c r="FM458" s="217"/>
      <c r="FN458" s="217"/>
      <c r="FO458" s="217"/>
      <c r="FP458" s="217"/>
      <c r="FQ458" s="217"/>
      <c r="FR458" s="217"/>
      <c r="FS458" s="217"/>
      <c r="FT458" s="217"/>
      <c r="FU458" s="217"/>
      <c r="FV458" s="217"/>
      <c r="FW458" s="217"/>
      <c r="FX458" s="217"/>
      <c r="FY458" s="217"/>
      <c r="FZ458" s="217"/>
      <c r="GA458" s="217"/>
      <c r="GB458" s="217"/>
      <c r="GC458" s="217"/>
      <c r="GD458" s="217"/>
      <c r="GE458" s="217"/>
      <c r="GF458" s="217"/>
      <c r="GG458" s="217"/>
      <c r="GH458" s="217"/>
      <c r="GI458" s="217"/>
      <c r="GJ458" s="217"/>
      <c r="GK458" s="217"/>
      <c r="GL458" s="217"/>
      <c r="GM458" s="217"/>
      <c r="GN458" s="217"/>
      <c r="GO458" s="217"/>
      <c r="GP458" s="217"/>
      <c r="GQ458" s="217"/>
      <c r="GR458" s="217"/>
      <c r="GS458" s="217"/>
      <c r="GT458" s="217"/>
      <c r="GU458" s="217"/>
      <c r="GV458" s="217"/>
      <c r="GW458" s="217"/>
      <c r="GX458" s="217"/>
      <c r="GY458" s="217"/>
      <c r="GZ458" s="217"/>
      <c r="HA458" s="217"/>
      <c r="HB458" s="217"/>
      <c r="HC458" s="217"/>
      <c r="HD458" s="217"/>
      <c r="HE458" s="217"/>
      <c r="HF458" s="217"/>
      <c r="HG458" s="217"/>
      <c r="HH458" s="217"/>
      <c r="HI458" s="217"/>
      <c r="HJ458" s="217"/>
      <c r="HK458" s="217"/>
      <c r="HL458" s="217"/>
      <c r="HM458" s="217"/>
      <c r="HN458" s="217"/>
      <c r="HO458" s="217"/>
      <c r="HP458" s="217"/>
      <c r="HQ458" s="217"/>
      <c r="HR458" s="217"/>
      <c r="HS458" s="217"/>
      <c r="HT458" s="217"/>
      <c r="HU458" s="217"/>
      <c r="HV458" s="217"/>
      <c r="HW458" s="217"/>
      <c r="HX458" s="217"/>
      <c r="HY458" s="217"/>
      <c r="HZ458" s="217"/>
      <c r="IA458" s="217"/>
      <c r="IB458" s="217"/>
      <c r="IC458" s="217"/>
      <c r="ID458" s="217"/>
      <c r="IE458" s="217"/>
      <c r="IF458" s="217"/>
      <c r="IG458" s="217"/>
      <c r="IH458" s="217"/>
      <c r="II458" s="217"/>
      <c r="IJ458" s="217"/>
      <c r="IK458" s="217"/>
      <c r="IL458" s="217"/>
      <c r="IM458" s="217"/>
      <c r="IN458" s="217"/>
      <c r="IO458" s="217"/>
      <c r="IP458" s="217"/>
      <c r="IQ458" s="217"/>
      <c r="IR458" s="217"/>
      <c r="IS458" s="217"/>
      <c r="IT458" s="217"/>
      <c r="IU458" s="217"/>
      <c r="IV458" s="217"/>
      <c r="IW458" s="217"/>
    </row>
    <row r="459" customFormat="false" ht="12.75" hidden="false" customHeight="false" outlineLevel="0" collapsed="false">
      <c r="A459" s="191"/>
      <c r="B459" s="233"/>
      <c r="C459" s="222"/>
      <c r="D459" s="222"/>
      <c r="E459" s="222"/>
      <c r="F459" s="217"/>
      <c r="G459" s="217"/>
      <c r="H459" s="217"/>
      <c r="I459" s="217"/>
      <c r="J459" s="217"/>
      <c r="K459" s="217"/>
      <c r="L459" s="217"/>
      <c r="M459" s="217"/>
      <c r="N459" s="217"/>
      <c r="O459" s="217"/>
      <c r="P459" s="217"/>
      <c r="Q459" s="217"/>
      <c r="R459" s="217"/>
      <c r="S459" s="217"/>
      <c r="T459" s="217"/>
      <c r="U459" s="217"/>
      <c r="V459" s="217"/>
      <c r="W459" s="217"/>
      <c r="X459" s="217"/>
      <c r="Y459" s="217"/>
      <c r="Z459" s="217"/>
      <c r="AA459" s="217"/>
      <c r="AB459" s="217"/>
      <c r="AC459" s="217"/>
      <c r="AD459" s="217"/>
      <c r="AE459" s="217"/>
      <c r="AF459" s="217"/>
      <c r="AG459" s="217"/>
      <c r="AH459" s="217"/>
      <c r="AI459" s="217"/>
      <c r="AJ459" s="217"/>
      <c r="AK459" s="217"/>
      <c r="AL459" s="217"/>
      <c r="AM459" s="217"/>
      <c r="AN459" s="217"/>
      <c r="AO459" s="217"/>
      <c r="AP459" s="217"/>
      <c r="AQ459" s="217"/>
      <c r="AR459" s="217"/>
      <c r="AS459" s="217"/>
      <c r="AT459" s="217"/>
      <c r="AU459" s="217"/>
      <c r="AV459" s="217"/>
      <c r="AW459" s="217"/>
      <c r="AX459" s="217"/>
      <c r="AY459" s="217"/>
      <c r="AZ459" s="217"/>
      <c r="BA459" s="217"/>
      <c r="BB459" s="217"/>
      <c r="BC459" s="217"/>
      <c r="BD459" s="217"/>
      <c r="BE459" s="217"/>
      <c r="BF459" s="217"/>
      <c r="BG459" s="217"/>
      <c r="BH459" s="217"/>
      <c r="BI459" s="217"/>
      <c r="BJ459" s="217"/>
      <c r="BK459" s="217"/>
      <c r="BL459" s="217"/>
      <c r="BM459" s="217"/>
      <c r="BN459" s="217"/>
      <c r="BO459" s="217"/>
      <c r="BP459" s="217"/>
      <c r="BQ459" s="217"/>
      <c r="BR459" s="217"/>
      <c r="BS459" s="217"/>
      <c r="BT459" s="217"/>
      <c r="BU459" s="217"/>
      <c r="BV459" s="217"/>
      <c r="BW459" s="217"/>
      <c r="BX459" s="217"/>
      <c r="BY459" s="217"/>
      <c r="BZ459" s="217"/>
      <c r="CA459" s="217"/>
      <c r="CB459" s="217"/>
      <c r="CC459" s="217"/>
      <c r="CD459" s="217"/>
      <c r="CE459" s="217"/>
      <c r="CF459" s="217"/>
      <c r="CG459" s="217"/>
      <c r="CH459" s="217"/>
      <c r="CI459" s="217"/>
      <c r="CJ459" s="217"/>
      <c r="CK459" s="217"/>
      <c r="CL459" s="217"/>
      <c r="CM459" s="217"/>
      <c r="CN459" s="217"/>
      <c r="CO459" s="217"/>
      <c r="CP459" s="217"/>
      <c r="CQ459" s="217"/>
      <c r="CR459" s="217"/>
      <c r="CS459" s="217"/>
      <c r="CT459" s="217"/>
      <c r="CU459" s="217"/>
      <c r="CV459" s="217"/>
      <c r="CW459" s="217"/>
      <c r="CX459" s="217"/>
      <c r="CY459" s="217"/>
      <c r="CZ459" s="217"/>
      <c r="DA459" s="217"/>
      <c r="DB459" s="217"/>
      <c r="DC459" s="217"/>
      <c r="DD459" s="217"/>
      <c r="DE459" s="217"/>
      <c r="DF459" s="217"/>
      <c r="DG459" s="217"/>
      <c r="DH459" s="217"/>
      <c r="DI459" s="217"/>
      <c r="DJ459" s="217"/>
      <c r="DK459" s="217"/>
      <c r="DL459" s="217"/>
      <c r="DM459" s="217"/>
      <c r="DN459" s="217"/>
      <c r="DO459" s="217"/>
      <c r="DP459" s="217"/>
      <c r="DQ459" s="217"/>
      <c r="DR459" s="217"/>
      <c r="DS459" s="217"/>
      <c r="DT459" s="217"/>
      <c r="DU459" s="217"/>
      <c r="DV459" s="217"/>
      <c r="DW459" s="217"/>
      <c r="DX459" s="217"/>
      <c r="DY459" s="217"/>
      <c r="DZ459" s="217"/>
      <c r="EA459" s="217"/>
      <c r="EB459" s="217"/>
      <c r="EC459" s="217"/>
      <c r="ED459" s="217"/>
      <c r="EE459" s="217"/>
      <c r="EF459" s="217"/>
      <c r="EG459" s="217"/>
      <c r="EH459" s="217"/>
      <c r="EI459" s="217"/>
      <c r="EJ459" s="217"/>
      <c r="EK459" s="217"/>
      <c r="EL459" s="217"/>
      <c r="EM459" s="217"/>
      <c r="EN459" s="217"/>
      <c r="EO459" s="217"/>
      <c r="EP459" s="217"/>
      <c r="EQ459" s="217"/>
      <c r="ER459" s="217"/>
      <c r="ES459" s="217"/>
      <c r="ET459" s="217"/>
      <c r="EU459" s="217"/>
      <c r="EV459" s="217"/>
      <c r="EW459" s="217"/>
      <c r="EX459" s="217"/>
      <c r="EY459" s="217"/>
      <c r="EZ459" s="217"/>
      <c r="FA459" s="217"/>
      <c r="FB459" s="217"/>
      <c r="FC459" s="217"/>
      <c r="FD459" s="217"/>
      <c r="FE459" s="217"/>
      <c r="FF459" s="217"/>
      <c r="FG459" s="217"/>
      <c r="FH459" s="217"/>
      <c r="FI459" s="217"/>
      <c r="FJ459" s="217"/>
      <c r="FK459" s="217"/>
      <c r="FL459" s="217"/>
      <c r="FM459" s="217"/>
      <c r="FN459" s="217"/>
      <c r="FO459" s="217"/>
      <c r="FP459" s="217"/>
      <c r="FQ459" s="217"/>
      <c r="FR459" s="217"/>
      <c r="FS459" s="217"/>
      <c r="FT459" s="217"/>
      <c r="FU459" s="217"/>
      <c r="FV459" s="217"/>
      <c r="FW459" s="217"/>
      <c r="FX459" s="217"/>
      <c r="FY459" s="217"/>
      <c r="FZ459" s="217"/>
      <c r="GA459" s="217"/>
      <c r="GB459" s="217"/>
      <c r="GC459" s="217"/>
      <c r="GD459" s="217"/>
      <c r="GE459" s="217"/>
      <c r="GF459" s="217"/>
      <c r="GG459" s="217"/>
      <c r="GH459" s="217"/>
      <c r="GI459" s="217"/>
      <c r="GJ459" s="217"/>
      <c r="GK459" s="217"/>
      <c r="GL459" s="217"/>
      <c r="GM459" s="217"/>
      <c r="GN459" s="217"/>
      <c r="GO459" s="217"/>
      <c r="GP459" s="217"/>
      <c r="GQ459" s="217"/>
      <c r="GR459" s="217"/>
      <c r="GS459" s="217"/>
      <c r="GT459" s="217"/>
      <c r="GU459" s="217"/>
      <c r="GV459" s="217"/>
      <c r="GW459" s="217"/>
      <c r="GX459" s="217"/>
      <c r="GY459" s="217"/>
      <c r="GZ459" s="217"/>
      <c r="HA459" s="217"/>
      <c r="HB459" s="217"/>
      <c r="HC459" s="217"/>
      <c r="HD459" s="217"/>
      <c r="HE459" s="217"/>
      <c r="HF459" s="217"/>
      <c r="HG459" s="217"/>
      <c r="HH459" s="217"/>
      <c r="HI459" s="217"/>
      <c r="HJ459" s="217"/>
      <c r="HK459" s="217"/>
      <c r="HL459" s="217"/>
      <c r="HM459" s="217"/>
      <c r="HN459" s="217"/>
      <c r="HO459" s="217"/>
      <c r="HP459" s="217"/>
      <c r="HQ459" s="217"/>
      <c r="HR459" s="217"/>
      <c r="HS459" s="217"/>
      <c r="HT459" s="217"/>
      <c r="HU459" s="217"/>
      <c r="HV459" s="217"/>
      <c r="HW459" s="217"/>
      <c r="HX459" s="217"/>
      <c r="HY459" s="217"/>
      <c r="HZ459" s="217"/>
      <c r="IA459" s="217"/>
      <c r="IB459" s="217"/>
      <c r="IC459" s="217"/>
      <c r="ID459" s="217"/>
      <c r="IE459" s="217"/>
      <c r="IF459" s="217"/>
      <c r="IG459" s="217"/>
      <c r="IH459" s="217"/>
      <c r="II459" s="217"/>
      <c r="IJ459" s="217"/>
      <c r="IK459" s="217"/>
      <c r="IL459" s="217"/>
      <c r="IM459" s="217"/>
      <c r="IN459" s="217"/>
      <c r="IO459" s="217"/>
      <c r="IP459" s="217"/>
      <c r="IQ459" s="217"/>
      <c r="IR459" s="217"/>
      <c r="IS459" s="217"/>
      <c r="IT459" s="217"/>
      <c r="IU459" s="217"/>
      <c r="IV459" s="217"/>
      <c r="IW459" s="217"/>
    </row>
    <row r="460" customFormat="false" ht="12.75" hidden="false" customHeight="false" outlineLevel="0" collapsed="false">
      <c r="A460" s="192"/>
      <c r="B460" s="217"/>
      <c r="C460" s="222"/>
      <c r="D460" s="222"/>
      <c r="E460" s="222"/>
      <c r="F460" s="217"/>
      <c r="G460" s="217"/>
      <c r="H460" s="217"/>
      <c r="I460" s="217"/>
      <c r="J460" s="217"/>
      <c r="K460" s="217"/>
      <c r="L460" s="217"/>
      <c r="M460" s="217"/>
      <c r="N460" s="217"/>
      <c r="O460" s="217"/>
      <c r="P460" s="217"/>
      <c r="Q460" s="217"/>
      <c r="R460" s="217"/>
      <c r="S460" s="217"/>
      <c r="T460" s="217"/>
      <c r="U460" s="217"/>
      <c r="V460" s="217"/>
      <c r="W460" s="217"/>
      <c r="X460" s="217"/>
      <c r="Y460" s="217"/>
      <c r="Z460" s="217"/>
      <c r="AA460" s="217"/>
      <c r="AB460" s="217"/>
      <c r="AC460" s="217"/>
      <c r="AD460" s="217"/>
      <c r="AE460" s="217"/>
      <c r="AF460" s="217"/>
      <c r="AG460" s="217"/>
      <c r="AH460" s="217"/>
      <c r="AI460" s="217"/>
      <c r="AJ460" s="217"/>
      <c r="AK460" s="217"/>
      <c r="AL460" s="217"/>
      <c r="AM460" s="217"/>
      <c r="AN460" s="217"/>
      <c r="AO460" s="217"/>
      <c r="AP460" s="217"/>
      <c r="AQ460" s="217"/>
      <c r="AR460" s="217"/>
      <c r="AS460" s="217"/>
      <c r="AT460" s="217"/>
      <c r="AU460" s="217"/>
      <c r="AV460" s="217"/>
      <c r="AW460" s="217"/>
      <c r="AX460" s="217"/>
      <c r="AY460" s="217"/>
      <c r="AZ460" s="217"/>
      <c r="BA460" s="217"/>
      <c r="BB460" s="217"/>
      <c r="BC460" s="217"/>
      <c r="BD460" s="217"/>
      <c r="BE460" s="217"/>
      <c r="BF460" s="217"/>
      <c r="BG460" s="217"/>
      <c r="BH460" s="217"/>
      <c r="BI460" s="217"/>
      <c r="BJ460" s="217"/>
      <c r="BK460" s="217"/>
      <c r="BL460" s="217"/>
      <c r="BM460" s="217"/>
      <c r="BN460" s="217"/>
      <c r="BO460" s="217"/>
      <c r="BP460" s="217"/>
      <c r="BQ460" s="217"/>
      <c r="BR460" s="217"/>
      <c r="BS460" s="217"/>
      <c r="BT460" s="217"/>
      <c r="BU460" s="217"/>
      <c r="BV460" s="217"/>
      <c r="BW460" s="217"/>
      <c r="BX460" s="217"/>
      <c r="BY460" s="217"/>
      <c r="BZ460" s="217"/>
      <c r="CA460" s="217"/>
      <c r="CB460" s="217"/>
      <c r="CC460" s="217"/>
      <c r="CD460" s="217"/>
      <c r="CE460" s="217"/>
      <c r="CF460" s="217"/>
      <c r="CG460" s="217"/>
      <c r="CH460" s="217"/>
      <c r="CI460" s="217"/>
      <c r="CJ460" s="217"/>
      <c r="CK460" s="217"/>
      <c r="CL460" s="217"/>
      <c r="CM460" s="217"/>
      <c r="CN460" s="217"/>
      <c r="CO460" s="217"/>
      <c r="CP460" s="217"/>
      <c r="CQ460" s="217"/>
      <c r="CR460" s="217"/>
      <c r="CS460" s="217"/>
      <c r="CT460" s="217"/>
      <c r="CU460" s="217"/>
      <c r="CV460" s="217"/>
      <c r="CW460" s="217"/>
      <c r="CX460" s="217"/>
      <c r="CY460" s="217"/>
      <c r="CZ460" s="217"/>
      <c r="DA460" s="217"/>
      <c r="DB460" s="217"/>
      <c r="DC460" s="217"/>
      <c r="DD460" s="217"/>
      <c r="DE460" s="217"/>
      <c r="DF460" s="217"/>
      <c r="DG460" s="217"/>
      <c r="DH460" s="217"/>
      <c r="DI460" s="217"/>
      <c r="DJ460" s="217"/>
      <c r="DK460" s="217"/>
      <c r="DL460" s="217"/>
      <c r="DM460" s="217"/>
      <c r="DN460" s="217"/>
      <c r="DO460" s="217"/>
      <c r="DP460" s="217"/>
      <c r="DQ460" s="217"/>
      <c r="DR460" s="217"/>
      <c r="DS460" s="217"/>
      <c r="DT460" s="217"/>
      <c r="DU460" s="217"/>
      <c r="DV460" s="217"/>
      <c r="DW460" s="217"/>
      <c r="DX460" s="217"/>
      <c r="DY460" s="217"/>
      <c r="DZ460" s="217"/>
      <c r="EA460" s="217"/>
      <c r="EB460" s="217"/>
      <c r="EC460" s="217"/>
      <c r="ED460" s="217"/>
      <c r="EE460" s="217"/>
      <c r="EF460" s="217"/>
      <c r="EG460" s="217"/>
      <c r="EH460" s="217"/>
      <c r="EI460" s="217"/>
      <c r="EJ460" s="217"/>
      <c r="EK460" s="217"/>
      <c r="EL460" s="217"/>
      <c r="EM460" s="217"/>
      <c r="EN460" s="217"/>
      <c r="EO460" s="217"/>
      <c r="EP460" s="217"/>
      <c r="EQ460" s="217"/>
      <c r="ER460" s="217"/>
      <c r="ES460" s="217"/>
      <c r="ET460" s="217"/>
      <c r="EU460" s="217"/>
      <c r="EV460" s="217"/>
      <c r="EW460" s="217"/>
      <c r="EX460" s="217"/>
      <c r="EY460" s="217"/>
      <c r="EZ460" s="217"/>
      <c r="FA460" s="217"/>
      <c r="FB460" s="217"/>
      <c r="FC460" s="217"/>
      <c r="FD460" s="217"/>
      <c r="FE460" s="217"/>
      <c r="FF460" s="217"/>
      <c r="FG460" s="217"/>
      <c r="FH460" s="217"/>
      <c r="FI460" s="217"/>
      <c r="FJ460" s="217"/>
      <c r="FK460" s="217"/>
      <c r="FL460" s="217"/>
      <c r="FM460" s="217"/>
      <c r="FN460" s="217"/>
      <c r="FO460" s="217"/>
      <c r="FP460" s="217"/>
      <c r="FQ460" s="217"/>
      <c r="FR460" s="217"/>
      <c r="FS460" s="217"/>
      <c r="FT460" s="217"/>
      <c r="FU460" s="217"/>
      <c r="FV460" s="217"/>
      <c r="FW460" s="217"/>
      <c r="FX460" s="217"/>
      <c r="FY460" s="217"/>
      <c r="FZ460" s="217"/>
      <c r="GA460" s="217"/>
      <c r="GB460" s="217"/>
      <c r="GC460" s="217"/>
      <c r="GD460" s="217"/>
      <c r="GE460" s="217"/>
      <c r="GF460" s="217"/>
      <c r="GG460" s="217"/>
      <c r="GH460" s="217"/>
      <c r="GI460" s="217"/>
      <c r="GJ460" s="217"/>
      <c r="GK460" s="217"/>
      <c r="GL460" s="217"/>
      <c r="GM460" s="217"/>
      <c r="GN460" s="217"/>
      <c r="GO460" s="217"/>
      <c r="GP460" s="217"/>
      <c r="GQ460" s="217"/>
      <c r="GR460" s="217"/>
      <c r="GS460" s="217"/>
      <c r="GT460" s="217"/>
      <c r="GU460" s="217"/>
      <c r="GV460" s="217"/>
      <c r="GW460" s="217"/>
      <c r="GX460" s="217"/>
      <c r="GY460" s="217"/>
      <c r="GZ460" s="217"/>
      <c r="HA460" s="217"/>
      <c r="HB460" s="217"/>
      <c r="HC460" s="217"/>
      <c r="HD460" s="217"/>
      <c r="HE460" s="217"/>
      <c r="HF460" s="217"/>
      <c r="HG460" s="217"/>
      <c r="HH460" s="217"/>
      <c r="HI460" s="217"/>
      <c r="HJ460" s="217"/>
      <c r="HK460" s="217"/>
      <c r="HL460" s="217"/>
      <c r="HM460" s="217"/>
      <c r="HN460" s="217"/>
      <c r="HO460" s="217"/>
      <c r="HP460" s="217"/>
      <c r="HQ460" s="217"/>
      <c r="HR460" s="217"/>
      <c r="HS460" s="217"/>
      <c r="HT460" s="217"/>
      <c r="HU460" s="217"/>
      <c r="HV460" s="217"/>
      <c r="HW460" s="217"/>
      <c r="HX460" s="217"/>
      <c r="HY460" s="217"/>
      <c r="HZ460" s="217"/>
      <c r="IA460" s="217"/>
      <c r="IB460" s="217"/>
      <c r="IC460" s="217"/>
      <c r="ID460" s="217"/>
      <c r="IE460" s="217"/>
      <c r="IF460" s="217"/>
      <c r="IG460" s="217"/>
      <c r="IH460" s="217"/>
      <c r="II460" s="217"/>
      <c r="IJ460" s="217"/>
      <c r="IK460" s="217"/>
      <c r="IL460" s="217"/>
      <c r="IM460" s="217"/>
      <c r="IN460" s="217"/>
      <c r="IO460" s="217"/>
      <c r="IP460" s="217"/>
      <c r="IQ460" s="217"/>
      <c r="IR460" s="217"/>
      <c r="IS460" s="217"/>
      <c r="IT460" s="217"/>
      <c r="IU460" s="217"/>
      <c r="IV460" s="217"/>
      <c r="IW460" s="217"/>
    </row>
    <row r="461" customFormat="false" ht="12.75" hidden="false" customHeight="false" outlineLevel="0" collapsed="false">
      <c r="A461" s="234"/>
      <c r="B461" s="235"/>
      <c r="C461" s="222"/>
      <c r="D461" s="222"/>
      <c r="E461" s="222"/>
      <c r="F461" s="232"/>
      <c r="G461" s="232"/>
      <c r="H461" s="232"/>
      <c r="I461" s="232"/>
      <c r="J461" s="232"/>
      <c r="K461" s="232"/>
      <c r="L461" s="232"/>
      <c r="M461" s="232"/>
      <c r="N461" s="232"/>
      <c r="O461" s="232"/>
      <c r="P461" s="232"/>
      <c r="Q461" s="232"/>
      <c r="R461" s="232"/>
      <c r="S461" s="232"/>
      <c r="T461" s="232"/>
      <c r="U461" s="232"/>
      <c r="V461" s="232"/>
      <c r="W461" s="232"/>
      <c r="X461" s="232"/>
      <c r="Y461" s="232"/>
      <c r="Z461" s="232"/>
      <c r="AA461" s="232"/>
      <c r="AB461" s="232"/>
      <c r="AC461" s="232"/>
      <c r="AD461" s="232"/>
      <c r="AE461" s="232"/>
      <c r="AF461" s="232"/>
      <c r="AG461" s="232"/>
      <c r="AH461" s="232"/>
      <c r="AI461" s="232"/>
      <c r="AJ461" s="232"/>
      <c r="AK461" s="232"/>
      <c r="AL461" s="232"/>
      <c r="AM461" s="232"/>
      <c r="AN461" s="232"/>
      <c r="AO461" s="232"/>
      <c r="AP461" s="232"/>
      <c r="AQ461" s="232"/>
      <c r="AR461" s="232"/>
      <c r="AS461" s="232"/>
      <c r="AT461" s="232"/>
      <c r="AU461" s="232"/>
      <c r="AV461" s="232"/>
      <c r="AW461" s="232"/>
      <c r="AX461" s="232"/>
      <c r="AY461" s="232"/>
      <c r="AZ461" s="232"/>
      <c r="BA461" s="232"/>
      <c r="BB461" s="232"/>
      <c r="BC461" s="232"/>
      <c r="BD461" s="232"/>
      <c r="BE461" s="232"/>
      <c r="BF461" s="232"/>
      <c r="BG461" s="232"/>
      <c r="BH461" s="232"/>
      <c r="BI461" s="232"/>
      <c r="BJ461" s="232"/>
      <c r="BK461" s="232"/>
      <c r="BL461" s="232"/>
      <c r="BM461" s="232"/>
      <c r="BN461" s="232"/>
      <c r="BO461" s="232"/>
      <c r="BP461" s="232"/>
      <c r="BQ461" s="232"/>
      <c r="BR461" s="232"/>
      <c r="BS461" s="232"/>
      <c r="BT461" s="232"/>
      <c r="BU461" s="232"/>
      <c r="BV461" s="232"/>
      <c r="BW461" s="232"/>
      <c r="BX461" s="232"/>
      <c r="BY461" s="232"/>
      <c r="BZ461" s="232"/>
      <c r="CA461" s="232"/>
      <c r="CB461" s="232"/>
      <c r="CC461" s="232"/>
      <c r="CD461" s="232"/>
      <c r="CE461" s="232"/>
      <c r="CF461" s="232"/>
      <c r="CG461" s="232"/>
      <c r="CH461" s="232"/>
      <c r="CI461" s="232"/>
      <c r="CJ461" s="232"/>
      <c r="CK461" s="232"/>
      <c r="CL461" s="232"/>
      <c r="CM461" s="232"/>
      <c r="CN461" s="232"/>
      <c r="CO461" s="232"/>
      <c r="CP461" s="232"/>
      <c r="CQ461" s="232"/>
      <c r="CR461" s="232"/>
      <c r="CS461" s="232"/>
      <c r="CT461" s="232"/>
      <c r="CU461" s="232"/>
      <c r="CV461" s="232"/>
      <c r="CW461" s="232"/>
      <c r="CX461" s="232"/>
      <c r="CY461" s="232"/>
      <c r="CZ461" s="232"/>
      <c r="DA461" s="232"/>
      <c r="DB461" s="232"/>
      <c r="DC461" s="232"/>
      <c r="DD461" s="232"/>
      <c r="DE461" s="232"/>
      <c r="DF461" s="232"/>
      <c r="DG461" s="232"/>
      <c r="DH461" s="232"/>
      <c r="DI461" s="232"/>
      <c r="DJ461" s="232"/>
      <c r="DK461" s="232"/>
      <c r="DL461" s="232"/>
      <c r="DM461" s="232"/>
      <c r="DN461" s="232"/>
      <c r="DO461" s="232"/>
      <c r="DP461" s="232"/>
      <c r="DQ461" s="232"/>
      <c r="DR461" s="232"/>
      <c r="DS461" s="232"/>
      <c r="DT461" s="232"/>
      <c r="DU461" s="232"/>
      <c r="DV461" s="232"/>
      <c r="DW461" s="232"/>
      <c r="DX461" s="232"/>
      <c r="DY461" s="232"/>
      <c r="DZ461" s="232"/>
      <c r="EA461" s="232"/>
      <c r="EB461" s="232"/>
      <c r="EC461" s="232"/>
      <c r="ED461" s="232"/>
      <c r="EE461" s="232"/>
      <c r="EF461" s="232"/>
      <c r="EG461" s="232"/>
      <c r="EH461" s="232"/>
      <c r="EI461" s="232"/>
      <c r="EJ461" s="232"/>
      <c r="EK461" s="232"/>
      <c r="EL461" s="232"/>
      <c r="EM461" s="232"/>
      <c r="EN461" s="232"/>
      <c r="EO461" s="232"/>
      <c r="EP461" s="232"/>
      <c r="EQ461" s="232"/>
      <c r="ER461" s="232"/>
      <c r="ES461" s="232"/>
      <c r="ET461" s="232"/>
      <c r="EU461" s="232"/>
      <c r="EV461" s="232"/>
      <c r="EW461" s="232"/>
      <c r="EX461" s="232"/>
      <c r="EY461" s="232"/>
      <c r="EZ461" s="232"/>
      <c r="FA461" s="232"/>
      <c r="FB461" s="232"/>
      <c r="FC461" s="232"/>
      <c r="FD461" s="232"/>
      <c r="FE461" s="232"/>
      <c r="FF461" s="232"/>
      <c r="FG461" s="232"/>
      <c r="FH461" s="232"/>
      <c r="FI461" s="232"/>
      <c r="FJ461" s="232"/>
      <c r="FK461" s="232"/>
      <c r="FL461" s="232"/>
      <c r="FM461" s="232"/>
      <c r="FN461" s="232"/>
      <c r="FO461" s="232"/>
      <c r="FP461" s="232"/>
      <c r="FQ461" s="232"/>
      <c r="FR461" s="232"/>
      <c r="FS461" s="232"/>
      <c r="FT461" s="232"/>
      <c r="FU461" s="232"/>
      <c r="FV461" s="232"/>
      <c r="FW461" s="232"/>
      <c r="FX461" s="232"/>
      <c r="FY461" s="232"/>
      <c r="FZ461" s="232"/>
      <c r="GA461" s="232"/>
      <c r="GB461" s="232"/>
      <c r="GC461" s="232"/>
      <c r="GD461" s="232"/>
      <c r="GE461" s="232"/>
      <c r="GF461" s="232"/>
      <c r="GG461" s="232"/>
      <c r="GH461" s="232"/>
      <c r="GI461" s="232"/>
      <c r="GJ461" s="232"/>
      <c r="GK461" s="232"/>
      <c r="GL461" s="232"/>
      <c r="GM461" s="232"/>
      <c r="GN461" s="232"/>
      <c r="GO461" s="232"/>
      <c r="GP461" s="232"/>
      <c r="GQ461" s="232"/>
      <c r="GR461" s="232"/>
      <c r="GS461" s="232"/>
      <c r="GT461" s="232"/>
      <c r="GU461" s="232"/>
      <c r="GV461" s="232"/>
      <c r="GW461" s="232"/>
      <c r="GX461" s="232"/>
      <c r="GY461" s="232"/>
      <c r="GZ461" s="232"/>
      <c r="HA461" s="232"/>
      <c r="HB461" s="232"/>
      <c r="HC461" s="232"/>
      <c r="HD461" s="232"/>
      <c r="HE461" s="232"/>
      <c r="HF461" s="232"/>
      <c r="HG461" s="232"/>
      <c r="HH461" s="232"/>
      <c r="HI461" s="232"/>
      <c r="HJ461" s="232"/>
      <c r="HK461" s="232"/>
      <c r="HL461" s="232"/>
      <c r="HM461" s="232"/>
      <c r="HN461" s="232"/>
      <c r="HO461" s="232"/>
      <c r="HP461" s="232"/>
      <c r="HQ461" s="232"/>
      <c r="HR461" s="232"/>
      <c r="HS461" s="232"/>
      <c r="HT461" s="232"/>
      <c r="HU461" s="232"/>
      <c r="HV461" s="232"/>
      <c r="HW461" s="232"/>
      <c r="HX461" s="232"/>
      <c r="HY461" s="232"/>
      <c r="HZ461" s="232"/>
      <c r="IA461" s="232"/>
      <c r="IB461" s="232"/>
      <c r="IC461" s="232"/>
      <c r="ID461" s="232"/>
      <c r="IE461" s="232"/>
      <c r="IF461" s="232"/>
      <c r="IG461" s="232"/>
      <c r="IH461" s="232"/>
      <c r="II461" s="232"/>
      <c r="IJ461" s="232"/>
      <c r="IK461" s="232"/>
      <c r="IL461" s="232"/>
      <c r="IM461" s="232"/>
      <c r="IN461" s="232"/>
      <c r="IO461" s="232"/>
      <c r="IP461" s="232"/>
      <c r="IQ461" s="232"/>
      <c r="IR461" s="232"/>
      <c r="IS461" s="232"/>
      <c r="IT461" s="232"/>
      <c r="IU461" s="232"/>
      <c r="IV461" s="232"/>
      <c r="IW461" s="232"/>
    </row>
    <row r="462" customFormat="false" ht="12.75" hidden="false" customHeight="false" outlineLevel="0" collapsed="false">
      <c r="A462" s="191"/>
      <c r="B462" s="216"/>
      <c r="C462" s="222"/>
      <c r="D462" s="222"/>
      <c r="E462" s="222"/>
      <c r="F462" s="217"/>
      <c r="G462" s="217"/>
      <c r="H462" s="217"/>
      <c r="I462" s="217"/>
      <c r="J462" s="217"/>
      <c r="K462" s="217"/>
      <c r="L462" s="217"/>
      <c r="M462" s="217"/>
      <c r="N462" s="217"/>
      <c r="O462" s="217"/>
      <c r="P462" s="217"/>
      <c r="Q462" s="217"/>
      <c r="R462" s="217"/>
      <c r="S462" s="217"/>
      <c r="T462" s="217"/>
      <c r="U462" s="217"/>
      <c r="V462" s="217"/>
      <c r="W462" s="217"/>
      <c r="X462" s="217"/>
      <c r="Y462" s="217"/>
      <c r="Z462" s="217"/>
      <c r="AA462" s="217"/>
      <c r="AB462" s="217"/>
      <c r="AC462" s="217"/>
      <c r="AD462" s="217"/>
      <c r="AE462" s="217"/>
      <c r="AF462" s="217"/>
      <c r="AG462" s="217"/>
      <c r="AH462" s="217"/>
      <c r="AI462" s="217"/>
      <c r="AJ462" s="217"/>
      <c r="AK462" s="217"/>
      <c r="AL462" s="217"/>
      <c r="AM462" s="217"/>
      <c r="AN462" s="217"/>
      <c r="AO462" s="217"/>
      <c r="AP462" s="217"/>
      <c r="AQ462" s="217"/>
      <c r="AR462" s="217"/>
      <c r="AS462" s="217"/>
      <c r="AT462" s="217"/>
      <c r="AU462" s="217"/>
      <c r="AV462" s="217"/>
      <c r="AW462" s="217"/>
      <c r="AX462" s="217"/>
      <c r="AY462" s="217"/>
      <c r="AZ462" s="217"/>
      <c r="BA462" s="217"/>
      <c r="BB462" s="217"/>
      <c r="BC462" s="217"/>
      <c r="BD462" s="217"/>
      <c r="BE462" s="217"/>
      <c r="BF462" s="217"/>
      <c r="BG462" s="217"/>
      <c r="BH462" s="217"/>
      <c r="BI462" s="217"/>
      <c r="BJ462" s="217"/>
      <c r="BK462" s="217"/>
      <c r="BL462" s="217"/>
      <c r="BM462" s="217"/>
      <c r="BN462" s="217"/>
      <c r="BO462" s="217"/>
      <c r="BP462" s="217"/>
      <c r="BQ462" s="217"/>
      <c r="BR462" s="217"/>
      <c r="BS462" s="217"/>
      <c r="BT462" s="217"/>
      <c r="BU462" s="217"/>
      <c r="BV462" s="217"/>
      <c r="BW462" s="217"/>
      <c r="BX462" s="217"/>
      <c r="BY462" s="217"/>
      <c r="BZ462" s="217"/>
      <c r="CA462" s="217"/>
      <c r="CB462" s="217"/>
      <c r="CC462" s="217"/>
      <c r="CD462" s="217"/>
      <c r="CE462" s="217"/>
      <c r="CF462" s="217"/>
      <c r="CG462" s="217"/>
      <c r="CH462" s="217"/>
      <c r="CI462" s="217"/>
      <c r="CJ462" s="217"/>
      <c r="CK462" s="217"/>
      <c r="CL462" s="217"/>
      <c r="CM462" s="217"/>
      <c r="CN462" s="217"/>
      <c r="CO462" s="217"/>
      <c r="CP462" s="217"/>
      <c r="CQ462" s="217"/>
      <c r="CR462" s="217"/>
      <c r="CS462" s="217"/>
      <c r="CT462" s="217"/>
      <c r="CU462" s="217"/>
      <c r="CV462" s="217"/>
      <c r="CW462" s="217"/>
      <c r="CX462" s="217"/>
      <c r="CY462" s="217"/>
      <c r="CZ462" s="217"/>
      <c r="DA462" s="217"/>
      <c r="DB462" s="217"/>
      <c r="DC462" s="217"/>
      <c r="DD462" s="217"/>
      <c r="DE462" s="217"/>
      <c r="DF462" s="217"/>
      <c r="DG462" s="217"/>
      <c r="DH462" s="217"/>
      <c r="DI462" s="217"/>
      <c r="DJ462" s="217"/>
      <c r="DK462" s="217"/>
      <c r="DL462" s="217"/>
      <c r="DM462" s="217"/>
      <c r="DN462" s="217"/>
      <c r="DO462" s="217"/>
      <c r="DP462" s="217"/>
      <c r="DQ462" s="217"/>
      <c r="DR462" s="217"/>
      <c r="DS462" s="217"/>
      <c r="DT462" s="217"/>
      <c r="DU462" s="217"/>
      <c r="DV462" s="217"/>
      <c r="DW462" s="217"/>
      <c r="DX462" s="217"/>
      <c r="DY462" s="217"/>
      <c r="DZ462" s="217"/>
      <c r="EA462" s="217"/>
      <c r="EB462" s="217"/>
      <c r="EC462" s="217"/>
      <c r="ED462" s="217"/>
      <c r="EE462" s="217"/>
      <c r="EF462" s="217"/>
      <c r="EG462" s="217"/>
      <c r="EH462" s="217"/>
      <c r="EI462" s="217"/>
      <c r="EJ462" s="217"/>
      <c r="EK462" s="217"/>
      <c r="EL462" s="217"/>
      <c r="EM462" s="217"/>
      <c r="EN462" s="217"/>
      <c r="EO462" s="217"/>
      <c r="EP462" s="217"/>
      <c r="EQ462" s="217"/>
      <c r="ER462" s="217"/>
      <c r="ES462" s="217"/>
      <c r="ET462" s="217"/>
      <c r="EU462" s="217"/>
      <c r="EV462" s="217"/>
      <c r="EW462" s="217"/>
      <c r="EX462" s="217"/>
      <c r="EY462" s="217"/>
      <c r="EZ462" s="217"/>
      <c r="FA462" s="217"/>
      <c r="FB462" s="217"/>
      <c r="FC462" s="217"/>
      <c r="FD462" s="217"/>
      <c r="FE462" s="217"/>
      <c r="FF462" s="217"/>
      <c r="FG462" s="217"/>
      <c r="FH462" s="217"/>
      <c r="FI462" s="217"/>
      <c r="FJ462" s="217"/>
      <c r="FK462" s="217"/>
      <c r="FL462" s="217"/>
      <c r="FM462" s="217"/>
      <c r="FN462" s="217"/>
      <c r="FO462" s="217"/>
      <c r="FP462" s="217"/>
      <c r="FQ462" s="217"/>
      <c r="FR462" s="217"/>
      <c r="FS462" s="217"/>
      <c r="FT462" s="217"/>
      <c r="FU462" s="217"/>
      <c r="FV462" s="217"/>
      <c r="FW462" s="217"/>
      <c r="FX462" s="217"/>
      <c r="FY462" s="217"/>
      <c r="FZ462" s="217"/>
      <c r="GA462" s="217"/>
      <c r="GB462" s="217"/>
      <c r="GC462" s="217"/>
      <c r="GD462" s="217"/>
      <c r="GE462" s="217"/>
      <c r="GF462" s="217"/>
      <c r="GG462" s="217"/>
      <c r="GH462" s="217"/>
      <c r="GI462" s="217"/>
      <c r="GJ462" s="217"/>
      <c r="GK462" s="217"/>
      <c r="GL462" s="217"/>
      <c r="GM462" s="217"/>
      <c r="GN462" s="217"/>
      <c r="GO462" s="217"/>
      <c r="GP462" s="217"/>
      <c r="GQ462" s="217"/>
      <c r="GR462" s="217"/>
      <c r="GS462" s="217"/>
      <c r="GT462" s="217"/>
      <c r="GU462" s="217"/>
      <c r="GV462" s="217"/>
      <c r="GW462" s="217"/>
      <c r="GX462" s="217"/>
      <c r="GY462" s="217"/>
      <c r="GZ462" s="217"/>
      <c r="HA462" s="217"/>
      <c r="HB462" s="217"/>
      <c r="HC462" s="217"/>
      <c r="HD462" s="217"/>
      <c r="HE462" s="217"/>
      <c r="HF462" s="217"/>
      <c r="HG462" s="217"/>
      <c r="HH462" s="217"/>
      <c r="HI462" s="217"/>
      <c r="HJ462" s="217"/>
      <c r="HK462" s="217"/>
      <c r="HL462" s="217"/>
      <c r="HM462" s="217"/>
      <c r="HN462" s="217"/>
      <c r="HO462" s="217"/>
      <c r="HP462" s="217"/>
      <c r="HQ462" s="217"/>
      <c r="HR462" s="217"/>
      <c r="HS462" s="217"/>
      <c r="HT462" s="217"/>
      <c r="HU462" s="217"/>
      <c r="HV462" s="217"/>
      <c r="HW462" s="217"/>
      <c r="HX462" s="217"/>
      <c r="HY462" s="217"/>
      <c r="HZ462" s="217"/>
      <c r="IA462" s="217"/>
      <c r="IB462" s="217"/>
      <c r="IC462" s="217"/>
      <c r="ID462" s="217"/>
      <c r="IE462" s="217"/>
      <c r="IF462" s="217"/>
      <c r="IG462" s="217"/>
      <c r="IH462" s="217"/>
      <c r="II462" s="217"/>
      <c r="IJ462" s="217"/>
      <c r="IK462" s="217"/>
      <c r="IL462" s="217"/>
      <c r="IM462" s="217"/>
      <c r="IN462" s="217"/>
      <c r="IO462" s="217"/>
      <c r="IP462" s="217"/>
      <c r="IQ462" s="217"/>
      <c r="IR462" s="217"/>
      <c r="IS462" s="217"/>
      <c r="IT462" s="217"/>
      <c r="IU462" s="217"/>
      <c r="IV462" s="217"/>
      <c r="IW462" s="217"/>
    </row>
    <row r="463" customFormat="false" ht="12.75" hidden="false" customHeight="false" outlineLevel="0" collapsed="false">
      <c r="A463" s="194"/>
      <c r="B463" s="216"/>
      <c r="C463" s="222"/>
      <c r="D463" s="222"/>
      <c r="E463" s="222"/>
      <c r="F463" s="217"/>
      <c r="G463" s="217"/>
      <c r="H463" s="217"/>
      <c r="I463" s="217"/>
      <c r="J463" s="217"/>
      <c r="K463" s="217"/>
      <c r="L463" s="217"/>
      <c r="M463" s="217"/>
      <c r="N463" s="217"/>
      <c r="O463" s="217"/>
      <c r="P463" s="217"/>
      <c r="Q463" s="217"/>
      <c r="R463" s="217"/>
      <c r="S463" s="217"/>
      <c r="T463" s="217"/>
      <c r="U463" s="217"/>
      <c r="V463" s="217"/>
      <c r="W463" s="217"/>
      <c r="X463" s="217"/>
      <c r="Y463" s="217"/>
      <c r="Z463" s="217"/>
      <c r="AA463" s="217"/>
      <c r="AB463" s="217"/>
      <c r="AC463" s="217"/>
      <c r="AD463" s="217"/>
      <c r="AE463" s="217"/>
      <c r="AF463" s="217"/>
      <c r="AG463" s="217"/>
      <c r="AH463" s="217"/>
      <c r="AI463" s="217"/>
      <c r="AJ463" s="217"/>
      <c r="AK463" s="217"/>
      <c r="AL463" s="217"/>
      <c r="AM463" s="217"/>
      <c r="AN463" s="217"/>
      <c r="AO463" s="217"/>
      <c r="AP463" s="217"/>
      <c r="AQ463" s="217"/>
      <c r="AR463" s="217"/>
      <c r="AS463" s="217"/>
      <c r="AT463" s="217"/>
      <c r="AU463" s="217"/>
      <c r="AV463" s="217"/>
      <c r="AW463" s="217"/>
      <c r="AX463" s="217"/>
      <c r="AY463" s="217"/>
      <c r="AZ463" s="217"/>
      <c r="BA463" s="217"/>
      <c r="BB463" s="217"/>
      <c r="BC463" s="217"/>
      <c r="BD463" s="217"/>
      <c r="BE463" s="217"/>
      <c r="BF463" s="217"/>
      <c r="BG463" s="217"/>
      <c r="BH463" s="217"/>
      <c r="BI463" s="217"/>
      <c r="BJ463" s="217"/>
      <c r="BK463" s="217"/>
      <c r="BL463" s="217"/>
      <c r="BM463" s="217"/>
      <c r="BN463" s="217"/>
      <c r="BO463" s="217"/>
      <c r="BP463" s="217"/>
      <c r="BQ463" s="217"/>
      <c r="BR463" s="217"/>
      <c r="BS463" s="217"/>
      <c r="BT463" s="217"/>
      <c r="BU463" s="217"/>
      <c r="BV463" s="217"/>
      <c r="BW463" s="217"/>
      <c r="BX463" s="217"/>
      <c r="BY463" s="217"/>
      <c r="BZ463" s="217"/>
      <c r="CA463" s="217"/>
      <c r="CB463" s="217"/>
      <c r="CC463" s="217"/>
      <c r="CD463" s="217"/>
      <c r="CE463" s="217"/>
      <c r="CF463" s="217"/>
      <c r="CG463" s="217"/>
      <c r="CH463" s="217"/>
      <c r="CI463" s="217"/>
      <c r="CJ463" s="217"/>
      <c r="CK463" s="217"/>
      <c r="CL463" s="217"/>
      <c r="CM463" s="217"/>
      <c r="CN463" s="217"/>
      <c r="CO463" s="217"/>
      <c r="CP463" s="217"/>
      <c r="CQ463" s="217"/>
      <c r="CR463" s="217"/>
      <c r="CS463" s="217"/>
      <c r="CT463" s="217"/>
      <c r="CU463" s="217"/>
      <c r="CV463" s="217"/>
      <c r="CW463" s="217"/>
      <c r="CX463" s="217"/>
      <c r="CY463" s="217"/>
      <c r="CZ463" s="217"/>
      <c r="DA463" s="217"/>
      <c r="DB463" s="217"/>
      <c r="DC463" s="217"/>
      <c r="DD463" s="217"/>
      <c r="DE463" s="217"/>
      <c r="DF463" s="217"/>
      <c r="DG463" s="217"/>
      <c r="DH463" s="217"/>
      <c r="DI463" s="217"/>
      <c r="DJ463" s="217"/>
      <c r="DK463" s="217"/>
      <c r="DL463" s="217"/>
      <c r="DM463" s="217"/>
      <c r="DN463" s="217"/>
      <c r="DO463" s="217"/>
      <c r="DP463" s="217"/>
      <c r="DQ463" s="217"/>
      <c r="DR463" s="217"/>
      <c r="DS463" s="217"/>
      <c r="DT463" s="217"/>
      <c r="DU463" s="217"/>
      <c r="DV463" s="217"/>
      <c r="DW463" s="217"/>
      <c r="DX463" s="217"/>
      <c r="DY463" s="217"/>
      <c r="DZ463" s="217"/>
      <c r="EA463" s="217"/>
      <c r="EB463" s="217"/>
      <c r="EC463" s="217"/>
      <c r="ED463" s="217"/>
      <c r="EE463" s="217"/>
      <c r="EF463" s="217"/>
      <c r="EG463" s="217"/>
      <c r="EH463" s="217"/>
      <c r="EI463" s="217"/>
      <c r="EJ463" s="217"/>
      <c r="EK463" s="217"/>
      <c r="EL463" s="217"/>
      <c r="EM463" s="217"/>
      <c r="EN463" s="217"/>
      <c r="EO463" s="217"/>
      <c r="EP463" s="217"/>
      <c r="EQ463" s="217"/>
      <c r="ER463" s="217"/>
      <c r="ES463" s="217"/>
      <c r="ET463" s="217"/>
      <c r="EU463" s="217"/>
      <c r="EV463" s="217"/>
      <c r="EW463" s="217"/>
      <c r="EX463" s="217"/>
      <c r="EY463" s="217"/>
      <c r="EZ463" s="217"/>
      <c r="FA463" s="217"/>
      <c r="FB463" s="217"/>
      <c r="FC463" s="217"/>
      <c r="FD463" s="217"/>
      <c r="FE463" s="217"/>
      <c r="FF463" s="217"/>
      <c r="FG463" s="217"/>
      <c r="FH463" s="217"/>
      <c r="FI463" s="217"/>
      <c r="FJ463" s="217"/>
      <c r="FK463" s="217"/>
      <c r="FL463" s="217"/>
      <c r="FM463" s="217"/>
      <c r="FN463" s="217"/>
      <c r="FO463" s="217"/>
      <c r="FP463" s="217"/>
      <c r="FQ463" s="217"/>
      <c r="FR463" s="217"/>
      <c r="FS463" s="217"/>
      <c r="FT463" s="217"/>
      <c r="FU463" s="217"/>
      <c r="FV463" s="217"/>
      <c r="FW463" s="217"/>
      <c r="FX463" s="217"/>
      <c r="FY463" s="217"/>
      <c r="FZ463" s="217"/>
      <c r="GA463" s="217"/>
      <c r="GB463" s="217"/>
      <c r="GC463" s="217"/>
      <c r="GD463" s="217"/>
      <c r="GE463" s="217"/>
      <c r="GF463" s="217"/>
      <c r="GG463" s="217"/>
      <c r="GH463" s="217"/>
      <c r="GI463" s="217"/>
      <c r="GJ463" s="217"/>
      <c r="GK463" s="217"/>
      <c r="GL463" s="217"/>
      <c r="GM463" s="217"/>
      <c r="GN463" s="217"/>
      <c r="GO463" s="217"/>
      <c r="GP463" s="217"/>
      <c r="GQ463" s="217"/>
      <c r="GR463" s="217"/>
      <c r="GS463" s="217"/>
      <c r="GT463" s="217"/>
      <c r="GU463" s="217"/>
      <c r="GV463" s="217"/>
      <c r="GW463" s="217"/>
      <c r="GX463" s="217"/>
      <c r="GY463" s="217"/>
      <c r="GZ463" s="217"/>
      <c r="HA463" s="217"/>
      <c r="HB463" s="217"/>
      <c r="HC463" s="217"/>
      <c r="HD463" s="217"/>
      <c r="HE463" s="217"/>
      <c r="HF463" s="217"/>
      <c r="HG463" s="217"/>
      <c r="HH463" s="217"/>
      <c r="HI463" s="217"/>
      <c r="HJ463" s="217"/>
      <c r="HK463" s="217"/>
      <c r="HL463" s="217"/>
      <c r="HM463" s="217"/>
      <c r="HN463" s="217"/>
      <c r="HO463" s="217"/>
      <c r="HP463" s="217"/>
      <c r="HQ463" s="217"/>
      <c r="HR463" s="217"/>
      <c r="HS463" s="217"/>
      <c r="HT463" s="217"/>
      <c r="HU463" s="217"/>
      <c r="HV463" s="217"/>
      <c r="HW463" s="217"/>
      <c r="HX463" s="217"/>
      <c r="HY463" s="217"/>
      <c r="HZ463" s="217"/>
      <c r="IA463" s="217"/>
      <c r="IB463" s="217"/>
      <c r="IC463" s="217"/>
      <c r="ID463" s="217"/>
      <c r="IE463" s="217"/>
      <c r="IF463" s="217"/>
      <c r="IG463" s="217"/>
      <c r="IH463" s="217"/>
      <c r="II463" s="217"/>
      <c r="IJ463" s="217"/>
      <c r="IK463" s="217"/>
      <c r="IL463" s="217"/>
      <c r="IM463" s="217"/>
      <c r="IN463" s="217"/>
      <c r="IO463" s="217"/>
      <c r="IP463" s="217"/>
      <c r="IQ463" s="217"/>
      <c r="IR463" s="217"/>
      <c r="IS463" s="217"/>
      <c r="IT463" s="217"/>
      <c r="IU463" s="217"/>
      <c r="IV463" s="217"/>
      <c r="IW463" s="217"/>
    </row>
    <row r="464" customFormat="false" ht="12.75" hidden="false" customHeight="false" outlineLevel="0" collapsed="false">
      <c r="A464" s="194"/>
      <c r="B464" s="216"/>
      <c r="C464" s="222"/>
      <c r="D464" s="222"/>
      <c r="E464" s="222"/>
      <c r="F464" s="217"/>
      <c r="G464" s="217"/>
      <c r="H464" s="217"/>
      <c r="I464" s="217"/>
      <c r="J464" s="217"/>
      <c r="K464" s="217"/>
      <c r="L464" s="217"/>
      <c r="M464" s="217"/>
      <c r="N464" s="217"/>
      <c r="O464" s="217"/>
      <c r="P464" s="217"/>
      <c r="Q464" s="217"/>
      <c r="R464" s="217"/>
      <c r="S464" s="217"/>
      <c r="T464" s="217"/>
      <c r="U464" s="217"/>
      <c r="V464" s="217"/>
      <c r="W464" s="217"/>
      <c r="X464" s="217"/>
      <c r="Y464" s="217"/>
      <c r="Z464" s="217"/>
      <c r="AA464" s="217"/>
      <c r="AB464" s="217"/>
      <c r="AC464" s="217"/>
      <c r="AD464" s="217"/>
      <c r="AE464" s="217"/>
      <c r="AF464" s="217"/>
      <c r="AG464" s="217"/>
      <c r="AH464" s="217"/>
      <c r="AI464" s="217"/>
      <c r="AJ464" s="217"/>
      <c r="AK464" s="217"/>
      <c r="AL464" s="217"/>
      <c r="AM464" s="217"/>
      <c r="AN464" s="217"/>
      <c r="AO464" s="217"/>
      <c r="AP464" s="217"/>
      <c r="AQ464" s="217"/>
      <c r="AR464" s="217"/>
      <c r="AS464" s="217"/>
      <c r="AT464" s="217"/>
      <c r="AU464" s="217"/>
      <c r="AV464" s="217"/>
      <c r="AW464" s="217"/>
      <c r="AX464" s="217"/>
      <c r="AY464" s="217"/>
      <c r="AZ464" s="217"/>
      <c r="BA464" s="217"/>
      <c r="BB464" s="217"/>
      <c r="BC464" s="217"/>
      <c r="BD464" s="217"/>
      <c r="BE464" s="217"/>
      <c r="BF464" s="217"/>
      <c r="BG464" s="217"/>
      <c r="BH464" s="217"/>
      <c r="BI464" s="217"/>
      <c r="BJ464" s="217"/>
      <c r="BK464" s="217"/>
      <c r="BL464" s="217"/>
      <c r="BM464" s="217"/>
      <c r="BN464" s="217"/>
      <c r="BO464" s="217"/>
      <c r="BP464" s="217"/>
      <c r="BQ464" s="217"/>
      <c r="BR464" s="217"/>
      <c r="BS464" s="217"/>
      <c r="BT464" s="217"/>
      <c r="BU464" s="217"/>
      <c r="BV464" s="217"/>
      <c r="BW464" s="217"/>
      <c r="BX464" s="217"/>
      <c r="BY464" s="217"/>
      <c r="BZ464" s="217"/>
      <c r="CA464" s="217"/>
      <c r="CB464" s="217"/>
      <c r="CC464" s="217"/>
      <c r="CD464" s="217"/>
      <c r="CE464" s="217"/>
      <c r="CF464" s="217"/>
      <c r="CG464" s="217"/>
      <c r="CH464" s="217"/>
      <c r="CI464" s="217"/>
      <c r="CJ464" s="217"/>
      <c r="CK464" s="217"/>
      <c r="CL464" s="217"/>
      <c r="CM464" s="217"/>
      <c r="CN464" s="217"/>
      <c r="CO464" s="217"/>
      <c r="CP464" s="217"/>
      <c r="CQ464" s="217"/>
      <c r="CR464" s="217"/>
      <c r="CS464" s="217"/>
      <c r="CT464" s="217"/>
      <c r="CU464" s="217"/>
      <c r="CV464" s="217"/>
      <c r="CW464" s="217"/>
      <c r="CX464" s="217"/>
      <c r="CY464" s="217"/>
      <c r="CZ464" s="217"/>
      <c r="DA464" s="217"/>
      <c r="DB464" s="217"/>
      <c r="DC464" s="217"/>
      <c r="DD464" s="217"/>
      <c r="DE464" s="217"/>
      <c r="DF464" s="217"/>
      <c r="DG464" s="217"/>
      <c r="DH464" s="217"/>
      <c r="DI464" s="217"/>
      <c r="DJ464" s="217"/>
      <c r="DK464" s="217"/>
      <c r="DL464" s="217"/>
      <c r="DM464" s="217"/>
      <c r="DN464" s="217"/>
      <c r="DO464" s="217"/>
      <c r="DP464" s="217"/>
      <c r="DQ464" s="217"/>
      <c r="DR464" s="217"/>
      <c r="DS464" s="217"/>
      <c r="DT464" s="217"/>
      <c r="DU464" s="217"/>
      <c r="DV464" s="217"/>
      <c r="DW464" s="217"/>
      <c r="DX464" s="217"/>
      <c r="DY464" s="217"/>
      <c r="DZ464" s="217"/>
      <c r="EA464" s="217"/>
      <c r="EB464" s="217"/>
      <c r="EC464" s="217"/>
      <c r="ED464" s="217"/>
      <c r="EE464" s="217"/>
      <c r="EF464" s="217"/>
      <c r="EG464" s="217"/>
      <c r="EH464" s="217"/>
      <c r="EI464" s="217"/>
      <c r="EJ464" s="217"/>
      <c r="EK464" s="217"/>
      <c r="EL464" s="217"/>
      <c r="EM464" s="217"/>
      <c r="EN464" s="217"/>
      <c r="EO464" s="217"/>
      <c r="EP464" s="217"/>
      <c r="EQ464" s="217"/>
      <c r="ER464" s="217"/>
      <c r="ES464" s="217"/>
      <c r="ET464" s="217"/>
      <c r="EU464" s="217"/>
      <c r="EV464" s="217"/>
      <c r="EW464" s="217"/>
      <c r="EX464" s="217"/>
      <c r="EY464" s="217"/>
      <c r="EZ464" s="217"/>
      <c r="FA464" s="217"/>
      <c r="FB464" s="217"/>
      <c r="FC464" s="217"/>
      <c r="FD464" s="217"/>
      <c r="FE464" s="217"/>
      <c r="FF464" s="217"/>
      <c r="FG464" s="217"/>
      <c r="FH464" s="217"/>
      <c r="FI464" s="217"/>
      <c r="FJ464" s="217"/>
      <c r="FK464" s="217"/>
      <c r="FL464" s="217"/>
      <c r="FM464" s="217"/>
      <c r="FN464" s="217"/>
      <c r="FO464" s="217"/>
      <c r="FP464" s="217"/>
      <c r="FQ464" s="217"/>
      <c r="FR464" s="217"/>
      <c r="FS464" s="217"/>
      <c r="FT464" s="217"/>
      <c r="FU464" s="217"/>
      <c r="FV464" s="217"/>
      <c r="FW464" s="217"/>
      <c r="FX464" s="217"/>
      <c r="FY464" s="217"/>
      <c r="FZ464" s="217"/>
      <c r="GA464" s="217"/>
      <c r="GB464" s="217"/>
      <c r="GC464" s="217"/>
      <c r="GD464" s="217"/>
      <c r="GE464" s="217"/>
      <c r="GF464" s="217"/>
      <c r="GG464" s="217"/>
      <c r="GH464" s="217"/>
      <c r="GI464" s="217"/>
      <c r="GJ464" s="217"/>
      <c r="GK464" s="217"/>
      <c r="GL464" s="217"/>
      <c r="GM464" s="217"/>
      <c r="GN464" s="217"/>
      <c r="GO464" s="217"/>
      <c r="GP464" s="217"/>
      <c r="GQ464" s="217"/>
      <c r="GR464" s="217"/>
      <c r="GS464" s="217"/>
      <c r="GT464" s="217"/>
      <c r="GU464" s="217"/>
      <c r="GV464" s="217"/>
      <c r="GW464" s="217"/>
      <c r="GX464" s="217"/>
      <c r="GY464" s="217"/>
      <c r="GZ464" s="217"/>
      <c r="HA464" s="217"/>
      <c r="HB464" s="217"/>
      <c r="HC464" s="217"/>
      <c r="HD464" s="217"/>
      <c r="HE464" s="217"/>
      <c r="HF464" s="217"/>
      <c r="HG464" s="217"/>
      <c r="HH464" s="217"/>
      <c r="HI464" s="217"/>
      <c r="HJ464" s="217"/>
      <c r="HK464" s="217"/>
      <c r="HL464" s="217"/>
      <c r="HM464" s="217"/>
      <c r="HN464" s="217"/>
      <c r="HO464" s="217"/>
      <c r="HP464" s="217"/>
      <c r="HQ464" s="217"/>
      <c r="HR464" s="217"/>
      <c r="HS464" s="217"/>
      <c r="HT464" s="217"/>
      <c r="HU464" s="217"/>
      <c r="HV464" s="217"/>
      <c r="HW464" s="217"/>
      <c r="HX464" s="217"/>
      <c r="HY464" s="217"/>
      <c r="HZ464" s="217"/>
      <c r="IA464" s="217"/>
      <c r="IB464" s="217"/>
      <c r="IC464" s="217"/>
      <c r="ID464" s="217"/>
      <c r="IE464" s="217"/>
      <c r="IF464" s="217"/>
      <c r="IG464" s="217"/>
      <c r="IH464" s="217"/>
      <c r="II464" s="217"/>
      <c r="IJ464" s="217"/>
      <c r="IK464" s="217"/>
      <c r="IL464" s="217"/>
      <c r="IM464" s="217"/>
      <c r="IN464" s="217"/>
      <c r="IO464" s="217"/>
      <c r="IP464" s="217"/>
      <c r="IQ464" s="217"/>
      <c r="IR464" s="217"/>
      <c r="IS464" s="217"/>
      <c r="IT464" s="217"/>
      <c r="IU464" s="217"/>
      <c r="IV464" s="217"/>
      <c r="IW464" s="217"/>
    </row>
    <row r="465" customFormat="false" ht="12.75" hidden="false" customHeight="false" outlineLevel="0" collapsed="false">
      <c r="A465" s="194"/>
      <c r="B465" s="216"/>
      <c r="C465" s="222"/>
      <c r="D465" s="222"/>
      <c r="E465" s="222"/>
      <c r="F465" s="217"/>
      <c r="G465" s="217"/>
      <c r="H465" s="217"/>
      <c r="I465" s="217"/>
      <c r="J465" s="217"/>
      <c r="K465" s="217"/>
      <c r="L465" s="217"/>
      <c r="M465" s="217"/>
      <c r="N465" s="217"/>
      <c r="O465" s="217"/>
      <c r="P465" s="217"/>
      <c r="Q465" s="217"/>
      <c r="R465" s="217"/>
      <c r="S465" s="217"/>
      <c r="T465" s="217"/>
      <c r="U465" s="217"/>
      <c r="V465" s="217"/>
      <c r="W465" s="217"/>
      <c r="X465" s="217"/>
      <c r="Y465" s="217"/>
      <c r="Z465" s="217"/>
      <c r="AA465" s="217"/>
      <c r="AB465" s="217"/>
      <c r="AC465" s="217"/>
      <c r="AD465" s="217"/>
      <c r="AE465" s="217"/>
      <c r="AF465" s="217"/>
      <c r="AG465" s="217"/>
      <c r="AH465" s="217"/>
      <c r="AI465" s="217"/>
      <c r="AJ465" s="217"/>
      <c r="AK465" s="217"/>
      <c r="AL465" s="217"/>
      <c r="AM465" s="217"/>
      <c r="AN465" s="217"/>
      <c r="AO465" s="217"/>
      <c r="AP465" s="217"/>
      <c r="AQ465" s="217"/>
      <c r="AR465" s="217"/>
      <c r="AS465" s="217"/>
      <c r="AT465" s="217"/>
      <c r="AU465" s="217"/>
      <c r="AV465" s="217"/>
      <c r="AW465" s="217"/>
      <c r="AX465" s="217"/>
      <c r="AY465" s="217"/>
      <c r="AZ465" s="217"/>
      <c r="BA465" s="217"/>
      <c r="BB465" s="217"/>
      <c r="BC465" s="217"/>
      <c r="BD465" s="217"/>
      <c r="BE465" s="217"/>
      <c r="BF465" s="217"/>
      <c r="BG465" s="217"/>
      <c r="BH465" s="217"/>
      <c r="BI465" s="217"/>
      <c r="BJ465" s="217"/>
      <c r="BK465" s="217"/>
      <c r="BL465" s="217"/>
      <c r="BM465" s="217"/>
      <c r="BN465" s="217"/>
      <c r="BO465" s="217"/>
      <c r="BP465" s="217"/>
      <c r="BQ465" s="217"/>
      <c r="BR465" s="217"/>
      <c r="BS465" s="217"/>
      <c r="BT465" s="217"/>
      <c r="BU465" s="217"/>
      <c r="BV465" s="217"/>
      <c r="BW465" s="217"/>
      <c r="BX465" s="217"/>
      <c r="BY465" s="217"/>
      <c r="BZ465" s="217"/>
      <c r="CA465" s="217"/>
      <c r="CB465" s="217"/>
      <c r="CC465" s="217"/>
      <c r="CD465" s="217"/>
      <c r="CE465" s="217"/>
      <c r="CF465" s="217"/>
      <c r="CG465" s="217"/>
      <c r="CH465" s="217"/>
      <c r="CI465" s="217"/>
      <c r="CJ465" s="217"/>
      <c r="CK465" s="217"/>
      <c r="CL465" s="217"/>
      <c r="CM465" s="217"/>
      <c r="CN465" s="217"/>
      <c r="CO465" s="217"/>
      <c r="CP465" s="217"/>
      <c r="CQ465" s="217"/>
      <c r="CR465" s="217"/>
      <c r="CS465" s="217"/>
      <c r="CT465" s="217"/>
      <c r="CU465" s="217"/>
      <c r="CV465" s="217"/>
      <c r="CW465" s="217"/>
      <c r="CX465" s="217"/>
      <c r="CY465" s="217"/>
      <c r="CZ465" s="217"/>
      <c r="DA465" s="217"/>
      <c r="DB465" s="217"/>
      <c r="DC465" s="217"/>
      <c r="DD465" s="217"/>
      <c r="DE465" s="217"/>
      <c r="DF465" s="217"/>
      <c r="DG465" s="217"/>
      <c r="DH465" s="217"/>
      <c r="DI465" s="217"/>
      <c r="DJ465" s="217"/>
      <c r="DK465" s="217"/>
      <c r="DL465" s="217"/>
      <c r="DM465" s="217"/>
      <c r="DN465" s="217"/>
      <c r="DO465" s="217"/>
      <c r="DP465" s="217"/>
      <c r="DQ465" s="217"/>
      <c r="DR465" s="217"/>
      <c r="DS465" s="217"/>
      <c r="DT465" s="217"/>
      <c r="DU465" s="217"/>
      <c r="DV465" s="217"/>
      <c r="DW465" s="217"/>
      <c r="DX465" s="217"/>
      <c r="DY465" s="217"/>
      <c r="DZ465" s="217"/>
      <c r="EA465" s="217"/>
      <c r="EB465" s="217"/>
      <c r="EC465" s="217"/>
      <c r="ED465" s="217"/>
      <c r="EE465" s="217"/>
      <c r="EF465" s="217"/>
      <c r="EG465" s="217"/>
      <c r="EH465" s="217"/>
      <c r="EI465" s="217"/>
      <c r="EJ465" s="217"/>
      <c r="EK465" s="217"/>
      <c r="EL465" s="217"/>
      <c r="EM465" s="217"/>
      <c r="EN465" s="217"/>
      <c r="EO465" s="217"/>
      <c r="EP465" s="217"/>
      <c r="EQ465" s="217"/>
      <c r="ER465" s="217"/>
      <c r="ES465" s="217"/>
      <c r="ET465" s="217"/>
      <c r="EU465" s="217"/>
      <c r="EV465" s="217"/>
      <c r="EW465" s="217"/>
      <c r="EX465" s="217"/>
      <c r="EY465" s="217"/>
      <c r="EZ465" s="217"/>
      <c r="FA465" s="217"/>
      <c r="FB465" s="217"/>
      <c r="FC465" s="217"/>
      <c r="FD465" s="217"/>
      <c r="FE465" s="217"/>
      <c r="FF465" s="217"/>
      <c r="FG465" s="217"/>
      <c r="FH465" s="217"/>
      <c r="FI465" s="217"/>
      <c r="FJ465" s="217"/>
      <c r="FK465" s="217"/>
      <c r="FL465" s="217"/>
      <c r="FM465" s="217"/>
      <c r="FN465" s="217"/>
      <c r="FO465" s="217"/>
      <c r="FP465" s="217"/>
      <c r="FQ465" s="217"/>
      <c r="FR465" s="217"/>
      <c r="FS465" s="217"/>
      <c r="FT465" s="217"/>
      <c r="FU465" s="217"/>
      <c r="FV465" s="217"/>
      <c r="FW465" s="217"/>
      <c r="FX465" s="217"/>
      <c r="FY465" s="217"/>
      <c r="FZ465" s="217"/>
      <c r="GA465" s="217"/>
      <c r="GB465" s="217"/>
      <c r="GC465" s="217"/>
      <c r="GD465" s="217"/>
      <c r="GE465" s="217"/>
      <c r="GF465" s="217"/>
      <c r="GG465" s="217"/>
      <c r="GH465" s="217"/>
      <c r="GI465" s="217"/>
      <c r="GJ465" s="217"/>
      <c r="GK465" s="217"/>
      <c r="GL465" s="217"/>
      <c r="GM465" s="217"/>
      <c r="GN465" s="217"/>
      <c r="GO465" s="217"/>
      <c r="GP465" s="217"/>
      <c r="GQ465" s="217"/>
      <c r="GR465" s="217"/>
      <c r="GS465" s="217"/>
      <c r="GT465" s="217"/>
      <c r="GU465" s="217"/>
      <c r="GV465" s="217"/>
      <c r="GW465" s="217"/>
      <c r="GX465" s="217"/>
      <c r="GY465" s="217"/>
      <c r="GZ465" s="217"/>
      <c r="HA465" s="217"/>
      <c r="HB465" s="217"/>
      <c r="HC465" s="217"/>
      <c r="HD465" s="217"/>
      <c r="HE465" s="217"/>
      <c r="HF465" s="217"/>
      <c r="HG465" s="217"/>
      <c r="HH465" s="217"/>
      <c r="HI465" s="217"/>
      <c r="HJ465" s="217"/>
      <c r="HK465" s="217"/>
      <c r="HL465" s="217"/>
      <c r="HM465" s="217"/>
      <c r="HN465" s="217"/>
      <c r="HO465" s="217"/>
      <c r="HP465" s="217"/>
      <c r="HQ465" s="217"/>
      <c r="HR465" s="217"/>
      <c r="HS465" s="217"/>
      <c r="HT465" s="217"/>
      <c r="HU465" s="217"/>
      <c r="HV465" s="217"/>
      <c r="HW465" s="217"/>
      <c r="HX465" s="217"/>
      <c r="HY465" s="217"/>
      <c r="HZ465" s="217"/>
      <c r="IA465" s="217"/>
      <c r="IB465" s="217"/>
      <c r="IC465" s="217"/>
      <c r="ID465" s="217"/>
      <c r="IE465" s="217"/>
      <c r="IF465" s="217"/>
      <c r="IG465" s="217"/>
      <c r="IH465" s="217"/>
      <c r="II465" s="217"/>
      <c r="IJ465" s="217"/>
      <c r="IK465" s="217"/>
      <c r="IL465" s="217"/>
      <c r="IM465" s="217"/>
      <c r="IN465" s="217"/>
      <c r="IO465" s="217"/>
      <c r="IP465" s="217"/>
      <c r="IQ465" s="217"/>
      <c r="IR465" s="217"/>
      <c r="IS465" s="217"/>
      <c r="IT465" s="217"/>
      <c r="IU465" s="217"/>
      <c r="IV465" s="217"/>
      <c r="IW465" s="217"/>
    </row>
    <row r="466" customFormat="false" ht="12.75" hidden="false" customHeight="false" outlineLevel="0" collapsed="false">
      <c r="A466" s="191"/>
      <c r="B466" s="216"/>
      <c r="C466" s="222"/>
      <c r="D466" s="222"/>
      <c r="E466" s="222"/>
      <c r="F466" s="217"/>
      <c r="G466" s="217"/>
      <c r="H466" s="217"/>
      <c r="I466" s="217"/>
      <c r="J466" s="217"/>
      <c r="K466" s="217"/>
      <c r="L466" s="217"/>
      <c r="M466" s="217"/>
      <c r="N466" s="217"/>
      <c r="O466" s="217"/>
      <c r="P466" s="217"/>
      <c r="Q466" s="217"/>
      <c r="R466" s="217"/>
      <c r="S466" s="217"/>
      <c r="T466" s="217"/>
      <c r="U466" s="217"/>
      <c r="V466" s="217"/>
      <c r="W466" s="217"/>
      <c r="X466" s="217"/>
      <c r="Y466" s="217"/>
      <c r="Z466" s="217"/>
      <c r="AA466" s="217"/>
      <c r="AB466" s="217"/>
      <c r="AC466" s="217"/>
      <c r="AD466" s="217"/>
      <c r="AE466" s="217"/>
      <c r="AF466" s="217"/>
      <c r="AG466" s="217"/>
      <c r="AH466" s="217"/>
      <c r="AI466" s="217"/>
      <c r="AJ466" s="217"/>
      <c r="AK466" s="217"/>
      <c r="AL466" s="217"/>
      <c r="AM466" s="217"/>
      <c r="AN466" s="217"/>
      <c r="AO466" s="217"/>
      <c r="AP466" s="217"/>
      <c r="AQ466" s="217"/>
      <c r="AR466" s="217"/>
      <c r="AS466" s="217"/>
      <c r="AT466" s="217"/>
      <c r="AU466" s="217"/>
      <c r="AV466" s="217"/>
      <c r="AW466" s="217"/>
      <c r="AX466" s="217"/>
      <c r="AY466" s="217"/>
      <c r="AZ466" s="217"/>
      <c r="BA466" s="217"/>
      <c r="BB466" s="217"/>
      <c r="BC466" s="217"/>
      <c r="BD466" s="217"/>
      <c r="BE466" s="217"/>
      <c r="BF466" s="217"/>
      <c r="BG466" s="217"/>
      <c r="BH466" s="217"/>
      <c r="BI466" s="217"/>
      <c r="BJ466" s="217"/>
      <c r="BK466" s="217"/>
      <c r="BL466" s="217"/>
      <c r="BM466" s="217"/>
      <c r="BN466" s="217"/>
      <c r="BO466" s="217"/>
      <c r="BP466" s="217"/>
      <c r="BQ466" s="217"/>
      <c r="BR466" s="217"/>
      <c r="BS466" s="217"/>
      <c r="BT466" s="217"/>
      <c r="BU466" s="217"/>
      <c r="BV466" s="217"/>
      <c r="BW466" s="217"/>
      <c r="BX466" s="217"/>
      <c r="BY466" s="217"/>
      <c r="BZ466" s="217"/>
      <c r="CA466" s="217"/>
      <c r="CB466" s="217"/>
      <c r="CC466" s="217"/>
      <c r="CD466" s="217"/>
      <c r="CE466" s="217"/>
      <c r="CF466" s="217"/>
      <c r="CG466" s="217"/>
      <c r="CH466" s="217"/>
      <c r="CI466" s="217"/>
      <c r="CJ466" s="217"/>
      <c r="CK466" s="217"/>
      <c r="CL466" s="217"/>
      <c r="CM466" s="217"/>
      <c r="CN466" s="217"/>
      <c r="CO466" s="217"/>
      <c r="CP466" s="217"/>
      <c r="CQ466" s="217"/>
      <c r="CR466" s="217"/>
      <c r="CS466" s="217"/>
      <c r="CT466" s="217"/>
      <c r="CU466" s="217"/>
      <c r="CV466" s="217"/>
      <c r="CW466" s="217"/>
      <c r="CX466" s="217"/>
      <c r="CY466" s="217"/>
      <c r="CZ466" s="217"/>
      <c r="DA466" s="217"/>
      <c r="DB466" s="217"/>
      <c r="DC466" s="217"/>
      <c r="DD466" s="217"/>
      <c r="DE466" s="217"/>
      <c r="DF466" s="217"/>
      <c r="DG466" s="217"/>
      <c r="DH466" s="217"/>
      <c r="DI466" s="217"/>
      <c r="DJ466" s="217"/>
      <c r="DK466" s="217"/>
      <c r="DL466" s="217"/>
      <c r="DM466" s="217"/>
      <c r="DN466" s="217"/>
      <c r="DO466" s="217"/>
      <c r="DP466" s="217"/>
      <c r="DQ466" s="217"/>
      <c r="DR466" s="217"/>
      <c r="DS466" s="217"/>
      <c r="DT466" s="217"/>
      <c r="DU466" s="217"/>
      <c r="DV466" s="217"/>
      <c r="DW466" s="217"/>
      <c r="DX466" s="217"/>
      <c r="DY466" s="217"/>
      <c r="DZ466" s="217"/>
      <c r="EA466" s="217"/>
      <c r="EB466" s="217"/>
      <c r="EC466" s="217"/>
      <c r="ED466" s="217"/>
      <c r="EE466" s="217"/>
      <c r="EF466" s="217"/>
      <c r="EG466" s="217"/>
      <c r="EH466" s="217"/>
      <c r="EI466" s="217"/>
      <c r="EJ466" s="217"/>
      <c r="EK466" s="217"/>
      <c r="EL466" s="217"/>
      <c r="EM466" s="217"/>
      <c r="EN466" s="217"/>
      <c r="EO466" s="217"/>
      <c r="EP466" s="217"/>
      <c r="EQ466" s="217"/>
      <c r="ER466" s="217"/>
      <c r="ES466" s="217"/>
      <c r="ET466" s="217"/>
      <c r="EU466" s="217"/>
      <c r="EV466" s="217"/>
      <c r="EW466" s="217"/>
      <c r="EX466" s="217"/>
      <c r="EY466" s="217"/>
      <c r="EZ466" s="217"/>
      <c r="FA466" s="217"/>
      <c r="FB466" s="217"/>
      <c r="FC466" s="217"/>
      <c r="FD466" s="217"/>
      <c r="FE466" s="217"/>
      <c r="FF466" s="217"/>
      <c r="FG466" s="217"/>
      <c r="FH466" s="217"/>
      <c r="FI466" s="217"/>
      <c r="FJ466" s="217"/>
      <c r="FK466" s="217"/>
      <c r="FL466" s="217"/>
      <c r="FM466" s="217"/>
      <c r="FN466" s="217"/>
      <c r="FO466" s="217"/>
      <c r="FP466" s="217"/>
      <c r="FQ466" s="217"/>
      <c r="FR466" s="217"/>
      <c r="FS466" s="217"/>
      <c r="FT466" s="217"/>
      <c r="FU466" s="217"/>
      <c r="FV466" s="217"/>
      <c r="FW466" s="217"/>
      <c r="FX466" s="217"/>
      <c r="FY466" s="217"/>
      <c r="FZ466" s="217"/>
      <c r="GA466" s="217"/>
      <c r="GB466" s="217"/>
      <c r="GC466" s="217"/>
      <c r="GD466" s="217"/>
      <c r="GE466" s="217"/>
      <c r="GF466" s="217"/>
      <c r="GG466" s="217"/>
      <c r="GH466" s="217"/>
      <c r="GI466" s="217"/>
      <c r="GJ466" s="217"/>
      <c r="GK466" s="217"/>
      <c r="GL466" s="217"/>
      <c r="GM466" s="217"/>
      <c r="GN466" s="217"/>
      <c r="GO466" s="217"/>
      <c r="GP466" s="217"/>
      <c r="GQ466" s="217"/>
      <c r="GR466" s="217"/>
      <c r="GS466" s="217"/>
      <c r="GT466" s="217"/>
      <c r="GU466" s="217"/>
      <c r="GV466" s="217"/>
      <c r="GW466" s="217"/>
      <c r="GX466" s="217"/>
      <c r="GY466" s="217"/>
      <c r="GZ466" s="217"/>
      <c r="HA466" s="217"/>
      <c r="HB466" s="217"/>
      <c r="HC466" s="217"/>
      <c r="HD466" s="217"/>
      <c r="HE466" s="217"/>
      <c r="HF466" s="217"/>
      <c r="HG466" s="217"/>
      <c r="HH466" s="217"/>
      <c r="HI466" s="217"/>
      <c r="HJ466" s="217"/>
      <c r="HK466" s="217"/>
      <c r="HL466" s="217"/>
      <c r="HM466" s="217"/>
      <c r="HN466" s="217"/>
      <c r="HO466" s="217"/>
      <c r="HP466" s="217"/>
      <c r="HQ466" s="217"/>
      <c r="HR466" s="217"/>
      <c r="HS466" s="217"/>
      <c r="HT466" s="217"/>
      <c r="HU466" s="217"/>
      <c r="HV466" s="217"/>
      <c r="HW466" s="217"/>
      <c r="HX466" s="217"/>
      <c r="HY466" s="217"/>
      <c r="HZ466" s="217"/>
      <c r="IA466" s="217"/>
      <c r="IB466" s="217"/>
      <c r="IC466" s="217"/>
      <c r="ID466" s="217"/>
      <c r="IE466" s="217"/>
      <c r="IF466" s="217"/>
      <c r="IG466" s="217"/>
      <c r="IH466" s="217"/>
      <c r="II466" s="217"/>
      <c r="IJ466" s="217"/>
      <c r="IK466" s="217"/>
      <c r="IL466" s="217"/>
      <c r="IM466" s="217"/>
      <c r="IN466" s="217"/>
      <c r="IO466" s="217"/>
      <c r="IP466" s="217"/>
      <c r="IQ466" s="217"/>
      <c r="IR466" s="217"/>
      <c r="IS466" s="217"/>
      <c r="IT466" s="217"/>
      <c r="IU466" s="217"/>
      <c r="IV466" s="217"/>
      <c r="IW466" s="217"/>
    </row>
    <row r="467" customFormat="false" ht="12.75" hidden="false" customHeight="false" outlineLevel="0" collapsed="false">
      <c r="A467" s="230"/>
      <c r="B467" s="235"/>
      <c r="C467" s="222"/>
      <c r="D467" s="222"/>
      <c r="E467" s="222"/>
      <c r="F467" s="232"/>
      <c r="G467" s="232"/>
      <c r="H467" s="232"/>
      <c r="I467" s="232"/>
      <c r="J467" s="232"/>
      <c r="K467" s="232"/>
      <c r="L467" s="232"/>
      <c r="M467" s="232"/>
      <c r="N467" s="232"/>
      <c r="O467" s="232"/>
      <c r="P467" s="232"/>
      <c r="Q467" s="232"/>
      <c r="R467" s="232"/>
      <c r="S467" s="232"/>
      <c r="T467" s="232"/>
      <c r="U467" s="232"/>
      <c r="V467" s="232"/>
      <c r="W467" s="232"/>
      <c r="X467" s="232"/>
      <c r="Y467" s="232"/>
      <c r="Z467" s="232"/>
      <c r="AA467" s="232"/>
      <c r="AB467" s="232"/>
      <c r="AC467" s="232"/>
      <c r="AD467" s="232"/>
      <c r="AE467" s="232"/>
      <c r="AF467" s="232"/>
      <c r="AG467" s="232"/>
      <c r="AH467" s="232"/>
      <c r="AI467" s="232"/>
      <c r="AJ467" s="232"/>
      <c r="AK467" s="232"/>
      <c r="AL467" s="232"/>
      <c r="AM467" s="232"/>
      <c r="AN467" s="232"/>
      <c r="AO467" s="232"/>
      <c r="AP467" s="232"/>
      <c r="AQ467" s="232"/>
      <c r="AR467" s="232"/>
      <c r="AS467" s="232"/>
      <c r="AT467" s="232"/>
      <c r="AU467" s="232"/>
      <c r="AV467" s="232"/>
      <c r="AW467" s="232"/>
      <c r="AX467" s="232"/>
      <c r="AY467" s="232"/>
      <c r="AZ467" s="232"/>
      <c r="BA467" s="232"/>
      <c r="BB467" s="232"/>
      <c r="BC467" s="232"/>
      <c r="BD467" s="232"/>
      <c r="BE467" s="232"/>
      <c r="BF467" s="232"/>
      <c r="BG467" s="232"/>
      <c r="BH467" s="232"/>
      <c r="BI467" s="232"/>
      <c r="BJ467" s="232"/>
      <c r="BK467" s="232"/>
      <c r="BL467" s="232"/>
      <c r="BM467" s="232"/>
      <c r="BN467" s="232"/>
      <c r="BO467" s="232"/>
      <c r="BP467" s="232"/>
      <c r="BQ467" s="232"/>
      <c r="BR467" s="232"/>
      <c r="BS467" s="232"/>
      <c r="BT467" s="232"/>
      <c r="BU467" s="232"/>
      <c r="BV467" s="232"/>
      <c r="BW467" s="232"/>
      <c r="BX467" s="232"/>
      <c r="BY467" s="232"/>
      <c r="BZ467" s="232"/>
      <c r="CA467" s="232"/>
      <c r="CB467" s="232"/>
      <c r="CC467" s="232"/>
      <c r="CD467" s="232"/>
      <c r="CE467" s="232"/>
      <c r="CF467" s="232"/>
      <c r="CG467" s="232"/>
      <c r="CH467" s="232"/>
      <c r="CI467" s="232"/>
      <c r="CJ467" s="232"/>
      <c r="CK467" s="232"/>
      <c r="CL467" s="232"/>
      <c r="CM467" s="232"/>
      <c r="CN467" s="232"/>
      <c r="CO467" s="232"/>
      <c r="CP467" s="232"/>
      <c r="CQ467" s="232"/>
      <c r="CR467" s="232"/>
      <c r="CS467" s="232"/>
      <c r="CT467" s="232"/>
      <c r="CU467" s="232"/>
      <c r="CV467" s="232"/>
      <c r="CW467" s="232"/>
      <c r="CX467" s="232"/>
      <c r="CY467" s="232"/>
      <c r="CZ467" s="232"/>
      <c r="DA467" s="232"/>
      <c r="DB467" s="232"/>
      <c r="DC467" s="232"/>
      <c r="DD467" s="232"/>
      <c r="DE467" s="232"/>
      <c r="DF467" s="232"/>
      <c r="DG467" s="232"/>
      <c r="DH467" s="232"/>
      <c r="DI467" s="232"/>
      <c r="DJ467" s="232"/>
      <c r="DK467" s="232"/>
      <c r="DL467" s="232"/>
      <c r="DM467" s="232"/>
      <c r="DN467" s="232"/>
      <c r="DO467" s="232"/>
      <c r="DP467" s="232"/>
      <c r="DQ467" s="232"/>
      <c r="DR467" s="232"/>
      <c r="DS467" s="232"/>
      <c r="DT467" s="232"/>
      <c r="DU467" s="232"/>
      <c r="DV467" s="232"/>
      <c r="DW467" s="232"/>
      <c r="DX467" s="232"/>
      <c r="DY467" s="232"/>
      <c r="DZ467" s="232"/>
      <c r="EA467" s="232"/>
      <c r="EB467" s="232"/>
      <c r="EC467" s="232"/>
      <c r="ED467" s="232"/>
      <c r="EE467" s="232"/>
      <c r="EF467" s="232"/>
      <c r="EG467" s="232"/>
      <c r="EH467" s="232"/>
      <c r="EI467" s="232"/>
      <c r="EJ467" s="232"/>
      <c r="EK467" s="232"/>
      <c r="EL467" s="232"/>
      <c r="EM467" s="232"/>
      <c r="EN467" s="232"/>
      <c r="EO467" s="232"/>
      <c r="EP467" s="232"/>
      <c r="EQ467" s="232"/>
      <c r="ER467" s="232"/>
      <c r="ES467" s="232"/>
      <c r="ET467" s="232"/>
      <c r="EU467" s="232"/>
      <c r="EV467" s="232"/>
      <c r="EW467" s="232"/>
      <c r="EX467" s="232"/>
      <c r="EY467" s="232"/>
      <c r="EZ467" s="232"/>
      <c r="FA467" s="232"/>
      <c r="FB467" s="232"/>
      <c r="FC467" s="232"/>
      <c r="FD467" s="232"/>
      <c r="FE467" s="232"/>
      <c r="FF467" s="232"/>
      <c r="FG467" s="232"/>
      <c r="FH467" s="232"/>
      <c r="FI467" s="232"/>
      <c r="FJ467" s="232"/>
      <c r="FK467" s="232"/>
      <c r="FL467" s="232"/>
      <c r="FM467" s="232"/>
      <c r="FN467" s="232"/>
      <c r="FO467" s="232"/>
      <c r="FP467" s="232"/>
      <c r="FQ467" s="232"/>
      <c r="FR467" s="232"/>
      <c r="FS467" s="232"/>
      <c r="FT467" s="232"/>
      <c r="FU467" s="232"/>
      <c r="FV467" s="232"/>
      <c r="FW467" s="232"/>
      <c r="FX467" s="232"/>
      <c r="FY467" s="232"/>
      <c r="FZ467" s="232"/>
      <c r="GA467" s="232"/>
      <c r="GB467" s="232"/>
      <c r="GC467" s="232"/>
      <c r="GD467" s="232"/>
      <c r="GE467" s="232"/>
      <c r="GF467" s="232"/>
      <c r="GG467" s="232"/>
      <c r="GH467" s="232"/>
      <c r="GI467" s="232"/>
      <c r="GJ467" s="232"/>
      <c r="GK467" s="232"/>
      <c r="GL467" s="232"/>
      <c r="GM467" s="232"/>
      <c r="GN467" s="232"/>
      <c r="GO467" s="232"/>
      <c r="GP467" s="232"/>
      <c r="GQ467" s="232"/>
      <c r="GR467" s="232"/>
      <c r="GS467" s="232"/>
      <c r="GT467" s="232"/>
      <c r="GU467" s="232"/>
      <c r="GV467" s="232"/>
      <c r="GW467" s="232"/>
      <c r="GX467" s="232"/>
      <c r="GY467" s="232"/>
      <c r="GZ467" s="232"/>
      <c r="HA467" s="232"/>
      <c r="HB467" s="232"/>
      <c r="HC467" s="232"/>
      <c r="HD467" s="232"/>
      <c r="HE467" s="232"/>
      <c r="HF467" s="232"/>
      <c r="HG467" s="232"/>
      <c r="HH467" s="232"/>
      <c r="HI467" s="232"/>
      <c r="HJ467" s="232"/>
      <c r="HK467" s="232"/>
      <c r="HL467" s="232"/>
      <c r="HM467" s="232"/>
      <c r="HN467" s="232"/>
      <c r="HO467" s="232"/>
      <c r="HP467" s="232"/>
      <c r="HQ467" s="232"/>
      <c r="HR467" s="232"/>
      <c r="HS467" s="232"/>
      <c r="HT467" s="232"/>
      <c r="HU467" s="232"/>
      <c r="HV467" s="232"/>
      <c r="HW467" s="232"/>
      <c r="HX467" s="232"/>
      <c r="HY467" s="232"/>
      <c r="HZ467" s="232"/>
      <c r="IA467" s="232"/>
      <c r="IB467" s="232"/>
      <c r="IC467" s="232"/>
      <c r="ID467" s="232"/>
      <c r="IE467" s="232"/>
      <c r="IF467" s="232"/>
      <c r="IG467" s="232"/>
      <c r="IH467" s="232"/>
      <c r="II467" s="232"/>
      <c r="IJ467" s="232"/>
      <c r="IK467" s="232"/>
      <c r="IL467" s="232"/>
      <c r="IM467" s="232"/>
      <c r="IN467" s="232"/>
      <c r="IO467" s="232"/>
      <c r="IP467" s="232"/>
      <c r="IQ467" s="232"/>
      <c r="IR467" s="232"/>
      <c r="IS467" s="232"/>
      <c r="IT467" s="232"/>
      <c r="IU467" s="232"/>
      <c r="IV467" s="232"/>
      <c r="IW467" s="232"/>
    </row>
    <row r="468" customFormat="false" ht="12.75" hidden="false" customHeight="false" outlineLevel="0" collapsed="false">
      <c r="A468" s="191"/>
      <c r="B468" s="236"/>
      <c r="C468" s="222"/>
      <c r="D468" s="222"/>
      <c r="E468" s="222"/>
      <c r="F468" s="217"/>
      <c r="G468" s="217"/>
      <c r="H468" s="217"/>
      <c r="I468" s="217"/>
      <c r="J468" s="217"/>
      <c r="K468" s="217"/>
      <c r="L468" s="217"/>
      <c r="M468" s="217"/>
      <c r="N468" s="217"/>
      <c r="O468" s="217"/>
      <c r="P468" s="217"/>
      <c r="Q468" s="217"/>
      <c r="R468" s="217"/>
      <c r="S468" s="217"/>
      <c r="T468" s="217"/>
      <c r="U468" s="217"/>
      <c r="V468" s="217"/>
      <c r="W468" s="217"/>
      <c r="X468" s="217"/>
      <c r="Y468" s="217"/>
      <c r="Z468" s="217"/>
      <c r="AA468" s="217"/>
      <c r="AB468" s="217"/>
      <c r="AC468" s="217"/>
      <c r="AD468" s="217"/>
      <c r="AE468" s="217"/>
      <c r="AF468" s="217"/>
      <c r="AG468" s="217"/>
      <c r="AH468" s="217"/>
      <c r="AI468" s="217"/>
      <c r="AJ468" s="217"/>
      <c r="AK468" s="217"/>
      <c r="AL468" s="217"/>
      <c r="AM468" s="217"/>
      <c r="AN468" s="217"/>
      <c r="AO468" s="217"/>
      <c r="AP468" s="217"/>
      <c r="AQ468" s="217"/>
      <c r="AR468" s="217"/>
      <c r="AS468" s="217"/>
      <c r="AT468" s="217"/>
      <c r="AU468" s="217"/>
      <c r="AV468" s="217"/>
      <c r="AW468" s="217"/>
      <c r="AX468" s="217"/>
      <c r="AY468" s="217"/>
      <c r="AZ468" s="217"/>
      <c r="BA468" s="217"/>
      <c r="BB468" s="217"/>
      <c r="BC468" s="217"/>
      <c r="BD468" s="217"/>
      <c r="BE468" s="217"/>
      <c r="BF468" s="217"/>
      <c r="BG468" s="217"/>
      <c r="BH468" s="217"/>
      <c r="BI468" s="217"/>
      <c r="BJ468" s="217"/>
      <c r="BK468" s="217"/>
      <c r="BL468" s="217"/>
      <c r="BM468" s="217"/>
      <c r="BN468" s="217"/>
      <c r="BO468" s="217"/>
      <c r="BP468" s="217"/>
      <c r="BQ468" s="217"/>
      <c r="BR468" s="217"/>
      <c r="BS468" s="217"/>
      <c r="BT468" s="217"/>
      <c r="BU468" s="217"/>
      <c r="BV468" s="217"/>
      <c r="BW468" s="217"/>
      <c r="BX468" s="217"/>
      <c r="BY468" s="217"/>
      <c r="BZ468" s="217"/>
      <c r="CA468" s="217"/>
      <c r="CB468" s="217"/>
      <c r="CC468" s="217"/>
      <c r="CD468" s="217"/>
      <c r="CE468" s="217"/>
      <c r="CF468" s="217"/>
      <c r="CG468" s="217"/>
      <c r="CH468" s="217"/>
      <c r="CI468" s="217"/>
      <c r="CJ468" s="217"/>
      <c r="CK468" s="217"/>
      <c r="CL468" s="217"/>
      <c r="CM468" s="217"/>
      <c r="CN468" s="217"/>
      <c r="CO468" s="217"/>
      <c r="CP468" s="217"/>
      <c r="CQ468" s="217"/>
      <c r="CR468" s="217"/>
      <c r="CS468" s="217"/>
      <c r="CT468" s="217"/>
      <c r="CU468" s="217"/>
      <c r="CV468" s="217"/>
      <c r="CW468" s="217"/>
      <c r="CX468" s="217"/>
      <c r="CY468" s="217"/>
      <c r="CZ468" s="217"/>
      <c r="DA468" s="217"/>
      <c r="DB468" s="217"/>
      <c r="DC468" s="217"/>
      <c r="DD468" s="217"/>
      <c r="DE468" s="217"/>
      <c r="DF468" s="217"/>
      <c r="DG468" s="217"/>
      <c r="DH468" s="217"/>
      <c r="DI468" s="217"/>
      <c r="DJ468" s="217"/>
      <c r="DK468" s="217"/>
      <c r="DL468" s="217"/>
      <c r="DM468" s="217"/>
      <c r="DN468" s="217"/>
      <c r="DO468" s="217"/>
      <c r="DP468" s="217"/>
      <c r="DQ468" s="217"/>
      <c r="DR468" s="217"/>
      <c r="DS468" s="217"/>
      <c r="DT468" s="217"/>
      <c r="DU468" s="217"/>
      <c r="DV468" s="217"/>
      <c r="DW468" s="217"/>
      <c r="DX468" s="217"/>
      <c r="DY468" s="217"/>
      <c r="DZ468" s="217"/>
      <c r="EA468" s="217"/>
      <c r="EB468" s="217"/>
      <c r="EC468" s="217"/>
      <c r="ED468" s="217"/>
      <c r="EE468" s="217"/>
      <c r="EF468" s="217"/>
      <c r="EG468" s="217"/>
      <c r="EH468" s="217"/>
      <c r="EI468" s="217"/>
      <c r="EJ468" s="217"/>
      <c r="EK468" s="217"/>
      <c r="EL468" s="217"/>
      <c r="EM468" s="217"/>
      <c r="EN468" s="217"/>
      <c r="EO468" s="217"/>
      <c r="EP468" s="217"/>
      <c r="EQ468" s="217"/>
      <c r="ER468" s="217"/>
      <c r="ES468" s="217"/>
      <c r="ET468" s="217"/>
      <c r="EU468" s="217"/>
      <c r="EV468" s="217"/>
      <c r="EW468" s="217"/>
      <c r="EX468" s="217"/>
      <c r="EY468" s="217"/>
      <c r="EZ468" s="217"/>
      <c r="FA468" s="217"/>
      <c r="FB468" s="217"/>
      <c r="FC468" s="217"/>
      <c r="FD468" s="217"/>
      <c r="FE468" s="217"/>
      <c r="FF468" s="217"/>
      <c r="FG468" s="217"/>
      <c r="FH468" s="217"/>
      <c r="FI468" s="217"/>
      <c r="FJ468" s="217"/>
      <c r="FK468" s="217"/>
      <c r="FL468" s="217"/>
      <c r="FM468" s="217"/>
      <c r="FN468" s="217"/>
      <c r="FO468" s="217"/>
      <c r="FP468" s="217"/>
      <c r="FQ468" s="217"/>
      <c r="FR468" s="217"/>
      <c r="FS468" s="217"/>
      <c r="FT468" s="217"/>
      <c r="FU468" s="217"/>
      <c r="FV468" s="217"/>
      <c r="FW468" s="217"/>
      <c r="FX468" s="217"/>
      <c r="FY468" s="217"/>
      <c r="FZ468" s="217"/>
      <c r="GA468" s="217"/>
      <c r="GB468" s="217"/>
      <c r="GC468" s="217"/>
      <c r="GD468" s="217"/>
      <c r="GE468" s="217"/>
      <c r="GF468" s="217"/>
      <c r="GG468" s="217"/>
      <c r="GH468" s="217"/>
      <c r="GI468" s="217"/>
      <c r="GJ468" s="217"/>
      <c r="GK468" s="217"/>
      <c r="GL468" s="217"/>
      <c r="GM468" s="217"/>
      <c r="GN468" s="217"/>
      <c r="GO468" s="217"/>
      <c r="GP468" s="217"/>
      <c r="GQ468" s="217"/>
      <c r="GR468" s="217"/>
      <c r="GS468" s="217"/>
      <c r="GT468" s="217"/>
      <c r="GU468" s="217"/>
      <c r="GV468" s="217"/>
      <c r="GW468" s="217"/>
      <c r="GX468" s="217"/>
      <c r="GY468" s="217"/>
      <c r="GZ468" s="217"/>
      <c r="HA468" s="217"/>
      <c r="HB468" s="217"/>
      <c r="HC468" s="217"/>
      <c r="HD468" s="217"/>
      <c r="HE468" s="217"/>
      <c r="HF468" s="217"/>
      <c r="HG468" s="217"/>
      <c r="HH468" s="217"/>
      <c r="HI468" s="217"/>
      <c r="HJ468" s="217"/>
      <c r="HK468" s="217"/>
      <c r="HL468" s="217"/>
      <c r="HM468" s="217"/>
      <c r="HN468" s="217"/>
      <c r="HO468" s="217"/>
      <c r="HP468" s="217"/>
      <c r="HQ468" s="217"/>
      <c r="HR468" s="217"/>
      <c r="HS468" s="217"/>
      <c r="HT468" s="217"/>
      <c r="HU468" s="217"/>
      <c r="HV468" s="217"/>
      <c r="HW468" s="217"/>
      <c r="HX468" s="217"/>
      <c r="HY468" s="217"/>
      <c r="HZ468" s="217"/>
      <c r="IA468" s="217"/>
      <c r="IB468" s="217"/>
      <c r="IC468" s="217"/>
      <c r="ID468" s="217"/>
      <c r="IE468" s="217"/>
      <c r="IF468" s="217"/>
      <c r="IG468" s="217"/>
      <c r="IH468" s="217"/>
      <c r="II468" s="217"/>
      <c r="IJ468" s="217"/>
      <c r="IK468" s="217"/>
      <c r="IL468" s="217"/>
      <c r="IM468" s="217"/>
      <c r="IN468" s="217"/>
      <c r="IO468" s="217"/>
      <c r="IP468" s="217"/>
      <c r="IQ468" s="217"/>
      <c r="IR468" s="217"/>
      <c r="IS468" s="217"/>
      <c r="IT468" s="217"/>
      <c r="IU468" s="217"/>
      <c r="IV468" s="217"/>
      <c r="IW468" s="217"/>
    </row>
    <row r="469" customFormat="false" ht="12.75" hidden="false" customHeight="false" outlineLevel="0" collapsed="false">
      <c r="A469" s="194"/>
      <c r="B469" s="236"/>
      <c r="C469" s="222"/>
      <c r="D469" s="222"/>
      <c r="E469" s="222"/>
      <c r="F469" s="217"/>
      <c r="G469" s="217"/>
      <c r="H469" s="217"/>
      <c r="I469" s="217"/>
      <c r="J469" s="217"/>
      <c r="K469" s="217"/>
      <c r="L469" s="217"/>
      <c r="M469" s="217"/>
      <c r="N469" s="217"/>
      <c r="O469" s="217"/>
      <c r="P469" s="217"/>
      <c r="Q469" s="217"/>
      <c r="R469" s="217"/>
      <c r="S469" s="217"/>
      <c r="T469" s="217"/>
      <c r="U469" s="217"/>
      <c r="V469" s="217"/>
      <c r="W469" s="217"/>
      <c r="X469" s="217"/>
      <c r="Y469" s="217"/>
      <c r="Z469" s="217"/>
      <c r="AA469" s="217"/>
      <c r="AB469" s="217"/>
      <c r="AC469" s="217"/>
      <c r="AD469" s="217"/>
      <c r="AE469" s="217"/>
      <c r="AF469" s="217"/>
      <c r="AG469" s="217"/>
      <c r="AH469" s="217"/>
      <c r="AI469" s="217"/>
      <c r="AJ469" s="217"/>
      <c r="AK469" s="217"/>
      <c r="AL469" s="217"/>
      <c r="AM469" s="217"/>
      <c r="AN469" s="217"/>
      <c r="AO469" s="217"/>
      <c r="AP469" s="217"/>
      <c r="AQ469" s="217"/>
      <c r="AR469" s="217"/>
      <c r="AS469" s="217"/>
      <c r="AT469" s="217"/>
      <c r="AU469" s="217"/>
      <c r="AV469" s="217"/>
      <c r="AW469" s="217"/>
      <c r="AX469" s="217"/>
      <c r="AY469" s="217"/>
      <c r="AZ469" s="217"/>
      <c r="BA469" s="217"/>
      <c r="BB469" s="217"/>
      <c r="BC469" s="217"/>
      <c r="BD469" s="217"/>
      <c r="BE469" s="217"/>
      <c r="BF469" s="217"/>
      <c r="BG469" s="217"/>
      <c r="BH469" s="217"/>
      <c r="BI469" s="217"/>
      <c r="BJ469" s="217"/>
      <c r="BK469" s="217"/>
      <c r="BL469" s="217"/>
      <c r="BM469" s="217"/>
      <c r="BN469" s="217"/>
      <c r="BO469" s="217"/>
      <c r="BP469" s="217"/>
      <c r="BQ469" s="217"/>
      <c r="BR469" s="217"/>
      <c r="BS469" s="217"/>
      <c r="BT469" s="217"/>
      <c r="BU469" s="217"/>
      <c r="BV469" s="217"/>
      <c r="BW469" s="217"/>
      <c r="BX469" s="217"/>
      <c r="BY469" s="217"/>
      <c r="BZ469" s="217"/>
      <c r="CA469" s="217"/>
      <c r="CB469" s="217"/>
      <c r="CC469" s="217"/>
      <c r="CD469" s="217"/>
      <c r="CE469" s="217"/>
      <c r="CF469" s="217"/>
      <c r="CG469" s="217"/>
      <c r="CH469" s="217"/>
      <c r="CI469" s="217"/>
      <c r="CJ469" s="217"/>
      <c r="CK469" s="217"/>
      <c r="CL469" s="217"/>
      <c r="CM469" s="217"/>
      <c r="CN469" s="217"/>
      <c r="CO469" s="217"/>
      <c r="CP469" s="217"/>
      <c r="CQ469" s="217"/>
      <c r="CR469" s="217"/>
      <c r="CS469" s="217"/>
      <c r="CT469" s="217"/>
      <c r="CU469" s="217"/>
      <c r="CV469" s="217"/>
      <c r="CW469" s="217"/>
      <c r="CX469" s="217"/>
      <c r="CY469" s="217"/>
      <c r="CZ469" s="217"/>
      <c r="DA469" s="217"/>
      <c r="DB469" s="217"/>
      <c r="DC469" s="217"/>
      <c r="DD469" s="217"/>
      <c r="DE469" s="217"/>
      <c r="DF469" s="217"/>
      <c r="DG469" s="217"/>
      <c r="DH469" s="217"/>
      <c r="DI469" s="217"/>
      <c r="DJ469" s="217"/>
      <c r="DK469" s="217"/>
      <c r="DL469" s="217"/>
      <c r="DM469" s="217"/>
      <c r="DN469" s="217"/>
      <c r="DO469" s="217"/>
      <c r="DP469" s="217"/>
      <c r="DQ469" s="217"/>
      <c r="DR469" s="217"/>
      <c r="DS469" s="217"/>
      <c r="DT469" s="217"/>
      <c r="DU469" s="217"/>
      <c r="DV469" s="217"/>
      <c r="DW469" s="217"/>
      <c r="DX469" s="217"/>
      <c r="DY469" s="217"/>
      <c r="DZ469" s="217"/>
      <c r="EA469" s="217"/>
      <c r="EB469" s="217"/>
      <c r="EC469" s="217"/>
      <c r="ED469" s="217"/>
      <c r="EE469" s="217"/>
      <c r="EF469" s="217"/>
      <c r="EG469" s="217"/>
      <c r="EH469" s="217"/>
      <c r="EI469" s="217"/>
      <c r="EJ469" s="217"/>
      <c r="EK469" s="217"/>
      <c r="EL469" s="217"/>
      <c r="EM469" s="217"/>
      <c r="EN469" s="217"/>
      <c r="EO469" s="217"/>
      <c r="EP469" s="217"/>
      <c r="EQ469" s="217"/>
      <c r="ER469" s="217"/>
      <c r="ES469" s="217"/>
      <c r="ET469" s="217"/>
      <c r="EU469" s="217"/>
      <c r="EV469" s="217"/>
      <c r="EW469" s="217"/>
      <c r="EX469" s="217"/>
      <c r="EY469" s="217"/>
      <c r="EZ469" s="217"/>
      <c r="FA469" s="217"/>
      <c r="FB469" s="217"/>
      <c r="FC469" s="217"/>
      <c r="FD469" s="217"/>
      <c r="FE469" s="217"/>
      <c r="FF469" s="217"/>
      <c r="FG469" s="217"/>
      <c r="FH469" s="217"/>
      <c r="FI469" s="217"/>
      <c r="FJ469" s="217"/>
      <c r="FK469" s="217"/>
      <c r="FL469" s="217"/>
      <c r="FM469" s="217"/>
      <c r="FN469" s="217"/>
      <c r="FO469" s="217"/>
      <c r="FP469" s="217"/>
      <c r="FQ469" s="217"/>
      <c r="FR469" s="217"/>
      <c r="FS469" s="217"/>
      <c r="FT469" s="217"/>
      <c r="FU469" s="217"/>
      <c r="FV469" s="217"/>
      <c r="FW469" s="217"/>
      <c r="FX469" s="217"/>
      <c r="FY469" s="217"/>
      <c r="FZ469" s="217"/>
      <c r="GA469" s="217"/>
      <c r="GB469" s="217"/>
      <c r="GC469" s="217"/>
      <c r="GD469" s="217"/>
      <c r="GE469" s="217"/>
      <c r="GF469" s="217"/>
      <c r="GG469" s="217"/>
      <c r="GH469" s="217"/>
      <c r="GI469" s="217"/>
      <c r="GJ469" s="217"/>
      <c r="GK469" s="217"/>
      <c r="GL469" s="217"/>
      <c r="GM469" s="217"/>
      <c r="GN469" s="217"/>
      <c r="GO469" s="217"/>
      <c r="GP469" s="217"/>
      <c r="GQ469" s="217"/>
      <c r="GR469" s="217"/>
      <c r="GS469" s="217"/>
      <c r="GT469" s="217"/>
      <c r="GU469" s="217"/>
      <c r="GV469" s="217"/>
      <c r="GW469" s="217"/>
      <c r="GX469" s="217"/>
      <c r="GY469" s="217"/>
      <c r="GZ469" s="217"/>
      <c r="HA469" s="217"/>
      <c r="HB469" s="217"/>
      <c r="HC469" s="217"/>
      <c r="HD469" s="217"/>
      <c r="HE469" s="217"/>
      <c r="HF469" s="217"/>
      <c r="HG469" s="217"/>
      <c r="HH469" s="217"/>
      <c r="HI469" s="217"/>
      <c r="HJ469" s="217"/>
      <c r="HK469" s="217"/>
      <c r="HL469" s="217"/>
      <c r="HM469" s="217"/>
      <c r="HN469" s="217"/>
      <c r="HO469" s="217"/>
      <c r="HP469" s="217"/>
      <c r="HQ469" s="217"/>
      <c r="HR469" s="217"/>
      <c r="HS469" s="217"/>
      <c r="HT469" s="217"/>
      <c r="HU469" s="217"/>
      <c r="HV469" s="217"/>
      <c r="HW469" s="217"/>
      <c r="HX469" s="217"/>
      <c r="HY469" s="217"/>
      <c r="HZ469" s="217"/>
      <c r="IA469" s="217"/>
      <c r="IB469" s="217"/>
      <c r="IC469" s="217"/>
      <c r="ID469" s="217"/>
      <c r="IE469" s="217"/>
      <c r="IF469" s="217"/>
      <c r="IG469" s="217"/>
      <c r="IH469" s="217"/>
      <c r="II469" s="217"/>
      <c r="IJ469" s="217"/>
      <c r="IK469" s="217"/>
      <c r="IL469" s="217"/>
      <c r="IM469" s="217"/>
      <c r="IN469" s="217"/>
      <c r="IO469" s="217"/>
      <c r="IP469" s="217"/>
      <c r="IQ469" s="217"/>
      <c r="IR469" s="217"/>
      <c r="IS469" s="217"/>
      <c r="IT469" s="217"/>
      <c r="IU469" s="217"/>
      <c r="IV469" s="217"/>
      <c r="IW469" s="217"/>
    </row>
    <row r="470" customFormat="false" ht="12.75" hidden="false" customHeight="false" outlineLevel="0" collapsed="false">
      <c r="A470" s="190"/>
      <c r="B470" s="229"/>
      <c r="C470" s="222"/>
      <c r="D470" s="222"/>
      <c r="E470" s="222"/>
      <c r="F470" s="217"/>
      <c r="G470" s="217"/>
      <c r="H470" s="217"/>
      <c r="I470" s="217"/>
      <c r="J470" s="217"/>
      <c r="K470" s="217"/>
      <c r="L470" s="217"/>
      <c r="M470" s="217"/>
      <c r="N470" s="217"/>
      <c r="O470" s="217"/>
      <c r="P470" s="217"/>
      <c r="Q470" s="217"/>
      <c r="R470" s="217"/>
      <c r="S470" s="217"/>
      <c r="T470" s="217"/>
      <c r="U470" s="217"/>
      <c r="V470" s="217"/>
      <c r="W470" s="217"/>
      <c r="X470" s="217"/>
      <c r="Y470" s="217"/>
      <c r="Z470" s="217"/>
      <c r="AA470" s="217"/>
      <c r="AB470" s="217"/>
      <c r="AC470" s="217"/>
      <c r="AD470" s="217"/>
      <c r="AE470" s="217"/>
      <c r="AF470" s="217"/>
      <c r="AG470" s="217"/>
      <c r="AH470" s="217"/>
      <c r="AI470" s="217"/>
      <c r="AJ470" s="217"/>
      <c r="AK470" s="217"/>
      <c r="AL470" s="217"/>
      <c r="AM470" s="217"/>
      <c r="AN470" s="217"/>
      <c r="AO470" s="217"/>
      <c r="AP470" s="217"/>
      <c r="AQ470" s="217"/>
      <c r="AR470" s="217"/>
      <c r="AS470" s="217"/>
      <c r="AT470" s="217"/>
      <c r="AU470" s="217"/>
      <c r="AV470" s="217"/>
      <c r="AW470" s="217"/>
      <c r="AX470" s="217"/>
      <c r="AY470" s="217"/>
      <c r="AZ470" s="217"/>
      <c r="BA470" s="217"/>
      <c r="BB470" s="217"/>
      <c r="BC470" s="217"/>
      <c r="BD470" s="217"/>
      <c r="BE470" s="217"/>
      <c r="BF470" s="217"/>
      <c r="BG470" s="217"/>
      <c r="BH470" s="217"/>
      <c r="BI470" s="217"/>
      <c r="BJ470" s="217"/>
      <c r="BK470" s="217"/>
      <c r="BL470" s="217"/>
      <c r="BM470" s="217"/>
      <c r="BN470" s="217"/>
      <c r="BO470" s="217"/>
      <c r="BP470" s="217"/>
      <c r="BQ470" s="217"/>
      <c r="BR470" s="217"/>
      <c r="BS470" s="217"/>
      <c r="BT470" s="217"/>
      <c r="BU470" s="217"/>
      <c r="BV470" s="217"/>
      <c r="BW470" s="217"/>
      <c r="BX470" s="217"/>
      <c r="BY470" s="217"/>
      <c r="BZ470" s="217"/>
      <c r="CA470" s="217"/>
      <c r="CB470" s="217"/>
      <c r="CC470" s="217"/>
      <c r="CD470" s="217"/>
      <c r="CE470" s="217"/>
      <c r="CF470" s="217"/>
      <c r="CG470" s="217"/>
      <c r="CH470" s="217"/>
      <c r="CI470" s="217"/>
      <c r="CJ470" s="217"/>
      <c r="CK470" s="217"/>
      <c r="CL470" s="217"/>
      <c r="CM470" s="217"/>
      <c r="CN470" s="217"/>
      <c r="CO470" s="217"/>
      <c r="CP470" s="217"/>
      <c r="CQ470" s="217"/>
      <c r="CR470" s="217"/>
      <c r="CS470" s="217"/>
      <c r="CT470" s="217"/>
      <c r="CU470" s="217"/>
      <c r="CV470" s="217"/>
      <c r="CW470" s="217"/>
      <c r="CX470" s="217"/>
      <c r="CY470" s="217"/>
      <c r="CZ470" s="217"/>
      <c r="DA470" s="217"/>
      <c r="DB470" s="217"/>
      <c r="DC470" s="217"/>
      <c r="DD470" s="217"/>
      <c r="DE470" s="217"/>
      <c r="DF470" s="217"/>
      <c r="DG470" s="217"/>
      <c r="DH470" s="217"/>
      <c r="DI470" s="217"/>
      <c r="DJ470" s="217"/>
      <c r="DK470" s="217"/>
      <c r="DL470" s="217"/>
      <c r="DM470" s="217"/>
      <c r="DN470" s="217"/>
      <c r="DO470" s="217"/>
      <c r="DP470" s="217"/>
      <c r="DQ470" s="217"/>
      <c r="DR470" s="217"/>
      <c r="DS470" s="217"/>
      <c r="DT470" s="217"/>
      <c r="DU470" s="217"/>
      <c r="DV470" s="217"/>
      <c r="DW470" s="217"/>
      <c r="DX470" s="217"/>
      <c r="DY470" s="217"/>
      <c r="DZ470" s="217"/>
      <c r="EA470" s="217"/>
      <c r="EB470" s="217"/>
      <c r="EC470" s="217"/>
      <c r="ED470" s="217"/>
      <c r="EE470" s="217"/>
      <c r="EF470" s="217"/>
      <c r="EG470" s="217"/>
      <c r="EH470" s="217"/>
      <c r="EI470" s="217"/>
      <c r="EJ470" s="217"/>
      <c r="EK470" s="217"/>
      <c r="EL470" s="217"/>
      <c r="EM470" s="217"/>
      <c r="EN470" s="217"/>
      <c r="EO470" s="217"/>
      <c r="EP470" s="217"/>
      <c r="EQ470" s="217"/>
      <c r="ER470" s="217"/>
      <c r="ES470" s="217"/>
      <c r="ET470" s="217"/>
      <c r="EU470" s="217"/>
      <c r="EV470" s="217"/>
      <c r="EW470" s="217"/>
      <c r="EX470" s="217"/>
      <c r="EY470" s="217"/>
      <c r="EZ470" s="217"/>
      <c r="FA470" s="217"/>
      <c r="FB470" s="217"/>
      <c r="FC470" s="217"/>
      <c r="FD470" s="217"/>
      <c r="FE470" s="217"/>
      <c r="FF470" s="217"/>
      <c r="FG470" s="217"/>
      <c r="FH470" s="217"/>
      <c r="FI470" s="217"/>
      <c r="FJ470" s="217"/>
      <c r="FK470" s="217"/>
      <c r="FL470" s="217"/>
      <c r="FM470" s="217"/>
      <c r="FN470" s="217"/>
      <c r="FO470" s="217"/>
      <c r="FP470" s="217"/>
      <c r="FQ470" s="217"/>
      <c r="FR470" s="217"/>
      <c r="FS470" s="217"/>
      <c r="FT470" s="217"/>
      <c r="FU470" s="217"/>
      <c r="FV470" s="217"/>
      <c r="FW470" s="217"/>
      <c r="FX470" s="217"/>
      <c r="FY470" s="217"/>
      <c r="FZ470" s="217"/>
      <c r="GA470" s="217"/>
      <c r="GB470" s="217"/>
      <c r="GC470" s="217"/>
      <c r="GD470" s="217"/>
      <c r="GE470" s="217"/>
      <c r="GF470" s="217"/>
      <c r="GG470" s="217"/>
      <c r="GH470" s="217"/>
      <c r="GI470" s="217"/>
      <c r="GJ470" s="217"/>
      <c r="GK470" s="217"/>
      <c r="GL470" s="217"/>
      <c r="GM470" s="217"/>
      <c r="GN470" s="217"/>
      <c r="GO470" s="217"/>
      <c r="GP470" s="217"/>
      <c r="GQ470" s="217"/>
      <c r="GR470" s="217"/>
      <c r="GS470" s="217"/>
      <c r="GT470" s="217"/>
      <c r="GU470" s="217"/>
      <c r="GV470" s="217"/>
      <c r="GW470" s="217"/>
      <c r="GX470" s="217"/>
      <c r="GY470" s="217"/>
      <c r="GZ470" s="217"/>
      <c r="HA470" s="217"/>
      <c r="HB470" s="217"/>
      <c r="HC470" s="217"/>
      <c r="HD470" s="217"/>
      <c r="HE470" s="217"/>
      <c r="HF470" s="217"/>
      <c r="HG470" s="217"/>
      <c r="HH470" s="217"/>
      <c r="HI470" s="217"/>
      <c r="HJ470" s="217"/>
      <c r="HK470" s="217"/>
      <c r="HL470" s="217"/>
      <c r="HM470" s="217"/>
      <c r="HN470" s="217"/>
      <c r="HO470" s="217"/>
      <c r="HP470" s="217"/>
      <c r="HQ470" s="217"/>
      <c r="HR470" s="217"/>
      <c r="HS470" s="217"/>
      <c r="HT470" s="217"/>
      <c r="HU470" s="217"/>
      <c r="HV470" s="217"/>
      <c r="HW470" s="217"/>
      <c r="HX470" s="217"/>
      <c r="HY470" s="217"/>
      <c r="HZ470" s="217"/>
      <c r="IA470" s="217"/>
      <c r="IB470" s="217"/>
      <c r="IC470" s="217"/>
      <c r="ID470" s="217"/>
      <c r="IE470" s="217"/>
      <c r="IF470" s="217"/>
      <c r="IG470" s="217"/>
      <c r="IH470" s="217"/>
      <c r="II470" s="217"/>
      <c r="IJ470" s="217"/>
      <c r="IK470" s="217"/>
      <c r="IL470" s="217"/>
      <c r="IM470" s="217"/>
      <c r="IN470" s="217"/>
      <c r="IO470" s="217"/>
      <c r="IP470" s="217"/>
      <c r="IQ470" s="217"/>
      <c r="IR470" s="217"/>
      <c r="IS470" s="217"/>
      <c r="IT470" s="217"/>
      <c r="IU470" s="217"/>
      <c r="IV470" s="217"/>
      <c r="IW470" s="217"/>
    </row>
    <row r="471" customFormat="false" ht="12.75" hidden="false" customHeight="false" outlineLevel="0" collapsed="false">
      <c r="A471" s="234"/>
      <c r="B471" s="235"/>
      <c r="C471" s="222"/>
      <c r="D471" s="222"/>
      <c r="E471" s="222"/>
      <c r="F471" s="232"/>
      <c r="G471" s="232"/>
      <c r="H471" s="232"/>
      <c r="I471" s="232"/>
      <c r="J471" s="232"/>
      <c r="K471" s="232"/>
      <c r="L471" s="232"/>
      <c r="M471" s="232"/>
      <c r="N471" s="232"/>
      <c r="O471" s="232"/>
      <c r="P471" s="232"/>
      <c r="Q471" s="232"/>
      <c r="R471" s="232"/>
      <c r="S471" s="232"/>
      <c r="T471" s="232"/>
      <c r="U471" s="232"/>
      <c r="V471" s="232"/>
      <c r="W471" s="232"/>
      <c r="X471" s="232"/>
      <c r="Y471" s="232"/>
      <c r="Z471" s="232"/>
      <c r="AA471" s="232"/>
      <c r="AB471" s="232"/>
      <c r="AC471" s="232"/>
      <c r="AD471" s="232"/>
      <c r="AE471" s="232"/>
      <c r="AF471" s="232"/>
      <c r="AG471" s="232"/>
      <c r="AH471" s="232"/>
      <c r="AI471" s="232"/>
      <c r="AJ471" s="232"/>
      <c r="AK471" s="232"/>
      <c r="AL471" s="232"/>
      <c r="AM471" s="232"/>
      <c r="AN471" s="232"/>
      <c r="AO471" s="232"/>
      <c r="AP471" s="232"/>
      <c r="AQ471" s="232"/>
      <c r="AR471" s="232"/>
      <c r="AS471" s="232"/>
      <c r="AT471" s="232"/>
      <c r="AU471" s="232"/>
      <c r="AV471" s="232"/>
      <c r="AW471" s="232"/>
      <c r="AX471" s="232"/>
      <c r="AY471" s="232"/>
      <c r="AZ471" s="232"/>
      <c r="BA471" s="232"/>
      <c r="BB471" s="232"/>
      <c r="BC471" s="232"/>
      <c r="BD471" s="232"/>
      <c r="BE471" s="232"/>
      <c r="BF471" s="232"/>
      <c r="BG471" s="232"/>
      <c r="BH471" s="232"/>
      <c r="BI471" s="232"/>
      <c r="BJ471" s="232"/>
      <c r="BK471" s="232"/>
      <c r="BL471" s="232"/>
      <c r="BM471" s="232"/>
      <c r="BN471" s="232"/>
      <c r="BO471" s="232"/>
      <c r="BP471" s="232"/>
      <c r="BQ471" s="232"/>
      <c r="BR471" s="232"/>
      <c r="BS471" s="232"/>
      <c r="BT471" s="232"/>
      <c r="BU471" s="232"/>
      <c r="BV471" s="232"/>
      <c r="BW471" s="232"/>
      <c r="BX471" s="232"/>
      <c r="BY471" s="232"/>
      <c r="BZ471" s="232"/>
      <c r="CA471" s="232"/>
      <c r="CB471" s="232"/>
      <c r="CC471" s="232"/>
      <c r="CD471" s="232"/>
      <c r="CE471" s="232"/>
      <c r="CF471" s="232"/>
      <c r="CG471" s="232"/>
      <c r="CH471" s="232"/>
      <c r="CI471" s="232"/>
      <c r="CJ471" s="232"/>
      <c r="CK471" s="232"/>
      <c r="CL471" s="232"/>
      <c r="CM471" s="232"/>
      <c r="CN471" s="232"/>
      <c r="CO471" s="232"/>
      <c r="CP471" s="232"/>
      <c r="CQ471" s="232"/>
      <c r="CR471" s="232"/>
      <c r="CS471" s="232"/>
      <c r="CT471" s="232"/>
      <c r="CU471" s="232"/>
      <c r="CV471" s="232"/>
      <c r="CW471" s="232"/>
      <c r="CX471" s="232"/>
      <c r="CY471" s="232"/>
      <c r="CZ471" s="232"/>
      <c r="DA471" s="232"/>
      <c r="DB471" s="232"/>
      <c r="DC471" s="232"/>
      <c r="DD471" s="232"/>
      <c r="DE471" s="232"/>
      <c r="DF471" s="232"/>
      <c r="DG471" s="232"/>
      <c r="DH471" s="232"/>
      <c r="DI471" s="232"/>
      <c r="DJ471" s="232"/>
      <c r="DK471" s="232"/>
      <c r="DL471" s="232"/>
      <c r="DM471" s="232"/>
      <c r="DN471" s="232"/>
      <c r="DO471" s="232"/>
      <c r="DP471" s="232"/>
      <c r="DQ471" s="232"/>
      <c r="DR471" s="232"/>
      <c r="DS471" s="232"/>
      <c r="DT471" s="232"/>
      <c r="DU471" s="232"/>
      <c r="DV471" s="232"/>
      <c r="DW471" s="232"/>
      <c r="DX471" s="232"/>
      <c r="DY471" s="232"/>
      <c r="DZ471" s="232"/>
      <c r="EA471" s="232"/>
      <c r="EB471" s="232"/>
      <c r="EC471" s="232"/>
      <c r="ED471" s="232"/>
      <c r="EE471" s="232"/>
      <c r="EF471" s="232"/>
      <c r="EG471" s="232"/>
      <c r="EH471" s="232"/>
      <c r="EI471" s="232"/>
      <c r="EJ471" s="232"/>
      <c r="EK471" s="232"/>
      <c r="EL471" s="232"/>
      <c r="EM471" s="232"/>
      <c r="EN471" s="232"/>
      <c r="EO471" s="232"/>
      <c r="EP471" s="232"/>
      <c r="EQ471" s="232"/>
      <c r="ER471" s="232"/>
      <c r="ES471" s="232"/>
      <c r="ET471" s="232"/>
      <c r="EU471" s="232"/>
      <c r="EV471" s="232"/>
      <c r="EW471" s="232"/>
      <c r="EX471" s="232"/>
      <c r="EY471" s="232"/>
      <c r="EZ471" s="232"/>
      <c r="FA471" s="232"/>
      <c r="FB471" s="232"/>
      <c r="FC471" s="232"/>
      <c r="FD471" s="232"/>
      <c r="FE471" s="232"/>
      <c r="FF471" s="232"/>
      <c r="FG471" s="232"/>
      <c r="FH471" s="232"/>
      <c r="FI471" s="232"/>
      <c r="FJ471" s="232"/>
      <c r="FK471" s="232"/>
      <c r="FL471" s="232"/>
      <c r="FM471" s="232"/>
      <c r="FN471" s="232"/>
      <c r="FO471" s="232"/>
      <c r="FP471" s="232"/>
      <c r="FQ471" s="232"/>
      <c r="FR471" s="232"/>
      <c r="FS471" s="232"/>
      <c r="FT471" s="232"/>
      <c r="FU471" s="232"/>
      <c r="FV471" s="232"/>
      <c r="FW471" s="232"/>
      <c r="FX471" s="232"/>
      <c r="FY471" s="232"/>
      <c r="FZ471" s="232"/>
      <c r="GA471" s="232"/>
      <c r="GB471" s="232"/>
      <c r="GC471" s="232"/>
      <c r="GD471" s="232"/>
      <c r="GE471" s="232"/>
      <c r="GF471" s="232"/>
      <c r="GG471" s="232"/>
      <c r="GH471" s="232"/>
      <c r="GI471" s="232"/>
      <c r="GJ471" s="232"/>
      <c r="GK471" s="232"/>
      <c r="GL471" s="232"/>
      <c r="GM471" s="232"/>
      <c r="GN471" s="232"/>
      <c r="GO471" s="232"/>
      <c r="GP471" s="232"/>
      <c r="GQ471" s="232"/>
      <c r="GR471" s="232"/>
      <c r="GS471" s="232"/>
      <c r="GT471" s="232"/>
      <c r="GU471" s="232"/>
      <c r="GV471" s="232"/>
      <c r="GW471" s="232"/>
      <c r="GX471" s="232"/>
      <c r="GY471" s="232"/>
      <c r="GZ471" s="232"/>
      <c r="HA471" s="232"/>
      <c r="HB471" s="232"/>
      <c r="HC471" s="232"/>
      <c r="HD471" s="232"/>
      <c r="HE471" s="232"/>
      <c r="HF471" s="232"/>
      <c r="HG471" s="232"/>
      <c r="HH471" s="232"/>
      <c r="HI471" s="232"/>
      <c r="HJ471" s="232"/>
      <c r="HK471" s="232"/>
      <c r="HL471" s="232"/>
      <c r="HM471" s="232"/>
      <c r="HN471" s="232"/>
      <c r="HO471" s="232"/>
      <c r="HP471" s="232"/>
      <c r="HQ471" s="232"/>
      <c r="HR471" s="232"/>
      <c r="HS471" s="232"/>
      <c r="HT471" s="232"/>
      <c r="HU471" s="232"/>
      <c r="HV471" s="232"/>
      <c r="HW471" s="232"/>
      <c r="HX471" s="232"/>
      <c r="HY471" s="232"/>
      <c r="HZ471" s="232"/>
      <c r="IA471" s="232"/>
      <c r="IB471" s="232"/>
      <c r="IC471" s="232"/>
      <c r="ID471" s="232"/>
      <c r="IE471" s="232"/>
      <c r="IF471" s="232"/>
      <c r="IG471" s="232"/>
      <c r="IH471" s="232"/>
      <c r="II471" s="232"/>
      <c r="IJ471" s="232"/>
      <c r="IK471" s="232"/>
      <c r="IL471" s="232"/>
      <c r="IM471" s="232"/>
      <c r="IN471" s="232"/>
      <c r="IO471" s="232"/>
      <c r="IP471" s="232"/>
      <c r="IQ471" s="232"/>
      <c r="IR471" s="232"/>
      <c r="IS471" s="232"/>
      <c r="IT471" s="232"/>
      <c r="IU471" s="232"/>
      <c r="IV471" s="232"/>
      <c r="IW471" s="232"/>
    </row>
    <row r="472" customFormat="false" ht="12.75" hidden="false" customHeight="false" outlineLevel="0" collapsed="false">
      <c r="A472" s="192"/>
      <c r="B472" s="216"/>
      <c r="C472" s="222"/>
      <c r="D472" s="222"/>
      <c r="E472" s="222"/>
      <c r="F472" s="217"/>
      <c r="G472" s="217"/>
      <c r="H472" s="217"/>
      <c r="I472" s="217"/>
      <c r="J472" s="217"/>
      <c r="K472" s="217"/>
      <c r="L472" s="217"/>
      <c r="M472" s="217"/>
      <c r="N472" s="217"/>
      <c r="O472" s="217"/>
      <c r="P472" s="217"/>
      <c r="Q472" s="217"/>
      <c r="R472" s="217"/>
      <c r="S472" s="217"/>
      <c r="T472" s="217"/>
      <c r="U472" s="217"/>
      <c r="V472" s="217"/>
      <c r="W472" s="217"/>
      <c r="X472" s="217"/>
      <c r="Y472" s="217"/>
      <c r="Z472" s="217"/>
      <c r="AA472" s="217"/>
      <c r="AB472" s="217"/>
      <c r="AC472" s="217"/>
      <c r="AD472" s="217"/>
      <c r="AE472" s="217"/>
      <c r="AF472" s="217"/>
      <c r="AG472" s="217"/>
      <c r="AH472" s="217"/>
      <c r="AI472" s="217"/>
      <c r="AJ472" s="217"/>
      <c r="AK472" s="217"/>
      <c r="AL472" s="217"/>
      <c r="AM472" s="217"/>
      <c r="AN472" s="217"/>
      <c r="AO472" s="217"/>
      <c r="AP472" s="217"/>
      <c r="AQ472" s="217"/>
      <c r="AR472" s="217"/>
      <c r="AS472" s="217"/>
      <c r="AT472" s="217"/>
      <c r="AU472" s="217"/>
      <c r="AV472" s="217"/>
      <c r="AW472" s="217"/>
      <c r="AX472" s="217"/>
      <c r="AY472" s="217"/>
      <c r="AZ472" s="217"/>
      <c r="BA472" s="217"/>
      <c r="BB472" s="217"/>
      <c r="BC472" s="217"/>
      <c r="BD472" s="217"/>
      <c r="BE472" s="217"/>
      <c r="BF472" s="217"/>
      <c r="BG472" s="217"/>
      <c r="BH472" s="217"/>
      <c r="BI472" s="217"/>
      <c r="BJ472" s="217"/>
      <c r="BK472" s="217"/>
      <c r="BL472" s="217"/>
      <c r="BM472" s="217"/>
      <c r="BN472" s="217"/>
      <c r="BO472" s="217"/>
      <c r="BP472" s="217"/>
      <c r="BQ472" s="217"/>
      <c r="BR472" s="217"/>
      <c r="BS472" s="217"/>
      <c r="BT472" s="217"/>
      <c r="BU472" s="217"/>
      <c r="BV472" s="217"/>
      <c r="BW472" s="217"/>
      <c r="BX472" s="217"/>
      <c r="BY472" s="217"/>
      <c r="BZ472" s="217"/>
      <c r="CA472" s="217"/>
      <c r="CB472" s="217"/>
      <c r="CC472" s="217"/>
      <c r="CD472" s="217"/>
      <c r="CE472" s="217"/>
      <c r="CF472" s="217"/>
      <c r="CG472" s="217"/>
      <c r="CH472" s="217"/>
      <c r="CI472" s="217"/>
      <c r="CJ472" s="217"/>
      <c r="CK472" s="217"/>
      <c r="CL472" s="217"/>
      <c r="CM472" s="217"/>
      <c r="CN472" s="217"/>
      <c r="CO472" s="217"/>
      <c r="CP472" s="217"/>
      <c r="CQ472" s="217"/>
      <c r="CR472" s="217"/>
      <c r="CS472" s="217"/>
      <c r="CT472" s="217"/>
      <c r="CU472" s="217"/>
      <c r="CV472" s="217"/>
      <c r="CW472" s="217"/>
      <c r="CX472" s="217"/>
      <c r="CY472" s="217"/>
      <c r="CZ472" s="217"/>
      <c r="DA472" s="217"/>
      <c r="DB472" s="217"/>
      <c r="DC472" s="217"/>
      <c r="DD472" s="217"/>
      <c r="DE472" s="217"/>
      <c r="DF472" s="217"/>
      <c r="DG472" s="217"/>
      <c r="DH472" s="217"/>
      <c r="DI472" s="217"/>
      <c r="DJ472" s="217"/>
      <c r="DK472" s="217"/>
      <c r="DL472" s="217"/>
      <c r="DM472" s="217"/>
      <c r="DN472" s="217"/>
      <c r="DO472" s="217"/>
      <c r="DP472" s="217"/>
      <c r="DQ472" s="217"/>
      <c r="DR472" s="217"/>
      <c r="DS472" s="217"/>
      <c r="DT472" s="217"/>
      <c r="DU472" s="217"/>
      <c r="DV472" s="217"/>
      <c r="DW472" s="217"/>
      <c r="DX472" s="217"/>
      <c r="DY472" s="217"/>
      <c r="DZ472" s="217"/>
      <c r="EA472" s="217"/>
      <c r="EB472" s="217"/>
      <c r="EC472" s="217"/>
      <c r="ED472" s="217"/>
      <c r="EE472" s="217"/>
      <c r="EF472" s="217"/>
      <c r="EG472" s="217"/>
      <c r="EH472" s="217"/>
      <c r="EI472" s="217"/>
      <c r="EJ472" s="217"/>
      <c r="EK472" s="217"/>
      <c r="EL472" s="217"/>
      <c r="EM472" s="217"/>
      <c r="EN472" s="217"/>
      <c r="EO472" s="217"/>
      <c r="EP472" s="217"/>
      <c r="EQ472" s="217"/>
      <c r="ER472" s="217"/>
      <c r="ES472" s="217"/>
      <c r="ET472" s="217"/>
      <c r="EU472" s="217"/>
      <c r="EV472" s="217"/>
      <c r="EW472" s="217"/>
      <c r="EX472" s="217"/>
      <c r="EY472" s="217"/>
      <c r="EZ472" s="217"/>
      <c r="FA472" s="217"/>
      <c r="FB472" s="217"/>
      <c r="FC472" s="217"/>
      <c r="FD472" s="217"/>
      <c r="FE472" s="217"/>
      <c r="FF472" s="217"/>
      <c r="FG472" s="217"/>
      <c r="FH472" s="217"/>
      <c r="FI472" s="217"/>
      <c r="FJ472" s="217"/>
      <c r="FK472" s="217"/>
      <c r="FL472" s="217"/>
      <c r="FM472" s="217"/>
      <c r="FN472" s="217"/>
      <c r="FO472" s="217"/>
      <c r="FP472" s="217"/>
      <c r="FQ472" s="217"/>
      <c r="FR472" s="217"/>
      <c r="FS472" s="217"/>
      <c r="FT472" s="217"/>
      <c r="FU472" s="217"/>
      <c r="FV472" s="217"/>
      <c r="FW472" s="217"/>
      <c r="FX472" s="217"/>
      <c r="FY472" s="217"/>
      <c r="FZ472" s="217"/>
      <c r="GA472" s="217"/>
      <c r="GB472" s="217"/>
      <c r="GC472" s="217"/>
      <c r="GD472" s="217"/>
      <c r="GE472" s="217"/>
      <c r="GF472" s="217"/>
      <c r="GG472" s="217"/>
      <c r="GH472" s="217"/>
      <c r="GI472" s="217"/>
      <c r="GJ472" s="217"/>
      <c r="GK472" s="217"/>
      <c r="GL472" s="217"/>
      <c r="GM472" s="217"/>
      <c r="GN472" s="217"/>
      <c r="GO472" s="217"/>
      <c r="GP472" s="217"/>
      <c r="GQ472" s="217"/>
      <c r="GR472" s="217"/>
      <c r="GS472" s="217"/>
      <c r="GT472" s="217"/>
      <c r="GU472" s="217"/>
      <c r="GV472" s="217"/>
      <c r="GW472" s="217"/>
      <c r="GX472" s="217"/>
      <c r="GY472" s="217"/>
      <c r="GZ472" s="217"/>
      <c r="HA472" s="217"/>
      <c r="HB472" s="217"/>
      <c r="HC472" s="217"/>
      <c r="HD472" s="217"/>
      <c r="HE472" s="217"/>
      <c r="HF472" s="217"/>
      <c r="HG472" s="217"/>
      <c r="HH472" s="217"/>
      <c r="HI472" s="217"/>
      <c r="HJ472" s="217"/>
      <c r="HK472" s="217"/>
      <c r="HL472" s="217"/>
      <c r="HM472" s="217"/>
      <c r="HN472" s="217"/>
      <c r="HO472" s="217"/>
      <c r="HP472" s="217"/>
      <c r="HQ472" s="217"/>
      <c r="HR472" s="217"/>
      <c r="HS472" s="217"/>
      <c r="HT472" s="217"/>
      <c r="HU472" s="217"/>
      <c r="HV472" s="217"/>
      <c r="HW472" s="217"/>
      <c r="HX472" s="217"/>
      <c r="HY472" s="217"/>
      <c r="HZ472" s="217"/>
      <c r="IA472" s="217"/>
      <c r="IB472" s="217"/>
      <c r="IC472" s="217"/>
      <c r="ID472" s="217"/>
      <c r="IE472" s="217"/>
      <c r="IF472" s="217"/>
      <c r="IG472" s="217"/>
      <c r="IH472" s="217"/>
      <c r="II472" s="217"/>
      <c r="IJ472" s="217"/>
      <c r="IK472" s="217"/>
      <c r="IL472" s="217"/>
      <c r="IM472" s="217"/>
      <c r="IN472" s="217"/>
      <c r="IO472" s="217"/>
      <c r="IP472" s="217"/>
      <c r="IQ472" s="217"/>
      <c r="IR472" s="217"/>
      <c r="IS472" s="217"/>
      <c r="IT472" s="217"/>
      <c r="IU472" s="217"/>
      <c r="IV472" s="217"/>
      <c r="IW472" s="217"/>
    </row>
    <row r="473" customFormat="false" ht="12.75" hidden="false" customHeight="false" outlineLevel="0" collapsed="false">
      <c r="A473" s="234"/>
      <c r="B473" s="235"/>
      <c r="C473" s="222"/>
      <c r="D473" s="222"/>
      <c r="E473" s="222"/>
      <c r="F473" s="232"/>
      <c r="G473" s="232"/>
      <c r="H473" s="232"/>
      <c r="I473" s="232"/>
      <c r="J473" s="232"/>
      <c r="K473" s="232"/>
      <c r="L473" s="232"/>
      <c r="M473" s="232"/>
      <c r="N473" s="232"/>
      <c r="O473" s="232"/>
      <c r="P473" s="232"/>
      <c r="Q473" s="232"/>
      <c r="R473" s="232"/>
      <c r="S473" s="232"/>
      <c r="T473" s="232"/>
      <c r="U473" s="232"/>
      <c r="V473" s="232"/>
      <c r="W473" s="232"/>
      <c r="X473" s="232"/>
      <c r="Y473" s="232"/>
      <c r="Z473" s="232"/>
      <c r="AA473" s="232"/>
      <c r="AB473" s="232"/>
      <c r="AC473" s="232"/>
      <c r="AD473" s="232"/>
      <c r="AE473" s="232"/>
      <c r="AF473" s="232"/>
      <c r="AG473" s="232"/>
      <c r="AH473" s="232"/>
      <c r="AI473" s="232"/>
      <c r="AJ473" s="232"/>
      <c r="AK473" s="232"/>
      <c r="AL473" s="232"/>
      <c r="AM473" s="232"/>
      <c r="AN473" s="232"/>
      <c r="AO473" s="232"/>
      <c r="AP473" s="232"/>
      <c r="AQ473" s="232"/>
      <c r="AR473" s="232"/>
      <c r="AS473" s="232"/>
      <c r="AT473" s="232"/>
      <c r="AU473" s="232"/>
      <c r="AV473" s="232"/>
      <c r="AW473" s="232"/>
      <c r="AX473" s="232"/>
      <c r="AY473" s="232"/>
      <c r="AZ473" s="232"/>
      <c r="BA473" s="232"/>
      <c r="BB473" s="232"/>
      <c r="BC473" s="232"/>
      <c r="BD473" s="232"/>
      <c r="BE473" s="232"/>
      <c r="BF473" s="232"/>
      <c r="BG473" s="232"/>
      <c r="BH473" s="232"/>
      <c r="BI473" s="232"/>
      <c r="BJ473" s="232"/>
      <c r="BK473" s="232"/>
      <c r="BL473" s="232"/>
      <c r="BM473" s="232"/>
      <c r="BN473" s="232"/>
      <c r="BO473" s="232"/>
      <c r="BP473" s="232"/>
      <c r="BQ473" s="232"/>
      <c r="BR473" s="232"/>
      <c r="BS473" s="232"/>
      <c r="BT473" s="232"/>
      <c r="BU473" s="232"/>
      <c r="BV473" s="232"/>
      <c r="BW473" s="232"/>
      <c r="BX473" s="232"/>
      <c r="BY473" s="232"/>
      <c r="BZ473" s="232"/>
      <c r="CA473" s="232"/>
      <c r="CB473" s="232"/>
      <c r="CC473" s="232"/>
      <c r="CD473" s="232"/>
      <c r="CE473" s="232"/>
      <c r="CF473" s="232"/>
      <c r="CG473" s="232"/>
      <c r="CH473" s="232"/>
      <c r="CI473" s="232"/>
      <c r="CJ473" s="232"/>
      <c r="CK473" s="232"/>
      <c r="CL473" s="232"/>
      <c r="CM473" s="232"/>
      <c r="CN473" s="232"/>
      <c r="CO473" s="232"/>
      <c r="CP473" s="232"/>
      <c r="CQ473" s="232"/>
      <c r="CR473" s="232"/>
      <c r="CS473" s="232"/>
      <c r="CT473" s="232"/>
      <c r="CU473" s="232"/>
      <c r="CV473" s="232"/>
      <c r="CW473" s="232"/>
      <c r="CX473" s="232"/>
      <c r="CY473" s="232"/>
      <c r="CZ473" s="232"/>
      <c r="DA473" s="232"/>
      <c r="DB473" s="232"/>
      <c r="DC473" s="232"/>
      <c r="DD473" s="232"/>
      <c r="DE473" s="232"/>
      <c r="DF473" s="232"/>
      <c r="DG473" s="232"/>
      <c r="DH473" s="232"/>
      <c r="DI473" s="232"/>
      <c r="DJ473" s="232"/>
      <c r="DK473" s="232"/>
      <c r="DL473" s="232"/>
      <c r="DM473" s="232"/>
      <c r="DN473" s="232"/>
      <c r="DO473" s="232"/>
      <c r="DP473" s="232"/>
      <c r="DQ473" s="232"/>
      <c r="DR473" s="232"/>
      <c r="DS473" s="232"/>
      <c r="DT473" s="232"/>
      <c r="DU473" s="232"/>
      <c r="DV473" s="232"/>
      <c r="DW473" s="232"/>
      <c r="DX473" s="232"/>
      <c r="DY473" s="232"/>
      <c r="DZ473" s="232"/>
      <c r="EA473" s="232"/>
      <c r="EB473" s="232"/>
      <c r="EC473" s="232"/>
      <c r="ED473" s="232"/>
      <c r="EE473" s="232"/>
      <c r="EF473" s="232"/>
      <c r="EG473" s="232"/>
      <c r="EH473" s="232"/>
      <c r="EI473" s="232"/>
      <c r="EJ473" s="232"/>
      <c r="EK473" s="232"/>
      <c r="EL473" s="232"/>
      <c r="EM473" s="232"/>
      <c r="EN473" s="232"/>
      <c r="EO473" s="232"/>
      <c r="EP473" s="232"/>
      <c r="EQ473" s="232"/>
      <c r="ER473" s="232"/>
      <c r="ES473" s="232"/>
      <c r="ET473" s="232"/>
      <c r="EU473" s="232"/>
      <c r="EV473" s="232"/>
      <c r="EW473" s="232"/>
      <c r="EX473" s="232"/>
      <c r="EY473" s="232"/>
      <c r="EZ473" s="232"/>
      <c r="FA473" s="232"/>
      <c r="FB473" s="232"/>
      <c r="FC473" s="232"/>
      <c r="FD473" s="232"/>
      <c r="FE473" s="232"/>
      <c r="FF473" s="232"/>
      <c r="FG473" s="232"/>
      <c r="FH473" s="232"/>
      <c r="FI473" s="232"/>
      <c r="FJ473" s="232"/>
      <c r="FK473" s="232"/>
      <c r="FL473" s="232"/>
      <c r="FM473" s="232"/>
      <c r="FN473" s="232"/>
      <c r="FO473" s="232"/>
      <c r="FP473" s="232"/>
      <c r="FQ473" s="232"/>
      <c r="FR473" s="232"/>
      <c r="FS473" s="232"/>
      <c r="FT473" s="232"/>
      <c r="FU473" s="232"/>
      <c r="FV473" s="232"/>
      <c r="FW473" s="232"/>
      <c r="FX473" s="232"/>
      <c r="FY473" s="232"/>
      <c r="FZ473" s="232"/>
      <c r="GA473" s="232"/>
      <c r="GB473" s="232"/>
      <c r="GC473" s="232"/>
      <c r="GD473" s="232"/>
      <c r="GE473" s="232"/>
      <c r="GF473" s="232"/>
      <c r="GG473" s="232"/>
      <c r="GH473" s="232"/>
      <c r="GI473" s="232"/>
      <c r="GJ473" s="232"/>
      <c r="GK473" s="232"/>
      <c r="GL473" s="232"/>
      <c r="GM473" s="232"/>
      <c r="GN473" s="232"/>
      <c r="GO473" s="232"/>
      <c r="GP473" s="232"/>
      <c r="GQ473" s="232"/>
      <c r="GR473" s="232"/>
      <c r="GS473" s="232"/>
      <c r="GT473" s="232"/>
      <c r="GU473" s="232"/>
      <c r="GV473" s="232"/>
      <c r="GW473" s="232"/>
      <c r="GX473" s="232"/>
      <c r="GY473" s="232"/>
      <c r="GZ473" s="232"/>
      <c r="HA473" s="232"/>
      <c r="HB473" s="232"/>
      <c r="HC473" s="232"/>
      <c r="HD473" s="232"/>
      <c r="HE473" s="232"/>
      <c r="HF473" s="232"/>
      <c r="HG473" s="232"/>
      <c r="HH473" s="232"/>
      <c r="HI473" s="232"/>
      <c r="HJ473" s="232"/>
      <c r="HK473" s="232"/>
      <c r="HL473" s="232"/>
      <c r="HM473" s="232"/>
      <c r="HN473" s="232"/>
      <c r="HO473" s="232"/>
      <c r="HP473" s="232"/>
      <c r="HQ473" s="232"/>
      <c r="HR473" s="232"/>
      <c r="HS473" s="232"/>
      <c r="HT473" s="232"/>
      <c r="HU473" s="232"/>
      <c r="HV473" s="232"/>
      <c r="HW473" s="232"/>
      <c r="HX473" s="232"/>
      <c r="HY473" s="232"/>
      <c r="HZ473" s="232"/>
      <c r="IA473" s="232"/>
      <c r="IB473" s="232"/>
      <c r="IC473" s="232"/>
      <c r="ID473" s="232"/>
      <c r="IE473" s="232"/>
      <c r="IF473" s="232"/>
      <c r="IG473" s="232"/>
      <c r="IH473" s="232"/>
      <c r="II473" s="232"/>
      <c r="IJ473" s="232"/>
      <c r="IK473" s="232"/>
      <c r="IL473" s="232"/>
      <c r="IM473" s="232"/>
      <c r="IN473" s="232"/>
      <c r="IO473" s="232"/>
      <c r="IP473" s="232"/>
      <c r="IQ473" s="232"/>
      <c r="IR473" s="232"/>
      <c r="IS473" s="232"/>
      <c r="IT473" s="232"/>
      <c r="IU473" s="232"/>
      <c r="IV473" s="232"/>
      <c r="IW473" s="232"/>
    </row>
    <row r="474" customFormat="false" ht="12.75" hidden="false" customHeight="false" outlineLevel="0" collapsed="false">
      <c r="A474" s="192"/>
      <c r="B474" s="229"/>
      <c r="C474" s="222"/>
      <c r="D474" s="222"/>
      <c r="E474" s="222"/>
      <c r="F474" s="217"/>
      <c r="G474" s="217"/>
      <c r="H474" s="217"/>
      <c r="I474" s="217"/>
      <c r="J474" s="217"/>
      <c r="K474" s="217"/>
      <c r="L474" s="217"/>
      <c r="M474" s="217"/>
      <c r="N474" s="217"/>
      <c r="O474" s="217"/>
      <c r="P474" s="217"/>
      <c r="Q474" s="217"/>
      <c r="R474" s="217"/>
      <c r="S474" s="217"/>
      <c r="T474" s="217"/>
      <c r="U474" s="217"/>
      <c r="V474" s="217"/>
      <c r="W474" s="217"/>
      <c r="X474" s="217"/>
      <c r="Y474" s="217"/>
      <c r="Z474" s="217"/>
      <c r="AA474" s="217"/>
      <c r="AB474" s="217"/>
      <c r="AC474" s="217"/>
      <c r="AD474" s="217"/>
      <c r="AE474" s="217"/>
      <c r="AF474" s="217"/>
      <c r="AG474" s="217"/>
      <c r="AH474" s="217"/>
      <c r="AI474" s="217"/>
      <c r="AJ474" s="217"/>
      <c r="AK474" s="217"/>
      <c r="AL474" s="217"/>
      <c r="AM474" s="217"/>
      <c r="AN474" s="217"/>
      <c r="AO474" s="217"/>
      <c r="AP474" s="217"/>
      <c r="AQ474" s="217"/>
      <c r="AR474" s="217"/>
      <c r="AS474" s="217"/>
      <c r="AT474" s="217"/>
      <c r="AU474" s="217"/>
      <c r="AV474" s="217"/>
      <c r="AW474" s="217"/>
      <c r="AX474" s="217"/>
      <c r="AY474" s="217"/>
      <c r="AZ474" s="217"/>
      <c r="BA474" s="217"/>
      <c r="BB474" s="217"/>
      <c r="BC474" s="217"/>
      <c r="BD474" s="217"/>
      <c r="BE474" s="217"/>
      <c r="BF474" s="217"/>
      <c r="BG474" s="217"/>
      <c r="BH474" s="217"/>
      <c r="BI474" s="217"/>
      <c r="BJ474" s="217"/>
      <c r="BK474" s="217"/>
      <c r="BL474" s="217"/>
      <c r="BM474" s="217"/>
      <c r="BN474" s="217"/>
      <c r="BO474" s="217"/>
      <c r="BP474" s="217"/>
      <c r="BQ474" s="217"/>
      <c r="BR474" s="217"/>
      <c r="BS474" s="217"/>
      <c r="BT474" s="217"/>
      <c r="BU474" s="217"/>
      <c r="BV474" s="217"/>
      <c r="BW474" s="217"/>
      <c r="BX474" s="217"/>
      <c r="BY474" s="217"/>
      <c r="BZ474" s="217"/>
      <c r="CA474" s="217"/>
      <c r="CB474" s="217"/>
      <c r="CC474" s="217"/>
      <c r="CD474" s="217"/>
      <c r="CE474" s="217"/>
      <c r="CF474" s="217"/>
      <c r="CG474" s="217"/>
      <c r="CH474" s="217"/>
      <c r="CI474" s="217"/>
      <c r="CJ474" s="217"/>
      <c r="CK474" s="217"/>
      <c r="CL474" s="217"/>
      <c r="CM474" s="217"/>
      <c r="CN474" s="217"/>
      <c r="CO474" s="217"/>
      <c r="CP474" s="217"/>
      <c r="CQ474" s="217"/>
      <c r="CR474" s="217"/>
      <c r="CS474" s="217"/>
      <c r="CT474" s="217"/>
      <c r="CU474" s="217"/>
      <c r="CV474" s="217"/>
      <c r="CW474" s="217"/>
      <c r="CX474" s="217"/>
      <c r="CY474" s="217"/>
      <c r="CZ474" s="217"/>
      <c r="DA474" s="217"/>
      <c r="DB474" s="217"/>
      <c r="DC474" s="217"/>
      <c r="DD474" s="217"/>
      <c r="DE474" s="217"/>
      <c r="DF474" s="217"/>
      <c r="DG474" s="217"/>
      <c r="DH474" s="217"/>
      <c r="DI474" s="217"/>
      <c r="DJ474" s="217"/>
      <c r="DK474" s="217"/>
      <c r="DL474" s="217"/>
      <c r="DM474" s="217"/>
      <c r="DN474" s="217"/>
      <c r="DO474" s="217"/>
      <c r="DP474" s="217"/>
      <c r="DQ474" s="217"/>
      <c r="DR474" s="217"/>
      <c r="DS474" s="217"/>
      <c r="DT474" s="217"/>
      <c r="DU474" s="217"/>
      <c r="DV474" s="217"/>
      <c r="DW474" s="217"/>
      <c r="DX474" s="217"/>
      <c r="DY474" s="217"/>
      <c r="DZ474" s="217"/>
      <c r="EA474" s="217"/>
      <c r="EB474" s="217"/>
      <c r="EC474" s="217"/>
      <c r="ED474" s="217"/>
      <c r="EE474" s="217"/>
      <c r="EF474" s="217"/>
      <c r="EG474" s="217"/>
      <c r="EH474" s="217"/>
      <c r="EI474" s="217"/>
      <c r="EJ474" s="217"/>
      <c r="EK474" s="217"/>
      <c r="EL474" s="217"/>
      <c r="EM474" s="217"/>
      <c r="EN474" s="217"/>
      <c r="EO474" s="217"/>
      <c r="EP474" s="217"/>
      <c r="EQ474" s="217"/>
      <c r="ER474" s="217"/>
      <c r="ES474" s="217"/>
      <c r="ET474" s="217"/>
      <c r="EU474" s="217"/>
      <c r="EV474" s="217"/>
      <c r="EW474" s="217"/>
      <c r="EX474" s="217"/>
      <c r="EY474" s="217"/>
      <c r="EZ474" s="217"/>
      <c r="FA474" s="217"/>
      <c r="FB474" s="217"/>
      <c r="FC474" s="217"/>
      <c r="FD474" s="217"/>
      <c r="FE474" s="217"/>
      <c r="FF474" s="217"/>
      <c r="FG474" s="217"/>
      <c r="FH474" s="217"/>
      <c r="FI474" s="217"/>
      <c r="FJ474" s="217"/>
      <c r="FK474" s="217"/>
      <c r="FL474" s="217"/>
      <c r="FM474" s="217"/>
      <c r="FN474" s="217"/>
      <c r="FO474" s="217"/>
      <c r="FP474" s="217"/>
      <c r="FQ474" s="217"/>
      <c r="FR474" s="217"/>
      <c r="FS474" s="217"/>
      <c r="FT474" s="217"/>
      <c r="FU474" s="217"/>
      <c r="FV474" s="217"/>
      <c r="FW474" s="217"/>
      <c r="FX474" s="217"/>
      <c r="FY474" s="217"/>
      <c r="FZ474" s="217"/>
      <c r="GA474" s="217"/>
      <c r="GB474" s="217"/>
      <c r="GC474" s="217"/>
      <c r="GD474" s="217"/>
      <c r="GE474" s="217"/>
      <c r="GF474" s="217"/>
      <c r="GG474" s="217"/>
      <c r="GH474" s="217"/>
      <c r="GI474" s="217"/>
      <c r="GJ474" s="217"/>
      <c r="GK474" s="217"/>
      <c r="GL474" s="217"/>
      <c r="GM474" s="217"/>
      <c r="GN474" s="217"/>
      <c r="GO474" s="217"/>
      <c r="GP474" s="217"/>
      <c r="GQ474" s="217"/>
      <c r="GR474" s="217"/>
      <c r="GS474" s="217"/>
      <c r="GT474" s="217"/>
      <c r="GU474" s="217"/>
      <c r="GV474" s="217"/>
      <c r="GW474" s="217"/>
      <c r="GX474" s="217"/>
      <c r="GY474" s="217"/>
      <c r="GZ474" s="217"/>
      <c r="HA474" s="217"/>
      <c r="HB474" s="217"/>
      <c r="HC474" s="217"/>
      <c r="HD474" s="217"/>
      <c r="HE474" s="217"/>
      <c r="HF474" s="217"/>
      <c r="HG474" s="217"/>
      <c r="HH474" s="217"/>
      <c r="HI474" s="217"/>
      <c r="HJ474" s="217"/>
      <c r="HK474" s="217"/>
      <c r="HL474" s="217"/>
      <c r="HM474" s="217"/>
      <c r="HN474" s="217"/>
      <c r="HO474" s="217"/>
      <c r="HP474" s="217"/>
      <c r="HQ474" s="217"/>
      <c r="HR474" s="217"/>
      <c r="HS474" s="217"/>
      <c r="HT474" s="217"/>
      <c r="HU474" s="217"/>
      <c r="HV474" s="217"/>
      <c r="HW474" s="217"/>
      <c r="HX474" s="217"/>
      <c r="HY474" s="217"/>
      <c r="HZ474" s="217"/>
      <c r="IA474" s="217"/>
      <c r="IB474" s="217"/>
      <c r="IC474" s="217"/>
      <c r="ID474" s="217"/>
      <c r="IE474" s="217"/>
      <c r="IF474" s="217"/>
      <c r="IG474" s="217"/>
      <c r="IH474" s="217"/>
      <c r="II474" s="217"/>
      <c r="IJ474" s="217"/>
      <c r="IK474" s="217"/>
      <c r="IL474" s="217"/>
      <c r="IM474" s="217"/>
      <c r="IN474" s="217"/>
      <c r="IO474" s="217"/>
      <c r="IP474" s="217"/>
      <c r="IQ474" s="217"/>
      <c r="IR474" s="217"/>
      <c r="IS474" s="217"/>
      <c r="IT474" s="217"/>
      <c r="IU474" s="217"/>
      <c r="IV474" s="217"/>
      <c r="IW474" s="217"/>
    </row>
    <row r="475" customFormat="false" ht="12.75" hidden="false" customHeight="false" outlineLevel="0" collapsed="false">
      <c r="A475" s="192"/>
      <c r="B475" s="229"/>
      <c r="C475" s="222"/>
      <c r="D475" s="222"/>
      <c r="E475" s="222"/>
      <c r="F475" s="217"/>
      <c r="G475" s="217"/>
      <c r="H475" s="217"/>
      <c r="I475" s="217"/>
      <c r="J475" s="217"/>
      <c r="K475" s="217"/>
      <c r="L475" s="217"/>
      <c r="M475" s="217"/>
      <c r="N475" s="217"/>
      <c r="O475" s="217"/>
      <c r="P475" s="217"/>
      <c r="Q475" s="217"/>
      <c r="R475" s="217"/>
      <c r="S475" s="217"/>
      <c r="T475" s="217"/>
      <c r="U475" s="217"/>
      <c r="V475" s="217"/>
      <c r="W475" s="217"/>
      <c r="X475" s="217"/>
      <c r="Y475" s="217"/>
      <c r="Z475" s="217"/>
      <c r="AA475" s="217"/>
      <c r="AB475" s="217"/>
      <c r="AC475" s="217"/>
      <c r="AD475" s="217"/>
      <c r="AE475" s="217"/>
      <c r="AF475" s="217"/>
      <c r="AG475" s="217"/>
      <c r="AH475" s="217"/>
      <c r="AI475" s="217"/>
      <c r="AJ475" s="217"/>
      <c r="AK475" s="217"/>
      <c r="AL475" s="217"/>
      <c r="AM475" s="217"/>
      <c r="AN475" s="217"/>
      <c r="AO475" s="217"/>
      <c r="AP475" s="217"/>
      <c r="AQ475" s="217"/>
      <c r="AR475" s="217"/>
      <c r="AS475" s="217"/>
      <c r="AT475" s="217"/>
      <c r="AU475" s="217"/>
      <c r="AV475" s="217"/>
      <c r="AW475" s="217"/>
      <c r="AX475" s="217"/>
      <c r="AY475" s="217"/>
      <c r="AZ475" s="217"/>
      <c r="BA475" s="217"/>
      <c r="BB475" s="217"/>
      <c r="BC475" s="217"/>
      <c r="BD475" s="217"/>
      <c r="BE475" s="217"/>
      <c r="BF475" s="217"/>
      <c r="BG475" s="217"/>
      <c r="BH475" s="217"/>
      <c r="BI475" s="217"/>
      <c r="BJ475" s="217"/>
      <c r="BK475" s="217"/>
      <c r="BL475" s="217"/>
      <c r="BM475" s="217"/>
      <c r="BN475" s="217"/>
      <c r="BO475" s="217"/>
      <c r="BP475" s="217"/>
      <c r="BQ475" s="217"/>
      <c r="BR475" s="217"/>
      <c r="BS475" s="217"/>
      <c r="BT475" s="217"/>
      <c r="BU475" s="217"/>
      <c r="BV475" s="217"/>
      <c r="BW475" s="217"/>
      <c r="BX475" s="217"/>
      <c r="BY475" s="217"/>
      <c r="BZ475" s="217"/>
      <c r="CA475" s="217"/>
      <c r="CB475" s="217"/>
      <c r="CC475" s="217"/>
      <c r="CD475" s="217"/>
      <c r="CE475" s="217"/>
      <c r="CF475" s="217"/>
      <c r="CG475" s="217"/>
      <c r="CH475" s="217"/>
      <c r="CI475" s="217"/>
      <c r="CJ475" s="217"/>
      <c r="CK475" s="217"/>
      <c r="CL475" s="217"/>
      <c r="CM475" s="217"/>
      <c r="CN475" s="217"/>
      <c r="CO475" s="217"/>
      <c r="CP475" s="217"/>
      <c r="CQ475" s="217"/>
      <c r="CR475" s="217"/>
      <c r="CS475" s="217"/>
      <c r="CT475" s="217"/>
      <c r="CU475" s="217"/>
      <c r="CV475" s="217"/>
      <c r="CW475" s="217"/>
      <c r="CX475" s="217"/>
      <c r="CY475" s="217"/>
      <c r="CZ475" s="217"/>
      <c r="DA475" s="217"/>
      <c r="DB475" s="217"/>
      <c r="DC475" s="217"/>
      <c r="DD475" s="217"/>
      <c r="DE475" s="217"/>
      <c r="DF475" s="217"/>
      <c r="DG475" s="217"/>
      <c r="DH475" s="217"/>
      <c r="DI475" s="217"/>
      <c r="DJ475" s="217"/>
      <c r="DK475" s="217"/>
      <c r="DL475" s="217"/>
      <c r="DM475" s="217"/>
      <c r="DN475" s="217"/>
      <c r="DO475" s="217"/>
      <c r="DP475" s="217"/>
      <c r="DQ475" s="217"/>
      <c r="DR475" s="217"/>
      <c r="DS475" s="217"/>
      <c r="DT475" s="217"/>
      <c r="DU475" s="217"/>
      <c r="DV475" s="217"/>
      <c r="DW475" s="217"/>
      <c r="DX475" s="217"/>
      <c r="DY475" s="217"/>
      <c r="DZ475" s="217"/>
      <c r="EA475" s="217"/>
      <c r="EB475" s="217"/>
      <c r="EC475" s="217"/>
      <c r="ED475" s="217"/>
      <c r="EE475" s="217"/>
      <c r="EF475" s="217"/>
      <c r="EG475" s="217"/>
      <c r="EH475" s="217"/>
      <c r="EI475" s="217"/>
      <c r="EJ475" s="217"/>
      <c r="EK475" s="217"/>
      <c r="EL475" s="217"/>
      <c r="EM475" s="217"/>
      <c r="EN475" s="217"/>
      <c r="EO475" s="217"/>
      <c r="EP475" s="217"/>
      <c r="EQ475" s="217"/>
      <c r="ER475" s="217"/>
      <c r="ES475" s="217"/>
      <c r="ET475" s="217"/>
      <c r="EU475" s="217"/>
      <c r="EV475" s="217"/>
      <c r="EW475" s="217"/>
      <c r="EX475" s="217"/>
      <c r="EY475" s="217"/>
      <c r="EZ475" s="217"/>
      <c r="FA475" s="217"/>
      <c r="FB475" s="217"/>
      <c r="FC475" s="217"/>
      <c r="FD475" s="217"/>
      <c r="FE475" s="217"/>
      <c r="FF475" s="217"/>
      <c r="FG475" s="217"/>
      <c r="FH475" s="217"/>
      <c r="FI475" s="217"/>
      <c r="FJ475" s="217"/>
      <c r="FK475" s="217"/>
      <c r="FL475" s="217"/>
      <c r="FM475" s="217"/>
      <c r="FN475" s="217"/>
      <c r="FO475" s="217"/>
      <c r="FP475" s="217"/>
      <c r="FQ475" s="217"/>
      <c r="FR475" s="217"/>
      <c r="FS475" s="217"/>
      <c r="FT475" s="217"/>
      <c r="FU475" s="217"/>
      <c r="FV475" s="217"/>
      <c r="FW475" s="217"/>
      <c r="FX475" s="217"/>
      <c r="FY475" s="217"/>
      <c r="FZ475" s="217"/>
      <c r="GA475" s="217"/>
      <c r="GB475" s="217"/>
      <c r="GC475" s="217"/>
      <c r="GD475" s="217"/>
      <c r="GE475" s="217"/>
      <c r="GF475" s="217"/>
      <c r="GG475" s="217"/>
      <c r="GH475" s="217"/>
      <c r="GI475" s="217"/>
      <c r="GJ475" s="217"/>
      <c r="GK475" s="217"/>
      <c r="GL475" s="217"/>
      <c r="GM475" s="217"/>
      <c r="GN475" s="217"/>
      <c r="GO475" s="217"/>
      <c r="GP475" s="217"/>
      <c r="GQ475" s="217"/>
      <c r="GR475" s="217"/>
      <c r="GS475" s="217"/>
      <c r="GT475" s="217"/>
      <c r="GU475" s="217"/>
      <c r="GV475" s="217"/>
      <c r="GW475" s="217"/>
      <c r="GX475" s="217"/>
      <c r="GY475" s="217"/>
      <c r="GZ475" s="217"/>
      <c r="HA475" s="217"/>
      <c r="HB475" s="217"/>
      <c r="HC475" s="217"/>
      <c r="HD475" s="217"/>
      <c r="HE475" s="217"/>
      <c r="HF475" s="217"/>
      <c r="HG475" s="217"/>
      <c r="HH475" s="217"/>
      <c r="HI475" s="217"/>
      <c r="HJ475" s="217"/>
      <c r="HK475" s="217"/>
      <c r="HL475" s="217"/>
      <c r="HM475" s="217"/>
      <c r="HN475" s="217"/>
      <c r="HO475" s="217"/>
      <c r="HP475" s="217"/>
      <c r="HQ475" s="217"/>
      <c r="HR475" s="217"/>
      <c r="HS475" s="217"/>
      <c r="HT475" s="217"/>
      <c r="HU475" s="217"/>
      <c r="HV475" s="217"/>
      <c r="HW475" s="217"/>
      <c r="HX475" s="217"/>
      <c r="HY475" s="217"/>
      <c r="HZ475" s="217"/>
      <c r="IA475" s="217"/>
      <c r="IB475" s="217"/>
      <c r="IC475" s="217"/>
      <c r="ID475" s="217"/>
      <c r="IE475" s="217"/>
      <c r="IF475" s="217"/>
      <c r="IG475" s="217"/>
      <c r="IH475" s="217"/>
      <c r="II475" s="217"/>
      <c r="IJ475" s="217"/>
      <c r="IK475" s="217"/>
      <c r="IL475" s="217"/>
      <c r="IM475" s="217"/>
      <c r="IN475" s="217"/>
      <c r="IO475" s="217"/>
      <c r="IP475" s="217"/>
      <c r="IQ475" s="217"/>
      <c r="IR475" s="217"/>
      <c r="IS475" s="217"/>
      <c r="IT475" s="217"/>
      <c r="IU475" s="217"/>
      <c r="IV475" s="217"/>
      <c r="IW475" s="217"/>
    </row>
    <row r="476" customFormat="false" ht="12.75" hidden="false" customHeight="false" outlineLevel="0" collapsed="false">
      <c r="A476" s="192"/>
      <c r="B476" s="229"/>
      <c r="C476" s="222"/>
      <c r="D476" s="222"/>
      <c r="E476" s="222"/>
      <c r="F476" s="217"/>
      <c r="G476" s="217"/>
      <c r="H476" s="217"/>
      <c r="I476" s="217"/>
      <c r="J476" s="217"/>
      <c r="K476" s="217"/>
      <c r="L476" s="217"/>
      <c r="M476" s="217"/>
      <c r="N476" s="217"/>
      <c r="O476" s="217"/>
      <c r="P476" s="217"/>
      <c r="Q476" s="217"/>
      <c r="R476" s="217"/>
      <c r="S476" s="217"/>
      <c r="T476" s="217"/>
      <c r="U476" s="217"/>
      <c r="V476" s="217"/>
      <c r="W476" s="217"/>
      <c r="X476" s="217"/>
      <c r="Y476" s="217"/>
      <c r="Z476" s="217"/>
      <c r="AA476" s="217"/>
      <c r="AB476" s="217"/>
      <c r="AC476" s="217"/>
      <c r="AD476" s="217"/>
      <c r="AE476" s="217"/>
      <c r="AF476" s="217"/>
      <c r="AG476" s="217"/>
      <c r="AH476" s="217"/>
      <c r="AI476" s="217"/>
      <c r="AJ476" s="217"/>
      <c r="AK476" s="217"/>
      <c r="AL476" s="217"/>
      <c r="AM476" s="217"/>
      <c r="AN476" s="217"/>
      <c r="AO476" s="217"/>
      <c r="AP476" s="217"/>
      <c r="AQ476" s="217"/>
      <c r="AR476" s="217"/>
      <c r="AS476" s="217"/>
      <c r="AT476" s="217"/>
      <c r="AU476" s="217"/>
      <c r="AV476" s="217"/>
      <c r="AW476" s="217"/>
      <c r="AX476" s="217"/>
      <c r="AY476" s="217"/>
      <c r="AZ476" s="217"/>
      <c r="BA476" s="217"/>
      <c r="BB476" s="217"/>
      <c r="BC476" s="217"/>
      <c r="BD476" s="217"/>
      <c r="BE476" s="217"/>
      <c r="BF476" s="217"/>
      <c r="BG476" s="217"/>
      <c r="BH476" s="217"/>
      <c r="BI476" s="217"/>
      <c r="BJ476" s="217"/>
      <c r="BK476" s="217"/>
      <c r="BL476" s="217"/>
      <c r="BM476" s="217"/>
      <c r="BN476" s="217"/>
      <c r="BO476" s="217"/>
      <c r="BP476" s="217"/>
      <c r="BQ476" s="217"/>
      <c r="BR476" s="217"/>
      <c r="BS476" s="217"/>
      <c r="BT476" s="217"/>
      <c r="BU476" s="217"/>
      <c r="BV476" s="217"/>
      <c r="BW476" s="217"/>
      <c r="BX476" s="217"/>
      <c r="BY476" s="217"/>
      <c r="BZ476" s="217"/>
      <c r="CA476" s="217"/>
      <c r="CB476" s="217"/>
      <c r="CC476" s="217"/>
      <c r="CD476" s="217"/>
      <c r="CE476" s="217"/>
      <c r="CF476" s="217"/>
      <c r="CG476" s="217"/>
      <c r="CH476" s="217"/>
      <c r="CI476" s="217"/>
      <c r="CJ476" s="217"/>
      <c r="CK476" s="217"/>
      <c r="CL476" s="217"/>
      <c r="CM476" s="217"/>
      <c r="CN476" s="217"/>
      <c r="CO476" s="217"/>
      <c r="CP476" s="217"/>
      <c r="CQ476" s="217"/>
      <c r="CR476" s="217"/>
      <c r="CS476" s="217"/>
      <c r="CT476" s="217"/>
      <c r="CU476" s="217"/>
      <c r="CV476" s="217"/>
      <c r="CW476" s="217"/>
      <c r="CX476" s="217"/>
      <c r="CY476" s="217"/>
      <c r="CZ476" s="217"/>
      <c r="DA476" s="217"/>
      <c r="DB476" s="217"/>
      <c r="DC476" s="217"/>
      <c r="DD476" s="217"/>
      <c r="DE476" s="217"/>
      <c r="DF476" s="217"/>
      <c r="DG476" s="217"/>
      <c r="DH476" s="217"/>
      <c r="DI476" s="217"/>
      <c r="DJ476" s="217"/>
      <c r="DK476" s="217"/>
      <c r="DL476" s="217"/>
      <c r="DM476" s="217"/>
      <c r="DN476" s="217"/>
      <c r="DO476" s="217"/>
      <c r="DP476" s="217"/>
      <c r="DQ476" s="217"/>
      <c r="DR476" s="217"/>
      <c r="DS476" s="217"/>
      <c r="DT476" s="217"/>
      <c r="DU476" s="217"/>
      <c r="DV476" s="217"/>
      <c r="DW476" s="217"/>
      <c r="DX476" s="217"/>
      <c r="DY476" s="217"/>
      <c r="DZ476" s="217"/>
      <c r="EA476" s="217"/>
      <c r="EB476" s="217"/>
      <c r="EC476" s="217"/>
      <c r="ED476" s="217"/>
      <c r="EE476" s="217"/>
      <c r="EF476" s="217"/>
      <c r="EG476" s="217"/>
      <c r="EH476" s="217"/>
      <c r="EI476" s="217"/>
      <c r="EJ476" s="217"/>
      <c r="EK476" s="217"/>
      <c r="EL476" s="217"/>
      <c r="EM476" s="217"/>
      <c r="EN476" s="217"/>
      <c r="EO476" s="217"/>
      <c r="EP476" s="217"/>
      <c r="EQ476" s="217"/>
      <c r="ER476" s="217"/>
      <c r="ES476" s="217"/>
      <c r="ET476" s="217"/>
      <c r="EU476" s="217"/>
      <c r="EV476" s="217"/>
      <c r="EW476" s="217"/>
      <c r="EX476" s="217"/>
      <c r="EY476" s="217"/>
      <c r="EZ476" s="217"/>
      <c r="FA476" s="217"/>
      <c r="FB476" s="217"/>
      <c r="FC476" s="217"/>
      <c r="FD476" s="217"/>
      <c r="FE476" s="217"/>
      <c r="FF476" s="217"/>
      <c r="FG476" s="217"/>
      <c r="FH476" s="217"/>
      <c r="FI476" s="217"/>
      <c r="FJ476" s="217"/>
      <c r="FK476" s="217"/>
      <c r="FL476" s="217"/>
      <c r="FM476" s="217"/>
      <c r="FN476" s="217"/>
      <c r="FO476" s="217"/>
      <c r="FP476" s="217"/>
      <c r="FQ476" s="217"/>
      <c r="FR476" s="217"/>
      <c r="FS476" s="217"/>
      <c r="FT476" s="217"/>
      <c r="FU476" s="217"/>
      <c r="FV476" s="217"/>
      <c r="FW476" s="217"/>
      <c r="FX476" s="217"/>
      <c r="FY476" s="217"/>
      <c r="FZ476" s="217"/>
      <c r="GA476" s="217"/>
      <c r="GB476" s="217"/>
      <c r="GC476" s="217"/>
      <c r="GD476" s="217"/>
      <c r="GE476" s="217"/>
      <c r="GF476" s="217"/>
      <c r="GG476" s="217"/>
      <c r="GH476" s="217"/>
      <c r="GI476" s="217"/>
      <c r="GJ476" s="217"/>
      <c r="GK476" s="217"/>
      <c r="GL476" s="217"/>
      <c r="GM476" s="217"/>
      <c r="GN476" s="217"/>
      <c r="GO476" s="217"/>
      <c r="GP476" s="217"/>
      <c r="GQ476" s="217"/>
      <c r="GR476" s="217"/>
      <c r="GS476" s="217"/>
      <c r="GT476" s="217"/>
      <c r="GU476" s="217"/>
      <c r="GV476" s="217"/>
      <c r="GW476" s="217"/>
      <c r="GX476" s="217"/>
      <c r="GY476" s="217"/>
      <c r="GZ476" s="217"/>
      <c r="HA476" s="217"/>
      <c r="HB476" s="217"/>
      <c r="HC476" s="217"/>
      <c r="HD476" s="217"/>
      <c r="HE476" s="217"/>
      <c r="HF476" s="217"/>
      <c r="HG476" s="217"/>
      <c r="HH476" s="217"/>
      <c r="HI476" s="217"/>
      <c r="HJ476" s="217"/>
      <c r="HK476" s="217"/>
      <c r="HL476" s="217"/>
      <c r="HM476" s="217"/>
      <c r="HN476" s="217"/>
      <c r="HO476" s="217"/>
      <c r="HP476" s="217"/>
      <c r="HQ476" s="217"/>
      <c r="HR476" s="217"/>
      <c r="HS476" s="217"/>
      <c r="HT476" s="217"/>
      <c r="HU476" s="217"/>
      <c r="HV476" s="217"/>
      <c r="HW476" s="217"/>
      <c r="HX476" s="217"/>
      <c r="HY476" s="217"/>
      <c r="HZ476" s="217"/>
      <c r="IA476" s="217"/>
      <c r="IB476" s="217"/>
      <c r="IC476" s="217"/>
      <c r="ID476" s="217"/>
      <c r="IE476" s="217"/>
      <c r="IF476" s="217"/>
      <c r="IG476" s="217"/>
      <c r="IH476" s="217"/>
      <c r="II476" s="217"/>
      <c r="IJ476" s="217"/>
      <c r="IK476" s="217"/>
      <c r="IL476" s="217"/>
      <c r="IM476" s="217"/>
      <c r="IN476" s="217"/>
      <c r="IO476" s="217"/>
      <c r="IP476" s="217"/>
      <c r="IQ476" s="217"/>
      <c r="IR476" s="217"/>
      <c r="IS476" s="217"/>
      <c r="IT476" s="217"/>
      <c r="IU476" s="217"/>
      <c r="IV476" s="217"/>
      <c r="IW476" s="217"/>
    </row>
    <row r="477" customFormat="false" ht="12.75" hidden="false" customHeight="false" outlineLevel="0" collapsed="false">
      <c r="A477" s="148"/>
      <c r="B477" s="148"/>
      <c r="C477" s="148"/>
      <c r="D477" s="148"/>
      <c r="E477" s="148"/>
    </row>
    <row r="478" customFormat="false" ht="12.75" hidden="false" customHeight="false" outlineLevel="0" collapsed="false">
      <c r="A478" s="148"/>
      <c r="B478" s="148"/>
      <c r="C478" s="148"/>
      <c r="D478" s="148"/>
      <c r="E478" s="148"/>
    </row>
    <row r="479" customFormat="false" ht="12.75" hidden="false" customHeight="false" outlineLevel="0" collapsed="false">
      <c r="A479" s="148"/>
      <c r="B479" s="148"/>
      <c r="C479" s="148"/>
      <c r="D479" s="148"/>
      <c r="E479" s="148"/>
    </row>
    <row r="480" customFormat="false" ht="18.75" hidden="false" customHeight="false" outlineLevel="0" collapsed="false">
      <c r="A480" s="197"/>
      <c r="B480" s="148"/>
      <c r="C480" s="148"/>
      <c r="D480" s="148"/>
      <c r="E480" s="148"/>
    </row>
    <row r="481" customFormat="false" ht="12.75" hidden="false" customHeight="false" outlineLevel="0" collapsed="false">
      <c r="A481" s="160"/>
      <c r="B481" s="148"/>
      <c r="C481" s="148"/>
      <c r="D481" s="148"/>
      <c r="E481" s="148"/>
    </row>
    <row r="482" customFormat="false" ht="12.75" hidden="false" customHeight="false" outlineLevel="0" collapsed="false">
      <c r="A482" s="187"/>
      <c r="B482" s="148"/>
      <c r="C482" s="148"/>
      <c r="D482" s="206"/>
      <c r="E482" s="206"/>
    </row>
    <row r="483" customFormat="false" ht="12.75" hidden="false" customHeight="false" outlineLevel="0" collapsed="false">
      <c r="A483" s="148"/>
      <c r="B483" s="148"/>
      <c r="C483" s="148"/>
      <c r="D483" s="148"/>
      <c r="E483" s="148"/>
    </row>
    <row r="484" customFormat="false" ht="12.75" hidden="false" customHeight="false" outlineLevel="0" collapsed="false">
      <c r="A484" s="149"/>
      <c r="B484" s="149"/>
      <c r="C484" s="170"/>
      <c r="D484" s="170"/>
      <c r="E484" s="170"/>
    </row>
    <row r="485" customFormat="false" ht="12.75" hidden="false" customHeight="false" outlineLevel="0" collapsed="false">
      <c r="A485" s="160"/>
      <c r="B485" s="148"/>
      <c r="C485" s="148"/>
      <c r="D485" s="148"/>
      <c r="E485" s="148"/>
    </row>
    <row r="486" customFormat="false" ht="12.75" hidden="false" customHeight="false" outlineLevel="0" collapsed="false">
      <c r="A486" s="199"/>
      <c r="B486" s="148"/>
      <c r="C486" s="148"/>
      <c r="D486" s="200"/>
      <c r="E486" s="200"/>
    </row>
    <row r="487" customFormat="false" ht="12.75" hidden="false" customHeight="false" outlineLevel="0" collapsed="false">
      <c r="A487" s="199"/>
      <c r="B487" s="148"/>
      <c r="C487" s="148"/>
      <c r="D487" s="200"/>
      <c r="E487" s="200"/>
    </row>
    <row r="488" customFormat="false" ht="12.75" hidden="false" customHeight="false" outlineLevel="0" collapsed="false">
      <c r="A488" s="237"/>
      <c r="B488" s="148"/>
      <c r="C488" s="148"/>
      <c r="D488" s="200"/>
      <c r="E488" s="200"/>
    </row>
    <row r="489" customFormat="false" ht="12.75" hidden="false" customHeight="false" outlineLevel="0" collapsed="false">
      <c r="A489" s="199"/>
      <c r="B489" s="148"/>
      <c r="C489" s="148"/>
      <c r="D489" s="200"/>
      <c r="E489" s="200"/>
    </row>
    <row r="490" customFormat="false" ht="12.75" hidden="false" customHeight="false" outlineLevel="0" collapsed="false">
      <c r="A490" s="148"/>
      <c r="B490" s="148"/>
      <c r="C490" s="148"/>
      <c r="D490" s="200"/>
      <c r="E490" s="200"/>
    </row>
    <row r="491" customFormat="false" ht="12.75" hidden="false" customHeight="false" outlineLevel="0" collapsed="false">
      <c r="A491" s="160"/>
      <c r="B491" s="148"/>
      <c r="C491" s="148"/>
      <c r="D491" s="200"/>
      <c r="E491" s="200"/>
    </row>
    <row r="492" customFormat="false" ht="12.75" hidden="false" customHeight="false" outlineLevel="0" collapsed="false">
      <c r="A492" s="199"/>
      <c r="B492" s="148"/>
      <c r="C492" s="148"/>
      <c r="D492" s="200"/>
      <c r="E492" s="200"/>
    </row>
    <row r="493" customFormat="false" ht="12.75" hidden="false" customHeight="false" outlineLevel="0" collapsed="false">
      <c r="A493" s="199"/>
      <c r="B493" s="148"/>
      <c r="C493" s="148"/>
      <c r="D493" s="200"/>
      <c r="E493" s="200"/>
    </row>
    <row r="494" customFormat="false" ht="12.75" hidden="false" customHeight="false" outlineLevel="0" collapsed="false">
      <c r="A494" s="199"/>
      <c r="B494" s="148"/>
      <c r="C494" s="148"/>
      <c r="D494" s="200"/>
      <c r="E494" s="200"/>
    </row>
    <row r="495" customFormat="false" ht="12.75" hidden="false" customHeight="false" outlineLevel="0" collapsed="false">
      <c r="A495" s="199"/>
      <c r="B495" s="148"/>
      <c r="C495" s="148"/>
      <c r="D495" s="200"/>
      <c r="E495" s="200"/>
    </row>
    <row r="496" customFormat="false" ht="12.75" hidden="false" customHeight="false" outlineLevel="0" collapsed="false">
      <c r="A496" s="199"/>
      <c r="B496" s="148"/>
      <c r="C496" s="148"/>
      <c r="D496" s="200"/>
      <c r="E496" s="200"/>
    </row>
    <row r="497" customFormat="false" ht="12.75" hidden="false" customHeight="false" outlineLevel="0" collapsed="false">
      <c r="A497" s="199"/>
      <c r="B497" s="148"/>
      <c r="C497" s="148"/>
      <c r="D497" s="200"/>
      <c r="E497" s="200"/>
    </row>
    <row r="498" customFormat="false" ht="12.75" hidden="false" customHeight="false" outlineLevel="0" collapsed="false">
      <c r="A498" s="199"/>
      <c r="B498" s="148"/>
      <c r="C498" s="148"/>
      <c r="D498" s="200"/>
      <c r="E498" s="200"/>
    </row>
    <row r="499" customFormat="false" ht="12.75" hidden="false" customHeight="false" outlineLevel="0" collapsed="false">
      <c r="A499" s="199"/>
      <c r="B499" s="148"/>
      <c r="C499" s="148"/>
      <c r="D499" s="200"/>
      <c r="E499" s="200"/>
    </row>
    <row r="500" customFormat="false" ht="12.75" hidden="false" customHeight="false" outlineLevel="0" collapsed="false">
      <c r="A500" s="199"/>
      <c r="B500" s="148"/>
      <c r="C500" s="148"/>
      <c r="D500" s="200"/>
      <c r="E500" s="200"/>
    </row>
    <row r="501" customFormat="false" ht="12.75" hidden="false" customHeight="false" outlineLevel="0" collapsed="false">
      <c r="A501" s="199"/>
      <c r="B501" s="148"/>
      <c r="C501" s="148"/>
      <c r="D501" s="200"/>
      <c r="E501" s="200"/>
    </row>
    <row r="502" customFormat="false" ht="12.75" hidden="false" customHeight="false" outlineLevel="0" collapsed="false">
      <c r="A502" s="148"/>
      <c r="B502" s="148"/>
      <c r="C502" s="148"/>
      <c r="D502" s="200"/>
      <c r="E502" s="200"/>
    </row>
    <row r="503" customFormat="false" ht="12.75" hidden="false" customHeight="false" outlineLevel="0" collapsed="false">
      <c r="A503" s="148"/>
      <c r="B503" s="148"/>
      <c r="C503" s="148"/>
      <c r="D503" s="200"/>
      <c r="E503" s="200"/>
    </row>
    <row r="504" customFormat="false" ht="12.75" hidden="false" customHeight="false" outlineLevel="0" collapsed="false">
      <c r="A504" s="148"/>
      <c r="B504" s="148"/>
      <c r="C504" s="148"/>
      <c r="D504" s="200"/>
      <c r="E504" s="200"/>
    </row>
    <row r="505" customFormat="false" ht="12.75" hidden="false" customHeight="false" outlineLevel="0" collapsed="false">
      <c r="A505" s="199"/>
      <c r="B505" s="148"/>
      <c r="C505" s="148"/>
      <c r="D505" s="200"/>
      <c r="E505" s="200"/>
    </row>
    <row r="506" customFormat="false" ht="12.75" hidden="false" customHeight="false" outlineLevel="0" collapsed="false">
      <c r="A506" s="148"/>
      <c r="B506" s="148"/>
      <c r="C506" s="148"/>
      <c r="D506" s="200"/>
      <c r="E506" s="200"/>
    </row>
    <row r="507" customFormat="false" ht="12.75" hidden="false" customHeight="false" outlineLevel="0" collapsed="false">
      <c r="A507" s="148"/>
      <c r="B507" s="148"/>
      <c r="C507" s="148"/>
      <c r="D507" s="200"/>
      <c r="E507" s="200"/>
    </row>
    <row r="508" customFormat="false" ht="12.75" hidden="false" customHeight="false" outlineLevel="0" collapsed="false">
      <c r="A508" s="160"/>
      <c r="B508" s="148"/>
      <c r="C508" s="148"/>
      <c r="D508" s="200"/>
      <c r="E508" s="200"/>
    </row>
    <row r="509" customFormat="false" ht="12.75" hidden="false" customHeight="false" outlineLevel="0" collapsed="false">
      <c r="A509" s="199"/>
      <c r="B509" s="148"/>
      <c r="C509" s="148"/>
      <c r="D509" s="200"/>
      <c r="E509" s="200"/>
    </row>
    <row r="510" customFormat="false" ht="12.75" hidden="false" customHeight="false" outlineLevel="0" collapsed="false">
      <c r="A510" s="160"/>
      <c r="B510" s="148"/>
      <c r="C510" s="148"/>
      <c r="D510" s="200"/>
      <c r="E510" s="200"/>
    </row>
    <row r="511" customFormat="false" ht="12.75" hidden="false" customHeight="false" outlineLevel="0" collapsed="false">
      <c r="A511" s="160"/>
      <c r="B511" s="148"/>
      <c r="C511" s="148"/>
      <c r="D511" s="200"/>
      <c r="E511" s="200"/>
    </row>
    <row r="512" customFormat="false" ht="12.75" hidden="false" customHeight="false" outlineLevel="0" collapsed="false">
      <c r="A512" s="160"/>
      <c r="B512" s="148"/>
      <c r="C512" s="148"/>
      <c r="D512" s="200"/>
      <c r="E512" s="200"/>
    </row>
    <row r="513" customFormat="false" ht="12.75" hidden="false" customHeight="false" outlineLevel="0" collapsed="false">
      <c r="A513" s="148"/>
      <c r="B513" s="148"/>
      <c r="C513" s="148"/>
      <c r="D513" s="200"/>
      <c r="E513" s="200"/>
    </row>
    <row r="514" customFormat="false" ht="12.75" hidden="false" customHeight="false" outlineLevel="0" collapsed="false">
      <c r="A514" s="148"/>
      <c r="B514" s="148"/>
      <c r="C514" s="148"/>
      <c r="D514" s="200"/>
      <c r="E514" s="200"/>
    </row>
    <row r="515" customFormat="false" ht="12.75" hidden="false" customHeight="false" outlineLevel="0" collapsed="false">
      <c r="A515" s="160"/>
      <c r="B515" s="148"/>
      <c r="C515" s="148"/>
      <c r="D515" s="200"/>
      <c r="E515" s="200"/>
    </row>
    <row r="516" customFormat="false" ht="12.75" hidden="false" customHeight="false" outlineLevel="0" collapsed="false">
      <c r="A516" s="160"/>
      <c r="B516" s="148"/>
      <c r="C516" s="148"/>
      <c r="D516" s="200"/>
      <c r="E516" s="200"/>
    </row>
    <row r="517" customFormat="false" ht="12.75" hidden="false" customHeight="false" outlineLevel="0" collapsed="false">
      <c r="A517" s="160"/>
      <c r="B517" s="148"/>
      <c r="C517" s="148"/>
      <c r="D517" s="200"/>
      <c r="E517" s="200"/>
    </row>
    <row r="518" customFormat="false" ht="12.75" hidden="false" customHeight="false" outlineLevel="0" collapsed="false">
      <c r="A518" s="160"/>
      <c r="B518" s="148"/>
      <c r="C518" s="148"/>
      <c r="D518" s="200"/>
      <c r="E518" s="200"/>
    </row>
    <row r="519" customFormat="false" ht="12.75" hidden="false" customHeight="false" outlineLevel="0" collapsed="false">
      <c r="A519" s="148"/>
      <c r="B519" s="148"/>
      <c r="C519" s="148"/>
      <c r="D519" s="148"/>
      <c r="E519" s="148"/>
    </row>
    <row r="520" customFormat="false" ht="12.75" hidden="false" customHeight="false" outlineLevel="0" collapsed="false">
      <c r="A520" s="148"/>
      <c r="B520" s="148"/>
      <c r="C520" s="148"/>
      <c r="D520" s="148"/>
      <c r="E520" s="148"/>
    </row>
    <row r="521" customFormat="false" ht="12.75" hidden="false" customHeight="false" outlineLevel="0" collapsed="false">
      <c r="A521" s="148"/>
      <c r="B521" s="148"/>
      <c r="C521" s="148"/>
      <c r="D521" s="148"/>
      <c r="E521" s="148"/>
    </row>
    <row r="522" customFormat="false" ht="12.75" hidden="false" customHeight="false" outlineLevel="0" collapsed="false">
      <c r="A522" s="148"/>
      <c r="B522" s="148"/>
      <c r="C522" s="148"/>
      <c r="D522" s="148"/>
      <c r="E522" s="148"/>
    </row>
    <row r="523" customFormat="false" ht="12.75" hidden="false" customHeight="false" outlineLevel="0" collapsed="false">
      <c r="A523" s="148"/>
      <c r="B523" s="148"/>
      <c r="C523" s="148"/>
      <c r="D523" s="148"/>
      <c r="E523" s="148"/>
    </row>
    <row r="524" customFormat="false" ht="12.75" hidden="false" customHeight="false" outlineLevel="0" collapsed="false">
      <c r="A524" s="148"/>
      <c r="B524" s="148"/>
      <c r="C524" s="148"/>
      <c r="D524" s="148"/>
      <c r="E524" s="148"/>
    </row>
    <row r="525" customFormat="false" ht="12.75" hidden="false" customHeight="false" outlineLevel="0" collapsed="false">
      <c r="A525" s="148"/>
      <c r="B525" s="148"/>
      <c r="C525" s="148"/>
      <c r="D525" s="148"/>
      <c r="E525" s="148"/>
    </row>
    <row r="526" customFormat="false" ht="12.75" hidden="false" customHeight="false" outlineLevel="0" collapsed="false">
      <c r="A526" s="148"/>
      <c r="B526" s="148"/>
      <c r="C526" s="148"/>
      <c r="D526" s="148"/>
      <c r="E526" s="148"/>
    </row>
    <row r="527" customFormat="false" ht="12.75" hidden="false" customHeight="false" outlineLevel="0" collapsed="false">
      <c r="A527" s="148"/>
      <c r="B527" s="148"/>
      <c r="C527" s="148"/>
      <c r="D527" s="148"/>
      <c r="E527" s="148"/>
    </row>
    <row r="528" customFormat="false" ht="12.75" hidden="false" customHeight="false" outlineLevel="0" collapsed="false">
      <c r="A528" s="148"/>
      <c r="B528" s="148"/>
      <c r="C528" s="148"/>
      <c r="D528" s="148"/>
      <c r="E528" s="148"/>
    </row>
    <row r="529" customFormat="false" ht="12.75" hidden="false" customHeight="false" outlineLevel="0" collapsed="false">
      <c r="A529" s="148"/>
      <c r="B529" s="148"/>
      <c r="C529" s="148"/>
      <c r="D529" s="148"/>
      <c r="E529" s="148"/>
    </row>
    <row r="530" customFormat="false" ht="12.75" hidden="false" customHeight="false" outlineLevel="0" collapsed="false">
      <c r="A530" s="148"/>
      <c r="B530" s="148"/>
      <c r="C530" s="148"/>
      <c r="D530" s="148"/>
      <c r="E530" s="148"/>
    </row>
    <row r="531" customFormat="false" ht="12.75" hidden="false" customHeight="false" outlineLevel="0" collapsed="false">
      <c r="A531" s="148"/>
      <c r="B531" s="148"/>
      <c r="C531" s="148"/>
      <c r="D531" s="148"/>
      <c r="E531" s="148"/>
    </row>
    <row r="532" customFormat="false" ht="12.75" hidden="false" customHeight="false" outlineLevel="0" collapsed="false">
      <c r="A532" s="148"/>
      <c r="B532" s="148"/>
      <c r="C532" s="148"/>
      <c r="D532" s="148"/>
      <c r="E532" s="148"/>
    </row>
    <row r="533" customFormat="false" ht="12.75" hidden="false" customHeight="false" outlineLevel="0" collapsed="false">
      <c r="A533" s="148"/>
      <c r="B533" s="148"/>
      <c r="C533" s="148"/>
      <c r="D533" s="148"/>
      <c r="E533" s="148"/>
    </row>
    <row r="534" customFormat="false" ht="12.75" hidden="false" customHeight="false" outlineLevel="0" collapsed="false">
      <c r="A534" s="148"/>
      <c r="B534" s="148"/>
      <c r="C534" s="148"/>
      <c r="D534" s="148"/>
      <c r="E534" s="148"/>
    </row>
    <row r="535" customFormat="false" ht="12.75" hidden="false" customHeight="false" outlineLevel="0" collapsed="false">
      <c r="A535" s="148"/>
      <c r="B535" s="148"/>
      <c r="C535" s="148"/>
      <c r="D535" s="148"/>
      <c r="E535" s="148"/>
    </row>
    <row r="536" customFormat="false" ht="12.75" hidden="false" customHeight="false" outlineLevel="0" collapsed="false">
      <c r="A536" s="148"/>
      <c r="B536" s="148"/>
      <c r="C536" s="148"/>
      <c r="D536" s="148"/>
      <c r="E536" s="148"/>
    </row>
    <row r="537" customFormat="false" ht="12.75" hidden="false" customHeight="false" outlineLevel="0" collapsed="false">
      <c r="A537" s="148"/>
      <c r="B537" s="148"/>
      <c r="C537" s="148"/>
      <c r="D537" s="148"/>
      <c r="E537" s="148"/>
    </row>
    <row r="538" customFormat="false" ht="12.75" hidden="false" customHeight="false" outlineLevel="0" collapsed="false">
      <c r="A538" s="148"/>
      <c r="B538" s="148"/>
      <c r="C538" s="148"/>
      <c r="D538" s="148"/>
      <c r="E538" s="148"/>
    </row>
    <row r="539" customFormat="false" ht="12.75" hidden="false" customHeight="false" outlineLevel="0" collapsed="false">
      <c r="A539" s="148"/>
      <c r="B539" s="148"/>
      <c r="C539" s="148"/>
      <c r="D539" s="148"/>
      <c r="E539" s="148"/>
    </row>
    <row r="540" customFormat="false" ht="12.75" hidden="false" customHeight="false" outlineLevel="0" collapsed="false">
      <c r="A540" s="148"/>
      <c r="B540" s="148"/>
      <c r="C540" s="148"/>
      <c r="D540" s="148"/>
      <c r="E540" s="148"/>
    </row>
    <row r="541" customFormat="false" ht="12.75" hidden="false" customHeight="false" outlineLevel="0" collapsed="false">
      <c r="A541" s="148"/>
      <c r="B541" s="148"/>
      <c r="C541" s="148"/>
      <c r="D541" s="148"/>
      <c r="E541" s="148"/>
    </row>
    <row r="542" customFormat="false" ht="12.75" hidden="false" customHeight="false" outlineLevel="0" collapsed="false">
      <c r="A542" s="148"/>
      <c r="B542" s="148"/>
      <c r="C542" s="148"/>
      <c r="D542" s="148"/>
      <c r="E542" s="148"/>
    </row>
    <row r="543" customFormat="false" ht="12.75" hidden="false" customHeight="false" outlineLevel="0" collapsed="false">
      <c r="A543" s="148"/>
      <c r="B543" s="148"/>
      <c r="C543" s="148"/>
      <c r="D543" s="148"/>
      <c r="E543" s="148"/>
    </row>
    <row r="544" customFormat="false" ht="12.75" hidden="false" customHeight="false" outlineLevel="0" collapsed="false">
      <c r="A544" s="148"/>
      <c r="B544" s="148"/>
      <c r="C544" s="148"/>
      <c r="D544" s="148"/>
      <c r="E544" s="148"/>
    </row>
    <row r="545" customFormat="false" ht="12.75" hidden="false" customHeight="false" outlineLevel="0" collapsed="false">
      <c r="A545" s="148"/>
      <c r="B545" s="148"/>
      <c r="C545" s="148"/>
      <c r="D545" s="148"/>
      <c r="E545" s="148"/>
    </row>
    <row r="546" customFormat="false" ht="12.75" hidden="false" customHeight="false" outlineLevel="0" collapsed="false">
      <c r="A546" s="148"/>
      <c r="B546" s="148"/>
      <c r="C546" s="148"/>
      <c r="D546" s="148"/>
      <c r="E546" s="148"/>
    </row>
    <row r="547" customFormat="false" ht="12.75" hidden="false" customHeight="false" outlineLevel="0" collapsed="false">
      <c r="A547" s="148"/>
      <c r="B547" s="148"/>
      <c r="C547" s="148"/>
      <c r="D547" s="148"/>
      <c r="E547" s="148"/>
    </row>
    <row r="548" customFormat="false" ht="12.75" hidden="false" customHeight="false" outlineLevel="0" collapsed="false">
      <c r="A548" s="148"/>
      <c r="B548" s="148"/>
      <c r="C548" s="148"/>
      <c r="D548" s="148"/>
      <c r="E548" s="148"/>
    </row>
    <row r="549" customFormat="false" ht="12.75" hidden="false" customHeight="false" outlineLevel="0" collapsed="false">
      <c r="A549" s="148"/>
      <c r="B549" s="148"/>
      <c r="C549" s="148"/>
      <c r="D549" s="148"/>
      <c r="E549" s="148"/>
    </row>
    <row r="550" customFormat="false" ht="12.75" hidden="false" customHeight="false" outlineLevel="0" collapsed="false">
      <c r="A550" s="148"/>
      <c r="B550" s="148"/>
      <c r="C550" s="148"/>
      <c r="D550" s="148"/>
      <c r="E550" s="148"/>
    </row>
    <row r="551" customFormat="false" ht="12.75" hidden="false" customHeight="false" outlineLevel="0" collapsed="false">
      <c r="A551" s="148"/>
      <c r="B551" s="148"/>
      <c r="C551" s="148"/>
      <c r="D551" s="148"/>
      <c r="E551" s="148"/>
    </row>
    <row r="552" customFormat="false" ht="12.75" hidden="false" customHeight="false" outlineLevel="0" collapsed="false">
      <c r="A552" s="148"/>
      <c r="B552" s="148"/>
      <c r="C552" s="148"/>
      <c r="D552" s="148"/>
      <c r="E552" s="148"/>
    </row>
    <row r="553" customFormat="false" ht="12.75" hidden="false" customHeight="false" outlineLevel="0" collapsed="false">
      <c r="A553" s="148"/>
      <c r="B553" s="148"/>
      <c r="C553" s="148"/>
      <c r="D553" s="148"/>
      <c r="E553" s="148"/>
    </row>
    <row r="554" customFormat="false" ht="12.75" hidden="false" customHeight="false" outlineLevel="0" collapsed="false">
      <c r="A554" s="148"/>
      <c r="B554" s="148"/>
      <c r="C554" s="148"/>
      <c r="D554" s="148"/>
      <c r="E554" s="148"/>
    </row>
    <row r="555" customFormat="false" ht="12.75" hidden="false" customHeight="false" outlineLevel="0" collapsed="false">
      <c r="A555" s="148"/>
      <c r="B555" s="148"/>
      <c r="C555" s="148"/>
      <c r="D555" s="148"/>
      <c r="E555" s="148"/>
    </row>
    <row r="556" customFormat="false" ht="12.75" hidden="false" customHeight="false" outlineLevel="0" collapsed="false">
      <c r="A556" s="148"/>
      <c r="B556" s="148"/>
      <c r="C556" s="148"/>
      <c r="D556" s="148"/>
      <c r="E556" s="148"/>
    </row>
    <row r="557" customFormat="false" ht="12.75" hidden="false" customHeight="false" outlineLevel="0" collapsed="false">
      <c r="A557" s="148"/>
      <c r="B557" s="148"/>
      <c r="C557" s="148"/>
      <c r="D557" s="148"/>
      <c r="E557" s="148"/>
    </row>
    <row r="558" customFormat="false" ht="12.75" hidden="false" customHeight="false" outlineLevel="0" collapsed="false">
      <c r="A558" s="148"/>
      <c r="B558" s="148"/>
      <c r="C558" s="148"/>
      <c r="D558" s="148"/>
      <c r="E558" s="148"/>
    </row>
    <row r="559" customFormat="false" ht="12.75" hidden="false" customHeight="false" outlineLevel="0" collapsed="false">
      <c r="A559" s="148"/>
      <c r="B559" s="148"/>
      <c r="C559" s="148"/>
      <c r="D559" s="148"/>
      <c r="E559" s="148"/>
    </row>
    <row r="560" customFormat="false" ht="12.75" hidden="false" customHeight="false" outlineLevel="0" collapsed="false">
      <c r="A560" s="148"/>
      <c r="B560" s="148"/>
      <c r="C560" s="148"/>
      <c r="D560" s="148"/>
      <c r="E560" s="148"/>
    </row>
    <row r="561" customFormat="false" ht="12.75" hidden="false" customHeight="false" outlineLevel="0" collapsed="false">
      <c r="A561" s="148"/>
      <c r="B561" s="148"/>
      <c r="C561" s="148"/>
      <c r="D561" s="148"/>
      <c r="E561" s="148"/>
    </row>
    <row r="562" customFormat="false" ht="12.75" hidden="false" customHeight="false" outlineLevel="0" collapsed="false">
      <c r="A562" s="148"/>
      <c r="B562" s="148"/>
      <c r="C562" s="148"/>
      <c r="D562" s="148"/>
      <c r="E562" s="148"/>
    </row>
    <row r="563" customFormat="false" ht="12.75" hidden="false" customHeight="false" outlineLevel="0" collapsed="false">
      <c r="A563" s="148"/>
      <c r="B563" s="148"/>
      <c r="C563" s="148"/>
      <c r="D563" s="148"/>
      <c r="E563" s="148"/>
    </row>
    <row r="564" customFormat="false" ht="12.75" hidden="false" customHeight="false" outlineLevel="0" collapsed="false">
      <c r="A564" s="148"/>
      <c r="B564" s="148"/>
      <c r="C564" s="148"/>
      <c r="D564" s="148"/>
      <c r="E564" s="148"/>
    </row>
    <row r="565" customFormat="false" ht="12.75" hidden="false" customHeight="false" outlineLevel="0" collapsed="false">
      <c r="A565" s="148"/>
      <c r="B565" s="148"/>
      <c r="C565" s="148"/>
      <c r="D565" s="148"/>
      <c r="E565" s="148"/>
    </row>
    <row r="566" customFormat="false" ht="12.75" hidden="false" customHeight="false" outlineLevel="0" collapsed="false">
      <c r="A566" s="148"/>
      <c r="B566" s="148"/>
      <c r="C566" s="148"/>
      <c r="D566" s="148"/>
      <c r="E566" s="148"/>
    </row>
    <row r="567" customFormat="false" ht="12.75" hidden="false" customHeight="false" outlineLevel="0" collapsed="false">
      <c r="A567" s="148"/>
      <c r="B567" s="148"/>
      <c r="C567" s="148"/>
      <c r="D567" s="148"/>
      <c r="E567" s="148"/>
    </row>
    <row r="568" customFormat="false" ht="12.75" hidden="false" customHeight="false" outlineLevel="0" collapsed="false">
      <c r="A568" s="148"/>
      <c r="B568" s="148"/>
      <c r="C568" s="148"/>
      <c r="D568" s="148"/>
      <c r="E568" s="148"/>
    </row>
    <row r="569" customFormat="false" ht="12.75" hidden="false" customHeight="false" outlineLevel="0" collapsed="false">
      <c r="A569" s="148"/>
      <c r="B569" s="148"/>
      <c r="C569" s="148"/>
      <c r="D569" s="148"/>
      <c r="E569" s="148"/>
    </row>
    <row r="570" customFormat="false" ht="12.75" hidden="false" customHeight="false" outlineLevel="0" collapsed="false">
      <c r="A570" s="148"/>
      <c r="B570" s="148"/>
      <c r="C570" s="148"/>
      <c r="D570" s="148"/>
      <c r="E570" s="148"/>
    </row>
    <row r="571" customFormat="false" ht="12.75" hidden="false" customHeight="false" outlineLevel="0" collapsed="false">
      <c r="A571" s="148"/>
      <c r="B571" s="148"/>
      <c r="C571" s="148"/>
      <c r="D571" s="148"/>
      <c r="E571" s="148"/>
    </row>
    <row r="572" customFormat="false" ht="12.75" hidden="false" customHeight="false" outlineLevel="0" collapsed="false">
      <c r="A572" s="148"/>
      <c r="B572" s="148"/>
      <c r="C572" s="148"/>
      <c r="D572" s="148"/>
      <c r="E572" s="148"/>
    </row>
    <row r="573" customFormat="false" ht="12.75" hidden="false" customHeight="false" outlineLevel="0" collapsed="false">
      <c r="A573" s="148"/>
      <c r="B573" s="148"/>
      <c r="C573" s="148"/>
      <c r="D573" s="148"/>
      <c r="E573" s="148"/>
    </row>
    <row r="574" customFormat="false" ht="12.75" hidden="false" customHeight="false" outlineLevel="0" collapsed="false">
      <c r="A574" s="148"/>
      <c r="B574" s="148"/>
      <c r="C574" s="148"/>
      <c r="D574" s="148"/>
      <c r="E574" s="148"/>
    </row>
    <row r="575" customFormat="false" ht="12.75" hidden="false" customHeight="false" outlineLevel="0" collapsed="false">
      <c r="A575" s="148"/>
      <c r="B575" s="148"/>
      <c r="C575" s="148"/>
      <c r="D575" s="148"/>
      <c r="E575" s="148"/>
    </row>
    <row r="576" customFormat="false" ht="12.75" hidden="false" customHeight="false" outlineLevel="0" collapsed="false">
      <c r="A576" s="148"/>
      <c r="B576" s="148"/>
      <c r="C576" s="148"/>
      <c r="D576" s="148"/>
      <c r="E576" s="148"/>
    </row>
    <row r="577" customFormat="false" ht="12.75" hidden="false" customHeight="false" outlineLevel="0" collapsed="false">
      <c r="A577" s="148"/>
      <c r="B577" s="148"/>
      <c r="C577" s="148"/>
      <c r="D577" s="148"/>
      <c r="E577" s="148"/>
    </row>
    <row r="578" customFormat="false" ht="12.75" hidden="false" customHeight="false" outlineLevel="0" collapsed="false">
      <c r="A578" s="148"/>
      <c r="B578" s="148"/>
      <c r="C578" s="148"/>
      <c r="D578" s="148"/>
      <c r="E578" s="148"/>
    </row>
    <row r="579" customFormat="false" ht="12.75" hidden="false" customHeight="false" outlineLevel="0" collapsed="false">
      <c r="A579" s="148"/>
      <c r="B579" s="148"/>
      <c r="C579" s="148"/>
      <c r="D579" s="148"/>
      <c r="E579" s="148"/>
    </row>
    <row r="580" customFormat="false" ht="12.75" hidden="false" customHeight="false" outlineLevel="0" collapsed="false">
      <c r="A580" s="148"/>
      <c r="B580" s="148"/>
      <c r="C580" s="148"/>
      <c r="D580" s="148"/>
      <c r="E580" s="148"/>
    </row>
    <row r="581" customFormat="false" ht="12.75" hidden="false" customHeight="false" outlineLevel="0" collapsed="false">
      <c r="A581" s="148"/>
      <c r="B581" s="148"/>
      <c r="C581" s="148"/>
      <c r="D581" s="148"/>
      <c r="E581" s="148"/>
    </row>
    <row r="582" customFormat="false" ht="12.75" hidden="false" customHeight="false" outlineLevel="0" collapsed="false">
      <c r="A582" s="148"/>
      <c r="B582" s="148"/>
      <c r="C582" s="148"/>
      <c r="D582" s="148"/>
      <c r="E582" s="148"/>
    </row>
    <row r="583" customFormat="false" ht="12.75" hidden="false" customHeight="false" outlineLevel="0" collapsed="false">
      <c r="A583" s="148"/>
      <c r="B583" s="148"/>
      <c r="C583" s="148"/>
      <c r="D583" s="148"/>
      <c r="E583" s="148"/>
    </row>
    <row r="584" customFormat="false" ht="12.75" hidden="false" customHeight="false" outlineLevel="0" collapsed="false">
      <c r="A584" s="148"/>
      <c r="B584" s="148"/>
      <c r="C584" s="148"/>
      <c r="D584" s="148"/>
      <c r="E584" s="148"/>
    </row>
    <row r="585" customFormat="false" ht="12.75" hidden="false" customHeight="false" outlineLevel="0" collapsed="false">
      <c r="A585" s="148"/>
      <c r="B585" s="148"/>
      <c r="C585" s="148"/>
      <c r="D585" s="148"/>
      <c r="E585" s="148"/>
    </row>
    <row r="586" customFormat="false" ht="12.75" hidden="false" customHeight="false" outlineLevel="0" collapsed="false">
      <c r="A586" s="148"/>
      <c r="B586" s="148"/>
      <c r="C586" s="148"/>
      <c r="D586" s="148"/>
      <c r="E586" s="148"/>
    </row>
    <row r="587" customFormat="false" ht="12.75" hidden="false" customHeight="false" outlineLevel="0" collapsed="false">
      <c r="A587" s="148"/>
      <c r="B587" s="148"/>
      <c r="C587" s="148"/>
      <c r="D587" s="148"/>
      <c r="E587" s="148"/>
    </row>
    <row r="588" customFormat="false" ht="12.75" hidden="false" customHeight="false" outlineLevel="0" collapsed="false">
      <c r="A588" s="148"/>
      <c r="B588" s="148"/>
      <c r="C588" s="148"/>
      <c r="D588" s="148"/>
      <c r="E588" s="148"/>
    </row>
    <row r="589" customFormat="false" ht="12.75" hidden="false" customHeight="false" outlineLevel="0" collapsed="false">
      <c r="A589" s="148"/>
      <c r="B589" s="148"/>
      <c r="C589" s="148"/>
      <c r="D589" s="148"/>
      <c r="E589" s="148"/>
    </row>
    <row r="590" customFormat="false" ht="12.75" hidden="false" customHeight="false" outlineLevel="0" collapsed="false">
      <c r="A590" s="148"/>
      <c r="B590" s="148"/>
      <c r="C590" s="148"/>
      <c r="D590" s="148"/>
      <c r="E590" s="148"/>
    </row>
    <row r="591" customFormat="false" ht="12.75" hidden="false" customHeight="false" outlineLevel="0" collapsed="false">
      <c r="A591" s="148"/>
      <c r="B591" s="148"/>
      <c r="C591" s="148"/>
      <c r="D591" s="148"/>
      <c r="E591" s="148"/>
    </row>
    <row r="592" customFormat="false" ht="12.75" hidden="false" customHeight="false" outlineLevel="0" collapsed="false">
      <c r="A592" s="148"/>
      <c r="B592" s="148"/>
      <c r="C592" s="148"/>
      <c r="D592" s="148"/>
      <c r="E592" s="148"/>
    </row>
    <row r="593" customFormat="false" ht="12.75" hidden="false" customHeight="false" outlineLevel="0" collapsed="false">
      <c r="A593" s="148"/>
      <c r="B593" s="148"/>
      <c r="C593" s="148"/>
      <c r="D593" s="148"/>
      <c r="E593" s="148"/>
    </row>
    <row r="594" customFormat="false" ht="12.75" hidden="false" customHeight="false" outlineLevel="0" collapsed="false">
      <c r="A594" s="148"/>
      <c r="B594" s="148"/>
      <c r="C594" s="148"/>
      <c r="D594" s="148"/>
      <c r="E594" s="148"/>
    </row>
    <row r="595" customFormat="false" ht="12.75" hidden="false" customHeight="false" outlineLevel="0" collapsed="false">
      <c r="A595" s="148"/>
      <c r="B595" s="148"/>
      <c r="C595" s="148"/>
      <c r="D595" s="148"/>
      <c r="E595" s="148"/>
    </row>
    <row r="596" customFormat="false" ht="12.75" hidden="false" customHeight="false" outlineLevel="0" collapsed="false">
      <c r="A596" s="148"/>
      <c r="B596" s="148"/>
      <c r="C596" s="148"/>
      <c r="D596" s="148"/>
      <c r="E596" s="148"/>
    </row>
    <row r="597" customFormat="false" ht="12.75" hidden="false" customHeight="false" outlineLevel="0" collapsed="false">
      <c r="A597" s="148"/>
      <c r="B597" s="148"/>
      <c r="C597" s="148"/>
      <c r="D597" s="148"/>
      <c r="E597" s="148"/>
    </row>
    <row r="598" customFormat="false" ht="12.75" hidden="false" customHeight="false" outlineLevel="0" collapsed="false">
      <c r="A598" s="148"/>
      <c r="B598" s="148"/>
      <c r="C598" s="148"/>
      <c r="D598" s="148"/>
      <c r="E598" s="148"/>
    </row>
    <row r="599" customFormat="false" ht="12.75" hidden="false" customHeight="false" outlineLevel="0" collapsed="false">
      <c r="A599" s="148"/>
      <c r="B599" s="148"/>
      <c r="C599" s="148"/>
      <c r="D599" s="148"/>
      <c r="E599" s="148"/>
    </row>
    <row r="600" customFormat="false" ht="12.75" hidden="false" customHeight="false" outlineLevel="0" collapsed="false">
      <c r="A600" s="148"/>
      <c r="B600" s="148"/>
      <c r="C600" s="148"/>
      <c r="D600" s="148"/>
      <c r="E600" s="148"/>
    </row>
    <row r="601" customFormat="false" ht="12.75" hidden="false" customHeight="false" outlineLevel="0" collapsed="false">
      <c r="A601" s="148"/>
      <c r="B601" s="148"/>
      <c r="C601" s="148"/>
      <c r="D601" s="148"/>
      <c r="E601" s="148"/>
    </row>
    <row r="602" customFormat="false" ht="12.75" hidden="false" customHeight="false" outlineLevel="0" collapsed="false">
      <c r="A602" s="148"/>
      <c r="B602" s="148"/>
      <c r="C602" s="148"/>
      <c r="D602" s="148"/>
      <c r="E602" s="148"/>
    </row>
    <row r="603" customFormat="false" ht="12.75" hidden="false" customHeight="false" outlineLevel="0" collapsed="false">
      <c r="A603" s="148"/>
      <c r="B603" s="148"/>
      <c r="C603" s="148"/>
      <c r="D603" s="148"/>
      <c r="E603" s="148"/>
    </row>
    <row r="604" customFormat="false" ht="12.75" hidden="false" customHeight="false" outlineLevel="0" collapsed="false">
      <c r="A604" s="148"/>
      <c r="B604" s="148"/>
      <c r="C604" s="148"/>
      <c r="D604" s="148"/>
      <c r="E604" s="148"/>
    </row>
    <row r="605" customFormat="false" ht="12.75" hidden="false" customHeight="false" outlineLevel="0" collapsed="false">
      <c r="A605" s="148"/>
      <c r="B605" s="148"/>
      <c r="C605" s="148"/>
      <c r="D605" s="148"/>
      <c r="E605" s="148"/>
    </row>
    <row r="606" customFormat="false" ht="12.75" hidden="false" customHeight="false" outlineLevel="0" collapsed="false">
      <c r="A606" s="148"/>
      <c r="B606" s="148"/>
      <c r="C606" s="148"/>
      <c r="D606" s="148"/>
      <c r="E606" s="148"/>
    </row>
    <row r="607" customFormat="false" ht="12.75" hidden="false" customHeight="false" outlineLevel="0" collapsed="false">
      <c r="A607" s="148"/>
      <c r="B607" s="148"/>
      <c r="C607" s="148"/>
      <c r="D607" s="148"/>
      <c r="E607" s="148"/>
    </row>
    <row r="608" customFormat="false" ht="12.75" hidden="false" customHeight="false" outlineLevel="0" collapsed="false">
      <c r="A608" s="148"/>
      <c r="B608" s="148"/>
      <c r="C608" s="148"/>
      <c r="D608" s="148"/>
      <c r="E608" s="148"/>
    </row>
    <row r="609" customFormat="false" ht="12.75" hidden="false" customHeight="false" outlineLevel="0" collapsed="false">
      <c r="A609" s="148"/>
      <c r="B609" s="148"/>
      <c r="C609" s="148"/>
      <c r="D609" s="148"/>
      <c r="E609" s="148"/>
    </row>
    <row r="610" customFormat="false" ht="12.75" hidden="false" customHeight="false" outlineLevel="0" collapsed="false">
      <c r="A610" s="148"/>
      <c r="B610" s="148"/>
      <c r="C610" s="148"/>
      <c r="D610" s="148"/>
      <c r="E610" s="148"/>
    </row>
    <row r="611" customFormat="false" ht="12.75" hidden="false" customHeight="false" outlineLevel="0" collapsed="false">
      <c r="A611" s="148"/>
      <c r="B611" s="148"/>
      <c r="C611" s="148"/>
      <c r="D611" s="148"/>
      <c r="E611" s="148"/>
    </row>
    <row r="612" customFormat="false" ht="12.75" hidden="false" customHeight="false" outlineLevel="0" collapsed="false">
      <c r="A612" s="148"/>
      <c r="B612" s="148"/>
      <c r="C612" s="148"/>
      <c r="D612" s="148"/>
      <c r="E612" s="148"/>
    </row>
    <row r="613" customFormat="false" ht="12.75" hidden="false" customHeight="false" outlineLevel="0" collapsed="false">
      <c r="A613" s="148"/>
      <c r="B613" s="148"/>
      <c r="C613" s="148"/>
      <c r="D613" s="148"/>
      <c r="E613" s="148"/>
    </row>
    <row r="614" customFormat="false" ht="12.75" hidden="false" customHeight="false" outlineLevel="0" collapsed="false">
      <c r="A614" s="148"/>
      <c r="B614" s="148"/>
      <c r="C614" s="148"/>
      <c r="D614" s="148"/>
      <c r="E614" s="148"/>
    </row>
    <row r="615" customFormat="false" ht="12.75" hidden="false" customHeight="false" outlineLevel="0" collapsed="false">
      <c r="A615" s="148"/>
      <c r="B615" s="148"/>
      <c r="C615" s="148"/>
      <c r="D615" s="148"/>
      <c r="E615" s="148"/>
    </row>
    <row r="616" customFormat="false" ht="12.75" hidden="false" customHeight="false" outlineLevel="0" collapsed="false">
      <c r="A616" s="148"/>
      <c r="B616" s="148"/>
      <c r="C616" s="148"/>
      <c r="D616" s="148"/>
      <c r="E616" s="148"/>
    </row>
    <row r="617" customFormat="false" ht="12.75" hidden="false" customHeight="false" outlineLevel="0" collapsed="false">
      <c r="A617" s="148"/>
      <c r="B617" s="148"/>
      <c r="C617" s="148"/>
      <c r="D617" s="148"/>
      <c r="E617" s="148"/>
    </row>
    <row r="618" customFormat="false" ht="12.75" hidden="false" customHeight="false" outlineLevel="0" collapsed="false">
      <c r="A618" s="148"/>
      <c r="B618" s="148"/>
      <c r="C618" s="148"/>
      <c r="D618" s="148"/>
      <c r="E618" s="148"/>
    </row>
    <row r="619" customFormat="false" ht="12.75" hidden="false" customHeight="false" outlineLevel="0" collapsed="false">
      <c r="A619" s="148"/>
      <c r="B619" s="148"/>
      <c r="C619" s="148"/>
      <c r="D619" s="148"/>
      <c r="E619" s="148"/>
    </row>
    <row r="620" customFormat="false" ht="12.75" hidden="false" customHeight="false" outlineLevel="0" collapsed="false">
      <c r="A620" s="148"/>
      <c r="B620" s="148"/>
      <c r="C620" s="148"/>
      <c r="D620" s="148"/>
      <c r="E620" s="148"/>
    </row>
    <row r="621" customFormat="false" ht="12.75" hidden="false" customHeight="false" outlineLevel="0" collapsed="false">
      <c r="A621" s="148"/>
      <c r="B621" s="148"/>
      <c r="C621" s="148"/>
      <c r="D621" s="148"/>
      <c r="E621" s="148"/>
    </row>
    <row r="622" customFormat="false" ht="12.75" hidden="false" customHeight="false" outlineLevel="0" collapsed="false">
      <c r="A622" s="148"/>
      <c r="B622" s="148"/>
      <c r="C622" s="148"/>
      <c r="D622" s="148"/>
      <c r="E622" s="148"/>
    </row>
    <row r="623" customFormat="false" ht="12.75" hidden="false" customHeight="false" outlineLevel="0" collapsed="false">
      <c r="A623" s="148"/>
      <c r="B623" s="148"/>
      <c r="C623" s="148"/>
      <c r="D623" s="148"/>
      <c r="E623" s="148"/>
    </row>
    <row r="624" customFormat="false" ht="12.75" hidden="false" customHeight="false" outlineLevel="0" collapsed="false">
      <c r="A624" s="148"/>
      <c r="B624" s="148"/>
      <c r="C624" s="148"/>
      <c r="D624" s="148"/>
      <c r="E624" s="148"/>
    </row>
    <row r="625" customFormat="false" ht="12.75" hidden="false" customHeight="false" outlineLevel="0" collapsed="false">
      <c r="A625" s="148"/>
      <c r="B625" s="148"/>
      <c r="C625" s="148"/>
      <c r="D625" s="148"/>
      <c r="E625" s="148"/>
    </row>
    <row r="626" customFormat="false" ht="12.75" hidden="false" customHeight="false" outlineLevel="0" collapsed="false">
      <c r="A626" s="148"/>
      <c r="B626" s="148"/>
      <c r="C626" s="148"/>
      <c r="D626" s="148"/>
      <c r="E626" s="148"/>
    </row>
    <row r="627" customFormat="false" ht="12.75" hidden="false" customHeight="false" outlineLevel="0" collapsed="false">
      <c r="A627" s="148"/>
      <c r="B627" s="148"/>
      <c r="C627" s="148"/>
      <c r="D627" s="148"/>
      <c r="E627" s="148"/>
    </row>
    <row r="628" customFormat="false" ht="12.75" hidden="false" customHeight="false" outlineLevel="0" collapsed="false">
      <c r="A628" s="148"/>
      <c r="B628" s="148"/>
      <c r="C628" s="148"/>
      <c r="D628" s="148"/>
      <c r="E628" s="148"/>
    </row>
    <row r="629" customFormat="false" ht="12.75" hidden="false" customHeight="false" outlineLevel="0" collapsed="false">
      <c r="A629" s="148"/>
      <c r="B629" s="148"/>
      <c r="C629" s="148"/>
      <c r="D629" s="148"/>
      <c r="E629" s="148"/>
    </row>
    <row r="630" customFormat="false" ht="12.75" hidden="false" customHeight="false" outlineLevel="0" collapsed="false">
      <c r="A630" s="148"/>
      <c r="B630" s="148"/>
      <c r="C630" s="148"/>
      <c r="D630" s="148"/>
      <c r="E630" s="148"/>
    </row>
    <row r="631" customFormat="false" ht="12.75" hidden="false" customHeight="false" outlineLevel="0" collapsed="false">
      <c r="A631" s="148"/>
      <c r="B631" s="148"/>
      <c r="C631" s="148"/>
      <c r="D631" s="148"/>
      <c r="E631" s="148"/>
    </row>
    <row r="632" customFormat="false" ht="12.75" hidden="false" customHeight="false" outlineLevel="0" collapsed="false">
      <c r="A632" s="148"/>
      <c r="B632" s="148"/>
      <c r="C632" s="148"/>
      <c r="D632" s="148"/>
      <c r="E632" s="148"/>
    </row>
    <row r="633" customFormat="false" ht="12.75" hidden="false" customHeight="false" outlineLevel="0" collapsed="false">
      <c r="A633" s="148"/>
      <c r="B633" s="148"/>
      <c r="C633" s="148"/>
      <c r="D633" s="148"/>
      <c r="E633" s="148"/>
    </row>
    <row r="634" customFormat="false" ht="12.75" hidden="false" customHeight="false" outlineLevel="0" collapsed="false">
      <c r="A634" s="148"/>
      <c r="B634" s="148"/>
      <c r="C634" s="148"/>
      <c r="D634" s="148"/>
      <c r="E634" s="148"/>
    </row>
    <row r="635" customFormat="false" ht="12.75" hidden="false" customHeight="false" outlineLevel="0" collapsed="false">
      <c r="A635" s="148"/>
      <c r="B635" s="148"/>
      <c r="C635" s="148"/>
      <c r="D635" s="148"/>
      <c r="E635" s="148"/>
    </row>
    <row r="636" customFormat="false" ht="12.75" hidden="false" customHeight="false" outlineLevel="0" collapsed="false">
      <c r="A636" s="148"/>
      <c r="B636" s="148"/>
      <c r="C636" s="148"/>
      <c r="D636" s="148"/>
      <c r="E636" s="148"/>
    </row>
    <row r="637" customFormat="false" ht="12.75" hidden="false" customHeight="false" outlineLevel="0" collapsed="false">
      <c r="A637" s="148"/>
      <c r="B637" s="148"/>
      <c r="C637" s="148"/>
      <c r="D637" s="148"/>
      <c r="E637" s="148"/>
    </row>
    <row r="638" customFormat="false" ht="12.75" hidden="false" customHeight="false" outlineLevel="0" collapsed="false">
      <c r="A638" s="148"/>
      <c r="B638" s="148"/>
      <c r="C638" s="148"/>
      <c r="D638" s="148"/>
      <c r="E638" s="148"/>
    </row>
    <row r="639" customFormat="false" ht="12.75" hidden="false" customHeight="false" outlineLevel="0" collapsed="false">
      <c r="A639" s="148"/>
      <c r="B639" s="148"/>
      <c r="C639" s="148"/>
      <c r="D639" s="148"/>
      <c r="E639" s="148"/>
    </row>
    <row r="640" customFormat="false" ht="12.75" hidden="false" customHeight="false" outlineLevel="0" collapsed="false">
      <c r="A640" s="148"/>
      <c r="B640" s="148"/>
      <c r="C640" s="148"/>
      <c r="D640" s="148"/>
      <c r="E640" s="148"/>
    </row>
    <row r="641" customFormat="false" ht="12.75" hidden="false" customHeight="false" outlineLevel="0" collapsed="false">
      <c r="A641" s="148"/>
      <c r="B641" s="148"/>
      <c r="C641" s="148"/>
      <c r="D641" s="148"/>
      <c r="E641" s="148"/>
    </row>
    <row r="642" customFormat="false" ht="12.75" hidden="false" customHeight="false" outlineLevel="0" collapsed="false">
      <c r="A642" s="148"/>
      <c r="B642" s="148"/>
      <c r="C642" s="148"/>
      <c r="D642" s="148"/>
      <c r="E642" s="148"/>
    </row>
    <row r="643" customFormat="false" ht="12.75" hidden="false" customHeight="false" outlineLevel="0" collapsed="false">
      <c r="A643" s="148"/>
      <c r="B643" s="148"/>
      <c r="C643" s="148"/>
      <c r="D643" s="148"/>
      <c r="E643" s="148"/>
    </row>
    <row r="644" customFormat="false" ht="12.75" hidden="false" customHeight="false" outlineLevel="0" collapsed="false">
      <c r="A644" s="148"/>
      <c r="B644" s="148"/>
      <c r="C644" s="148"/>
      <c r="D644" s="148"/>
      <c r="E644" s="148"/>
    </row>
    <row r="645" customFormat="false" ht="12.75" hidden="false" customHeight="false" outlineLevel="0" collapsed="false">
      <c r="A645" s="148"/>
      <c r="B645" s="148"/>
      <c r="C645" s="148"/>
      <c r="D645" s="148"/>
      <c r="E645" s="148"/>
    </row>
    <row r="646" customFormat="false" ht="12.75" hidden="false" customHeight="false" outlineLevel="0" collapsed="false">
      <c r="A646" s="148"/>
      <c r="B646" s="148"/>
      <c r="C646" s="148"/>
      <c r="D646" s="148"/>
      <c r="E646" s="148"/>
    </row>
    <row r="647" customFormat="false" ht="12.75" hidden="false" customHeight="false" outlineLevel="0" collapsed="false">
      <c r="A647" s="148"/>
      <c r="B647" s="148"/>
      <c r="C647" s="148"/>
      <c r="D647" s="148"/>
      <c r="E647" s="148"/>
    </row>
    <row r="648" customFormat="false" ht="12.75" hidden="false" customHeight="false" outlineLevel="0" collapsed="false">
      <c r="A648" s="148"/>
      <c r="B648" s="148"/>
      <c r="C648" s="148"/>
      <c r="D648" s="148"/>
      <c r="E648" s="148"/>
    </row>
    <row r="649" customFormat="false" ht="12.75" hidden="false" customHeight="false" outlineLevel="0" collapsed="false">
      <c r="A649" s="148"/>
      <c r="B649" s="148"/>
      <c r="C649" s="148"/>
      <c r="D649" s="148"/>
      <c r="E649" s="148"/>
    </row>
    <row r="650" customFormat="false" ht="12.75" hidden="false" customHeight="false" outlineLevel="0" collapsed="false">
      <c r="A650" s="148"/>
      <c r="B650" s="148"/>
      <c r="C650" s="148"/>
      <c r="D650" s="148"/>
      <c r="E650" s="148"/>
    </row>
    <row r="651" customFormat="false" ht="12.75" hidden="false" customHeight="false" outlineLevel="0" collapsed="false">
      <c r="A651" s="148"/>
      <c r="B651" s="148"/>
      <c r="C651" s="148"/>
      <c r="D651" s="148"/>
      <c r="E651" s="148"/>
    </row>
    <row r="652" customFormat="false" ht="12.75" hidden="false" customHeight="false" outlineLevel="0" collapsed="false">
      <c r="A652" s="148"/>
      <c r="B652" s="148"/>
      <c r="C652" s="148"/>
      <c r="D652" s="148"/>
      <c r="E652" s="148"/>
    </row>
    <row r="653" customFormat="false" ht="12.75" hidden="false" customHeight="false" outlineLevel="0" collapsed="false">
      <c r="A653" s="148"/>
      <c r="B653" s="148"/>
      <c r="C653" s="148"/>
      <c r="D653" s="148"/>
      <c r="E653" s="148"/>
    </row>
    <row r="654" customFormat="false" ht="12.75" hidden="false" customHeight="false" outlineLevel="0" collapsed="false">
      <c r="A654" s="148"/>
      <c r="B654" s="148"/>
      <c r="C654" s="148"/>
      <c r="D654" s="148"/>
      <c r="E654" s="148"/>
    </row>
    <row r="655" customFormat="false" ht="12.75" hidden="false" customHeight="false" outlineLevel="0" collapsed="false">
      <c r="A655" s="148"/>
      <c r="B655" s="148"/>
      <c r="C655" s="148"/>
      <c r="D655" s="148"/>
      <c r="E655" s="148"/>
    </row>
    <row r="656" customFormat="false" ht="12.75" hidden="false" customHeight="false" outlineLevel="0" collapsed="false">
      <c r="A656" s="148"/>
      <c r="B656" s="148"/>
      <c r="C656" s="148"/>
      <c r="D656" s="148"/>
      <c r="E656" s="148"/>
    </row>
    <row r="657" customFormat="false" ht="12.75" hidden="false" customHeight="false" outlineLevel="0" collapsed="false">
      <c r="A657" s="148"/>
      <c r="B657" s="148"/>
      <c r="C657" s="148"/>
      <c r="D657" s="148"/>
      <c r="E657" s="148"/>
    </row>
    <row r="658" customFormat="false" ht="12.75" hidden="false" customHeight="false" outlineLevel="0" collapsed="false">
      <c r="A658" s="148"/>
      <c r="B658" s="148"/>
      <c r="C658" s="148"/>
      <c r="D658" s="148"/>
      <c r="E658" s="148"/>
    </row>
    <row r="659" customFormat="false" ht="12.75" hidden="false" customHeight="false" outlineLevel="0" collapsed="false">
      <c r="A659" s="148"/>
      <c r="B659" s="148"/>
      <c r="C659" s="148"/>
      <c r="D659" s="148"/>
      <c r="E659" s="148"/>
    </row>
    <row r="660" customFormat="false" ht="12.75" hidden="false" customHeight="false" outlineLevel="0" collapsed="false">
      <c r="A660" s="148"/>
      <c r="B660" s="148"/>
      <c r="C660" s="148"/>
      <c r="D660" s="148"/>
      <c r="E660" s="148"/>
    </row>
    <row r="661" customFormat="false" ht="12.75" hidden="false" customHeight="false" outlineLevel="0" collapsed="false">
      <c r="A661" s="148"/>
      <c r="B661" s="148"/>
      <c r="C661" s="148"/>
      <c r="D661" s="148"/>
      <c r="E661" s="148"/>
    </row>
    <row r="662" customFormat="false" ht="12.75" hidden="false" customHeight="false" outlineLevel="0" collapsed="false">
      <c r="A662" s="148"/>
      <c r="B662" s="148"/>
      <c r="C662" s="148"/>
      <c r="D662" s="148"/>
      <c r="E662" s="148"/>
    </row>
    <row r="663" customFormat="false" ht="12.75" hidden="false" customHeight="false" outlineLevel="0" collapsed="false">
      <c r="A663" s="148"/>
      <c r="B663" s="148"/>
      <c r="C663" s="148"/>
      <c r="D663" s="148"/>
      <c r="E663" s="148"/>
    </row>
    <row r="664" customFormat="false" ht="12.75" hidden="false" customHeight="false" outlineLevel="0" collapsed="false">
      <c r="A664" s="148"/>
      <c r="B664" s="148"/>
      <c r="C664" s="148"/>
      <c r="D664" s="148"/>
      <c r="E664" s="148"/>
    </row>
    <row r="665" customFormat="false" ht="12.75" hidden="false" customHeight="false" outlineLevel="0" collapsed="false">
      <c r="A665" s="148"/>
      <c r="B665" s="148"/>
      <c r="C665" s="148"/>
      <c r="D665" s="148"/>
      <c r="E665" s="148"/>
    </row>
    <row r="666" customFormat="false" ht="12.75" hidden="false" customHeight="false" outlineLevel="0" collapsed="false">
      <c r="A666" s="148"/>
      <c r="B666" s="148"/>
      <c r="C666" s="148"/>
      <c r="D666" s="148"/>
      <c r="E666" s="148"/>
    </row>
    <row r="667" customFormat="false" ht="12.75" hidden="false" customHeight="false" outlineLevel="0" collapsed="false">
      <c r="A667" s="148"/>
      <c r="B667" s="148"/>
      <c r="C667" s="148"/>
      <c r="D667" s="148"/>
      <c r="E667" s="148"/>
    </row>
    <row r="668" customFormat="false" ht="12.75" hidden="false" customHeight="false" outlineLevel="0" collapsed="false">
      <c r="A668" s="148"/>
      <c r="B668" s="148"/>
      <c r="C668" s="148"/>
      <c r="D668" s="148"/>
      <c r="E668" s="148"/>
    </row>
    <row r="669" customFormat="false" ht="12.75" hidden="false" customHeight="false" outlineLevel="0" collapsed="false">
      <c r="A669" s="148"/>
      <c r="B669" s="148"/>
      <c r="C669" s="148"/>
      <c r="D669" s="148"/>
      <c r="E669" s="148"/>
    </row>
    <row r="670" customFormat="false" ht="12.75" hidden="false" customHeight="false" outlineLevel="0" collapsed="false">
      <c r="A670" s="148"/>
      <c r="B670" s="148"/>
      <c r="C670" s="148"/>
      <c r="D670" s="148"/>
      <c r="E670" s="148"/>
    </row>
    <row r="671" customFormat="false" ht="12.75" hidden="false" customHeight="false" outlineLevel="0" collapsed="false">
      <c r="A671" s="148"/>
      <c r="B671" s="148"/>
      <c r="C671" s="148"/>
      <c r="D671" s="148"/>
      <c r="E671" s="148"/>
    </row>
    <row r="672" customFormat="false" ht="12.75" hidden="false" customHeight="false" outlineLevel="0" collapsed="false">
      <c r="A672" s="148"/>
      <c r="B672" s="148"/>
      <c r="C672" s="148"/>
      <c r="D672" s="148"/>
      <c r="E672" s="148"/>
    </row>
    <row r="673" customFormat="false" ht="12.75" hidden="false" customHeight="false" outlineLevel="0" collapsed="false">
      <c r="A673" s="148"/>
      <c r="B673" s="148"/>
      <c r="C673" s="148"/>
      <c r="D673" s="148"/>
      <c r="E673" s="148"/>
    </row>
    <row r="674" customFormat="false" ht="12.75" hidden="false" customHeight="false" outlineLevel="0" collapsed="false">
      <c r="A674" s="148"/>
      <c r="B674" s="148"/>
      <c r="C674" s="148"/>
      <c r="D674" s="148"/>
      <c r="E674" s="148"/>
    </row>
    <row r="675" customFormat="false" ht="12.75" hidden="false" customHeight="false" outlineLevel="0" collapsed="false">
      <c r="A675" s="148"/>
      <c r="B675" s="148"/>
      <c r="C675" s="148"/>
      <c r="D675" s="148"/>
      <c r="E675" s="148"/>
    </row>
    <row r="676" customFormat="false" ht="12.75" hidden="false" customHeight="false" outlineLevel="0" collapsed="false">
      <c r="A676" s="148"/>
      <c r="B676" s="148"/>
      <c r="C676" s="148"/>
      <c r="D676" s="148"/>
      <c r="E676" s="148"/>
    </row>
    <row r="677" customFormat="false" ht="12.75" hidden="false" customHeight="false" outlineLevel="0" collapsed="false">
      <c r="A677" s="148"/>
      <c r="B677" s="148"/>
      <c r="C677" s="148"/>
      <c r="D677" s="148"/>
      <c r="E677" s="148"/>
    </row>
    <row r="678" customFormat="false" ht="12.75" hidden="false" customHeight="false" outlineLevel="0" collapsed="false">
      <c r="A678" s="148"/>
      <c r="B678" s="148"/>
      <c r="C678" s="148"/>
      <c r="D678" s="148"/>
      <c r="E678" s="148"/>
    </row>
    <row r="679" customFormat="false" ht="12.75" hidden="false" customHeight="false" outlineLevel="0" collapsed="false">
      <c r="A679" s="148"/>
      <c r="B679" s="148"/>
      <c r="C679" s="148"/>
      <c r="D679" s="148"/>
      <c r="E679" s="148"/>
    </row>
    <row r="680" customFormat="false" ht="12.75" hidden="false" customHeight="false" outlineLevel="0" collapsed="false">
      <c r="A680" s="148"/>
      <c r="B680" s="148"/>
      <c r="C680" s="148"/>
      <c r="D680" s="148"/>
      <c r="E680" s="148"/>
    </row>
    <row r="681" customFormat="false" ht="12.75" hidden="false" customHeight="false" outlineLevel="0" collapsed="false">
      <c r="A681" s="148"/>
      <c r="B681" s="148"/>
      <c r="C681" s="148"/>
      <c r="D681" s="148"/>
      <c r="E681" s="148"/>
    </row>
    <row r="682" customFormat="false" ht="12.75" hidden="false" customHeight="false" outlineLevel="0" collapsed="false">
      <c r="A682" s="148"/>
      <c r="B682" s="148"/>
      <c r="C682" s="148"/>
      <c r="D682" s="148"/>
      <c r="E682" s="148"/>
    </row>
    <row r="683" customFormat="false" ht="12.75" hidden="false" customHeight="false" outlineLevel="0" collapsed="false">
      <c r="A683" s="148"/>
      <c r="B683" s="148"/>
      <c r="C683" s="148"/>
      <c r="D683" s="148"/>
      <c r="E683" s="148"/>
    </row>
    <row r="684" customFormat="false" ht="12.75" hidden="false" customHeight="false" outlineLevel="0" collapsed="false">
      <c r="A684" s="148"/>
      <c r="B684" s="148"/>
      <c r="C684" s="148"/>
      <c r="D684" s="148"/>
      <c r="E684" s="148"/>
    </row>
    <row r="685" customFormat="false" ht="12.75" hidden="false" customHeight="false" outlineLevel="0" collapsed="false">
      <c r="A685" s="148"/>
      <c r="B685" s="148"/>
      <c r="C685" s="148"/>
      <c r="D685" s="148"/>
      <c r="E685" s="148"/>
    </row>
    <row r="686" customFormat="false" ht="12.75" hidden="false" customHeight="false" outlineLevel="0" collapsed="false">
      <c r="A686" s="148"/>
      <c r="B686" s="148"/>
      <c r="C686" s="148"/>
      <c r="D686" s="148"/>
      <c r="E686" s="148"/>
    </row>
    <row r="687" customFormat="false" ht="12.75" hidden="false" customHeight="false" outlineLevel="0" collapsed="false">
      <c r="A687" s="148"/>
      <c r="B687" s="148"/>
      <c r="C687" s="148"/>
      <c r="D687" s="148"/>
      <c r="E687" s="148"/>
    </row>
    <row r="688" customFormat="false" ht="12.75" hidden="false" customHeight="false" outlineLevel="0" collapsed="false">
      <c r="A688" s="148"/>
      <c r="B688" s="148"/>
      <c r="C688" s="148"/>
      <c r="D688" s="148"/>
      <c r="E688" s="148"/>
    </row>
    <row r="689" customFormat="false" ht="12.75" hidden="false" customHeight="false" outlineLevel="0" collapsed="false">
      <c r="A689" s="148"/>
      <c r="B689" s="148"/>
      <c r="C689" s="148"/>
      <c r="D689" s="148"/>
      <c r="E689" s="148"/>
    </row>
    <row r="690" customFormat="false" ht="12.75" hidden="false" customHeight="false" outlineLevel="0" collapsed="false">
      <c r="A690" s="148"/>
      <c r="B690" s="148"/>
      <c r="C690" s="148"/>
      <c r="D690" s="148"/>
      <c r="E690" s="148"/>
    </row>
    <row r="691" customFormat="false" ht="12.75" hidden="false" customHeight="false" outlineLevel="0" collapsed="false">
      <c r="A691" s="148"/>
      <c r="B691" s="148"/>
      <c r="C691" s="148"/>
      <c r="D691" s="148"/>
      <c r="E691" s="148"/>
    </row>
    <row r="692" customFormat="false" ht="12.75" hidden="false" customHeight="false" outlineLevel="0" collapsed="false">
      <c r="A692" s="148"/>
      <c r="B692" s="148"/>
      <c r="C692" s="148"/>
      <c r="D692" s="148"/>
      <c r="E692" s="148"/>
    </row>
    <row r="693" customFormat="false" ht="12.75" hidden="false" customHeight="false" outlineLevel="0" collapsed="false">
      <c r="A693" s="148"/>
      <c r="B693" s="148"/>
      <c r="C693" s="148"/>
      <c r="D693" s="148"/>
      <c r="E693" s="148"/>
    </row>
    <row r="694" customFormat="false" ht="12.75" hidden="false" customHeight="false" outlineLevel="0" collapsed="false">
      <c r="A694" s="148"/>
      <c r="B694" s="148"/>
      <c r="C694" s="148"/>
      <c r="D694" s="148"/>
      <c r="E694" s="148"/>
    </row>
    <row r="695" customFormat="false" ht="12.75" hidden="false" customHeight="false" outlineLevel="0" collapsed="false">
      <c r="A695" s="148"/>
      <c r="B695" s="148"/>
      <c r="C695" s="148"/>
      <c r="D695" s="148"/>
      <c r="E695" s="148"/>
    </row>
    <row r="696" customFormat="false" ht="12.75" hidden="false" customHeight="false" outlineLevel="0" collapsed="false">
      <c r="A696" s="148"/>
      <c r="B696" s="148"/>
      <c r="C696" s="148"/>
      <c r="D696" s="148"/>
      <c r="E696" s="148"/>
    </row>
    <row r="697" customFormat="false" ht="12.75" hidden="false" customHeight="false" outlineLevel="0" collapsed="false">
      <c r="A697" s="148"/>
      <c r="B697" s="148"/>
      <c r="C697" s="148"/>
      <c r="D697" s="148"/>
      <c r="E697" s="148"/>
    </row>
    <row r="698" customFormat="false" ht="12.75" hidden="false" customHeight="false" outlineLevel="0" collapsed="false">
      <c r="A698" s="148"/>
      <c r="B698" s="148"/>
      <c r="C698" s="148"/>
      <c r="D698" s="148"/>
      <c r="E698" s="148"/>
    </row>
    <row r="699" customFormat="false" ht="12.75" hidden="false" customHeight="false" outlineLevel="0" collapsed="false">
      <c r="A699" s="148"/>
      <c r="B699" s="148"/>
      <c r="C699" s="148"/>
      <c r="D699" s="148"/>
      <c r="E699" s="148"/>
    </row>
    <row r="700" customFormat="false" ht="12.75" hidden="false" customHeight="false" outlineLevel="0" collapsed="false">
      <c r="A700" s="148"/>
      <c r="B700" s="148"/>
      <c r="C700" s="148"/>
      <c r="D700" s="148"/>
      <c r="E700" s="148"/>
    </row>
    <row r="701" customFormat="false" ht="12.75" hidden="false" customHeight="false" outlineLevel="0" collapsed="false">
      <c r="A701" s="148"/>
      <c r="B701" s="148"/>
      <c r="C701" s="148"/>
      <c r="D701" s="148"/>
      <c r="E701" s="148"/>
    </row>
    <row r="702" customFormat="false" ht="12.75" hidden="false" customHeight="false" outlineLevel="0" collapsed="false">
      <c r="A702" s="148"/>
      <c r="B702" s="148"/>
      <c r="C702" s="148"/>
      <c r="D702" s="148"/>
      <c r="E702" s="148"/>
    </row>
    <row r="703" customFormat="false" ht="12.75" hidden="false" customHeight="false" outlineLevel="0" collapsed="false">
      <c r="A703" s="148"/>
      <c r="B703" s="148"/>
      <c r="C703" s="148"/>
      <c r="D703" s="148"/>
      <c r="E703" s="148"/>
    </row>
    <row r="704" customFormat="false" ht="12.75" hidden="false" customHeight="false" outlineLevel="0" collapsed="false">
      <c r="A704" s="148"/>
      <c r="B704" s="148"/>
      <c r="C704" s="148"/>
      <c r="D704" s="148"/>
      <c r="E704" s="148"/>
    </row>
    <row r="705" customFormat="false" ht="12.75" hidden="false" customHeight="false" outlineLevel="0" collapsed="false">
      <c r="A705" s="148"/>
      <c r="B705" s="148"/>
      <c r="C705" s="148"/>
      <c r="D705" s="148"/>
      <c r="E705" s="148"/>
    </row>
    <row r="706" customFormat="false" ht="12.75" hidden="false" customHeight="false" outlineLevel="0" collapsed="false">
      <c r="A706" s="148"/>
      <c r="B706" s="148"/>
      <c r="C706" s="148"/>
      <c r="D706" s="148"/>
      <c r="E706" s="148"/>
    </row>
    <row r="707" customFormat="false" ht="12.75" hidden="false" customHeight="false" outlineLevel="0" collapsed="false">
      <c r="A707" s="148"/>
      <c r="B707" s="148"/>
      <c r="C707" s="148"/>
      <c r="D707" s="148"/>
      <c r="E707" s="148"/>
    </row>
    <row r="708" customFormat="false" ht="12.75" hidden="false" customHeight="false" outlineLevel="0" collapsed="false">
      <c r="A708" s="148"/>
      <c r="B708" s="148"/>
      <c r="C708" s="148"/>
      <c r="D708" s="148"/>
      <c r="E708" s="148"/>
    </row>
    <row r="709" customFormat="false" ht="12.75" hidden="false" customHeight="false" outlineLevel="0" collapsed="false">
      <c r="A709" s="148"/>
      <c r="B709" s="148"/>
      <c r="C709" s="148"/>
      <c r="D709" s="148"/>
      <c r="E709" s="148"/>
    </row>
    <row r="710" customFormat="false" ht="12.75" hidden="false" customHeight="false" outlineLevel="0" collapsed="false">
      <c r="A710" s="148"/>
      <c r="B710" s="148"/>
      <c r="C710" s="148"/>
      <c r="D710" s="148"/>
      <c r="E710" s="148"/>
    </row>
    <row r="711" customFormat="false" ht="12.75" hidden="false" customHeight="false" outlineLevel="0" collapsed="false">
      <c r="A711" s="148"/>
      <c r="B711" s="148"/>
      <c r="C711" s="148"/>
      <c r="D711" s="148"/>
      <c r="E711" s="148"/>
    </row>
    <row r="712" customFormat="false" ht="12.75" hidden="false" customHeight="false" outlineLevel="0" collapsed="false">
      <c r="A712" s="148"/>
      <c r="B712" s="148"/>
      <c r="C712" s="148"/>
      <c r="D712" s="148"/>
      <c r="E712" s="148"/>
    </row>
    <row r="713" customFormat="false" ht="12.75" hidden="false" customHeight="false" outlineLevel="0" collapsed="false">
      <c r="A713" s="148"/>
      <c r="B713" s="148"/>
      <c r="C713" s="148"/>
      <c r="D713" s="148"/>
      <c r="E713" s="148"/>
    </row>
    <row r="714" customFormat="false" ht="12.75" hidden="false" customHeight="false" outlineLevel="0" collapsed="false">
      <c r="A714" s="148"/>
      <c r="B714" s="148"/>
      <c r="C714" s="148"/>
      <c r="D714" s="148"/>
      <c r="E714" s="148"/>
    </row>
    <row r="715" customFormat="false" ht="12.75" hidden="false" customHeight="false" outlineLevel="0" collapsed="false">
      <c r="A715" s="148"/>
      <c r="B715" s="148"/>
      <c r="C715" s="148"/>
      <c r="D715" s="148"/>
      <c r="E715" s="148"/>
    </row>
    <row r="716" customFormat="false" ht="12.75" hidden="false" customHeight="false" outlineLevel="0" collapsed="false">
      <c r="A716" s="148"/>
      <c r="B716" s="148"/>
      <c r="C716" s="148"/>
      <c r="D716" s="148"/>
      <c r="E716" s="148"/>
    </row>
    <row r="717" customFormat="false" ht="12.75" hidden="false" customHeight="false" outlineLevel="0" collapsed="false">
      <c r="A717" s="148"/>
      <c r="B717" s="148"/>
      <c r="C717" s="148"/>
      <c r="D717" s="148"/>
      <c r="E717" s="148"/>
    </row>
    <row r="718" customFormat="false" ht="12.75" hidden="false" customHeight="false" outlineLevel="0" collapsed="false">
      <c r="A718" s="148"/>
      <c r="B718" s="148"/>
      <c r="C718" s="148"/>
      <c r="D718" s="148"/>
      <c r="E718" s="148"/>
    </row>
    <row r="719" customFormat="false" ht="12.75" hidden="false" customHeight="false" outlineLevel="0" collapsed="false">
      <c r="A719" s="148"/>
      <c r="B719" s="148"/>
      <c r="C719" s="148"/>
      <c r="D719" s="148"/>
      <c r="E719" s="148"/>
    </row>
    <row r="720" customFormat="false" ht="12.75" hidden="false" customHeight="false" outlineLevel="0" collapsed="false">
      <c r="A720" s="148"/>
      <c r="B720" s="148"/>
      <c r="C720" s="148"/>
      <c r="D720" s="148"/>
      <c r="E720" s="148"/>
    </row>
    <row r="721" customFormat="false" ht="12.75" hidden="false" customHeight="false" outlineLevel="0" collapsed="false">
      <c r="A721" s="148"/>
      <c r="B721" s="148"/>
      <c r="C721" s="148"/>
      <c r="D721" s="148"/>
      <c r="E721" s="148"/>
    </row>
    <row r="722" customFormat="false" ht="12.75" hidden="false" customHeight="false" outlineLevel="0" collapsed="false">
      <c r="A722" s="148"/>
      <c r="B722" s="148"/>
      <c r="C722" s="148"/>
      <c r="D722" s="148"/>
      <c r="E722" s="148"/>
    </row>
    <row r="723" customFormat="false" ht="12.75" hidden="false" customHeight="false" outlineLevel="0" collapsed="false">
      <c r="A723" s="148"/>
      <c r="B723" s="148"/>
      <c r="C723" s="148"/>
      <c r="D723" s="148"/>
      <c r="E723" s="148"/>
    </row>
    <row r="724" customFormat="false" ht="12.75" hidden="false" customHeight="false" outlineLevel="0" collapsed="false">
      <c r="A724" s="148"/>
      <c r="B724" s="148"/>
      <c r="C724" s="148"/>
      <c r="D724" s="148"/>
      <c r="E724" s="148"/>
    </row>
    <row r="725" customFormat="false" ht="12.75" hidden="false" customHeight="false" outlineLevel="0" collapsed="false">
      <c r="A725" s="148"/>
      <c r="B725" s="148"/>
      <c r="C725" s="148"/>
      <c r="D725" s="148"/>
      <c r="E725" s="148"/>
    </row>
    <row r="726" customFormat="false" ht="12.75" hidden="false" customHeight="false" outlineLevel="0" collapsed="false">
      <c r="A726" s="148"/>
      <c r="B726" s="148"/>
      <c r="C726" s="148"/>
      <c r="D726" s="148"/>
      <c r="E726" s="148"/>
    </row>
    <row r="727" customFormat="false" ht="12.75" hidden="false" customHeight="false" outlineLevel="0" collapsed="false">
      <c r="A727" s="148"/>
      <c r="B727" s="148"/>
      <c r="C727" s="148"/>
      <c r="D727" s="148"/>
      <c r="E727" s="148"/>
    </row>
    <row r="728" customFormat="false" ht="12.75" hidden="false" customHeight="false" outlineLevel="0" collapsed="false">
      <c r="A728" s="148"/>
      <c r="B728" s="148"/>
      <c r="C728" s="148"/>
      <c r="D728" s="148"/>
      <c r="E728" s="148"/>
    </row>
    <row r="729" customFormat="false" ht="12.75" hidden="false" customHeight="false" outlineLevel="0" collapsed="false">
      <c r="A729" s="148"/>
      <c r="B729" s="148"/>
      <c r="C729" s="148"/>
      <c r="D729" s="148"/>
      <c r="E729" s="148"/>
    </row>
    <row r="730" customFormat="false" ht="12.75" hidden="false" customHeight="false" outlineLevel="0" collapsed="false">
      <c r="A730" s="148"/>
      <c r="B730" s="148"/>
      <c r="C730" s="148"/>
      <c r="D730" s="148"/>
      <c r="E730" s="148"/>
    </row>
    <row r="731" customFormat="false" ht="12.75" hidden="false" customHeight="false" outlineLevel="0" collapsed="false">
      <c r="A731" s="148"/>
      <c r="B731" s="148"/>
      <c r="C731" s="148"/>
      <c r="D731" s="148"/>
      <c r="E731" s="148"/>
    </row>
    <row r="732" customFormat="false" ht="12.75" hidden="false" customHeight="false" outlineLevel="0" collapsed="false">
      <c r="A732" s="148"/>
      <c r="B732" s="148"/>
      <c r="C732" s="148"/>
      <c r="D732" s="148"/>
      <c r="E732" s="148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32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5.7"/>
    <col collapsed="false" customWidth="true" hidden="false" outlineLevel="0" max="5" min="2" style="5" width="15.7"/>
    <col collapsed="false" customWidth="true" hidden="false" outlineLevel="0" max="43" min="6" style="148" width="15.7"/>
    <col collapsed="false" customWidth="false" hidden="false" outlineLevel="0" max="257" min="44" style="148" width="9.14"/>
  </cols>
  <sheetData>
    <row r="2" customFormat="false" ht="20.25" hidden="false" customHeight="false" outlineLevel="0" collapsed="false">
      <c r="A2" s="145" t="s">
        <v>105</v>
      </c>
      <c r="C2" s="169"/>
      <c r="D2" s="169"/>
      <c r="E2" s="169"/>
    </row>
    <row r="3" customFormat="false" ht="12.75" hidden="false" customHeight="false" outlineLevel="0" collapsed="false">
      <c r="A3" s="151"/>
      <c r="C3" s="242" t="n">
        <f aca="false">7/12</f>
        <v>0.583333333333333</v>
      </c>
    </row>
    <row r="4" customFormat="false" ht="13.5" hidden="false" customHeight="false" outlineLevel="0" collapsed="false">
      <c r="A4" s="146" t="s">
        <v>73</v>
      </c>
      <c r="B4" s="147" t="n">
        <f aca="false">Summary!$B$19</f>
        <v>36526</v>
      </c>
      <c r="C4" s="147" t="n">
        <v>36891</v>
      </c>
      <c r="D4" s="147" t="n">
        <v>37256</v>
      </c>
      <c r="E4" s="147" t="n">
        <v>37621</v>
      </c>
    </row>
    <row r="5" customFormat="false" ht="12.75" hidden="false" customHeight="false" outlineLevel="0" collapsed="false">
      <c r="A5" s="149"/>
      <c r="E5" s="170"/>
    </row>
    <row r="6" customFormat="false" ht="12.75" hidden="false" customHeight="false" outlineLevel="0" collapsed="false">
      <c r="A6" s="149" t="s">
        <v>74</v>
      </c>
      <c r="B6" s="170"/>
      <c r="C6" s="96" t="n">
        <f aca="false">C64</f>
        <v>14.2220962081671</v>
      </c>
      <c r="D6" s="96" t="n">
        <f aca="false">C65</f>
        <v>6.40804938441793</v>
      </c>
      <c r="E6" s="96" t="n">
        <f aca="false">C66</f>
        <v>5.14550917324155</v>
      </c>
    </row>
    <row r="7" customFormat="false" ht="12.75" hidden="false" customHeight="false" outlineLevel="0" collapsed="false">
      <c r="A7" s="149"/>
      <c r="E7" s="170"/>
    </row>
    <row r="8" customFormat="false" ht="12.75" hidden="false" customHeight="false" outlineLevel="0" collapsed="false">
      <c r="A8" s="149" t="s">
        <v>75</v>
      </c>
      <c r="B8" s="1"/>
      <c r="C8" s="67" t="n">
        <f aca="false">SUMIF($B$53:$AL$53,"=1",$B$55:$AL$55)</f>
        <v>42229.451</v>
      </c>
      <c r="D8" s="67" t="n">
        <f aca="false">SUMIF($B$53:$AL$53,"=2",$B$55:$AL$55)</f>
        <v>35589.663</v>
      </c>
      <c r="E8" s="67" t="n">
        <f aca="false">SUMIF($B$53:$AL$53,"=3",$B$55:$AL$55)</f>
        <v>26600.177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49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49" t="s">
        <v>76</v>
      </c>
      <c r="B10" s="1"/>
      <c r="C10" s="171" t="n">
        <f aca="false">B64</f>
        <v>43519.6143969912</v>
      </c>
      <c r="D10" s="171" t="n">
        <f aca="false">B65</f>
        <v>39217.2622326377</v>
      </c>
      <c r="E10" s="171" t="n">
        <f aca="false">B66</f>
        <v>31490.5161402383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.75" hidden="false" customHeight="false" outlineLevel="0" collapsed="false">
      <c r="A11" s="149"/>
    </row>
    <row r="12" customFormat="false" ht="12.75" hidden="false" customHeight="false" outlineLevel="0" collapsed="false">
      <c r="A12" s="151" t="s">
        <v>77</v>
      </c>
      <c r="C12" s="1"/>
      <c r="D12" s="1"/>
      <c r="E12" s="1"/>
    </row>
    <row r="13" customFormat="false" ht="12.75" hidden="false" customHeight="false" outlineLevel="0" collapsed="false">
      <c r="A13" s="152" t="s">
        <v>78</v>
      </c>
      <c r="C13" s="67" t="n">
        <v>0</v>
      </c>
      <c r="D13" s="67" t="n">
        <v>0</v>
      </c>
      <c r="E13" s="67" t="n">
        <v>0</v>
      </c>
    </row>
    <row r="14" customFormat="false" ht="12.75" hidden="false" customHeight="false" outlineLevel="0" collapsed="false">
      <c r="A14" s="152" t="s">
        <v>62</v>
      </c>
      <c r="C14" s="67" t="n">
        <f aca="false">Assumptions!F26*C3</f>
        <v>444.047</v>
      </c>
      <c r="D14" s="67" t="n">
        <f aca="false">C14/$C$3*(1+Assumptions!$B$23)</f>
        <v>784.060131428572</v>
      </c>
      <c r="E14" s="67" t="n">
        <f aca="false">D14*(1+Assumptions!$B$23)</f>
        <v>807.581935371429</v>
      </c>
    </row>
    <row r="15" customFormat="false" ht="12.75" hidden="false" customHeight="false" outlineLevel="0" collapsed="false">
      <c r="A15" s="152" t="s">
        <v>63</v>
      </c>
      <c r="C15" s="67" t="n">
        <f aca="false">Assumptions!F27*C3</f>
        <v>444.915</v>
      </c>
      <c r="D15" s="67" t="n">
        <f aca="false">C15/$C$3*(1+Assumptions!$B$23)</f>
        <v>785.592771428571</v>
      </c>
      <c r="E15" s="67" t="n">
        <f aca="false">D15*(1+Assumptions!$B$23)</f>
        <v>809.160554571429</v>
      </c>
    </row>
    <row r="16" customFormat="false" ht="12.75" hidden="false" customHeight="false" outlineLevel="0" collapsed="false">
      <c r="A16" s="152" t="s">
        <v>64</v>
      </c>
      <c r="C16" s="67" t="n">
        <f aca="false">Assumptions!F28*C3</f>
        <v>466.667</v>
      </c>
      <c r="D16" s="67" t="n">
        <f aca="false">C16/$C$3*(1+Assumptions!$B$23)</f>
        <v>824.000588571429</v>
      </c>
      <c r="E16" s="67" t="n">
        <f aca="false">D16*(1+Assumptions!$B$23)</f>
        <v>848.720606228571</v>
      </c>
    </row>
    <row r="17" customFormat="false" ht="12.75" hidden="false" customHeight="false" outlineLevel="0" collapsed="false">
      <c r="A17" s="152" t="s">
        <v>65</v>
      </c>
      <c r="C17" s="67" t="n">
        <f aca="false">Assumptions!F29*C3</f>
        <v>120.687</v>
      </c>
      <c r="D17" s="67" t="n">
        <f aca="false">C17/$C$3*(1+Assumptions!$B$23)</f>
        <v>213.09876</v>
      </c>
      <c r="E17" s="67" t="n">
        <f aca="false">D17*(1+Assumptions!$B$23)</f>
        <v>219.4917228</v>
      </c>
    </row>
    <row r="18" customFormat="false" ht="12.75" hidden="false" customHeight="false" outlineLevel="0" collapsed="false">
      <c r="A18" s="152" t="s">
        <v>66</v>
      </c>
      <c r="C18" s="67" t="n">
        <f aca="false">Assumptions!F30*C3</f>
        <v>0</v>
      </c>
      <c r="D18" s="67" t="n">
        <f aca="false">C18/$C$3*(1+Assumptions!$B$23)</f>
        <v>0</v>
      </c>
      <c r="E18" s="67" t="n">
        <f aca="false">D18*(1+Assumptions!$B$23)</f>
        <v>0</v>
      </c>
    </row>
    <row r="19" customFormat="false" ht="12.75" hidden="false" customHeight="false" outlineLevel="0" collapsed="false">
      <c r="A19" s="152" t="s">
        <v>94</v>
      </c>
      <c r="C19" s="67" t="n">
        <f aca="false">+Assumptions!F31*C3</f>
        <v>28.683</v>
      </c>
      <c r="D19" s="67" t="n">
        <f aca="false">C19/$C$3*(1+Assumptions!$B$23)</f>
        <v>50.6459828571429</v>
      </c>
      <c r="E19" s="67" t="n">
        <f aca="false">D19*(1+Assumptions!$B$23)</f>
        <v>52.1653623428572</v>
      </c>
    </row>
    <row r="20" customFormat="false" ht="12.75" hidden="false" customHeight="false" outlineLevel="0" collapsed="false">
      <c r="A20" s="152" t="s">
        <v>95</v>
      </c>
      <c r="C20" s="172" t="n">
        <v>247.76741798</v>
      </c>
      <c r="D20" s="172" t="n">
        <v>247.76741798</v>
      </c>
      <c r="E20" s="172" t="n">
        <v>247.76741798</v>
      </c>
    </row>
    <row r="21" customFormat="false" ht="12.75" hidden="false" customHeight="false" outlineLevel="0" collapsed="false">
      <c r="A21" s="152" t="s">
        <v>81</v>
      </c>
      <c r="C21" s="172" t="n">
        <v>845.041</v>
      </c>
      <c r="D21" s="172" t="n">
        <v>0</v>
      </c>
      <c r="E21" s="172" t="n">
        <v>0</v>
      </c>
    </row>
    <row r="22" customFormat="false" ht="12.75" hidden="false" customHeight="false" outlineLevel="0" collapsed="false">
      <c r="A22" s="152" t="s">
        <v>82</v>
      </c>
      <c r="C22" s="67" t="n">
        <v>0</v>
      </c>
      <c r="D22" s="67" t="n">
        <f aca="false">C22/$C$3*(1+Assumptions!$B$23)</f>
        <v>0</v>
      </c>
      <c r="E22" s="67" t="n">
        <v>0</v>
      </c>
    </row>
    <row r="23" customFormat="false" ht="12.75" hidden="false" customHeight="false" outlineLevel="0" collapsed="false">
      <c r="A23" s="152" t="s">
        <v>83</v>
      </c>
      <c r="C23" s="67" t="n">
        <f aca="false">Assumptions!F32*C3</f>
        <v>0</v>
      </c>
      <c r="D23" s="67" t="n">
        <f aca="false">C23/$C$3*(1+Assumptions!$B$23)</f>
        <v>0</v>
      </c>
      <c r="E23" s="67" t="n">
        <f aca="false">D23*(1+Assumptions!$B$23)</f>
        <v>0</v>
      </c>
    </row>
    <row r="24" customFormat="false" ht="12.75" hidden="false" customHeight="false" outlineLevel="0" collapsed="false">
      <c r="A24" s="152" t="s">
        <v>84</v>
      </c>
      <c r="B24" s="148"/>
      <c r="C24" s="153" t="n">
        <f aca="false">Assumptions!F33*C3</f>
        <v>68.05575</v>
      </c>
      <c r="D24" s="153" t="n">
        <f aca="false">C24/$C$3*(1+Assumptions!$B$23)</f>
        <v>120.16701</v>
      </c>
      <c r="E24" s="153" t="n">
        <f aca="false">D24*(1+Assumptions!$B$23)</f>
        <v>123.7720203</v>
      </c>
    </row>
    <row r="25" customFormat="false" ht="12.75" hidden="false" customHeight="false" outlineLevel="0" collapsed="false">
      <c r="A25" s="152" t="s">
        <v>85</v>
      </c>
      <c r="B25" s="148"/>
      <c r="C25" s="169" t="n">
        <f aca="false">SUM(C13:C24)</f>
        <v>2665.86316798</v>
      </c>
      <c r="D25" s="169" t="n">
        <f aca="false">SUM(D13:D24)</f>
        <v>3025.33266226571</v>
      </c>
      <c r="E25" s="169" t="n">
        <f aca="false">SUM(E13:E24)</f>
        <v>3108.65961959429</v>
      </c>
    </row>
    <row r="26" customFormat="false" ht="13.5" hidden="false" customHeight="true" outlineLevel="0" collapsed="false">
      <c r="A26" s="154"/>
      <c r="B26" s="238"/>
      <c r="C26" s="173"/>
      <c r="D26" s="174"/>
      <c r="E26" s="174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  <c r="IW26" s="175"/>
    </row>
    <row r="27" customFormat="false" ht="12.75" hidden="false" customHeight="false" outlineLevel="0" collapsed="false">
      <c r="A27" s="151" t="s">
        <v>86</v>
      </c>
      <c r="B27" s="151"/>
      <c r="C27" s="176" t="n">
        <f aca="false">C10-C25</f>
        <v>40853.7512290112</v>
      </c>
      <c r="D27" s="176" t="n">
        <f aca="false">D10-D25</f>
        <v>36191.929570372</v>
      </c>
      <c r="E27" s="176" t="n">
        <f aca="false">E10-E25</f>
        <v>28381.856520644</v>
      </c>
      <c r="F27" s="160"/>
      <c r="G27" s="160"/>
      <c r="H27" s="160"/>
      <c r="I27" s="160"/>
      <c r="J27" s="160"/>
      <c r="K27" s="160"/>
      <c r="L27" s="160"/>
      <c r="M27" s="160"/>
      <c r="N27" s="160"/>
      <c r="O27" s="160"/>
      <c r="P27" s="160"/>
      <c r="Q27" s="160"/>
      <c r="R27" s="160"/>
      <c r="S27" s="160"/>
      <c r="T27" s="160"/>
      <c r="U27" s="160"/>
      <c r="V27" s="160"/>
      <c r="W27" s="160"/>
      <c r="X27" s="160"/>
      <c r="Y27" s="160"/>
      <c r="Z27" s="160"/>
      <c r="AA27" s="160"/>
      <c r="AB27" s="160"/>
      <c r="AC27" s="160"/>
      <c r="AD27" s="160"/>
      <c r="AE27" s="160"/>
      <c r="AF27" s="160"/>
      <c r="AG27" s="160"/>
      <c r="AH27" s="160"/>
      <c r="AI27" s="160"/>
      <c r="AJ27" s="160"/>
      <c r="AK27" s="160"/>
      <c r="AL27" s="160"/>
      <c r="AM27" s="160"/>
      <c r="AN27" s="160"/>
      <c r="AO27" s="160"/>
      <c r="AP27" s="160"/>
      <c r="AQ27" s="160"/>
      <c r="AR27" s="160"/>
      <c r="AS27" s="160"/>
      <c r="AT27" s="160"/>
      <c r="AU27" s="160"/>
      <c r="AV27" s="160"/>
      <c r="AW27" s="160"/>
      <c r="AX27" s="160"/>
      <c r="AY27" s="160"/>
      <c r="AZ27" s="160"/>
      <c r="BA27" s="160"/>
      <c r="BB27" s="160"/>
      <c r="BC27" s="160"/>
      <c r="BD27" s="160"/>
      <c r="BE27" s="160"/>
      <c r="BF27" s="160"/>
      <c r="BG27" s="160"/>
      <c r="BH27" s="160"/>
      <c r="BI27" s="160"/>
      <c r="BJ27" s="160"/>
      <c r="BK27" s="160"/>
      <c r="BL27" s="160"/>
      <c r="BM27" s="160"/>
      <c r="BN27" s="160"/>
      <c r="BO27" s="160"/>
      <c r="BP27" s="160"/>
      <c r="BQ27" s="160"/>
      <c r="BR27" s="160"/>
      <c r="BS27" s="160"/>
      <c r="BT27" s="160"/>
      <c r="BU27" s="160"/>
      <c r="BV27" s="160"/>
      <c r="BW27" s="160"/>
      <c r="BX27" s="160"/>
      <c r="BY27" s="160"/>
      <c r="BZ27" s="160"/>
      <c r="CA27" s="160"/>
      <c r="CB27" s="160"/>
      <c r="CC27" s="160"/>
      <c r="CD27" s="160"/>
      <c r="CE27" s="160"/>
      <c r="CF27" s="160"/>
      <c r="CG27" s="160"/>
      <c r="CH27" s="160"/>
      <c r="CI27" s="160"/>
      <c r="CJ27" s="160"/>
      <c r="CK27" s="160"/>
      <c r="CL27" s="160"/>
      <c r="CM27" s="160"/>
      <c r="CN27" s="160"/>
      <c r="CO27" s="160"/>
      <c r="CP27" s="160"/>
      <c r="CQ27" s="160"/>
      <c r="CR27" s="160"/>
      <c r="CS27" s="160"/>
      <c r="CT27" s="160"/>
      <c r="CU27" s="160"/>
      <c r="CV27" s="160"/>
      <c r="CW27" s="160"/>
      <c r="CX27" s="160"/>
      <c r="CY27" s="160"/>
      <c r="CZ27" s="160"/>
      <c r="DA27" s="160"/>
      <c r="DB27" s="160"/>
      <c r="DC27" s="160"/>
      <c r="DD27" s="160"/>
      <c r="DE27" s="160"/>
      <c r="DF27" s="160"/>
      <c r="DG27" s="160"/>
      <c r="DH27" s="160"/>
      <c r="DI27" s="160"/>
      <c r="DJ27" s="160"/>
      <c r="DK27" s="160"/>
      <c r="DL27" s="160"/>
      <c r="DM27" s="160"/>
      <c r="DN27" s="160"/>
      <c r="DO27" s="160"/>
      <c r="DP27" s="160"/>
      <c r="DQ27" s="160"/>
      <c r="DR27" s="160"/>
      <c r="DS27" s="160"/>
      <c r="DT27" s="160"/>
      <c r="DU27" s="160"/>
      <c r="DV27" s="160"/>
      <c r="DW27" s="160"/>
      <c r="DX27" s="160"/>
      <c r="DY27" s="160"/>
      <c r="DZ27" s="160"/>
      <c r="EA27" s="160"/>
      <c r="EB27" s="160"/>
      <c r="EC27" s="160"/>
      <c r="ED27" s="160"/>
      <c r="EE27" s="160"/>
      <c r="EF27" s="160"/>
      <c r="EG27" s="160"/>
      <c r="EH27" s="160"/>
      <c r="EI27" s="160"/>
      <c r="EJ27" s="160"/>
      <c r="EK27" s="160"/>
      <c r="EL27" s="160"/>
      <c r="EM27" s="160"/>
      <c r="EN27" s="160"/>
      <c r="EO27" s="160"/>
      <c r="EP27" s="160"/>
      <c r="EQ27" s="160"/>
      <c r="ER27" s="160"/>
      <c r="ES27" s="160"/>
      <c r="ET27" s="160"/>
      <c r="EU27" s="160"/>
      <c r="EV27" s="160"/>
      <c r="EW27" s="160"/>
      <c r="EX27" s="160"/>
      <c r="EY27" s="160"/>
      <c r="EZ27" s="160"/>
      <c r="FA27" s="160"/>
      <c r="FB27" s="160"/>
      <c r="FC27" s="160"/>
      <c r="FD27" s="160"/>
      <c r="FE27" s="160"/>
      <c r="FF27" s="160"/>
      <c r="FG27" s="160"/>
      <c r="FH27" s="160"/>
      <c r="FI27" s="160"/>
      <c r="FJ27" s="160"/>
      <c r="FK27" s="160"/>
      <c r="FL27" s="160"/>
      <c r="FM27" s="160"/>
      <c r="FN27" s="160"/>
      <c r="FO27" s="160"/>
      <c r="FP27" s="160"/>
      <c r="FQ27" s="160"/>
      <c r="FR27" s="160"/>
      <c r="FS27" s="160"/>
      <c r="FT27" s="160"/>
      <c r="FU27" s="160"/>
      <c r="FV27" s="160"/>
      <c r="FW27" s="160"/>
      <c r="FX27" s="160"/>
      <c r="FY27" s="160"/>
      <c r="FZ27" s="160"/>
      <c r="GA27" s="160"/>
      <c r="GB27" s="160"/>
      <c r="GC27" s="160"/>
      <c r="GD27" s="160"/>
      <c r="GE27" s="160"/>
      <c r="GF27" s="160"/>
      <c r="GG27" s="160"/>
      <c r="GH27" s="160"/>
      <c r="GI27" s="160"/>
      <c r="GJ27" s="160"/>
      <c r="GK27" s="160"/>
      <c r="GL27" s="160"/>
      <c r="GM27" s="160"/>
      <c r="GN27" s="160"/>
      <c r="GO27" s="160"/>
      <c r="GP27" s="160"/>
      <c r="GQ27" s="160"/>
      <c r="GR27" s="160"/>
      <c r="GS27" s="160"/>
      <c r="GT27" s="160"/>
      <c r="GU27" s="160"/>
      <c r="GV27" s="160"/>
      <c r="GW27" s="160"/>
      <c r="GX27" s="160"/>
      <c r="GY27" s="160"/>
      <c r="GZ27" s="160"/>
      <c r="HA27" s="160"/>
      <c r="HB27" s="160"/>
      <c r="HC27" s="160"/>
      <c r="HD27" s="160"/>
      <c r="HE27" s="160"/>
      <c r="HF27" s="160"/>
      <c r="HG27" s="160"/>
      <c r="HH27" s="160"/>
      <c r="HI27" s="160"/>
      <c r="HJ27" s="160"/>
      <c r="HK27" s="160"/>
      <c r="HL27" s="160"/>
      <c r="HM27" s="160"/>
      <c r="HN27" s="160"/>
      <c r="HO27" s="160"/>
      <c r="HP27" s="160"/>
      <c r="HQ27" s="160"/>
      <c r="HR27" s="160"/>
      <c r="HS27" s="160"/>
      <c r="HT27" s="160"/>
      <c r="HU27" s="160"/>
      <c r="HV27" s="160"/>
      <c r="HW27" s="160"/>
      <c r="HX27" s="160"/>
      <c r="HY27" s="160"/>
      <c r="HZ27" s="160"/>
      <c r="IA27" s="160"/>
      <c r="IB27" s="160"/>
      <c r="IC27" s="160"/>
      <c r="ID27" s="160"/>
      <c r="IE27" s="160"/>
      <c r="IF27" s="160"/>
      <c r="IG27" s="160"/>
      <c r="IH27" s="160"/>
      <c r="II27" s="160"/>
      <c r="IJ27" s="160"/>
      <c r="IK27" s="160"/>
      <c r="IL27" s="160"/>
      <c r="IM27" s="160"/>
      <c r="IN27" s="160"/>
      <c r="IO27" s="160"/>
      <c r="IP27" s="160"/>
      <c r="IQ27" s="160"/>
      <c r="IR27" s="160"/>
      <c r="IS27" s="160"/>
      <c r="IT27" s="160"/>
      <c r="IU27" s="160"/>
      <c r="IV27" s="160"/>
      <c r="IW27" s="160"/>
    </row>
    <row r="28" customFormat="false" ht="12.75" hidden="false" customHeight="false" outlineLevel="0" collapsed="false">
      <c r="A28" s="112"/>
      <c r="B28" s="148"/>
      <c r="C28" s="67"/>
      <c r="D28" s="67"/>
      <c r="E28" s="67"/>
    </row>
    <row r="29" customFormat="false" ht="12.75" hidden="false" customHeight="false" outlineLevel="0" collapsed="false">
      <c r="A29" s="112"/>
      <c r="B29" s="148"/>
      <c r="C29" s="67"/>
      <c r="D29" s="67"/>
      <c r="E29" s="67"/>
    </row>
    <row r="30" customFormat="false" ht="12.75" hidden="false" customHeight="false" outlineLevel="0" collapsed="false">
      <c r="A30" s="177"/>
      <c r="B30" s="239"/>
      <c r="C30" s="153"/>
      <c r="D30" s="153"/>
      <c r="E30" s="153"/>
    </row>
    <row r="31" customFormat="false" ht="12.75" hidden="false" customHeight="false" outlineLevel="0" collapsed="false">
      <c r="A31" s="112"/>
      <c r="B31" s="148"/>
      <c r="C31" s="67"/>
      <c r="D31" s="67"/>
      <c r="E31" s="67"/>
    </row>
    <row r="32" customFormat="false" ht="12.75" hidden="false" customHeight="false" outlineLevel="0" collapsed="false">
      <c r="A32" s="1" t="s">
        <v>87</v>
      </c>
      <c r="B32" s="1"/>
      <c r="C32" s="67" t="n">
        <v>0</v>
      </c>
      <c r="D32" s="67" t="n">
        <v>0</v>
      </c>
      <c r="E32" s="67" t="n">
        <f aca="false">Summary!$B$31*Assumptions!F7</f>
        <v>163200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.75" hidden="false" customHeight="false" outlineLevel="0" collapsed="false">
      <c r="A33" s="1"/>
      <c r="B33" s="1"/>
      <c r="C33" s="67"/>
      <c r="D33" s="67"/>
      <c r="E33" s="6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2.75" hidden="false" customHeight="false" outlineLevel="0" collapsed="false">
      <c r="A34" s="1"/>
      <c r="B34" s="1"/>
      <c r="C34" s="162"/>
      <c r="D34" s="162"/>
      <c r="E34" s="16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2.75" hidden="false" customHeight="false" outlineLevel="0" collapsed="false">
      <c r="A35" s="163" t="s">
        <v>88</v>
      </c>
      <c r="B35" s="1"/>
      <c r="C35" s="162"/>
      <c r="D35" s="162"/>
      <c r="E35" s="16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2.75" hidden="false" customHeight="false" outlineLevel="0" collapsed="false">
      <c r="A36" s="1" t="s">
        <v>89</v>
      </c>
      <c r="B36" s="67" t="n">
        <v>0</v>
      </c>
      <c r="C36" s="178" t="n">
        <f aca="false">C27</f>
        <v>40853.7512290112</v>
      </c>
      <c r="D36" s="178" t="n">
        <f aca="false">D27</f>
        <v>36191.929570372</v>
      </c>
      <c r="E36" s="178" t="n">
        <f aca="false">E27</f>
        <v>28381.856520644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2.75" hidden="false" customHeight="false" outlineLevel="0" collapsed="false">
      <c r="A37" s="1"/>
      <c r="B37" s="1"/>
      <c r="C37" s="162"/>
      <c r="D37" s="162"/>
      <c r="E37" s="162"/>
    </row>
    <row r="38" customFormat="false" ht="12.75" hidden="false" customHeight="false" outlineLevel="0" collapsed="false">
      <c r="A38" s="1" t="s">
        <v>90</v>
      </c>
      <c r="B38" s="122" t="n">
        <f aca="false">Summary!$E$29</f>
        <v>0.1593</v>
      </c>
      <c r="C38" s="148"/>
      <c r="D38" s="148"/>
      <c r="E38" s="148"/>
    </row>
    <row r="39" customFormat="false" ht="13.5" hidden="false" customHeight="false" outlineLevel="0" collapsed="false">
      <c r="A39" s="1"/>
      <c r="B39" s="1"/>
      <c r="C39" s="162"/>
      <c r="D39" s="162"/>
      <c r="E39" s="162"/>
    </row>
    <row r="40" customFormat="false" ht="16.5" hidden="false" customHeight="false" outlineLevel="0" collapsed="false">
      <c r="A40" s="164" t="s">
        <v>91</v>
      </c>
      <c r="B40" s="165" t="e">
        <f aca="false">([1]!xNPV,B38,B36:E36,B4:E4)</f>
        <v>#VALUE!</v>
      </c>
      <c r="C40" s="162"/>
      <c r="D40" s="162"/>
      <c r="E40" s="162"/>
    </row>
    <row r="41" customFormat="false" ht="12.75" hidden="false" customHeight="false" outlineLevel="0" collapsed="false">
      <c r="A41" s="1"/>
      <c r="B41" s="1"/>
      <c r="C41" s="162"/>
      <c r="D41" s="162"/>
      <c r="E41" s="162"/>
    </row>
    <row r="42" customFormat="false" ht="12.75" hidden="false" customHeight="false" outlineLevel="0" collapsed="false">
      <c r="A42" s="1"/>
      <c r="B42" s="167"/>
      <c r="C42" s="162"/>
      <c r="D42" s="162"/>
      <c r="E42" s="162"/>
    </row>
    <row r="43" customFormat="false" ht="12.75" hidden="false" customHeight="false" outlineLevel="0" collapsed="false">
      <c r="A43" s="163" t="s">
        <v>92</v>
      </c>
      <c r="B43" s="167"/>
      <c r="C43" s="162"/>
      <c r="D43" s="162"/>
      <c r="E43" s="162"/>
    </row>
    <row r="44" customFormat="false" ht="12.75" hidden="false" customHeight="false" outlineLevel="0" collapsed="false">
      <c r="A44" s="1" t="s">
        <v>89</v>
      </c>
      <c r="B44" s="67" t="n">
        <v>0</v>
      </c>
      <c r="C44" s="178" t="n">
        <f aca="false">C36+C32</f>
        <v>40853.7512290112</v>
      </c>
      <c r="D44" s="178" t="n">
        <f aca="false">D36+D32</f>
        <v>36191.929570372</v>
      </c>
      <c r="E44" s="178" t="n">
        <f aca="false">E36+E32</f>
        <v>191581.856520644</v>
      </c>
    </row>
    <row r="45" customFormat="false" ht="12.75" hidden="false" customHeight="false" outlineLevel="0" collapsed="false">
      <c r="A45" s="1"/>
      <c r="B45" s="1"/>
      <c r="C45" s="162"/>
      <c r="D45" s="162"/>
      <c r="E45" s="162"/>
    </row>
    <row r="46" customFormat="false" ht="12.75" hidden="false" customHeight="false" outlineLevel="0" collapsed="false">
      <c r="A46" s="1" t="s">
        <v>90</v>
      </c>
      <c r="B46" s="122" t="n">
        <f aca="false">Summary!$E$29</f>
        <v>0.1593</v>
      </c>
      <c r="C46" s="148"/>
      <c r="D46" s="148"/>
      <c r="E46" s="148"/>
    </row>
    <row r="47" customFormat="false" ht="13.5" hidden="false" customHeight="false" outlineLevel="0" collapsed="false">
      <c r="A47" s="1"/>
      <c r="B47" s="1"/>
      <c r="C47" s="162"/>
      <c r="D47" s="162"/>
      <c r="E47" s="162"/>
    </row>
    <row r="48" customFormat="false" ht="16.5" hidden="false" customHeight="false" outlineLevel="0" collapsed="false">
      <c r="A48" s="164" t="s">
        <v>91</v>
      </c>
      <c r="B48" s="165" t="e">
        <f aca="false">([1]!xNPV,B46,B44:E44,B4:E4)</f>
        <v>#VALUE!</v>
      </c>
      <c r="C48" s="162"/>
      <c r="D48" s="162"/>
      <c r="E48" s="162"/>
    </row>
    <row r="49" customFormat="false" ht="12.75" hidden="false" customHeight="false" outlineLevel="0" collapsed="false">
      <c r="A49" s="160"/>
      <c r="B49" s="148"/>
      <c r="C49" s="180"/>
      <c r="D49" s="180"/>
      <c r="E49" s="180"/>
    </row>
    <row r="50" customFormat="false" ht="12.75" hidden="false" customHeight="false" outlineLevel="0" collapsed="false">
      <c r="A50" s="160"/>
      <c r="B50" s="148"/>
      <c r="C50" s="180"/>
      <c r="D50" s="180"/>
      <c r="E50" s="180"/>
    </row>
    <row r="51" customFormat="false" ht="12.75" hidden="false" customHeight="false" outlineLevel="0" collapsed="false">
      <c r="A51" s="148"/>
      <c r="B51" s="148"/>
      <c r="C51" s="180"/>
      <c r="D51" s="180"/>
      <c r="E51" s="180"/>
    </row>
    <row r="52" customFormat="false" ht="12.75" hidden="false" customHeight="false" outlineLevel="0" collapsed="false">
      <c r="A52" s="160"/>
      <c r="B52" s="148"/>
      <c r="C52" s="180"/>
      <c r="D52" s="180"/>
      <c r="E52" s="180"/>
    </row>
    <row r="53" customFormat="false" ht="12.75" hidden="false" customHeight="false" outlineLevel="0" collapsed="false">
      <c r="A53" s="148"/>
      <c r="B53" s="181" t="n">
        <v>1</v>
      </c>
      <c r="C53" s="181" t="n">
        <v>1</v>
      </c>
      <c r="D53" s="181" t="n">
        <v>1</v>
      </c>
      <c r="E53" s="181" t="n">
        <v>1</v>
      </c>
      <c r="F53" s="181" t="n">
        <v>1</v>
      </c>
      <c r="G53" s="181" t="n">
        <v>1</v>
      </c>
      <c r="H53" s="181" t="n">
        <v>1</v>
      </c>
      <c r="I53" s="181" t="n">
        <v>1</v>
      </c>
      <c r="J53" s="181" t="n">
        <v>1</v>
      </c>
      <c r="K53" s="181" t="n">
        <v>1</v>
      </c>
      <c r="L53" s="181" t="n">
        <v>1</v>
      </c>
      <c r="M53" s="181" t="n">
        <v>1</v>
      </c>
      <c r="N53" s="181" t="n">
        <v>1</v>
      </c>
      <c r="O53" s="181" t="n">
        <v>2</v>
      </c>
      <c r="P53" s="181" t="n">
        <v>2</v>
      </c>
      <c r="Q53" s="181" t="n">
        <v>2</v>
      </c>
      <c r="R53" s="181" t="n">
        <v>2</v>
      </c>
      <c r="S53" s="181" t="n">
        <v>2</v>
      </c>
      <c r="T53" s="181" t="n">
        <v>2</v>
      </c>
      <c r="U53" s="181" t="n">
        <v>2</v>
      </c>
      <c r="V53" s="181" t="n">
        <v>2</v>
      </c>
      <c r="W53" s="181" t="n">
        <v>2</v>
      </c>
      <c r="X53" s="181" t="n">
        <v>2</v>
      </c>
      <c r="Y53" s="181" t="n">
        <v>2</v>
      </c>
      <c r="Z53" s="181" t="n">
        <v>2</v>
      </c>
      <c r="AA53" s="181" t="n">
        <v>3</v>
      </c>
      <c r="AB53" s="181" t="n">
        <v>3</v>
      </c>
      <c r="AC53" s="181" t="n">
        <v>3</v>
      </c>
      <c r="AD53" s="181" t="n">
        <v>3</v>
      </c>
      <c r="AE53" s="181" t="n">
        <v>3</v>
      </c>
      <c r="AF53" s="181" t="n">
        <v>3</v>
      </c>
      <c r="AG53" s="181" t="n">
        <v>3</v>
      </c>
      <c r="AH53" s="181" t="n">
        <v>3</v>
      </c>
      <c r="AI53" s="181" t="n">
        <v>3</v>
      </c>
      <c r="AJ53" s="181" t="n">
        <v>3</v>
      </c>
      <c r="AK53" s="181" t="n">
        <v>3</v>
      </c>
      <c r="AL53" s="181" t="n">
        <v>3</v>
      </c>
      <c r="AM53" s="181"/>
    </row>
    <row r="54" customFormat="false" ht="13.5" hidden="false" customHeight="false" outlineLevel="0" collapsed="false">
      <c r="A54" s="148"/>
      <c r="B54" s="182" t="n">
        <v>36556</v>
      </c>
      <c r="C54" s="182" t="n">
        <v>36578</v>
      </c>
      <c r="D54" s="183" t="n">
        <v>36585</v>
      </c>
      <c r="E54" s="183" t="n">
        <v>36616</v>
      </c>
      <c r="F54" s="183" t="n">
        <v>36646</v>
      </c>
      <c r="G54" s="183" t="n">
        <v>36677</v>
      </c>
      <c r="H54" s="183" t="n">
        <v>36707</v>
      </c>
      <c r="I54" s="183" t="n">
        <v>36738</v>
      </c>
      <c r="J54" s="183" t="n">
        <v>36769</v>
      </c>
      <c r="K54" s="183" t="n">
        <v>36799</v>
      </c>
      <c r="L54" s="183" t="n">
        <v>36830</v>
      </c>
      <c r="M54" s="183" t="n">
        <v>36860</v>
      </c>
      <c r="N54" s="183" t="n">
        <v>36891</v>
      </c>
      <c r="O54" s="183" t="n">
        <v>36922</v>
      </c>
      <c r="P54" s="183" t="n">
        <v>36950</v>
      </c>
      <c r="Q54" s="183" t="n">
        <v>36981</v>
      </c>
      <c r="R54" s="183" t="n">
        <v>37011</v>
      </c>
      <c r="S54" s="183" t="n">
        <v>37042</v>
      </c>
      <c r="T54" s="183" t="n">
        <v>37072</v>
      </c>
      <c r="U54" s="183" t="n">
        <v>37103</v>
      </c>
      <c r="V54" s="183" t="n">
        <v>37134</v>
      </c>
      <c r="W54" s="183" t="n">
        <v>37164</v>
      </c>
      <c r="X54" s="183" t="n">
        <v>37195</v>
      </c>
      <c r="Y54" s="183" t="n">
        <v>37225</v>
      </c>
      <c r="Z54" s="183" t="n">
        <v>37256</v>
      </c>
      <c r="AA54" s="183" t="n">
        <v>37287</v>
      </c>
      <c r="AB54" s="183" t="n">
        <v>37315</v>
      </c>
      <c r="AC54" s="183" t="n">
        <v>37346</v>
      </c>
      <c r="AD54" s="183" t="n">
        <v>37376</v>
      </c>
      <c r="AE54" s="183" t="n">
        <v>37407</v>
      </c>
      <c r="AF54" s="183" t="n">
        <v>37437</v>
      </c>
      <c r="AG54" s="183" t="n">
        <v>37468</v>
      </c>
      <c r="AH54" s="183" t="n">
        <v>37499</v>
      </c>
      <c r="AI54" s="183" t="n">
        <v>37529</v>
      </c>
      <c r="AJ54" s="183" t="n">
        <v>37560</v>
      </c>
      <c r="AK54" s="183" t="n">
        <v>37590</v>
      </c>
      <c r="AL54" s="183" t="n">
        <v>37621</v>
      </c>
    </row>
    <row r="55" customFormat="false" ht="12.75" hidden="false" customHeight="false" outlineLevel="0" collapsed="false">
      <c r="A55" s="160" t="s">
        <v>96</v>
      </c>
      <c r="B55" s="184" t="n">
        <v>0</v>
      </c>
      <c r="C55" s="184" t="n">
        <v>0</v>
      </c>
      <c r="D55" s="172" t="n">
        <v>0</v>
      </c>
      <c r="E55" s="172" t="n">
        <v>0</v>
      </c>
      <c r="F55" s="172" t="n">
        <v>0</v>
      </c>
      <c r="G55" s="172" t="n">
        <v>0</v>
      </c>
      <c r="H55" s="172" t="n">
        <v>0</v>
      </c>
      <c r="I55" s="172" t="n">
        <v>19317.098</v>
      </c>
      <c r="J55" s="172" t="n">
        <v>21440.35</v>
      </c>
      <c r="K55" s="172" t="n">
        <v>1111.482</v>
      </c>
      <c r="L55" s="172" t="n">
        <v>187.633</v>
      </c>
      <c r="M55" s="172" t="n">
        <v>81.938</v>
      </c>
      <c r="N55" s="172" t="n">
        <v>90.95</v>
      </c>
      <c r="O55" s="172" t="n">
        <v>244.044</v>
      </c>
      <c r="P55" s="172" t="n">
        <v>247.365</v>
      </c>
      <c r="Q55" s="172" t="n">
        <v>93.858</v>
      </c>
      <c r="R55" s="172" t="n">
        <v>223.672</v>
      </c>
      <c r="S55" s="172" t="n">
        <v>623.958</v>
      </c>
      <c r="T55" s="172" t="n">
        <v>5000.145</v>
      </c>
      <c r="U55" s="172" t="n">
        <v>13439.48</v>
      </c>
      <c r="V55" s="172" t="n">
        <v>14265.619</v>
      </c>
      <c r="W55" s="172" t="n">
        <v>1016.383</v>
      </c>
      <c r="X55" s="172" t="n">
        <v>234.761</v>
      </c>
      <c r="Y55" s="172" t="n">
        <v>93.507</v>
      </c>
      <c r="Z55" s="172" t="n">
        <v>106.871</v>
      </c>
      <c r="AA55" s="172" t="n">
        <v>247.835</v>
      </c>
      <c r="AB55" s="172" t="n">
        <v>243.826</v>
      </c>
      <c r="AC55" s="172" t="n">
        <v>98.897</v>
      </c>
      <c r="AD55" s="172" t="n">
        <v>241.388</v>
      </c>
      <c r="AE55" s="172" t="n">
        <v>596.336</v>
      </c>
      <c r="AF55" s="172" t="n">
        <v>3832.309</v>
      </c>
      <c r="AG55" s="172" t="n">
        <v>9949.513</v>
      </c>
      <c r="AH55" s="172" t="n">
        <v>9886.431</v>
      </c>
      <c r="AI55" s="172" t="n">
        <v>1064.6</v>
      </c>
      <c r="AJ55" s="172" t="n">
        <v>236.264</v>
      </c>
      <c r="AK55" s="172" t="n">
        <v>89.828</v>
      </c>
      <c r="AL55" s="172" t="n">
        <v>112.95</v>
      </c>
    </row>
    <row r="56" customFormat="false" ht="12.75" hidden="false" customHeight="false" outlineLevel="0" collapsed="false">
      <c r="A56" s="160"/>
      <c r="B56" s="181"/>
      <c r="C56" s="181"/>
      <c r="D56" s="181"/>
      <c r="E56" s="181"/>
    </row>
    <row r="57" customFormat="false" ht="12.75" hidden="false" customHeight="false" outlineLevel="0" collapsed="false">
      <c r="A57" s="160" t="s">
        <v>97</v>
      </c>
      <c r="B57" s="181"/>
      <c r="C57" s="181"/>
      <c r="D57" s="185" t="n">
        <v>0.0605681254028103</v>
      </c>
      <c r="E57" s="185" t="n">
        <v>0.0605681254028103</v>
      </c>
      <c r="F57" s="185" t="n">
        <v>0.0605681254028103</v>
      </c>
      <c r="G57" s="185" t="n">
        <v>0.0614528938500749</v>
      </c>
      <c r="H57" s="185" t="n">
        <v>0.062272420332016</v>
      </c>
      <c r="I57" s="185" t="n">
        <v>0.0631418102820942</v>
      </c>
      <c r="J57" s="185" t="n">
        <v>0.063791031540835</v>
      </c>
      <c r="K57" s="185" t="n">
        <v>0.0644402529393635</v>
      </c>
      <c r="L57" s="185" t="n">
        <v>0.0650281821846135</v>
      </c>
      <c r="M57" s="185" t="n">
        <v>0.0655609806482027</v>
      </c>
      <c r="N57" s="185" t="n">
        <v>0.0660765921541437</v>
      </c>
      <c r="O57" s="185" t="n">
        <v>0.0665800294961341</v>
      </c>
      <c r="P57" s="185" t="n">
        <v>0.0670369781793325</v>
      </c>
      <c r="Q57" s="185" t="n">
        <v>0.0674497060816499</v>
      </c>
      <c r="R57" s="185" t="n">
        <v>0.0678640776304542</v>
      </c>
      <c r="S57" s="185" t="n">
        <v>0.0681889253242094</v>
      </c>
      <c r="T57" s="185" t="n">
        <v>0.0685246013111129</v>
      </c>
      <c r="U57" s="185" t="n">
        <v>0.0688295340127438</v>
      </c>
      <c r="V57" s="185" t="n">
        <v>0.0691069719563195</v>
      </c>
      <c r="W57" s="185" t="n">
        <v>0.0693844099253584</v>
      </c>
      <c r="X57" s="185" t="n">
        <v>0.0696329433757978</v>
      </c>
      <c r="Y57" s="185" t="n">
        <v>0.069856963974845</v>
      </c>
      <c r="Z57" s="185" t="n">
        <v>0.0700737581187561</v>
      </c>
      <c r="AA57" s="185" t="n">
        <v>0.07028720190671</v>
      </c>
      <c r="AB57" s="185" t="n">
        <v>0.0704860008481814</v>
      </c>
      <c r="AC57" s="185" t="n">
        <v>0.0706655611936435</v>
      </c>
      <c r="AD57" s="185" t="n">
        <v>0.0708378099668314</v>
      </c>
      <c r="AE57" s="185" t="n">
        <v>0.070965582403328</v>
      </c>
      <c r="AF57" s="185" t="n">
        <v>0.0710976139267086</v>
      </c>
      <c r="AG57" s="185" t="n">
        <v>0.0712170959618539</v>
      </c>
      <c r="AH57" s="185" t="n">
        <v>0.0713268914821796</v>
      </c>
      <c r="AI57" s="185" t="n">
        <v>0.0714366870064884</v>
      </c>
      <c r="AJ57" s="185" t="n">
        <v>0.0715344306947476</v>
      </c>
      <c r="AK57" s="185" t="n">
        <v>0.0716232034710216</v>
      </c>
      <c r="AL57" s="185" t="n">
        <v>0.0717091126118303</v>
      </c>
    </row>
    <row r="58" customFormat="false" ht="12.75" hidden="false" customHeight="false" outlineLevel="0" collapsed="false">
      <c r="A58" s="160"/>
      <c r="B58" s="181"/>
      <c r="C58" s="181"/>
      <c r="D58" s="181"/>
      <c r="E58" s="181"/>
    </row>
    <row r="59" customFormat="false" ht="14.25" hidden="false" customHeight="false" outlineLevel="0" collapsed="false">
      <c r="A59" s="186" t="s">
        <v>98</v>
      </c>
      <c r="B59" s="67" t="n">
        <f aca="false">B55</f>
        <v>0</v>
      </c>
      <c r="C59" s="67" t="n">
        <f aca="false">C55</f>
        <v>0</v>
      </c>
      <c r="D59" s="67" t="n">
        <f aca="false">D55*(1+D57)^((D54-$C$54)/365.25)</f>
        <v>0</v>
      </c>
      <c r="E59" s="67" t="n">
        <f aca="false">E55*(1+E57)^((E54-$C$54)/365.25)</f>
        <v>0</v>
      </c>
      <c r="F59" s="67" t="n">
        <f aca="false">F55*(1+F57)^((F54-$C$54)/365.25)</f>
        <v>0</v>
      </c>
      <c r="G59" s="67" t="n">
        <f aca="false">G55*(1+G57)^((G54-$C$54)/365.25)</f>
        <v>0</v>
      </c>
      <c r="H59" s="67" t="n">
        <f aca="false">H55*(1+H57)^((H54-$C$54)/365.25)</f>
        <v>0</v>
      </c>
      <c r="I59" s="67" t="n">
        <f aca="false">I55*(1+I57)^((I54-$C$54)/365.25)</f>
        <v>19842.2227290998</v>
      </c>
      <c r="J59" s="67" t="n">
        <f aca="false">J55*(1+J57)^((J54-$C$54)/365.25)</f>
        <v>22145.0076714335</v>
      </c>
      <c r="K59" s="67" t="n">
        <f aca="false">K55*(1+K57)^((K54-$C$54)/365.25)</f>
        <v>1154.28373894827</v>
      </c>
      <c r="L59" s="67" t="n">
        <f aca="false">L55*(1+L57)^((L54-$C$54)/365.25)</f>
        <v>195.968692898889</v>
      </c>
      <c r="M59" s="67" t="n">
        <f aca="false">M55*(1+M57)^((M54-$C$54)/365.25)</f>
        <v>86.0553454394908</v>
      </c>
      <c r="N59" s="67" t="n">
        <f aca="false">N55*(1+N57)^((N54-$C$54)/365.25)</f>
        <v>96.0762191712704</v>
      </c>
      <c r="O59" s="67" t="n">
        <f aca="false">O55*(1+O57)^((O54-$C$54)/365.25)</f>
        <v>259.318166581452</v>
      </c>
      <c r="P59" s="67" t="n">
        <f aca="false">P55*(1+P57)^((P54-$C$54)/365.25)</f>
        <v>264.26429636756</v>
      </c>
      <c r="Q59" s="67" t="n">
        <f aca="false">Q55*(1+Q57)^((Q54-$C$54)/365.25)</f>
        <v>100.866867423545</v>
      </c>
      <c r="R59" s="67" t="n">
        <f aca="false">R55*(1+R57)^((R54-$C$54)/365.25)</f>
        <v>241.778127440565</v>
      </c>
      <c r="S59" s="67" t="n">
        <f aca="false">S55*(1+S57)^((S54-$C$54)/365.25)</f>
        <v>678.498356548802</v>
      </c>
      <c r="T59" s="67" t="n">
        <f aca="false">T55*(1+T57)^((T54-$C$54)/365.25)</f>
        <v>5469.07174192139</v>
      </c>
      <c r="U59" s="67" t="n">
        <f aca="false">U55*(1+U57)^((U54-$C$54)/365.25)</f>
        <v>14788.8582440359</v>
      </c>
      <c r="V59" s="67" t="n">
        <f aca="false">V55*(1+V57)^((V54-$C$54)/365.25)</f>
        <v>15793.1201832083</v>
      </c>
      <c r="W59" s="67" t="n">
        <f aca="false">W55*(1+W57)^((W54-$C$54)/365.25)</f>
        <v>1131.87683706319</v>
      </c>
      <c r="X59" s="67" t="n">
        <f aca="false">X55*(1+X57)^((X54-$C$54)/365.25)</f>
        <v>263.033401612185</v>
      </c>
      <c r="Y59" s="67" t="n">
        <f aca="false">Y55*(1+Y57)^((Y54-$C$54)/365.25)</f>
        <v>105.388055469937</v>
      </c>
      <c r="Z59" s="67" t="n">
        <f aca="false">Z55*(1+Z57)^((Z54-$C$54)/365.25)</f>
        <v>121.187954964886</v>
      </c>
      <c r="AA59" s="67" t="n">
        <f aca="false">AA55*(1+AA57)^((AA54-$C$54)/365.25)</f>
        <v>282.765748420163</v>
      </c>
      <c r="AB59" s="67" t="n">
        <f aca="false">AB55*(1+AB57)^((AB54-$C$54)/365.25)</f>
        <v>279.748922698329</v>
      </c>
      <c r="AC59" s="67" t="n">
        <f aca="false">AC55*(1+AC57)^((AC54-$C$54)/365.25)</f>
        <v>114.165616449653</v>
      </c>
      <c r="AD59" s="67" t="n">
        <f aca="false">AD55*(1+AD57)^((AD54-$C$54)/365.25)</f>
        <v>280.321337430033</v>
      </c>
      <c r="AE59" s="67" t="n">
        <f aca="false">AE55*(1+AE57)^((AE54-$C$54)/365.25)</f>
        <v>696.74180021484</v>
      </c>
      <c r="AF59" s="67" t="n">
        <f aca="false">AF55*(1+AF57)^((AF54-$C$54)/365.25)</f>
        <v>4504.15052263361</v>
      </c>
      <c r="AG59" s="67" t="n">
        <f aca="false">AG55*(1+AG57)^((AG54-$C$54)/365.25)</f>
        <v>11765.3251446457</v>
      </c>
      <c r="AH59" s="67" t="n">
        <f aca="false">AH55*(1+AH57)^((AH54-$C$54)/365.25)</f>
        <v>11762.2306422189</v>
      </c>
      <c r="AI59" s="67" t="n">
        <f aca="false">AI55*(1+AI57)^((AI54-$C$54)/365.25)</f>
        <v>1274.11947705374</v>
      </c>
      <c r="AJ59" s="67" t="n">
        <f aca="false">AJ55*(1+AJ57)^((AJ54-$C$54)/365.25)</f>
        <v>284.49269450738</v>
      </c>
      <c r="AK59" s="67" t="n">
        <f aca="false">AK55*(1+AK57)^((AK54-$C$54)/365.25)</f>
        <v>108.805174772486</v>
      </c>
      <c r="AL59" s="67" t="n">
        <f aca="false">AL55*(1+AL57)^((AL54-$C$54)/365.25)</f>
        <v>137.649059193466</v>
      </c>
    </row>
    <row r="60" customFormat="false" ht="14.25" hidden="false" customHeight="false" outlineLevel="0" collapsed="false">
      <c r="A60" s="186" t="s">
        <v>99</v>
      </c>
      <c r="B60" s="67" t="n">
        <f aca="false">Assumptions!$F$17</f>
        <v>510</v>
      </c>
      <c r="C60" s="67" t="n">
        <f aca="false">Assumptions!$F$17</f>
        <v>510</v>
      </c>
      <c r="D60" s="67" t="n">
        <f aca="false">Assumptions!$F$17</f>
        <v>510</v>
      </c>
      <c r="E60" s="67" t="n">
        <f aca="false">Assumptions!$F$17</f>
        <v>510</v>
      </c>
      <c r="F60" s="67" t="n">
        <f aca="false">Assumptions!$F$17</f>
        <v>510</v>
      </c>
      <c r="G60" s="67" t="n">
        <f aca="false">Assumptions!$F$17</f>
        <v>510</v>
      </c>
      <c r="H60" s="67" t="n">
        <f aca="false">Assumptions!$F$17</f>
        <v>510</v>
      </c>
      <c r="I60" s="67" t="n">
        <f aca="false">Assumptions!$F$17</f>
        <v>510</v>
      </c>
      <c r="J60" s="67" t="n">
        <f aca="false">Assumptions!$F$17</f>
        <v>510</v>
      </c>
      <c r="K60" s="67" t="n">
        <f aca="false">Assumptions!$F$17</f>
        <v>510</v>
      </c>
      <c r="L60" s="67" t="n">
        <f aca="false">Assumptions!$F$17</f>
        <v>510</v>
      </c>
      <c r="M60" s="67" t="n">
        <f aca="false">Assumptions!$F$17</f>
        <v>510</v>
      </c>
      <c r="N60" s="67" t="n">
        <f aca="false">Assumptions!$F$17</f>
        <v>510</v>
      </c>
      <c r="O60" s="67" t="n">
        <f aca="false">Assumptions!$F$17</f>
        <v>510</v>
      </c>
      <c r="P60" s="67" t="n">
        <f aca="false">Assumptions!$F$17</f>
        <v>510</v>
      </c>
      <c r="Q60" s="67" t="n">
        <f aca="false">Assumptions!$F$17</f>
        <v>510</v>
      </c>
      <c r="R60" s="67" t="n">
        <f aca="false">Assumptions!$F$17</f>
        <v>510</v>
      </c>
      <c r="S60" s="67" t="n">
        <f aca="false">Assumptions!$F$17</f>
        <v>510</v>
      </c>
      <c r="T60" s="67" t="n">
        <f aca="false">Assumptions!$F$17</f>
        <v>510</v>
      </c>
      <c r="U60" s="67" t="n">
        <f aca="false">Assumptions!$F$17</f>
        <v>510</v>
      </c>
      <c r="V60" s="67" t="n">
        <f aca="false">Assumptions!$F$17</f>
        <v>510</v>
      </c>
      <c r="W60" s="67" t="n">
        <f aca="false">Assumptions!$F$17</f>
        <v>510</v>
      </c>
      <c r="X60" s="67" t="n">
        <f aca="false">Assumptions!$F$17</f>
        <v>510</v>
      </c>
      <c r="Y60" s="67" t="n">
        <f aca="false">Assumptions!$F$17</f>
        <v>510</v>
      </c>
      <c r="Z60" s="67" t="n">
        <f aca="false">Assumptions!$F$17</f>
        <v>510</v>
      </c>
      <c r="AA60" s="67" t="n">
        <f aca="false">Assumptions!$F$17</f>
        <v>510</v>
      </c>
      <c r="AB60" s="67" t="n">
        <f aca="false">Assumptions!$F$17</f>
        <v>510</v>
      </c>
      <c r="AC60" s="67" t="n">
        <f aca="false">Assumptions!$F$17</f>
        <v>510</v>
      </c>
      <c r="AD60" s="67" t="n">
        <f aca="false">Assumptions!$F$17</f>
        <v>510</v>
      </c>
      <c r="AE60" s="67" t="n">
        <f aca="false">Assumptions!$F$17</f>
        <v>510</v>
      </c>
      <c r="AF60" s="67" t="n">
        <f aca="false">Assumptions!$F$17</f>
        <v>510</v>
      </c>
      <c r="AG60" s="67" t="n">
        <f aca="false">Assumptions!$F$17</f>
        <v>510</v>
      </c>
      <c r="AH60" s="67" t="n">
        <f aca="false">Assumptions!$F$17</f>
        <v>510</v>
      </c>
      <c r="AI60" s="67" t="n">
        <f aca="false">Assumptions!$F$17</f>
        <v>510</v>
      </c>
      <c r="AJ60" s="67" t="n">
        <f aca="false">Assumptions!$F$17</f>
        <v>510</v>
      </c>
      <c r="AK60" s="67" t="n">
        <f aca="false">Assumptions!$F$17</f>
        <v>510</v>
      </c>
      <c r="AL60" s="67" t="n">
        <f aca="false">Assumptions!$F$17</f>
        <v>510</v>
      </c>
    </row>
    <row r="61" customFormat="false" ht="14.25" hidden="false" customHeight="false" outlineLevel="0" collapsed="false">
      <c r="A61" s="186" t="s">
        <v>100</v>
      </c>
      <c r="B61" s="96" t="n">
        <f aca="false">B59/B60</f>
        <v>0</v>
      </c>
      <c r="C61" s="96" t="n">
        <f aca="false">C59/C60</f>
        <v>0</v>
      </c>
      <c r="D61" s="96" t="n">
        <f aca="false">D59/D60</f>
        <v>0</v>
      </c>
      <c r="E61" s="96" t="n">
        <f aca="false">E59/E60</f>
        <v>0</v>
      </c>
      <c r="F61" s="96" t="n">
        <f aca="false">F59/F60</f>
        <v>0</v>
      </c>
      <c r="G61" s="96" t="n">
        <f aca="false">G59/G60</f>
        <v>0</v>
      </c>
      <c r="H61" s="96" t="n">
        <f aca="false">H59/H60</f>
        <v>0</v>
      </c>
      <c r="I61" s="96" t="n">
        <f aca="false">I59/I60</f>
        <v>38.9063190766664</v>
      </c>
      <c r="J61" s="96" t="n">
        <f aca="false">J59/J60</f>
        <v>43.4215836694774</v>
      </c>
      <c r="K61" s="96" t="n">
        <f aca="false">K59/K60</f>
        <v>2.26330144891817</v>
      </c>
      <c r="L61" s="96" t="n">
        <f aca="false">L59/L60</f>
        <v>0.38425233901743</v>
      </c>
      <c r="M61" s="96" t="n">
        <f aca="false">M59/M60</f>
        <v>0.168735971449982</v>
      </c>
      <c r="N61" s="96" t="n">
        <f aca="false">N59/N60</f>
        <v>0.188384743473079</v>
      </c>
      <c r="O61" s="96" t="n">
        <f aca="false">O59/O60</f>
        <v>0.508466993296965</v>
      </c>
      <c r="P61" s="96" t="n">
        <f aca="false">P59/P60</f>
        <v>0.518165286995215</v>
      </c>
      <c r="Q61" s="96" t="n">
        <f aca="false">Q59/Q60</f>
        <v>0.197778171418715</v>
      </c>
      <c r="R61" s="96" t="n">
        <f aca="false">R59/R60</f>
        <v>0.474074759687383</v>
      </c>
      <c r="S61" s="96" t="n">
        <f aca="false">S59/S60</f>
        <v>1.33038893440942</v>
      </c>
      <c r="T61" s="96" t="n">
        <f aca="false">T59/T60</f>
        <v>10.7236700821988</v>
      </c>
      <c r="U61" s="96" t="n">
        <f aca="false">U59/U60</f>
        <v>28.9977612628155</v>
      </c>
      <c r="V61" s="96" t="n">
        <f aca="false">V59/V60</f>
        <v>30.9669023200162</v>
      </c>
      <c r="W61" s="96" t="n">
        <f aca="false">W59/W60</f>
        <v>2.21936634718273</v>
      </c>
      <c r="X61" s="96" t="n">
        <f aca="false">X59/X60</f>
        <v>0.51575176786703</v>
      </c>
      <c r="Y61" s="96" t="n">
        <f aca="false">Y59/Y60</f>
        <v>0.206643246019485</v>
      </c>
      <c r="Z61" s="96" t="n">
        <f aca="false">Z59/Z60</f>
        <v>0.237623441107619</v>
      </c>
      <c r="AA61" s="96" t="n">
        <f aca="false">AA59/AA60</f>
        <v>0.554442643961103</v>
      </c>
      <c r="AB61" s="96" t="n">
        <f aca="false">AB59/AB60</f>
        <v>0.548527299408488</v>
      </c>
      <c r="AC61" s="96" t="n">
        <f aca="false">AC59/AC60</f>
        <v>0.22385414990128</v>
      </c>
      <c r="AD61" s="96" t="n">
        <f aca="false">AD59/AD60</f>
        <v>0.54964968123536</v>
      </c>
      <c r="AE61" s="96" t="n">
        <f aca="false">AE59/AE60</f>
        <v>1.36616039257812</v>
      </c>
      <c r="AF61" s="96" t="n">
        <f aca="false">AF59/AF60</f>
        <v>8.83166769143845</v>
      </c>
      <c r="AG61" s="96" t="n">
        <f aca="false">AG59/AG60</f>
        <v>23.0692649895014</v>
      </c>
      <c r="AH61" s="96" t="n">
        <f aca="false">AH59/AH60</f>
        <v>23.0631973376841</v>
      </c>
      <c r="AI61" s="96" t="n">
        <f aca="false">AI59/AI60</f>
        <v>2.49827348441909</v>
      </c>
      <c r="AJ61" s="96" t="n">
        <f aca="false">AJ59/AJ60</f>
        <v>0.557828812759568</v>
      </c>
      <c r="AK61" s="96" t="n">
        <f aca="false">AK59/AK60</f>
        <v>0.213343479946052</v>
      </c>
      <c r="AL61" s="96" t="n">
        <f aca="false">AL59/AL60</f>
        <v>0.269900116065621</v>
      </c>
    </row>
    <row r="62" customFormat="false" ht="12.75" hidden="false" customHeight="false" outlineLevel="0" collapsed="false">
      <c r="A62" s="148"/>
      <c r="B62" s="181"/>
      <c r="C62" s="181"/>
      <c r="D62" s="181"/>
      <c r="E62" s="181"/>
    </row>
    <row r="63" customFormat="false" ht="12.75" hidden="false" customHeight="false" outlineLevel="0" collapsed="false">
      <c r="A63" s="148"/>
      <c r="B63" s="187" t="s">
        <v>101</v>
      </c>
      <c r="C63" s="187" t="s">
        <v>102</v>
      </c>
      <c r="D63" s="181"/>
      <c r="E63" s="181"/>
    </row>
    <row r="64" customFormat="false" ht="12.75" hidden="false" customHeight="false" outlineLevel="0" collapsed="false">
      <c r="A64" s="160" t="n">
        <v>2000</v>
      </c>
      <c r="B64" s="67" t="n">
        <f aca="false">SUMIF($B$53:$AL$53,"=1",$B$59:$AL$59)</f>
        <v>43519.6143969912</v>
      </c>
      <c r="C64" s="188" t="n">
        <f aca="false">AVERAGE(I61:N61)</f>
        <v>14.2220962081671</v>
      </c>
      <c r="D64" s="148"/>
      <c r="E64" s="148"/>
    </row>
    <row r="65" customFormat="false" ht="12.75" hidden="false" customHeight="false" outlineLevel="0" collapsed="false">
      <c r="A65" s="160" t="n">
        <v>2001</v>
      </c>
      <c r="B65" s="67" t="n">
        <f aca="false">SUMIF($B$53:$AL$53,"=2",$B$59:$AL$59)</f>
        <v>39217.2622326377</v>
      </c>
      <c r="C65" s="188" t="n">
        <f aca="false">AVERAGE(O61:Z61)</f>
        <v>6.40804938441793</v>
      </c>
      <c r="D65" s="180"/>
      <c r="E65" s="180"/>
    </row>
    <row r="66" customFormat="false" ht="12.75" hidden="false" customHeight="false" outlineLevel="0" collapsed="false">
      <c r="A66" s="160" t="n">
        <v>2002</v>
      </c>
      <c r="B66" s="67" t="n">
        <f aca="false">SUMIF($B$53:$AL$53,"=3",$B$59:$AL$59)</f>
        <v>31490.5161402383</v>
      </c>
      <c r="C66" s="188" t="n">
        <f aca="false">AVERAGE(AA61:AL61)</f>
        <v>5.14550917324155</v>
      </c>
      <c r="D66" s="180"/>
      <c r="E66" s="180"/>
    </row>
    <row r="67" customFormat="false" ht="12.75" hidden="false" customHeight="false" outlineLevel="0" collapsed="false">
      <c r="A67" s="148"/>
      <c r="B67" s="180"/>
      <c r="C67" s="180"/>
      <c r="D67" s="180"/>
      <c r="E67" s="180"/>
    </row>
    <row r="68" customFormat="false" ht="12.75" hidden="false" customHeight="false" outlineLevel="0" collapsed="false">
      <c r="A68" s="160"/>
      <c r="B68" s="148"/>
      <c r="C68" s="148"/>
      <c r="D68" s="148"/>
      <c r="E68" s="148"/>
    </row>
    <row r="69" customFormat="false" ht="12.75" hidden="false" customHeight="false" outlineLevel="0" collapsed="false">
      <c r="A69" s="148"/>
      <c r="B69" s="148"/>
      <c r="C69" s="148"/>
      <c r="D69" s="148"/>
      <c r="E69" s="148"/>
    </row>
    <row r="70" customFormat="false" ht="12.75" hidden="false" customHeight="false" outlineLevel="0" collapsed="false">
      <c r="A70" s="148"/>
      <c r="B70" s="181"/>
      <c r="C70" s="181"/>
      <c r="D70" s="181"/>
      <c r="E70" s="181"/>
    </row>
    <row r="71" customFormat="false" ht="14.25" hidden="false" customHeight="false" outlineLevel="0" collapsed="false">
      <c r="A71" s="186"/>
      <c r="B71" s="180"/>
      <c r="C71" s="180"/>
      <c r="D71" s="180"/>
      <c r="E71" s="180"/>
    </row>
    <row r="72" customFormat="false" ht="12.75" hidden="false" customHeight="false" outlineLevel="0" collapsed="false">
      <c r="A72" s="190"/>
      <c r="B72" s="148"/>
      <c r="C72" s="67"/>
      <c r="D72" s="67"/>
      <c r="E72" s="67"/>
    </row>
    <row r="73" customFormat="false" ht="12.75" hidden="false" customHeight="false" outlineLevel="0" collapsed="false">
      <c r="A73" s="191"/>
      <c r="B73" s="148"/>
      <c r="C73" s="67"/>
      <c r="D73" s="67"/>
      <c r="E73" s="67"/>
    </row>
    <row r="74" customFormat="false" ht="12.75" hidden="false" customHeight="false" outlineLevel="0" collapsed="false">
      <c r="A74" s="191"/>
      <c r="B74" s="148"/>
      <c r="C74" s="67"/>
      <c r="D74" s="67"/>
      <c r="E74" s="67"/>
    </row>
    <row r="75" customFormat="false" ht="12.75" hidden="false" customHeight="false" outlineLevel="0" collapsed="false">
      <c r="A75" s="191"/>
      <c r="B75" s="148"/>
      <c r="C75" s="67"/>
      <c r="D75" s="67"/>
      <c r="E75" s="67"/>
    </row>
    <row r="76" customFormat="false" ht="12.75" hidden="false" customHeight="false" outlineLevel="0" collapsed="false">
      <c r="A76" s="191"/>
      <c r="B76" s="148"/>
      <c r="C76" s="67"/>
      <c r="D76" s="67"/>
      <c r="E76" s="67"/>
    </row>
    <row r="77" customFormat="false" ht="12.75" hidden="false" customHeight="false" outlineLevel="0" collapsed="false">
      <c r="A77" s="191"/>
      <c r="B77" s="148"/>
      <c r="C77" s="67"/>
      <c r="D77" s="67"/>
      <c r="E77" s="67"/>
    </row>
    <row r="78" customFormat="false" ht="12.75" hidden="false" customHeight="false" outlineLevel="0" collapsed="false">
      <c r="A78" s="191"/>
      <c r="B78" s="148"/>
      <c r="C78" s="67"/>
      <c r="D78" s="67"/>
      <c r="E78" s="67"/>
    </row>
    <row r="79" customFormat="false" ht="12.75" hidden="false" customHeight="false" outlineLevel="0" collapsed="false">
      <c r="A79" s="191"/>
      <c r="B79" s="148"/>
      <c r="C79" s="67"/>
      <c r="D79" s="67"/>
      <c r="E79" s="67"/>
    </row>
    <row r="80" customFormat="false" ht="12.75" hidden="false" customHeight="false" outlineLevel="0" collapsed="false">
      <c r="A80" s="192"/>
      <c r="B80" s="148"/>
      <c r="C80" s="67"/>
      <c r="D80" s="67"/>
      <c r="E80" s="67"/>
    </row>
    <row r="81" customFormat="false" ht="12.75" hidden="false" customHeight="false" outlineLevel="0" collapsed="false">
      <c r="A81" s="193"/>
      <c r="B81" s="148"/>
      <c r="C81" s="67"/>
      <c r="D81" s="67"/>
      <c r="E81" s="67"/>
    </row>
    <row r="82" customFormat="false" ht="12.75" hidden="false" customHeight="false" outlineLevel="0" collapsed="false">
      <c r="A82" s="191"/>
      <c r="B82" s="148"/>
      <c r="C82" s="67"/>
      <c r="D82" s="67"/>
      <c r="E82" s="67"/>
    </row>
    <row r="83" customFormat="false" ht="12.75" hidden="false" customHeight="false" outlineLevel="0" collapsed="false">
      <c r="A83" s="191"/>
      <c r="B83" s="148"/>
      <c r="C83" s="67"/>
      <c r="D83" s="67"/>
      <c r="E83" s="67"/>
    </row>
    <row r="84" customFormat="false" ht="12.75" hidden="false" customHeight="false" outlineLevel="0" collapsed="false">
      <c r="A84" s="194"/>
      <c r="B84" s="148"/>
      <c r="C84" s="67"/>
      <c r="D84" s="67"/>
      <c r="E84" s="67"/>
    </row>
    <row r="85" customFormat="false" ht="12.75" hidden="false" customHeight="false" outlineLevel="0" collapsed="false">
      <c r="A85" s="194"/>
      <c r="B85" s="148"/>
      <c r="C85" s="67"/>
      <c r="D85" s="67"/>
      <c r="E85" s="67"/>
    </row>
    <row r="86" customFormat="false" ht="12.75" hidden="false" customHeight="false" outlineLevel="0" collapsed="false">
      <c r="A86" s="191"/>
      <c r="B86" s="148"/>
      <c r="C86" s="67"/>
      <c r="D86" s="67"/>
      <c r="E86" s="67"/>
    </row>
    <row r="87" customFormat="false" ht="12.75" hidden="false" customHeight="false" outlineLevel="0" collapsed="false">
      <c r="A87" s="194"/>
      <c r="B87" s="148"/>
      <c r="C87" s="67"/>
      <c r="D87" s="67"/>
      <c r="E87" s="67"/>
    </row>
    <row r="88" customFormat="false" ht="12.75" hidden="false" customHeight="false" outlineLevel="0" collapsed="false">
      <c r="A88" s="191"/>
      <c r="B88" s="148"/>
      <c r="C88" s="67"/>
      <c r="D88" s="67"/>
      <c r="E88" s="67"/>
    </row>
    <row r="89" customFormat="false" ht="12.75" hidden="false" customHeight="false" outlineLevel="0" collapsed="false">
      <c r="A89" s="191"/>
      <c r="B89" s="148"/>
      <c r="C89" s="67"/>
      <c r="D89" s="67"/>
      <c r="E89" s="67"/>
    </row>
    <row r="90" customFormat="false" ht="12.75" hidden="false" customHeight="false" outlineLevel="0" collapsed="false">
      <c r="A90" s="191"/>
      <c r="B90" s="148"/>
      <c r="C90" s="67"/>
      <c r="D90" s="67"/>
      <c r="E90" s="67"/>
    </row>
    <row r="91" customFormat="false" ht="12.75" hidden="false" customHeight="false" outlineLevel="0" collapsed="false">
      <c r="A91" s="194"/>
      <c r="B91" s="148"/>
      <c r="C91" s="67"/>
      <c r="D91" s="67"/>
      <c r="E91" s="67"/>
    </row>
    <row r="92" customFormat="false" ht="12.75" hidden="false" customHeight="false" outlineLevel="0" collapsed="false">
      <c r="A92" s="190"/>
      <c r="B92" s="148"/>
      <c r="C92" s="67"/>
      <c r="D92" s="67"/>
      <c r="E92" s="67"/>
    </row>
    <row r="93" customFormat="false" ht="12.75" hidden="false" customHeight="false" outlineLevel="0" collapsed="false">
      <c r="A93" s="192"/>
      <c r="B93" s="148"/>
      <c r="C93" s="67"/>
      <c r="D93" s="67"/>
      <c r="E93" s="67"/>
    </row>
    <row r="94" customFormat="false" ht="12.75" hidden="false" customHeight="false" outlineLevel="0" collapsed="false">
      <c r="A94" s="192"/>
      <c r="B94" s="148"/>
      <c r="C94" s="67"/>
      <c r="D94" s="67"/>
      <c r="E94" s="67"/>
    </row>
    <row r="95" customFormat="false" ht="15" hidden="false" customHeight="true" outlineLevel="0" collapsed="false">
      <c r="A95" s="192"/>
      <c r="B95" s="148"/>
      <c r="C95" s="148"/>
      <c r="D95" s="112"/>
      <c r="E95" s="112"/>
    </row>
    <row r="96" customFormat="false" ht="12.75" hidden="false" customHeight="false" outlineLevel="0" collapsed="false">
      <c r="A96" s="192"/>
      <c r="B96" s="148"/>
      <c r="C96" s="148"/>
      <c r="D96" s="112"/>
      <c r="E96" s="112"/>
    </row>
    <row r="97" customFormat="false" ht="14.25" hidden="false" customHeight="true" outlineLevel="0" collapsed="false">
      <c r="A97" s="192"/>
      <c r="B97" s="148"/>
      <c r="C97" s="148"/>
      <c r="D97" s="112"/>
      <c r="E97" s="112"/>
    </row>
    <row r="98" customFormat="false" ht="12.75" hidden="false" customHeight="false" outlineLevel="0" collapsed="false">
      <c r="A98" s="192"/>
      <c r="B98" s="148"/>
      <c r="C98" s="148"/>
      <c r="D98" s="112"/>
      <c r="E98" s="112"/>
    </row>
    <row r="99" customFormat="false" ht="12.75" hidden="false" customHeight="false" outlineLevel="0" collapsed="false">
      <c r="A99" s="192"/>
      <c r="B99" s="148"/>
      <c r="C99" s="148"/>
      <c r="D99" s="112"/>
      <c r="E99" s="112"/>
    </row>
    <row r="100" customFormat="false" ht="12.75" hidden="false" customHeight="false" outlineLevel="0" collapsed="false">
      <c r="A100" s="195"/>
      <c r="B100" s="148"/>
      <c r="C100" s="148"/>
      <c r="D100" s="112"/>
      <c r="E100" s="112"/>
    </row>
    <row r="101" customFormat="false" ht="12.75" hidden="false" customHeight="false" outlineLevel="0" collapsed="false">
      <c r="A101" s="195"/>
      <c r="B101" s="148"/>
      <c r="C101" s="148"/>
      <c r="D101" s="112"/>
      <c r="E101" s="112"/>
    </row>
    <row r="102" customFormat="false" ht="12.75" hidden="false" customHeight="false" outlineLevel="0" collapsed="false">
      <c r="A102" s="195"/>
      <c r="B102" s="148"/>
      <c r="C102" s="148"/>
      <c r="D102" s="112"/>
      <c r="E102" s="112"/>
    </row>
    <row r="103" customFormat="false" ht="12.75" hidden="false" customHeight="false" outlineLevel="0" collapsed="false">
      <c r="A103" s="112"/>
      <c r="B103" s="148"/>
      <c r="C103" s="148"/>
      <c r="D103" s="112"/>
      <c r="E103" s="112"/>
    </row>
    <row r="104" customFormat="false" ht="12.75" hidden="false" customHeight="false" outlineLevel="0" collapsed="false">
      <c r="A104" s="148"/>
      <c r="B104" s="148"/>
      <c r="C104" s="148"/>
      <c r="D104" s="112"/>
      <c r="E104" s="112"/>
    </row>
    <row r="105" customFormat="false" ht="12.75" hidden="false" customHeight="false" outlineLevel="0" collapsed="false">
      <c r="A105" s="148"/>
      <c r="B105" s="148"/>
      <c r="C105" s="148"/>
      <c r="D105" s="112"/>
      <c r="E105" s="112"/>
    </row>
    <row r="106" customFormat="false" ht="12.75" hidden="false" customHeight="false" outlineLevel="0" collapsed="false">
      <c r="A106" s="148"/>
      <c r="B106" s="148"/>
      <c r="C106" s="148"/>
      <c r="D106" s="112"/>
      <c r="E106" s="112"/>
    </row>
    <row r="107" customFormat="false" ht="18.75" hidden="false" customHeight="false" outlineLevel="0" collapsed="false">
      <c r="A107" s="196"/>
      <c r="B107" s="148"/>
      <c r="C107" s="148"/>
      <c r="D107" s="112"/>
      <c r="E107" s="112"/>
    </row>
    <row r="108" customFormat="false" ht="12.75" hidden="false" customHeight="false" outlineLevel="0" collapsed="false">
      <c r="A108" s="160"/>
      <c r="B108" s="148"/>
      <c r="C108" s="148"/>
      <c r="D108" s="112"/>
      <c r="E108" s="112"/>
    </row>
    <row r="109" customFormat="false" ht="12.75" hidden="false" customHeight="false" outlineLevel="0" collapsed="false">
      <c r="A109" s="160"/>
      <c r="B109" s="148"/>
      <c r="C109" s="148"/>
      <c r="D109" s="112"/>
      <c r="E109" s="112"/>
    </row>
    <row r="110" customFormat="false" ht="12.75" hidden="false" customHeight="false" outlineLevel="0" collapsed="false">
      <c r="A110" s="148"/>
      <c r="B110" s="148"/>
      <c r="C110" s="148"/>
      <c r="D110" s="112"/>
      <c r="E110" s="112"/>
    </row>
    <row r="111" customFormat="false" ht="12.75" hidden="false" customHeight="false" outlineLevel="0" collapsed="false">
      <c r="A111" s="148"/>
      <c r="B111" s="148"/>
      <c r="C111" s="148"/>
      <c r="D111" s="112"/>
      <c r="E111" s="112"/>
    </row>
    <row r="112" customFormat="false" ht="12.75" hidden="false" customHeight="false" outlineLevel="0" collapsed="false">
      <c r="A112" s="149"/>
      <c r="B112" s="149"/>
      <c r="C112" s="170"/>
      <c r="D112" s="170"/>
      <c r="E112" s="170"/>
    </row>
    <row r="113" customFormat="false" ht="12.75" hidden="false" customHeight="false" outlineLevel="0" collapsed="false">
      <c r="A113" s="192"/>
      <c r="B113" s="148"/>
      <c r="C113" s="148"/>
      <c r="D113" s="112"/>
      <c r="E113" s="112"/>
    </row>
    <row r="114" customFormat="false" ht="12.75" hidden="false" customHeight="false" outlineLevel="0" collapsed="false">
      <c r="A114" s="191"/>
      <c r="B114" s="148"/>
      <c r="C114" s="148"/>
      <c r="D114" s="112"/>
      <c r="E114" s="112"/>
    </row>
    <row r="115" customFormat="false" ht="12.75" hidden="false" customHeight="false" outlineLevel="0" collapsed="false">
      <c r="A115" s="191"/>
      <c r="B115" s="148"/>
      <c r="C115" s="148"/>
      <c r="D115" s="112"/>
      <c r="E115" s="112"/>
    </row>
    <row r="116" customFormat="false" ht="12.75" hidden="false" customHeight="false" outlineLevel="0" collapsed="false">
      <c r="A116" s="190"/>
      <c r="B116" s="148"/>
      <c r="C116" s="148"/>
      <c r="D116" s="112"/>
      <c r="E116" s="112"/>
    </row>
    <row r="117" customFormat="false" ht="12.75" hidden="false" customHeight="false" outlineLevel="0" collapsed="false">
      <c r="A117" s="112"/>
      <c r="B117" s="148"/>
      <c r="C117" s="148"/>
      <c r="D117" s="112"/>
      <c r="E117" s="112"/>
    </row>
    <row r="118" customFormat="false" ht="12.75" hidden="false" customHeight="false" outlineLevel="0" collapsed="false">
      <c r="A118" s="192"/>
      <c r="B118" s="148"/>
      <c r="C118" s="148"/>
      <c r="D118" s="112"/>
      <c r="E118" s="112"/>
    </row>
    <row r="119" customFormat="false" ht="12.75" hidden="false" customHeight="false" outlineLevel="0" collapsed="false">
      <c r="A119" s="191"/>
      <c r="B119" s="148"/>
      <c r="C119" s="148"/>
      <c r="D119" s="112"/>
      <c r="E119" s="112"/>
    </row>
    <row r="120" customFormat="false" ht="12.75" hidden="false" customHeight="false" outlineLevel="0" collapsed="false">
      <c r="A120" s="191"/>
      <c r="B120" s="148"/>
      <c r="C120" s="148"/>
      <c r="D120" s="112"/>
      <c r="E120" s="112"/>
    </row>
    <row r="121" customFormat="false" ht="12.75" hidden="false" customHeight="false" outlineLevel="0" collapsed="false">
      <c r="A121" s="191"/>
      <c r="B121" s="148"/>
      <c r="C121" s="67"/>
      <c r="D121" s="112"/>
      <c r="E121" s="112"/>
    </row>
    <row r="122" customFormat="false" ht="12.75" hidden="false" customHeight="false" outlineLevel="0" collapsed="false">
      <c r="A122" s="191"/>
      <c r="B122" s="148"/>
      <c r="C122" s="148"/>
      <c r="D122" s="112"/>
      <c r="E122" s="112"/>
    </row>
    <row r="123" customFormat="false" ht="12.75" hidden="false" customHeight="false" outlineLevel="0" collapsed="false">
      <c r="A123" s="112"/>
      <c r="B123" s="148"/>
      <c r="C123" s="148"/>
      <c r="D123" s="112"/>
      <c r="E123" s="112"/>
    </row>
    <row r="124" customFormat="false" ht="12.75" hidden="false" customHeight="false" outlineLevel="0" collapsed="false">
      <c r="A124" s="192"/>
      <c r="B124" s="148"/>
      <c r="C124" s="148"/>
      <c r="D124" s="112"/>
      <c r="E124" s="112"/>
    </row>
    <row r="125" customFormat="false" ht="12.75" hidden="false" customHeight="false" outlineLevel="0" collapsed="false">
      <c r="A125" s="112"/>
      <c r="B125" s="148"/>
      <c r="C125" s="148"/>
      <c r="D125" s="112"/>
      <c r="E125" s="112"/>
    </row>
    <row r="126" customFormat="false" ht="12.75" hidden="false" customHeight="false" outlineLevel="0" collapsed="false">
      <c r="A126" s="192"/>
      <c r="B126" s="148"/>
      <c r="C126" s="148"/>
      <c r="D126" s="112"/>
      <c r="E126" s="112"/>
    </row>
    <row r="127" customFormat="false" ht="12.75" hidden="false" customHeight="false" outlineLevel="0" collapsed="false">
      <c r="A127" s="191"/>
      <c r="B127" s="148"/>
      <c r="C127" s="148"/>
      <c r="D127" s="112"/>
      <c r="E127" s="112"/>
    </row>
    <row r="128" customFormat="false" ht="12.75" hidden="false" customHeight="false" outlineLevel="0" collapsed="false">
      <c r="A128" s="192"/>
      <c r="B128" s="148"/>
      <c r="C128" s="148"/>
      <c r="D128" s="112"/>
      <c r="E128" s="112"/>
    </row>
    <row r="129" customFormat="false" ht="12.75" hidden="false" customHeight="false" outlineLevel="0" collapsed="false">
      <c r="A129" s="194"/>
      <c r="B129" s="148"/>
      <c r="C129" s="148"/>
      <c r="D129" s="112"/>
      <c r="E129" s="112"/>
    </row>
    <row r="130" customFormat="false" ht="12.75" hidden="false" customHeight="false" outlineLevel="0" collapsed="false">
      <c r="A130" s="191"/>
      <c r="B130" s="148"/>
      <c r="C130" s="148"/>
      <c r="D130" s="112"/>
      <c r="E130" s="112"/>
    </row>
    <row r="131" customFormat="false" ht="12.75" hidden="false" customHeight="false" outlineLevel="0" collapsed="false">
      <c r="A131" s="190"/>
      <c r="B131" s="148"/>
      <c r="C131" s="148"/>
      <c r="D131" s="112"/>
      <c r="E131" s="112"/>
    </row>
    <row r="132" customFormat="false" ht="12.75" hidden="false" customHeight="false" outlineLevel="0" collapsed="false">
      <c r="A132" s="191"/>
      <c r="B132" s="148"/>
      <c r="C132" s="148"/>
      <c r="D132" s="112"/>
      <c r="E132" s="112"/>
    </row>
    <row r="133" customFormat="false" ht="12.75" hidden="false" customHeight="false" outlineLevel="0" collapsed="false">
      <c r="A133" s="190"/>
      <c r="B133" s="148"/>
      <c r="C133" s="148"/>
      <c r="D133" s="112"/>
      <c r="E133" s="112"/>
    </row>
    <row r="134" customFormat="false" ht="12.75" hidden="false" customHeight="false" outlineLevel="0" collapsed="false">
      <c r="A134" s="191"/>
      <c r="B134" s="148"/>
      <c r="C134" s="148"/>
      <c r="D134" s="112"/>
      <c r="E134" s="112"/>
    </row>
    <row r="135" customFormat="false" ht="12.75" hidden="false" customHeight="false" outlineLevel="0" collapsed="false">
      <c r="A135" s="191"/>
      <c r="B135" s="148"/>
      <c r="C135" s="148"/>
      <c r="D135" s="112"/>
      <c r="E135" s="112"/>
    </row>
    <row r="136" customFormat="false" ht="12.75" hidden="false" customHeight="false" outlineLevel="0" collapsed="false">
      <c r="A136" s="191"/>
      <c r="B136" s="148"/>
      <c r="C136" s="148"/>
      <c r="D136" s="112"/>
      <c r="E136" s="112"/>
    </row>
    <row r="137" customFormat="false" ht="12.75" hidden="false" customHeight="false" outlineLevel="0" collapsed="false">
      <c r="A137" s="191"/>
      <c r="B137" s="148"/>
      <c r="C137" s="148"/>
      <c r="D137" s="112"/>
      <c r="E137" s="112"/>
    </row>
    <row r="138" customFormat="false" ht="12.75" hidden="false" customHeight="false" outlineLevel="0" collapsed="false">
      <c r="A138" s="191"/>
      <c r="B138" s="148"/>
      <c r="C138" s="148"/>
      <c r="D138" s="112"/>
      <c r="E138" s="112"/>
    </row>
    <row r="139" customFormat="false" ht="12.75" hidden="false" customHeight="false" outlineLevel="0" collapsed="false">
      <c r="A139" s="191"/>
      <c r="B139" s="148"/>
      <c r="C139" s="148"/>
      <c r="D139" s="112"/>
      <c r="E139" s="112"/>
    </row>
    <row r="140" customFormat="false" ht="12.75" hidden="false" customHeight="false" outlineLevel="0" collapsed="false">
      <c r="A140" s="192"/>
      <c r="B140" s="148"/>
      <c r="C140" s="148"/>
      <c r="D140" s="112"/>
      <c r="E140" s="112"/>
    </row>
    <row r="141" customFormat="false" ht="12.75" hidden="false" customHeight="false" outlineLevel="0" collapsed="false">
      <c r="A141" s="193"/>
      <c r="B141" s="148"/>
      <c r="C141" s="148"/>
      <c r="D141" s="112"/>
      <c r="E141" s="112"/>
    </row>
    <row r="142" customFormat="false" ht="12.75" hidden="false" customHeight="false" outlineLevel="0" collapsed="false">
      <c r="A142" s="191"/>
      <c r="B142" s="148"/>
      <c r="C142" s="148"/>
      <c r="D142" s="112"/>
      <c r="E142" s="112"/>
    </row>
    <row r="143" customFormat="false" ht="12.75" hidden="false" customHeight="false" outlineLevel="0" collapsed="false">
      <c r="A143" s="194"/>
      <c r="B143" s="148"/>
      <c r="C143" s="148"/>
      <c r="D143" s="112"/>
      <c r="E143" s="112"/>
    </row>
    <row r="144" customFormat="false" ht="12.75" hidden="false" customHeight="false" outlineLevel="0" collapsed="false">
      <c r="A144" s="194"/>
      <c r="B144" s="148"/>
      <c r="C144" s="148"/>
      <c r="D144" s="112"/>
      <c r="E144" s="112"/>
    </row>
    <row r="145" customFormat="false" ht="12.75" hidden="false" customHeight="false" outlineLevel="0" collapsed="false">
      <c r="A145" s="191"/>
      <c r="B145" s="148"/>
      <c r="C145" s="148"/>
      <c r="D145" s="112"/>
      <c r="E145" s="112"/>
    </row>
    <row r="146" customFormat="false" ht="12.75" hidden="false" customHeight="false" outlineLevel="0" collapsed="false">
      <c r="A146" s="191"/>
      <c r="B146" s="148"/>
      <c r="C146" s="148"/>
      <c r="D146" s="112"/>
      <c r="E146" s="112"/>
    </row>
    <row r="147" customFormat="false" ht="12.75" hidden="false" customHeight="false" outlineLevel="0" collapsed="false">
      <c r="A147" s="190"/>
      <c r="B147" s="148"/>
      <c r="C147" s="148"/>
      <c r="D147" s="112"/>
      <c r="E147" s="112"/>
    </row>
    <row r="148" customFormat="false" ht="12.75" hidden="false" customHeight="false" outlineLevel="0" collapsed="false">
      <c r="A148" s="192"/>
      <c r="B148" s="148"/>
      <c r="C148" s="148"/>
      <c r="D148" s="112"/>
      <c r="E148" s="112"/>
    </row>
    <row r="149" customFormat="false" ht="12.75" hidden="false" customHeight="false" outlineLevel="0" collapsed="false">
      <c r="A149" s="192"/>
      <c r="B149" s="148"/>
      <c r="C149" s="148"/>
      <c r="D149" s="112"/>
      <c r="E149" s="112"/>
    </row>
    <row r="150" customFormat="false" ht="12.75" hidden="false" customHeight="false" outlineLevel="0" collapsed="false">
      <c r="A150" s="192"/>
      <c r="B150" s="148"/>
      <c r="C150" s="148"/>
      <c r="D150" s="112"/>
      <c r="E150" s="112"/>
    </row>
    <row r="151" customFormat="false" ht="12.75" hidden="false" customHeight="false" outlineLevel="0" collapsed="false">
      <c r="A151" s="192"/>
      <c r="B151" s="148"/>
      <c r="C151" s="148"/>
      <c r="D151" s="112"/>
      <c r="E151" s="112"/>
    </row>
    <row r="152" customFormat="false" ht="12.75" hidden="false" customHeight="false" outlineLevel="0" collapsed="false">
      <c r="A152" s="192"/>
      <c r="B152" s="148"/>
      <c r="C152" s="148"/>
      <c r="D152" s="112"/>
      <c r="E152" s="112"/>
    </row>
    <row r="153" customFormat="false" ht="12.75" hidden="false" customHeight="false" outlineLevel="0" collapsed="false">
      <c r="A153" s="192"/>
      <c r="B153" s="148"/>
      <c r="C153" s="148"/>
      <c r="D153" s="112"/>
      <c r="E153" s="112"/>
    </row>
    <row r="154" customFormat="false" ht="12.75" hidden="false" customHeight="false" outlineLevel="0" collapsed="false">
      <c r="A154" s="192"/>
      <c r="B154" s="148"/>
      <c r="C154" s="148"/>
      <c r="D154" s="112"/>
      <c r="E154" s="112"/>
    </row>
    <row r="155" customFormat="false" ht="12.75" hidden="false" customHeight="false" outlineLevel="0" collapsed="false">
      <c r="A155" s="148"/>
      <c r="B155" s="148"/>
      <c r="C155" s="148"/>
      <c r="D155" s="112"/>
      <c r="E155" s="112"/>
    </row>
    <row r="156" customFormat="false" ht="12.75" hidden="false" customHeight="false" outlineLevel="0" collapsed="false">
      <c r="A156" s="148"/>
      <c r="B156" s="148"/>
      <c r="C156" s="148"/>
      <c r="D156" s="112"/>
      <c r="E156" s="112"/>
    </row>
    <row r="157" customFormat="false" ht="12.75" hidden="false" customHeight="false" outlineLevel="0" collapsed="false">
      <c r="A157" s="148"/>
      <c r="B157" s="148"/>
      <c r="C157" s="148"/>
      <c r="D157" s="148"/>
      <c r="E157" s="148"/>
    </row>
    <row r="158" customFormat="false" ht="18.75" hidden="false" customHeight="false" outlineLevel="0" collapsed="false">
      <c r="A158" s="197"/>
      <c r="B158" s="197"/>
      <c r="C158" s="148"/>
      <c r="D158" s="148"/>
      <c r="E158" s="148"/>
    </row>
    <row r="159" customFormat="false" ht="12.75" hidden="false" customHeight="false" outlineLevel="0" collapsed="false">
      <c r="A159" s="160"/>
      <c r="B159" s="160"/>
      <c r="C159" s="148"/>
      <c r="D159" s="148"/>
      <c r="E159" s="148"/>
    </row>
    <row r="160" customFormat="false" ht="12.75" hidden="false" customHeight="false" outlineLevel="0" collapsed="false">
      <c r="A160" s="160"/>
      <c r="B160" s="198"/>
      <c r="C160" s="148"/>
      <c r="D160" s="148"/>
      <c r="E160" s="148"/>
    </row>
    <row r="161" customFormat="false" ht="12.75" hidden="false" customHeight="false" outlineLevel="0" collapsed="false">
      <c r="A161" s="148"/>
      <c r="B161" s="148"/>
      <c r="C161" s="148"/>
      <c r="D161" s="148"/>
      <c r="E161" s="148"/>
    </row>
    <row r="162" customFormat="false" ht="12.75" hidden="false" customHeight="false" outlineLevel="0" collapsed="false">
      <c r="A162" s="149"/>
      <c r="B162" s="170"/>
      <c r="C162" s="170"/>
      <c r="D162" s="170"/>
      <c r="E162" s="170"/>
    </row>
    <row r="163" customFormat="false" ht="12.75" hidden="false" customHeight="false" outlineLevel="0" collapsed="false">
      <c r="A163" s="160"/>
      <c r="B163" s="160"/>
      <c r="C163" s="160"/>
      <c r="D163" s="148"/>
      <c r="E163" s="148"/>
    </row>
    <row r="164" customFormat="false" ht="12.75" hidden="false" customHeight="false" outlineLevel="0" collapsed="false">
      <c r="A164" s="199"/>
      <c r="B164" s="160"/>
      <c r="C164" s="160"/>
      <c r="D164" s="200"/>
      <c r="E164" s="200"/>
    </row>
    <row r="165" customFormat="false" ht="12.75" hidden="false" customHeight="false" outlineLevel="0" collapsed="false">
      <c r="A165" s="199"/>
      <c r="B165" s="160"/>
      <c r="C165" s="160"/>
      <c r="D165" s="200"/>
      <c r="E165" s="200"/>
    </row>
    <row r="166" customFormat="false" ht="12.75" hidden="false" customHeight="false" outlineLevel="0" collapsed="false">
      <c r="A166" s="199"/>
      <c r="B166" s="199"/>
      <c r="C166" s="199"/>
      <c r="D166" s="200"/>
      <c r="E166" s="200"/>
    </row>
    <row r="167" customFormat="false" ht="12.75" hidden="false" customHeight="false" outlineLevel="0" collapsed="false">
      <c r="A167" s="199"/>
      <c r="B167" s="199"/>
      <c r="C167" s="199"/>
      <c r="D167" s="200"/>
      <c r="E167" s="200"/>
    </row>
    <row r="168" customFormat="false" ht="12.75" hidden="false" customHeight="false" outlineLevel="0" collapsed="false">
      <c r="A168" s="199"/>
      <c r="B168" s="149"/>
      <c r="C168" s="149"/>
      <c r="D168" s="200"/>
      <c r="E168" s="200"/>
    </row>
    <row r="169" customFormat="false" ht="12.75" hidden="false" customHeight="false" outlineLevel="0" collapsed="false">
      <c r="A169" s="148"/>
      <c r="B169" s="148"/>
      <c r="C169" s="148"/>
      <c r="D169" s="200"/>
      <c r="E169" s="200"/>
    </row>
    <row r="170" customFormat="false" ht="12.75" hidden="false" customHeight="false" outlineLevel="0" collapsed="false">
      <c r="A170" s="160"/>
      <c r="B170" s="160"/>
      <c r="C170" s="160"/>
      <c r="D170" s="200"/>
      <c r="E170" s="200"/>
    </row>
    <row r="171" customFormat="false" ht="12.75" hidden="false" customHeight="false" outlineLevel="0" collapsed="false">
      <c r="A171" s="199"/>
      <c r="B171" s="160"/>
      <c r="C171" s="160"/>
      <c r="D171" s="200"/>
      <c r="E171" s="200"/>
    </row>
    <row r="172" customFormat="false" ht="12.75" hidden="false" customHeight="false" outlineLevel="0" collapsed="false">
      <c r="A172" s="199"/>
      <c r="B172" s="160"/>
      <c r="C172" s="160"/>
      <c r="D172" s="200"/>
      <c r="E172" s="200"/>
    </row>
    <row r="173" customFormat="false" ht="12.75" hidden="false" customHeight="false" outlineLevel="0" collapsed="false">
      <c r="A173" s="199"/>
      <c r="B173" s="160"/>
      <c r="C173" s="160"/>
      <c r="D173" s="200"/>
      <c r="E173" s="200"/>
    </row>
    <row r="174" customFormat="false" ht="12.75" hidden="false" customHeight="false" outlineLevel="0" collapsed="false">
      <c r="A174" s="199"/>
      <c r="B174" s="160"/>
      <c r="C174" s="160"/>
      <c r="D174" s="200"/>
      <c r="E174" s="200"/>
    </row>
    <row r="175" customFormat="false" ht="12.75" hidden="false" customHeight="false" outlineLevel="0" collapsed="false">
      <c r="A175" s="199"/>
      <c r="B175" s="160"/>
      <c r="C175" s="160"/>
      <c r="D175" s="200"/>
      <c r="E175" s="200"/>
    </row>
    <row r="176" customFormat="false" ht="12.75" hidden="false" customHeight="false" outlineLevel="0" collapsed="false">
      <c r="A176" s="199"/>
      <c r="B176" s="160"/>
      <c r="C176" s="160"/>
      <c r="D176" s="200"/>
      <c r="E176" s="200"/>
    </row>
    <row r="177" customFormat="false" ht="12.75" hidden="false" customHeight="false" outlineLevel="0" collapsed="false">
      <c r="A177" s="199"/>
      <c r="B177" s="160"/>
      <c r="C177" s="160"/>
      <c r="D177" s="200"/>
      <c r="E177" s="200"/>
    </row>
    <row r="178" customFormat="false" ht="12.75" hidden="false" customHeight="false" outlineLevel="0" collapsed="false">
      <c r="A178" s="199"/>
      <c r="B178" s="160"/>
      <c r="C178" s="160"/>
      <c r="D178" s="200"/>
      <c r="E178" s="200"/>
    </row>
    <row r="179" customFormat="false" ht="12.75" hidden="false" customHeight="false" outlineLevel="0" collapsed="false">
      <c r="A179" s="199"/>
      <c r="B179" s="160"/>
      <c r="C179" s="160"/>
      <c r="D179" s="200"/>
      <c r="E179" s="200"/>
    </row>
    <row r="180" customFormat="false" ht="12.75" hidden="false" customHeight="false" outlineLevel="0" collapsed="false">
      <c r="A180" s="199"/>
      <c r="B180" s="199"/>
      <c r="C180" s="199"/>
      <c r="D180" s="200"/>
      <c r="E180" s="200"/>
    </row>
    <row r="181" customFormat="false" ht="12.75" hidden="false" customHeight="false" outlineLevel="0" collapsed="false">
      <c r="A181" s="199"/>
      <c r="B181" s="199"/>
      <c r="C181" s="199"/>
      <c r="D181" s="200"/>
      <c r="E181" s="200"/>
    </row>
    <row r="182" customFormat="false" ht="12.75" hidden="false" customHeight="false" outlineLevel="0" collapsed="false">
      <c r="A182" s="160"/>
      <c r="B182" s="160"/>
      <c r="C182" s="160"/>
      <c r="D182" s="200"/>
      <c r="E182" s="200"/>
    </row>
    <row r="183" customFormat="false" ht="12.75" hidden="false" customHeight="false" outlineLevel="0" collapsed="false">
      <c r="A183" s="199"/>
      <c r="B183" s="199"/>
      <c r="C183" s="199"/>
      <c r="D183" s="200"/>
      <c r="E183" s="200"/>
    </row>
    <row r="184" customFormat="false" ht="12.75" hidden="false" customHeight="false" outlineLevel="0" collapsed="false">
      <c r="A184" s="199"/>
      <c r="B184" s="199"/>
      <c r="C184" s="199"/>
      <c r="D184" s="200"/>
      <c r="E184" s="200"/>
    </row>
    <row r="185" customFormat="false" ht="12.75" hidden="false" customHeight="false" outlineLevel="0" collapsed="false">
      <c r="A185" s="160"/>
      <c r="B185" s="160"/>
      <c r="C185" s="160"/>
      <c r="D185" s="200"/>
      <c r="E185" s="200"/>
    </row>
    <row r="186" customFormat="false" ht="12.75" hidden="false" customHeight="false" outlineLevel="0" collapsed="false">
      <c r="A186" s="160"/>
      <c r="B186" s="160"/>
      <c r="C186" s="160"/>
      <c r="D186" s="200"/>
      <c r="E186" s="200"/>
    </row>
    <row r="187" customFormat="false" ht="12.75" hidden="false" customHeight="false" outlineLevel="0" collapsed="false">
      <c r="A187" s="148"/>
      <c r="B187" s="160"/>
      <c r="C187" s="160"/>
      <c r="D187" s="200"/>
      <c r="E187" s="200"/>
    </row>
    <row r="188" customFormat="false" ht="12.75" hidden="false" customHeight="false" outlineLevel="0" collapsed="false">
      <c r="A188" s="148"/>
      <c r="B188" s="201"/>
      <c r="C188" s="201"/>
      <c r="D188" s="200"/>
      <c r="E188" s="200"/>
    </row>
    <row r="189" customFormat="false" ht="12.75" hidden="false" customHeight="false" outlineLevel="0" collapsed="false">
      <c r="A189" s="160"/>
      <c r="B189" s="201"/>
      <c r="C189" s="201"/>
      <c r="D189" s="200"/>
      <c r="E189" s="200"/>
    </row>
    <row r="190" customFormat="false" ht="12.75" hidden="false" customHeight="false" outlineLevel="0" collapsed="false">
      <c r="A190" s="199"/>
      <c r="B190" s="201"/>
      <c r="C190" s="201"/>
      <c r="D190" s="200"/>
      <c r="E190" s="200"/>
    </row>
    <row r="191" customFormat="false" ht="12.75" hidden="false" customHeight="false" outlineLevel="0" collapsed="false">
      <c r="A191" s="160"/>
      <c r="B191" s="160"/>
      <c r="C191" s="160"/>
      <c r="D191" s="200"/>
      <c r="E191" s="200"/>
    </row>
    <row r="192" customFormat="false" ht="12.75" hidden="false" customHeight="false" outlineLevel="0" collapsed="false">
      <c r="A192" s="148"/>
      <c r="B192" s="148"/>
      <c r="C192" s="148"/>
      <c r="D192" s="200"/>
      <c r="E192" s="200"/>
    </row>
    <row r="193" customFormat="false" ht="12.75" hidden="false" customHeight="false" outlineLevel="0" collapsed="false">
      <c r="A193" s="160"/>
      <c r="B193" s="160"/>
      <c r="C193" s="160"/>
      <c r="D193" s="200"/>
      <c r="E193" s="200"/>
    </row>
    <row r="194" customFormat="false" ht="12.75" hidden="false" customHeight="false" outlineLevel="0" collapsed="false">
      <c r="A194" s="199"/>
      <c r="B194" s="199"/>
      <c r="C194" s="199"/>
      <c r="D194" s="200"/>
      <c r="E194" s="200"/>
    </row>
    <row r="195" customFormat="false" ht="12.75" hidden="false" customHeight="false" outlineLevel="0" collapsed="false">
      <c r="A195" s="199"/>
      <c r="B195" s="199"/>
      <c r="C195" s="199"/>
      <c r="D195" s="200"/>
      <c r="E195" s="200"/>
    </row>
    <row r="196" customFormat="false" ht="12.75" hidden="false" customHeight="false" outlineLevel="0" collapsed="false">
      <c r="A196" s="199"/>
      <c r="B196" s="199"/>
      <c r="C196" s="199"/>
      <c r="D196" s="200"/>
      <c r="E196" s="200"/>
    </row>
    <row r="197" customFormat="false" ht="12.75" hidden="false" customHeight="false" outlineLevel="0" collapsed="false">
      <c r="A197" s="199"/>
      <c r="B197" s="199"/>
      <c r="C197" s="199"/>
      <c r="D197" s="200"/>
      <c r="E197" s="200"/>
    </row>
    <row r="198" customFormat="false" ht="12.75" hidden="false" customHeight="false" outlineLevel="0" collapsed="false">
      <c r="A198" s="199"/>
      <c r="B198" s="199"/>
      <c r="C198" s="199"/>
      <c r="D198" s="200"/>
      <c r="E198" s="200"/>
    </row>
    <row r="199" customFormat="false" ht="12.75" hidden="false" customHeight="false" outlineLevel="0" collapsed="false">
      <c r="A199" s="199"/>
      <c r="B199" s="148"/>
      <c r="C199" s="148"/>
      <c r="D199" s="200"/>
      <c r="E199" s="200"/>
    </row>
    <row r="200" customFormat="false" ht="12.75" hidden="false" customHeight="false" outlineLevel="0" collapsed="false">
      <c r="A200" s="160"/>
      <c r="B200" s="160"/>
      <c r="C200" s="160"/>
      <c r="D200" s="200"/>
      <c r="E200" s="200"/>
    </row>
    <row r="201" customFormat="false" ht="12.75" hidden="false" customHeight="false" outlineLevel="0" collapsed="false">
      <c r="A201" s="160"/>
      <c r="B201" s="160"/>
      <c r="C201" s="160"/>
      <c r="D201" s="200"/>
      <c r="E201" s="200"/>
    </row>
    <row r="202" customFormat="false" ht="12.75" hidden="false" customHeight="false" outlineLevel="0" collapsed="false">
      <c r="A202" s="148"/>
      <c r="B202" s="148"/>
      <c r="C202" s="148"/>
      <c r="D202" s="200"/>
      <c r="E202" s="200"/>
    </row>
    <row r="203" customFormat="false" ht="12.75" hidden="false" customHeight="false" outlineLevel="0" collapsed="false">
      <c r="A203" s="160"/>
      <c r="B203" s="202"/>
      <c r="C203" s="148"/>
      <c r="D203" s="200"/>
      <c r="E203" s="200"/>
    </row>
    <row r="204" customFormat="false" ht="12.75" hidden="false" customHeight="false" outlineLevel="0" collapsed="false">
      <c r="A204" s="160"/>
      <c r="B204" s="198"/>
      <c r="C204" s="198"/>
      <c r="D204" s="200"/>
      <c r="E204" s="200"/>
    </row>
    <row r="205" customFormat="false" ht="12.75" hidden="false" customHeight="false" outlineLevel="0" collapsed="false">
      <c r="A205" s="148"/>
      <c r="B205" s="148"/>
      <c r="C205" s="148"/>
      <c r="D205" s="148"/>
      <c r="E205" s="148"/>
    </row>
    <row r="206" customFormat="false" ht="12.75" hidden="false" customHeight="false" outlineLevel="0" collapsed="false">
      <c r="A206" s="160"/>
      <c r="B206" s="203"/>
      <c r="C206" s="148"/>
      <c r="D206" s="148"/>
      <c r="E206" s="148"/>
    </row>
    <row r="207" customFormat="false" ht="12.75" hidden="false" customHeight="false" outlineLevel="0" collapsed="false">
      <c r="A207" s="160"/>
      <c r="B207" s="148"/>
      <c r="C207" s="148"/>
      <c r="D207" s="148"/>
      <c r="E207" s="148"/>
    </row>
    <row r="208" customFormat="false" ht="12.75" hidden="false" customHeight="false" outlineLevel="0" collapsed="false">
      <c r="A208" s="160"/>
      <c r="B208" s="148"/>
      <c r="C208" s="148"/>
      <c r="D208" s="148"/>
      <c r="E208" s="148"/>
    </row>
    <row r="209" customFormat="false" ht="12.75" hidden="false" customHeight="false" outlineLevel="0" collapsed="false">
      <c r="A209" s="160"/>
      <c r="B209" s="148"/>
      <c r="C209" s="148"/>
      <c r="D209" s="148"/>
      <c r="E209" s="148"/>
    </row>
    <row r="210" customFormat="false" ht="12.75" hidden="false" customHeight="false" outlineLevel="0" collapsed="false">
      <c r="A210" s="148"/>
      <c r="B210" s="148"/>
      <c r="C210" s="148"/>
      <c r="D210" s="148"/>
      <c r="E210" s="148"/>
    </row>
    <row r="211" customFormat="false" ht="18.75" hidden="false" customHeight="false" outlineLevel="0" collapsed="false">
      <c r="A211" s="196"/>
      <c r="B211" s="148"/>
      <c r="C211" s="148"/>
      <c r="D211" s="148"/>
      <c r="E211" s="148"/>
    </row>
    <row r="212" customFormat="false" ht="12.75" hidden="false" customHeight="false" outlineLevel="0" collapsed="false">
      <c r="A212" s="160"/>
      <c r="B212" s="148"/>
      <c r="C212" s="148"/>
      <c r="D212" s="148"/>
      <c r="E212" s="148"/>
    </row>
    <row r="213" customFormat="false" ht="12.75" hidden="false" customHeight="false" outlineLevel="0" collapsed="false">
      <c r="A213" s="148"/>
      <c r="B213" s="148"/>
      <c r="C213" s="148"/>
      <c r="D213" s="148"/>
      <c r="E213" s="148"/>
    </row>
    <row r="214" customFormat="false" ht="12.75" hidden="false" customHeight="false" outlineLevel="0" collapsed="false">
      <c r="A214" s="148"/>
      <c r="B214" s="148"/>
      <c r="C214" s="148"/>
      <c r="D214" s="148"/>
      <c r="E214" s="148"/>
    </row>
    <row r="215" customFormat="false" ht="12.75" hidden="false" customHeight="false" outlineLevel="0" collapsed="false">
      <c r="A215" s="204"/>
      <c r="B215" s="205"/>
      <c r="C215" s="205"/>
      <c r="D215" s="205"/>
      <c r="E215" s="205"/>
      <c r="F215" s="205"/>
      <c r="G215" s="205"/>
      <c r="H215" s="205"/>
      <c r="I215" s="205"/>
      <c r="J215" s="205"/>
      <c r="K215" s="205"/>
      <c r="L215" s="205"/>
      <c r="M215" s="205"/>
      <c r="N215" s="205"/>
      <c r="O215" s="205"/>
      <c r="P215" s="205"/>
      <c r="Q215" s="205"/>
      <c r="R215" s="205"/>
      <c r="S215" s="205"/>
      <c r="T215" s="205"/>
      <c r="U215" s="205"/>
      <c r="V215" s="205"/>
      <c r="W215" s="205"/>
      <c r="X215" s="205"/>
      <c r="Y215" s="205"/>
      <c r="Z215" s="205"/>
      <c r="AA215" s="205"/>
      <c r="AB215" s="205"/>
      <c r="AC215" s="205"/>
      <c r="AD215" s="205"/>
      <c r="AE215" s="205"/>
      <c r="AF215" s="205"/>
      <c r="AG215" s="205"/>
      <c r="AH215" s="205"/>
      <c r="AI215" s="205"/>
      <c r="AJ215" s="205"/>
      <c r="AK215" s="205"/>
      <c r="AL215" s="205"/>
      <c r="AM215" s="205"/>
      <c r="AN215" s="205"/>
      <c r="AO215" s="205"/>
      <c r="AP215" s="205"/>
      <c r="AQ215" s="205"/>
      <c r="AR215" s="205"/>
      <c r="AS215" s="205"/>
      <c r="AT215" s="205"/>
      <c r="AU215" s="205"/>
      <c r="AV215" s="205"/>
      <c r="AW215" s="205"/>
      <c r="AX215" s="205"/>
      <c r="AY215" s="205"/>
      <c r="AZ215" s="205"/>
      <c r="BA215" s="205"/>
      <c r="BB215" s="205"/>
      <c r="BC215" s="205"/>
      <c r="BD215" s="205"/>
      <c r="BE215" s="205"/>
      <c r="BF215" s="205"/>
      <c r="BG215" s="205"/>
      <c r="BH215" s="205"/>
      <c r="BI215" s="205"/>
      <c r="BJ215" s="205"/>
      <c r="BK215" s="205"/>
      <c r="BL215" s="205"/>
      <c r="BM215" s="205"/>
      <c r="BN215" s="205"/>
      <c r="BO215" s="205"/>
      <c r="BP215" s="205"/>
      <c r="BQ215" s="205"/>
      <c r="BR215" s="205"/>
      <c r="BS215" s="205"/>
      <c r="BT215" s="205"/>
      <c r="BU215" s="205"/>
      <c r="BV215" s="205"/>
      <c r="BW215" s="205"/>
      <c r="BX215" s="205"/>
      <c r="BY215" s="205"/>
      <c r="BZ215" s="205"/>
      <c r="CA215" s="205"/>
      <c r="CB215" s="205"/>
      <c r="CC215" s="205"/>
      <c r="CD215" s="205"/>
      <c r="CE215" s="205"/>
      <c r="CF215" s="205"/>
      <c r="CG215" s="205"/>
      <c r="CH215" s="205"/>
      <c r="CI215" s="205"/>
      <c r="CJ215" s="205"/>
      <c r="CK215" s="205"/>
      <c r="CL215" s="205"/>
      <c r="CM215" s="205"/>
      <c r="CN215" s="205"/>
      <c r="CO215" s="205"/>
      <c r="CP215" s="205"/>
      <c r="CQ215" s="205"/>
      <c r="CR215" s="205"/>
      <c r="CS215" s="205"/>
      <c r="CT215" s="205"/>
      <c r="CU215" s="205"/>
      <c r="CV215" s="205"/>
      <c r="CW215" s="205"/>
      <c r="CX215" s="205"/>
      <c r="CY215" s="205"/>
      <c r="CZ215" s="205"/>
      <c r="DA215" s="205"/>
      <c r="DB215" s="205"/>
      <c r="DC215" s="205"/>
      <c r="DD215" s="205"/>
      <c r="DE215" s="205"/>
      <c r="DF215" s="205"/>
      <c r="DG215" s="205"/>
      <c r="DH215" s="205"/>
      <c r="DI215" s="205"/>
      <c r="DJ215" s="205"/>
      <c r="DK215" s="205"/>
      <c r="DL215" s="205"/>
      <c r="DM215" s="205"/>
      <c r="DN215" s="205"/>
      <c r="DO215" s="205"/>
      <c r="DP215" s="205"/>
      <c r="DQ215" s="205"/>
      <c r="DR215" s="205"/>
      <c r="DS215" s="205"/>
      <c r="DT215" s="205"/>
      <c r="DU215" s="205"/>
      <c r="DV215" s="205"/>
      <c r="DW215" s="205"/>
      <c r="DX215" s="205"/>
      <c r="DY215" s="205"/>
      <c r="DZ215" s="205"/>
      <c r="EA215" s="205"/>
      <c r="EB215" s="205"/>
      <c r="EC215" s="205"/>
      <c r="ED215" s="205"/>
      <c r="EE215" s="205"/>
      <c r="EF215" s="205"/>
      <c r="EG215" s="205"/>
      <c r="EH215" s="205"/>
      <c r="EI215" s="205"/>
      <c r="EJ215" s="205"/>
      <c r="EK215" s="205"/>
      <c r="EL215" s="205"/>
      <c r="EM215" s="205"/>
      <c r="EN215" s="205"/>
      <c r="EO215" s="205"/>
      <c r="EP215" s="205"/>
      <c r="EQ215" s="205"/>
      <c r="ER215" s="205"/>
      <c r="ES215" s="205"/>
      <c r="ET215" s="205"/>
      <c r="EU215" s="205"/>
      <c r="EV215" s="205"/>
      <c r="EW215" s="205"/>
      <c r="EX215" s="205"/>
      <c r="EY215" s="205"/>
      <c r="EZ215" s="205"/>
      <c r="FA215" s="205"/>
      <c r="FB215" s="205"/>
      <c r="FC215" s="205"/>
      <c r="FD215" s="205"/>
      <c r="FE215" s="205"/>
      <c r="FF215" s="205"/>
      <c r="FG215" s="205"/>
      <c r="FH215" s="205"/>
      <c r="FI215" s="205"/>
      <c r="FJ215" s="205"/>
      <c r="FK215" s="205"/>
      <c r="FL215" s="205"/>
      <c r="FM215" s="205"/>
      <c r="FN215" s="205"/>
      <c r="FO215" s="205"/>
      <c r="FP215" s="205"/>
      <c r="FQ215" s="205"/>
      <c r="FR215" s="205"/>
      <c r="FS215" s="205"/>
      <c r="FT215" s="205"/>
      <c r="FU215" s="205"/>
      <c r="FV215" s="205"/>
      <c r="FW215" s="205"/>
      <c r="FX215" s="205"/>
      <c r="FY215" s="205"/>
      <c r="FZ215" s="205"/>
      <c r="GA215" s="205"/>
      <c r="GB215" s="205"/>
      <c r="GC215" s="205"/>
      <c r="GD215" s="205"/>
      <c r="GE215" s="205"/>
      <c r="GF215" s="205"/>
      <c r="GG215" s="205"/>
      <c r="GH215" s="205"/>
      <c r="GI215" s="205"/>
      <c r="GJ215" s="205"/>
      <c r="GK215" s="205"/>
      <c r="GL215" s="205"/>
      <c r="GM215" s="205"/>
      <c r="GN215" s="205"/>
      <c r="GO215" s="205"/>
      <c r="GP215" s="205"/>
      <c r="GQ215" s="205"/>
      <c r="GR215" s="205"/>
      <c r="GS215" s="205"/>
      <c r="GT215" s="205"/>
      <c r="GU215" s="205"/>
      <c r="GV215" s="205"/>
      <c r="GW215" s="205"/>
      <c r="GX215" s="205"/>
      <c r="GY215" s="205"/>
      <c r="GZ215" s="205"/>
      <c r="HA215" s="205"/>
      <c r="HB215" s="205"/>
      <c r="HC215" s="205"/>
      <c r="HD215" s="205"/>
      <c r="HE215" s="205"/>
      <c r="HF215" s="205"/>
      <c r="HG215" s="205"/>
      <c r="HH215" s="205"/>
      <c r="HI215" s="205"/>
      <c r="HJ215" s="205"/>
      <c r="HK215" s="205"/>
      <c r="HL215" s="205"/>
      <c r="HM215" s="205"/>
      <c r="HN215" s="205"/>
      <c r="HO215" s="205"/>
      <c r="HP215" s="205"/>
      <c r="HQ215" s="205"/>
      <c r="HR215" s="205"/>
      <c r="HS215" s="205"/>
      <c r="HT215" s="205"/>
      <c r="HU215" s="205"/>
      <c r="HV215" s="205"/>
      <c r="HW215" s="205"/>
      <c r="HX215" s="205"/>
      <c r="HY215" s="205"/>
      <c r="HZ215" s="205"/>
      <c r="IA215" s="205"/>
      <c r="IB215" s="205"/>
      <c r="IC215" s="205"/>
      <c r="ID215" s="205"/>
      <c r="IE215" s="205"/>
      <c r="IF215" s="205"/>
      <c r="IG215" s="205"/>
      <c r="IH215" s="205"/>
      <c r="II215" s="205"/>
      <c r="IJ215" s="205"/>
      <c r="IK215" s="205"/>
      <c r="IL215" s="205"/>
      <c r="IM215" s="205"/>
      <c r="IN215" s="205"/>
      <c r="IO215" s="205"/>
      <c r="IP215" s="205"/>
      <c r="IQ215" s="205"/>
      <c r="IR215" s="205"/>
      <c r="IS215" s="205"/>
      <c r="IT215" s="205"/>
      <c r="IU215" s="205"/>
      <c r="IV215" s="205"/>
      <c r="IW215" s="205"/>
    </row>
    <row r="216" customFormat="false" ht="12.75" hidden="false" customHeight="false" outlineLevel="0" collapsed="false">
      <c r="A216" s="160"/>
      <c r="B216" s="148"/>
      <c r="C216" s="148"/>
      <c r="D216" s="148"/>
      <c r="E216" s="148"/>
    </row>
    <row r="217" customFormat="false" ht="12.75" hidden="false" customHeight="false" outlineLevel="0" collapsed="false">
      <c r="A217" s="160"/>
      <c r="B217" s="148"/>
      <c r="C217" s="148"/>
      <c r="D217" s="148"/>
      <c r="E217" s="148"/>
    </row>
    <row r="218" customFormat="false" ht="12.75" hidden="false" customHeight="false" outlineLevel="0" collapsed="false">
      <c r="A218" s="160"/>
      <c r="B218" s="148"/>
      <c r="C218" s="148"/>
      <c r="D218" s="148"/>
      <c r="E218" s="148"/>
    </row>
    <row r="219" customFormat="false" ht="12.75" hidden="false" customHeight="false" outlineLevel="0" collapsed="false">
      <c r="A219" s="148"/>
      <c r="B219" s="206"/>
      <c r="C219" s="206"/>
      <c r="D219" s="148"/>
      <c r="E219" s="148"/>
    </row>
    <row r="220" customFormat="false" ht="12.75" hidden="false" customHeight="false" outlineLevel="0" collapsed="false">
      <c r="A220" s="160"/>
      <c r="B220" s="207"/>
      <c r="C220" s="207"/>
      <c r="D220" s="148"/>
      <c r="E220" s="148"/>
    </row>
    <row r="221" customFormat="false" ht="12.75" hidden="false" customHeight="false" outlineLevel="0" collapsed="false">
      <c r="A221" s="204"/>
      <c r="B221" s="148"/>
      <c r="C221" s="148"/>
      <c r="D221" s="148"/>
      <c r="E221" s="148"/>
    </row>
    <row r="222" customFormat="false" ht="12.75" hidden="false" customHeight="false" outlineLevel="0" collapsed="false">
      <c r="A222" s="208"/>
      <c r="B222" s="148"/>
      <c r="C222" s="148"/>
      <c r="D222" s="148"/>
      <c r="E222" s="148"/>
    </row>
    <row r="223" customFormat="false" ht="12.75" hidden="false" customHeight="false" outlineLevel="0" collapsed="false">
      <c r="A223" s="208"/>
      <c r="B223" s="148"/>
      <c r="C223" s="148"/>
      <c r="D223" s="148"/>
      <c r="E223" s="148"/>
    </row>
    <row r="224" customFormat="false" ht="12.75" hidden="false" customHeight="false" outlineLevel="0" collapsed="false">
      <c r="A224" s="208"/>
      <c r="B224" s="148"/>
      <c r="C224" s="148"/>
      <c r="D224" s="148"/>
      <c r="E224" s="148"/>
    </row>
    <row r="225" customFormat="false" ht="12.75" hidden="false" customHeight="false" outlineLevel="0" collapsed="false">
      <c r="A225" s="208"/>
      <c r="B225" s="148"/>
      <c r="C225" s="148"/>
      <c r="D225" s="148"/>
      <c r="E225" s="148"/>
    </row>
    <row r="226" customFormat="false" ht="12.75" hidden="false" customHeight="false" outlineLevel="0" collapsed="false">
      <c r="A226" s="208"/>
      <c r="B226" s="148"/>
      <c r="C226" s="148"/>
      <c r="D226" s="148"/>
      <c r="E226" s="148"/>
    </row>
    <row r="227" customFormat="false" ht="12.75" hidden="false" customHeight="false" outlineLevel="0" collapsed="false">
      <c r="A227" s="160"/>
      <c r="B227" s="148"/>
      <c r="C227" s="148"/>
      <c r="D227" s="148"/>
      <c r="E227" s="148"/>
    </row>
    <row r="228" customFormat="false" ht="12.75" hidden="false" customHeight="false" outlineLevel="0" collapsed="false">
      <c r="A228" s="208"/>
      <c r="B228" s="140"/>
      <c r="C228" s="140"/>
      <c r="D228" s="148"/>
      <c r="E228" s="148"/>
    </row>
    <row r="229" customFormat="false" ht="12.75" hidden="false" customHeight="false" outlineLevel="0" collapsed="false">
      <c r="A229" s="208"/>
      <c r="B229" s="148"/>
      <c r="C229" s="148"/>
      <c r="D229" s="148"/>
      <c r="E229" s="148"/>
    </row>
    <row r="230" customFormat="false" ht="12.75" hidden="false" customHeight="false" outlineLevel="0" collapsed="false">
      <c r="A230" s="208"/>
      <c r="B230" s="148"/>
      <c r="C230" s="148"/>
      <c r="D230" s="148"/>
      <c r="E230" s="148"/>
    </row>
    <row r="231" customFormat="false" ht="12.75" hidden="false" customHeight="false" outlineLevel="0" collapsed="false">
      <c r="A231" s="208"/>
      <c r="B231" s="148"/>
      <c r="C231" s="148"/>
      <c r="D231" s="148"/>
      <c r="E231" s="148"/>
    </row>
    <row r="232" customFormat="false" ht="12.75" hidden="false" customHeight="false" outlineLevel="0" collapsed="false">
      <c r="A232" s="208"/>
      <c r="B232" s="148"/>
      <c r="C232" s="148"/>
      <c r="D232" s="148"/>
      <c r="E232" s="148"/>
    </row>
    <row r="233" customFormat="false" ht="12.75" hidden="false" customHeight="false" outlineLevel="0" collapsed="false">
      <c r="A233" s="160"/>
      <c r="B233" s="148"/>
      <c r="C233" s="148"/>
      <c r="D233" s="148"/>
      <c r="E233" s="148"/>
    </row>
    <row r="234" customFormat="false" ht="12.75" hidden="false" customHeight="false" outlineLevel="0" collapsed="false">
      <c r="A234" s="148"/>
      <c r="B234" s="148"/>
      <c r="C234" s="148"/>
      <c r="D234" s="148"/>
      <c r="E234" s="148"/>
    </row>
    <row r="235" customFormat="false" ht="12.75" hidden="false" customHeight="false" outlineLevel="0" collapsed="false">
      <c r="A235" s="148"/>
      <c r="B235" s="148"/>
      <c r="C235" s="148"/>
      <c r="D235" s="148"/>
      <c r="E235" s="148"/>
    </row>
    <row r="236" customFormat="false" ht="12.75" hidden="false" customHeight="false" outlineLevel="0" collapsed="false">
      <c r="A236" s="148"/>
      <c r="B236" s="148"/>
      <c r="C236" s="148"/>
      <c r="D236" s="148"/>
      <c r="E236" s="148"/>
    </row>
    <row r="237" customFormat="false" ht="12.75" hidden="false" customHeight="false" outlineLevel="0" collapsed="false">
      <c r="A237" s="148"/>
      <c r="B237" s="148"/>
      <c r="C237" s="148"/>
      <c r="D237" s="209"/>
      <c r="E237" s="209"/>
    </row>
    <row r="238" customFormat="false" ht="12.75" hidden="false" customHeight="false" outlineLevel="0" collapsed="false">
      <c r="A238" s="148"/>
      <c r="B238" s="148"/>
      <c r="C238" s="148"/>
      <c r="D238" s="148"/>
      <c r="E238" s="148"/>
    </row>
    <row r="239" customFormat="false" ht="12.75" hidden="false" customHeight="false" outlineLevel="0" collapsed="false">
      <c r="A239" s="160"/>
      <c r="B239" s="148"/>
      <c r="C239" s="148"/>
      <c r="D239" s="148"/>
      <c r="E239" s="148"/>
    </row>
    <row r="240" customFormat="false" ht="12.75" hidden="false" customHeight="false" outlineLevel="0" collapsed="false">
      <c r="A240" s="148"/>
      <c r="B240" s="148"/>
      <c r="C240" s="148"/>
      <c r="D240" s="148"/>
      <c r="E240" s="148"/>
    </row>
    <row r="241" customFormat="false" ht="12.75" hidden="false" customHeight="false" outlineLevel="0" collapsed="false">
      <c r="A241" s="208"/>
      <c r="B241" s="148"/>
      <c r="C241" s="148"/>
      <c r="D241" s="148"/>
      <c r="E241" s="148"/>
    </row>
    <row r="242" customFormat="false" ht="12.75" hidden="false" customHeight="false" outlineLevel="0" collapsed="false">
      <c r="A242" s="208"/>
      <c r="B242" s="148"/>
      <c r="C242" s="148"/>
      <c r="D242" s="148"/>
      <c r="E242" s="148"/>
    </row>
    <row r="243" customFormat="false" ht="12.75" hidden="false" customHeight="false" outlineLevel="0" collapsed="false">
      <c r="A243" s="208"/>
      <c r="B243" s="148"/>
      <c r="C243" s="148"/>
      <c r="D243" s="209"/>
      <c r="E243" s="209"/>
    </row>
    <row r="244" customFormat="false" ht="12.75" hidden="false" customHeight="false" outlineLevel="0" collapsed="false">
      <c r="A244" s="148"/>
      <c r="B244" s="148"/>
      <c r="C244" s="148"/>
      <c r="D244" s="148"/>
      <c r="E244" s="148"/>
    </row>
    <row r="245" customFormat="false" ht="12.75" hidden="false" customHeight="false" outlineLevel="0" collapsed="false">
      <c r="A245" s="148"/>
      <c r="B245" s="148"/>
      <c r="C245" s="148"/>
      <c r="D245" s="148"/>
      <c r="E245" s="148"/>
    </row>
    <row r="246" customFormat="false" ht="12.75" hidden="false" customHeight="false" outlineLevel="0" collapsed="false">
      <c r="A246" s="148"/>
      <c r="B246" s="148"/>
      <c r="C246" s="148"/>
      <c r="D246" s="148"/>
      <c r="E246" s="148"/>
    </row>
    <row r="247" customFormat="false" ht="12.75" hidden="false" customHeight="false" outlineLevel="0" collapsed="false">
      <c r="A247" s="148"/>
      <c r="B247" s="148"/>
      <c r="C247" s="148"/>
      <c r="D247" s="148"/>
      <c r="E247" s="148"/>
    </row>
    <row r="248" customFormat="false" ht="12.75" hidden="false" customHeight="false" outlineLevel="0" collapsed="false">
      <c r="A248" s="148"/>
      <c r="B248" s="148"/>
      <c r="C248" s="148"/>
      <c r="D248" s="148"/>
      <c r="E248" s="148"/>
    </row>
    <row r="249" customFormat="false" ht="12.75" hidden="false" customHeight="false" outlineLevel="0" collapsed="false">
      <c r="A249" s="148"/>
      <c r="B249" s="148"/>
      <c r="C249" s="148"/>
      <c r="D249" s="148"/>
      <c r="E249" s="148"/>
    </row>
    <row r="250" customFormat="false" ht="12.75" hidden="false" customHeight="false" outlineLevel="0" collapsed="false">
      <c r="A250" s="148"/>
      <c r="B250" s="148"/>
      <c r="C250" s="148"/>
      <c r="D250" s="148"/>
      <c r="E250" s="148"/>
    </row>
    <row r="251" customFormat="false" ht="12.75" hidden="false" customHeight="false" outlineLevel="0" collapsed="false">
      <c r="A251" s="160"/>
      <c r="B251" s="148"/>
      <c r="C251" s="148"/>
      <c r="D251" s="210"/>
      <c r="E251" s="210"/>
    </row>
    <row r="252" customFormat="false" ht="12.75" hidden="false" customHeight="false" outlineLevel="0" collapsed="false">
      <c r="A252" s="160"/>
      <c r="B252" s="148"/>
      <c r="C252" s="140"/>
      <c r="D252" s="209"/>
      <c r="E252" s="209"/>
    </row>
    <row r="253" customFormat="false" ht="12.75" hidden="false" customHeight="false" outlineLevel="0" collapsed="false">
      <c r="A253" s="160"/>
      <c r="B253" s="148"/>
      <c r="C253" s="148"/>
      <c r="D253" s="210"/>
      <c r="E253" s="210"/>
    </row>
    <row r="254" customFormat="false" ht="12.75" hidden="false" customHeight="false" outlineLevel="0" collapsed="false">
      <c r="A254" s="160"/>
      <c r="B254" s="148"/>
      <c r="C254" s="148"/>
      <c r="D254" s="148"/>
      <c r="E254" s="148"/>
    </row>
    <row r="255" customFormat="false" ht="12.75" hidden="false" customHeight="false" outlineLevel="0" collapsed="false">
      <c r="A255" s="148"/>
      <c r="B255" s="148"/>
      <c r="C255" s="148"/>
      <c r="D255" s="148"/>
      <c r="E255" s="148"/>
    </row>
    <row r="256" customFormat="false" ht="12.75" hidden="false" customHeight="false" outlineLevel="0" collapsed="false">
      <c r="A256" s="160"/>
      <c r="B256" s="148"/>
      <c r="C256" s="148"/>
      <c r="D256" s="148"/>
      <c r="E256" s="148"/>
    </row>
    <row r="257" customFormat="false" ht="12.75" hidden="false" customHeight="false" outlineLevel="0" collapsed="false">
      <c r="A257" s="160"/>
      <c r="B257" s="148"/>
      <c r="C257" s="148"/>
      <c r="D257" s="148"/>
      <c r="E257" s="148"/>
    </row>
    <row r="258" customFormat="false" ht="12.75" hidden="false" customHeight="false" outlineLevel="0" collapsed="false">
      <c r="A258" s="148"/>
      <c r="B258" s="148"/>
      <c r="C258" s="148"/>
      <c r="D258" s="148"/>
      <c r="E258" s="148"/>
    </row>
    <row r="259" customFormat="false" ht="12.75" hidden="false" customHeight="false" outlineLevel="0" collapsed="false">
      <c r="A259" s="148"/>
      <c r="B259" s="148"/>
      <c r="C259" s="148"/>
      <c r="D259" s="148"/>
      <c r="E259" s="148"/>
    </row>
    <row r="260" customFormat="false" ht="12.75" hidden="false" customHeight="false" outlineLevel="0" collapsed="false">
      <c r="A260" s="148"/>
      <c r="B260" s="148"/>
      <c r="C260" s="148"/>
      <c r="D260" s="148"/>
      <c r="E260" s="148"/>
    </row>
    <row r="261" customFormat="false" ht="12.75" hidden="false" customHeight="false" outlineLevel="0" collapsed="false">
      <c r="A261" s="148"/>
      <c r="B261" s="148"/>
      <c r="C261" s="148"/>
      <c r="D261" s="148"/>
      <c r="E261" s="148"/>
    </row>
    <row r="262" customFormat="false" ht="12.75" hidden="false" customHeight="false" outlineLevel="0" collapsed="false">
      <c r="A262" s="148"/>
      <c r="B262" s="148"/>
      <c r="C262" s="148"/>
      <c r="D262" s="148"/>
      <c r="E262" s="148"/>
    </row>
    <row r="263" customFormat="false" ht="12.75" hidden="false" customHeight="false" outlineLevel="0" collapsed="false">
      <c r="A263" s="148"/>
      <c r="B263" s="148"/>
      <c r="C263" s="148"/>
      <c r="D263" s="148"/>
      <c r="E263" s="148"/>
    </row>
    <row r="264" customFormat="false" ht="12.75" hidden="false" customHeight="false" outlineLevel="0" collapsed="false">
      <c r="A264" s="148"/>
      <c r="B264" s="148"/>
      <c r="C264" s="148"/>
      <c r="D264" s="148"/>
      <c r="E264" s="148"/>
    </row>
    <row r="265" customFormat="false" ht="12.75" hidden="false" customHeight="false" outlineLevel="0" collapsed="false">
      <c r="A265" s="148"/>
      <c r="B265" s="148"/>
      <c r="C265" s="148"/>
      <c r="D265" s="148"/>
      <c r="E265" s="148"/>
    </row>
    <row r="266" customFormat="false" ht="18.75" hidden="false" customHeight="false" outlineLevel="0" collapsed="false">
      <c r="A266" s="196"/>
      <c r="B266" s="148"/>
      <c r="C266" s="148"/>
      <c r="D266" s="148"/>
      <c r="E266" s="148"/>
    </row>
    <row r="267" customFormat="false" ht="12.75" hidden="false" customHeight="false" outlineLevel="0" collapsed="false">
      <c r="A267" s="160"/>
      <c r="B267" s="148"/>
      <c r="C267" s="148"/>
      <c r="D267" s="148"/>
      <c r="E267" s="148"/>
    </row>
    <row r="268" customFormat="false" ht="12.75" hidden="false" customHeight="false" outlineLevel="0" collapsed="false">
      <c r="A268" s="148"/>
      <c r="B268" s="148"/>
      <c r="C268" s="148"/>
      <c r="D268" s="148"/>
      <c r="E268" s="148"/>
    </row>
    <row r="269" customFormat="false" ht="12.75" hidden="false" customHeight="false" outlineLevel="0" collapsed="false">
      <c r="A269" s="160"/>
      <c r="B269" s="170"/>
      <c r="C269" s="170"/>
      <c r="D269" s="211"/>
      <c r="E269" s="211"/>
    </row>
    <row r="270" customFormat="false" ht="12.75" hidden="false" customHeight="false" outlineLevel="0" collapsed="false">
      <c r="A270" s="160"/>
      <c r="B270" s="148"/>
      <c r="C270" s="148"/>
      <c r="D270" s="148"/>
      <c r="E270" s="148"/>
    </row>
    <row r="271" customFormat="false" ht="12.75" hidden="false" customHeight="false" outlineLevel="0" collapsed="false">
      <c r="A271" s="148"/>
      <c r="B271" s="148"/>
      <c r="C271" s="148"/>
      <c r="D271" s="148"/>
      <c r="E271" s="148"/>
    </row>
    <row r="272" customFormat="false" ht="12.75" hidden="false" customHeight="false" outlineLevel="0" collapsed="false">
      <c r="A272" s="148"/>
      <c r="B272" s="200"/>
      <c r="C272" s="200"/>
      <c r="D272" s="200"/>
      <c r="E272" s="200"/>
    </row>
    <row r="273" customFormat="false" ht="12.75" hidden="false" customHeight="false" outlineLevel="0" collapsed="false">
      <c r="A273" s="148"/>
      <c r="B273" s="148"/>
      <c r="C273" s="148"/>
      <c r="D273" s="148"/>
      <c r="E273" s="148"/>
    </row>
    <row r="274" customFormat="false" ht="12.75" hidden="false" customHeight="false" outlineLevel="0" collapsed="false">
      <c r="A274" s="148"/>
      <c r="B274" s="210"/>
      <c r="C274" s="210"/>
      <c r="D274" s="210"/>
      <c r="E274" s="210"/>
    </row>
    <row r="275" customFormat="false" ht="12.75" hidden="false" customHeight="false" outlineLevel="0" collapsed="false">
      <c r="A275" s="148"/>
      <c r="B275" s="148"/>
      <c r="C275" s="148"/>
      <c r="D275" s="148"/>
      <c r="E275" s="148"/>
    </row>
    <row r="276" customFormat="false" ht="12.75" hidden="false" customHeight="false" outlineLevel="0" collapsed="false">
      <c r="A276" s="148"/>
      <c r="B276" s="200"/>
      <c r="C276" s="200"/>
      <c r="D276" s="200"/>
      <c r="E276" s="200"/>
    </row>
    <row r="277" customFormat="false" ht="12.75" hidden="false" customHeight="false" outlineLevel="0" collapsed="false">
      <c r="A277" s="148"/>
      <c r="B277" s="148"/>
      <c r="C277" s="148"/>
      <c r="D277" s="148"/>
      <c r="E277" s="148"/>
    </row>
    <row r="278" customFormat="false" ht="12.75" hidden="false" customHeight="false" outlineLevel="0" collapsed="false">
      <c r="A278" s="148"/>
      <c r="B278" s="200"/>
      <c r="C278" s="200"/>
      <c r="D278" s="200"/>
      <c r="E278" s="200"/>
    </row>
    <row r="279" customFormat="false" ht="12.75" hidden="false" customHeight="false" outlineLevel="0" collapsed="false">
      <c r="A279" s="148"/>
      <c r="B279" s="148"/>
      <c r="C279" s="148"/>
      <c r="D279" s="148"/>
      <c r="E279" s="148"/>
    </row>
    <row r="280" customFormat="false" ht="12.75" hidden="false" customHeight="false" outlineLevel="0" collapsed="false">
      <c r="A280" s="148"/>
      <c r="B280" s="200"/>
      <c r="C280" s="200"/>
      <c r="D280" s="200"/>
      <c r="E280" s="200"/>
    </row>
    <row r="281" customFormat="false" ht="12.75" hidden="false" customHeight="false" outlineLevel="0" collapsed="false">
      <c r="A281" s="148"/>
      <c r="B281" s="148"/>
      <c r="C281" s="148"/>
      <c r="D281" s="148"/>
      <c r="E281" s="148"/>
    </row>
    <row r="282" customFormat="false" ht="12.75" hidden="false" customHeight="false" outlineLevel="0" collapsed="false">
      <c r="A282" s="148"/>
      <c r="B282" s="200"/>
      <c r="C282" s="200"/>
      <c r="D282" s="200"/>
      <c r="E282" s="200"/>
    </row>
    <row r="283" customFormat="false" ht="12.75" hidden="false" customHeight="false" outlineLevel="0" collapsed="false">
      <c r="A283" s="148"/>
      <c r="B283" s="148"/>
      <c r="C283" s="148"/>
      <c r="D283" s="148"/>
      <c r="E283" s="148"/>
    </row>
    <row r="284" customFormat="false" ht="12.75" hidden="false" customHeight="false" outlineLevel="0" collapsed="false">
      <c r="A284" s="148"/>
      <c r="B284" s="148"/>
      <c r="C284" s="148"/>
      <c r="D284" s="148"/>
      <c r="E284" s="148"/>
    </row>
    <row r="285" customFormat="false" ht="12.75" hidden="false" customHeight="false" outlineLevel="0" collapsed="false">
      <c r="A285" s="148"/>
      <c r="B285" s="148"/>
      <c r="C285" s="148"/>
      <c r="D285" s="148"/>
      <c r="E285" s="148"/>
    </row>
    <row r="286" customFormat="false" ht="12.75" hidden="false" customHeight="false" outlineLevel="0" collapsed="false">
      <c r="A286" s="148"/>
      <c r="B286" s="148"/>
      <c r="C286" s="148"/>
      <c r="D286" s="148"/>
      <c r="E286" s="148"/>
    </row>
    <row r="287" customFormat="false" ht="18.75" hidden="false" customHeight="false" outlineLevel="0" collapsed="false">
      <c r="A287" s="197"/>
      <c r="B287" s="197"/>
      <c r="C287" s="148"/>
      <c r="D287" s="148"/>
      <c r="E287" s="148"/>
    </row>
    <row r="288" customFormat="false" ht="12.75" hidden="false" customHeight="false" outlineLevel="0" collapsed="false">
      <c r="A288" s="160"/>
      <c r="B288" s="160"/>
      <c r="C288" s="148"/>
      <c r="D288" s="148"/>
      <c r="E288" s="148"/>
    </row>
    <row r="289" customFormat="false" ht="12.75" hidden="false" customHeight="false" outlineLevel="0" collapsed="false">
      <c r="A289" s="160"/>
      <c r="B289" s="198"/>
      <c r="C289" s="148"/>
      <c r="D289" s="148"/>
      <c r="E289" s="148"/>
    </row>
    <row r="290" customFormat="false" ht="12.75" hidden="false" customHeight="false" outlineLevel="0" collapsed="false">
      <c r="A290" s="148"/>
      <c r="B290" s="148"/>
      <c r="C290" s="148"/>
      <c r="D290" s="148"/>
      <c r="E290" s="148"/>
    </row>
    <row r="291" customFormat="false" ht="12.75" hidden="false" customHeight="false" outlineLevel="0" collapsed="false">
      <c r="A291" s="149"/>
      <c r="B291" s="170"/>
      <c r="C291" s="170"/>
      <c r="D291" s="170"/>
      <c r="E291" s="170"/>
    </row>
    <row r="292" customFormat="false" ht="12.75" hidden="false" customHeight="false" outlineLevel="0" collapsed="false">
      <c r="A292" s="160"/>
      <c r="B292" s="160"/>
      <c r="C292" s="148"/>
      <c r="D292" s="148"/>
      <c r="E292" s="148"/>
    </row>
    <row r="293" customFormat="false" ht="12.75" hidden="false" customHeight="false" outlineLevel="0" collapsed="false">
      <c r="A293" s="199"/>
      <c r="B293" s="160"/>
      <c r="C293" s="200"/>
      <c r="D293" s="200"/>
      <c r="E293" s="200"/>
    </row>
    <row r="294" customFormat="false" ht="12.75" hidden="false" customHeight="false" outlineLevel="0" collapsed="false">
      <c r="A294" s="199"/>
      <c r="B294" s="160"/>
      <c r="C294" s="200"/>
      <c r="D294" s="200"/>
      <c r="E294" s="200"/>
    </row>
    <row r="295" customFormat="false" ht="12.75" hidden="false" customHeight="false" outlineLevel="0" collapsed="false">
      <c r="A295" s="199"/>
      <c r="B295" s="199"/>
      <c r="C295" s="200"/>
      <c r="D295" s="200"/>
      <c r="E295" s="200"/>
    </row>
    <row r="296" customFormat="false" ht="12.75" hidden="false" customHeight="false" outlineLevel="0" collapsed="false">
      <c r="A296" s="199"/>
      <c r="B296" s="199"/>
      <c r="C296" s="200"/>
      <c r="D296" s="200"/>
      <c r="E296" s="200"/>
    </row>
    <row r="297" customFormat="false" ht="12.75" hidden="false" customHeight="false" outlineLevel="0" collapsed="false">
      <c r="A297" s="199"/>
      <c r="B297" s="149"/>
      <c r="C297" s="200"/>
      <c r="D297" s="200"/>
      <c r="E297" s="200"/>
    </row>
    <row r="298" customFormat="false" ht="12.75" hidden="false" customHeight="false" outlineLevel="0" collapsed="false">
      <c r="A298" s="148"/>
      <c r="B298" s="148"/>
      <c r="C298" s="200"/>
      <c r="D298" s="200"/>
      <c r="E298" s="200"/>
    </row>
    <row r="299" customFormat="false" ht="12.75" hidden="false" customHeight="false" outlineLevel="0" collapsed="false">
      <c r="A299" s="160"/>
      <c r="B299" s="160"/>
      <c r="C299" s="200"/>
      <c r="D299" s="200"/>
      <c r="E299" s="200"/>
    </row>
    <row r="300" customFormat="false" ht="12.75" hidden="false" customHeight="false" outlineLevel="0" collapsed="false">
      <c r="A300" s="199"/>
      <c r="B300" s="160"/>
      <c r="C300" s="200"/>
      <c r="D300" s="200"/>
      <c r="E300" s="200"/>
    </row>
    <row r="301" customFormat="false" ht="12.75" hidden="false" customHeight="false" outlineLevel="0" collapsed="false">
      <c r="A301" s="199"/>
      <c r="B301" s="160"/>
      <c r="C301" s="200"/>
      <c r="D301" s="200"/>
      <c r="E301" s="200"/>
    </row>
    <row r="302" customFormat="false" ht="12.75" hidden="false" customHeight="false" outlineLevel="0" collapsed="false">
      <c r="A302" s="199"/>
      <c r="B302" s="160"/>
      <c r="C302" s="200"/>
      <c r="D302" s="200"/>
      <c r="E302" s="200"/>
    </row>
    <row r="303" customFormat="false" ht="12.75" hidden="false" customHeight="false" outlineLevel="0" collapsed="false">
      <c r="A303" s="199"/>
      <c r="B303" s="160"/>
      <c r="C303" s="200"/>
      <c r="D303" s="200"/>
      <c r="E303" s="200"/>
    </row>
    <row r="304" customFormat="false" ht="12.75" hidden="false" customHeight="false" outlineLevel="0" collapsed="false">
      <c r="A304" s="199"/>
      <c r="B304" s="160"/>
      <c r="C304" s="200"/>
      <c r="D304" s="200"/>
      <c r="E304" s="200"/>
    </row>
    <row r="305" customFormat="false" ht="12.75" hidden="false" customHeight="false" outlineLevel="0" collapsed="false">
      <c r="A305" s="199"/>
      <c r="B305" s="160"/>
      <c r="C305" s="200"/>
      <c r="D305" s="200"/>
      <c r="E305" s="200"/>
    </row>
    <row r="306" customFormat="false" ht="12.75" hidden="false" customHeight="false" outlineLevel="0" collapsed="false">
      <c r="A306" s="199"/>
      <c r="B306" s="160"/>
      <c r="C306" s="200"/>
      <c r="D306" s="200"/>
      <c r="E306" s="200"/>
    </row>
    <row r="307" customFormat="false" ht="12.75" hidden="false" customHeight="false" outlineLevel="0" collapsed="false">
      <c r="A307" s="199"/>
      <c r="B307" s="160"/>
      <c r="C307" s="200"/>
      <c r="D307" s="200"/>
      <c r="E307" s="200"/>
    </row>
    <row r="308" customFormat="false" ht="12.75" hidden="false" customHeight="false" outlineLevel="0" collapsed="false">
      <c r="A308" s="199"/>
      <c r="B308" s="160"/>
      <c r="C308" s="200"/>
      <c r="D308" s="200"/>
      <c r="E308" s="200"/>
    </row>
    <row r="309" customFormat="false" ht="12.75" hidden="false" customHeight="false" outlineLevel="0" collapsed="false">
      <c r="A309" s="199"/>
      <c r="B309" s="199"/>
      <c r="C309" s="200"/>
      <c r="D309" s="200"/>
      <c r="E309" s="200"/>
    </row>
    <row r="310" customFormat="false" ht="12.75" hidden="false" customHeight="false" outlineLevel="0" collapsed="false">
      <c r="A310" s="199"/>
      <c r="B310" s="199"/>
      <c r="C310" s="200"/>
      <c r="D310" s="200"/>
      <c r="E310" s="200"/>
    </row>
    <row r="311" customFormat="false" ht="12.75" hidden="false" customHeight="false" outlineLevel="0" collapsed="false">
      <c r="A311" s="160"/>
      <c r="B311" s="160"/>
      <c r="C311" s="200"/>
      <c r="D311" s="200"/>
      <c r="E311" s="200"/>
    </row>
    <row r="312" customFormat="false" ht="12.75" hidden="false" customHeight="false" outlineLevel="0" collapsed="false">
      <c r="A312" s="199"/>
      <c r="B312" s="199"/>
      <c r="C312" s="200"/>
      <c r="D312" s="200"/>
      <c r="E312" s="200"/>
    </row>
    <row r="313" customFormat="false" ht="12.75" hidden="false" customHeight="false" outlineLevel="0" collapsed="false">
      <c r="A313" s="160"/>
      <c r="B313" s="160"/>
      <c r="C313" s="200"/>
      <c r="D313" s="200"/>
      <c r="E313" s="200"/>
    </row>
    <row r="314" customFormat="false" ht="12.75" hidden="false" customHeight="false" outlineLevel="0" collapsed="false">
      <c r="A314" s="199"/>
      <c r="B314" s="201"/>
      <c r="C314" s="200"/>
      <c r="D314" s="200"/>
      <c r="E314" s="200"/>
    </row>
    <row r="315" customFormat="false" ht="12.75" hidden="false" customHeight="false" outlineLevel="0" collapsed="false">
      <c r="A315" s="160"/>
      <c r="B315" s="160"/>
      <c r="C315" s="200"/>
      <c r="D315" s="200"/>
      <c r="E315" s="200"/>
    </row>
    <row r="316" customFormat="false" ht="12.75" hidden="false" customHeight="false" outlineLevel="0" collapsed="false">
      <c r="A316" s="148"/>
      <c r="B316" s="148"/>
      <c r="C316" s="200"/>
      <c r="D316" s="200"/>
      <c r="E316" s="200"/>
    </row>
    <row r="317" customFormat="false" ht="12.75" hidden="false" customHeight="false" outlineLevel="0" collapsed="false">
      <c r="A317" s="160"/>
      <c r="B317" s="160"/>
      <c r="C317" s="200"/>
      <c r="D317" s="200"/>
      <c r="E317" s="200"/>
    </row>
    <row r="318" customFormat="false" ht="12.75" hidden="false" customHeight="false" outlineLevel="0" collapsed="false">
      <c r="A318" s="199"/>
      <c r="B318" s="199"/>
      <c r="C318" s="200"/>
      <c r="D318" s="200"/>
      <c r="E318" s="200"/>
    </row>
    <row r="319" customFormat="false" ht="12.75" hidden="false" customHeight="false" outlineLevel="0" collapsed="false">
      <c r="A319" s="199"/>
      <c r="B319" s="199"/>
      <c r="C319" s="200"/>
      <c r="D319" s="200"/>
      <c r="E319" s="200"/>
    </row>
    <row r="320" customFormat="false" ht="12.75" hidden="false" customHeight="false" outlineLevel="0" collapsed="false">
      <c r="A320" s="199"/>
      <c r="B320" s="199"/>
      <c r="C320" s="200"/>
      <c r="D320" s="200"/>
      <c r="E320" s="200"/>
    </row>
    <row r="321" customFormat="false" ht="12.75" hidden="false" customHeight="false" outlineLevel="0" collapsed="false">
      <c r="A321" s="199"/>
      <c r="B321" s="148"/>
      <c r="C321" s="200"/>
      <c r="D321" s="200"/>
      <c r="E321" s="200"/>
    </row>
    <row r="322" customFormat="false" ht="12.75" hidden="false" customHeight="false" outlineLevel="0" collapsed="false">
      <c r="A322" s="160"/>
      <c r="B322" s="160"/>
      <c r="C322" s="200"/>
      <c r="D322" s="200"/>
      <c r="E322" s="200"/>
    </row>
    <row r="323" customFormat="false" ht="12.75" hidden="false" customHeight="false" outlineLevel="0" collapsed="false">
      <c r="A323" s="160"/>
      <c r="B323" s="160"/>
      <c r="C323" s="200"/>
      <c r="D323" s="200"/>
      <c r="E323" s="200"/>
    </row>
    <row r="324" customFormat="false" ht="12.75" hidden="false" customHeight="false" outlineLevel="0" collapsed="false">
      <c r="A324" s="199"/>
      <c r="B324" s="160"/>
      <c r="C324" s="200"/>
      <c r="D324" s="200"/>
      <c r="E324" s="200"/>
    </row>
    <row r="325" customFormat="false" ht="12.75" hidden="false" customHeight="false" outlineLevel="0" collapsed="false">
      <c r="A325" s="199"/>
      <c r="B325" s="160"/>
      <c r="C325" s="200"/>
      <c r="D325" s="200"/>
      <c r="E325" s="200"/>
    </row>
    <row r="326" customFormat="false" ht="12.75" hidden="false" customHeight="false" outlineLevel="0" collapsed="false">
      <c r="A326" s="199"/>
      <c r="B326" s="160"/>
      <c r="C326" s="200"/>
      <c r="D326" s="200"/>
      <c r="E326" s="200"/>
    </row>
    <row r="327" customFormat="false" ht="12.75" hidden="false" customHeight="false" outlineLevel="0" collapsed="false">
      <c r="A327" s="199"/>
      <c r="B327" s="160"/>
      <c r="C327" s="200"/>
      <c r="D327" s="200"/>
      <c r="E327" s="200"/>
    </row>
    <row r="328" customFormat="false" ht="12.75" hidden="false" customHeight="false" outlineLevel="0" collapsed="false">
      <c r="A328" s="199"/>
      <c r="B328" s="160"/>
      <c r="C328" s="200"/>
      <c r="D328" s="200"/>
      <c r="E328" s="200"/>
    </row>
    <row r="329" customFormat="false" ht="12.75" hidden="false" customHeight="false" outlineLevel="0" collapsed="false">
      <c r="A329" s="149"/>
      <c r="B329" s="201"/>
      <c r="C329" s="200"/>
      <c r="D329" s="200"/>
      <c r="E329" s="200"/>
    </row>
    <row r="330" customFormat="false" ht="12.75" hidden="false" customHeight="false" outlineLevel="0" collapsed="false">
      <c r="A330" s="160"/>
      <c r="B330" s="160"/>
      <c r="C330" s="200"/>
      <c r="D330" s="200"/>
      <c r="E330" s="200"/>
    </row>
    <row r="331" customFormat="false" ht="12.75" hidden="false" customHeight="false" outlineLevel="0" collapsed="false">
      <c r="A331" s="148"/>
      <c r="B331" s="148"/>
      <c r="C331" s="200"/>
      <c r="D331" s="200"/>
      <c r="E331" s="200"/>
    </row>
    <row r="332" customFormat="false" ht="12.75" hidden="false" customHeight="false" outlineLevel="0" collapsed="false">
      <c r="A332" s="160"/>
      <c r="B332" s="198"/>
      <c r="C332" s="200"/>
      <c r="D332" s="200"/>
      <c r="E332" s="200"/>
    </row>
    <row r="333" customFormat="false" ht="12.75" hidden="false" customHeight="false" outlineLevel="0" collapsed="false">
      <c r="A333" s="160"/>
      <c r="B333" s="198"/>
      <c r="C333" s="200"/>
      <c r="D333" s="200"/>
      <c r="E333" s="200"/>
    </row>
    <row r="334" customFormat="false" ht="12.75" hidden="false" customHeight="false" outlineLevel="0" collapsed="false">
      <c r="A334" s="160"/>
      <c r="B334" s="198"/>
      <c r="C334" s="200"/>
      <c r="D334" s="200"/>
      <c r="E334" s="200"/>
    </row>
    <row r="335" customFormat="false" ht="12.75" hidden="false" customHeight="false" outlineLevel="0" collapsed="false">
      <c r="A335" s="148"/>
      <c r="B335" s="148"/>
      <c r="C335" s="148"/>
      <c r="D335" s="148"/>
      <c r="E335" s="148"/>
    </row>
    <row r="336" customFormat="false" ht="12.75" hidden="false" customHeight="false" outlineLevel="0" collapsed="false">
      <c r="A336" s="148"/>
      <c r="B336" s="148"/>
      <c r="C336" s="148"/>
      <c r="D336" s="148"/>
      <c r="E336" s="148"/>
    </row>
    <row r="337" customFormat="false" ht="18.75" hidden="false" customHeight="false" outlineLevel="0" collapsed="false">
      <c r="A337" s="197"/>
      <c r="B337" s="197"/>
      <c r="C337" s="148"/>
      <c r="D337" s="148"/>
      <c r="E337" s="148"/>
    </row>
    <row r="338" customFormat="false" ht="12.75" hidden="false" customHeight="false" outlineLevel="0" collapsed="false">
      <c r="A338" s="160"/>
      <c r="B338" s="160"/>
      <c r="C338" s="148"/>
      <c r="D338" s="148"/>
      <c r="E338" s="148"/>
    </row>
    <row r="339" customFormat="false" ht="12.75" hidden="false" customHeight="false" outlineLevel="0" collapsed="false">
      <c r="A339" s="160"/>
      <c r="B339" s="198"/>
      <c r="C339" s="148"/>
      <c r="D339" s="148"/>
      <c r="E339" s="148"/>
    </row>
    <row r="340" customFormat="false" ht="12.75" hidden="false" customHeight="false" outlineLevel="0" collapsed="false">
      <c r="A340" s="148"/>
      <c r="B340" s="148"/>
      <c r="C340" s="148"/>
      <c r="D340" s="148"/>
      <c r="E340" s="148"/>
    </row>
    <row r="341" customFormat="false" ht="12.75" hidden="false" customHeight="false" outlineLevel="0" collapsed="false">
      <c r="A341" s="149"/>
      <c r="B341" s="170"/>
      <c r="C341" s="170"/>
      <c r="D341" s="170"/>
      <c r="E341" s="170"/>
    </row>
    <row r="342" customFormat="false" ht="12.75" hidden="false" customHeight="false" outlineLevel="0" collapsed="false">
      <c r="A342" s="160"/>
      <c r="B342" s="160"/>
      <c r="C342" s="160"/>
      <c r="D342" s="148"/>
      <c r="E342" s="148"/>
    </row>
    <row r="343" customFormat="false" ht="12.75" hidden="false" customHeight="false" outlineLevel="0" collapsed="false">
      <c r="A343" s="199"/>
      <c r="B343" s="160"/>
      <c r="C343" s="160"/>
      <c r="D343" s="212"/>
      <c r="E343" s="212"/>
    </row>
    <row r="344" customFormat="false" ht="12.75" hidden="false" customHeight="false" outlineLevel="0" collapsed="false">
      <c r="A344" s="199"/>
      <c r="B344" s="160"/>
      <c r="C344" s="160"/>
      <c r="D344" s="212"/>
      <c r="E344" s="212"/>
    </row>
    <row r="345" customFormat="false" ht="12.75" hidden="false" customHeight="false" outlineLevel="0" collapsed="false">
      <c r="A345" s="199"/>
      <c r="B345" s="199"/>
      <c r="C345" s="199"/>
      <c r="D345" s="212"/>
      <c r="E345" s="212"/>
    </row>
    <row r="346" customFormat="false" ht="12.75" hidden="false" customHeight="false" outlineLevel="0" collapsed="false">
      <c r="A346" s="199"/>
      <c r="B346" s="199"/>
      <c r="C346" s="199"/>
      <c r="D346" s="212"/>
      <c r="E346" s="212"/>
    </row>
    <row r="347" customFormat="false" ht="12.75" hidden="false" customHeight="false" outlineLevel="0" collapsed="false">
      <c r="A347" s="199"/>
      <c r="B347" s="149"/>
      <c r="C347" s="149"/>
      <c r="D347" s="212"/>
      <c r="E347" s="212"/>
    </row>
    <row r="348" customFormat="false" ht="12.75" hidden="false" customHeight="false" outlineLevel="0" collapsed="false">
      <c r="A348" s="199"/>
      <c r="B348" s="149"/>
      <c r="C348" s="149"/>
      <c r="D348" s="212"/>
      <c r="E348" s="212"/>
    </row>
    <row r="349" customFormat="false" ht="12.75" hidden="false" customHeight="false" outlineLevel="0" collapsed="false">
      <c r="A349" s="160"/>
      <c r="B349" s="160"/>
      <c r="C349" s="160"/>
      <c r="D349" s="212"/>
      <c r="E349" s="212"/>
    </row>
    <row r="350" customFormat="false" ht="12.75" hidden="false" customHeight="false" outlineLevel="0" collapsed="false">
      <c r="A350" s="199"/>
      <c r="B350" s="160"/>
      <c r="C350" s="160"/>
      <c r="D350" s="212"/>
      <c r="E350" s="212"/>
    </row>
    <row r="351" customFormat="false" ht="12.75" hidden="false" customHeight="false" outlineLevel="0" collapsed="false">
      <c r="A351" s="199"/>
      <c r="B351" s="160"/>
      <c r="C351" s="160"/>
      <c r="D351" s="212"/>
      <c r="E351" s="212"/>
    </row>
    <row r="352" customFormat="false" ht="12.75" hidden="false" customHeight="false" outlineLevel="0" collapsed="false">
      <c r="A352" s="199"/>
      <c r="B352" s="160"/>
      <c r="C352" s="160"/>
      <c r="D352" s="212"/>
      <c r="E352" s="212"/>
    </row>
    <row r="353" customFormat="false" ht="12.75" hidden="false" customHeight="false" outlineLevel="0" collapsed="false">
      <c r="A353" s="199"/>
      <c r="B353" s="160"/>
      <c r="C353" s="160"/>
      <c r="D353" s="212"/>
      <c r="E353" s="212"/>
    </row>
    <row r="354" customFormat="false" ht="12.75" hidden="false" customHeight="false" outlineLevel="0" collapsed="false">
      <c r="A354" s="199"/>
      <c r="B354" s="160"/>
      <c r="C354" s="160"/>
      <c r="D354" s="212"/>
      <c r="E354" s="212"/>
    </row>
    <row r="355" customFormat="false" ht="12.75" hidden="false" customHeight="false" outlineLevel="0" collapsed="false">
      <c r="A355" s="199"/>
      <c r="B355" s="160"/>
      <c r="C355" s="160"/>
      <c r="D355" s="212"/>
      <c r="E355" s="212"/>
    </row>
    <row r="356" customFormat="false" ht="12.75" hidden="false" customHeight="false" outlineLevel="0" collapsed="false">
      <c r="A356" s="199"/>
      <c r="B356" s="160"/>
      <c r="C356" s="160"/>
      <c r="D356" s="212"/>
      <c r="E356" s="212"/>
    </row>
    <row r="357" customFormat="false" ht="12.75" hidden="false" customHeight="false" outlineLevel="0" collapsed="false">
      <c r="A357" s="199"/>
      <c r="B357" s="160"/>
      <c r="C357" s="160"/>
      <c r="D357" s="212"/>
      <c r="E357" s="212"/>
    </row>
    <row r="358" customFormat="false" ht="12.75" hidden="false" customHeight="false" outlineLevel="0" collapsed="false">
      <c r="A358" s="199"/>
      <c r="B358" s="160"/>
      <c r="C358" s="160"/>
      <c r="D358" s="212"/>
      <c r="E358" s="212"/>
    </row>
    <row r="359" customFormat="false" ht="12.75" hidden="false" customHeight="false" outlineLevel="0" collapsed="false">
      <c r="A359" s="199"/>
      <c r="B359" s="160"/>
      <c r="C359" s="160"/>
      <c r="D359" s="212"/>
      <c r="E359" s="212"/>
    </row>
    <row r="360" customFormat="false" ht="12.75" hidden="false" customHeight="false" outlineLevel="0" collapsed="false">
      <c r="A360" s="199"/>
      <c r="B360" s="199"/>
      <c r="C360" s="199"/>
      <c r="D360" s="212"/>
      <c r="E360" s="212"/>
    </row>
    <row r="361" customFormat="false" ht="12.75" hidden="false" customHeight="false" outlineLevel="0" collapsed="false">
      <c r="A361" s="199"/>
      <c r="B361" s="199"/>
      <c r="C361" s="199"/>
      <c r="D361" s="212"/>
      <c r="E361" s="212"/>
    </row>
    <row r="362" customFormat="false" ht="12.75" hidden="false" customHeight="false" outlineLevel="0" collapsed="false">
      <c r="A362" s="160"/>
      <c r="B362" s="160"/>
      <c r="C362" s="160"/>
      <c r="D362" s="212"/>
      <c r="E362" s="212"/>
    </row>
    <row r="363" customFormat="false" ht="12.75" hidden="false" customHeight="false" outlineLevel="0" collapsed="false">
      <c r="A363" s="148"/>
      <c r="B363" s="160"/>
      <c r="C363" s="160"/>
      <c r="D363" s="212"/>
      <c r="E363" s="212"/>
    </row>
    <row r="364" customFormat="false" ht="12.75" hidden="false" customHeight="false" outlineLevel="0" collapsed="false">
      <c r="A364" s="199"/>
      <c r="B364" s="199"/>
      <c r="C364" s="199"/>
      <c r="D364" s="212"/>
      <c r="E364" s="212"/>
    </row>
    <row r="365" customFormat="false" ht="12.75" hidden="false" customHeight="false" outlineLevel="0" collapsed="false">
      <c r="A365" s="160"/>
      <c r="B365" s="160"/>
      <c r="C365" s="160"/>
      <c r="D365" s="212"/>
      <c r="E365" s="212"/>
    </row>
    <row r="366" customFormat="false" ht="12.75" hidden="false" customHeight="false" outlineLevel="0" collapsed="false">
      <c r="A366" s="199"/>
      <c r="B366" s="201"/>
      <c r="C366" s="201"/>
      <c r="D366" s="212"/>
      <c r="E366" s="212"/>
    </row>
    <row r="367" customFormat="false" ht="12.75" hidden="false" customHeight="false" outlineLevel="0" collapsed="false">
      <c r="A367" s="160"/>
      <c r="B367" s="160"/>
      <c r="C367" s="160"/>
      <c r="D367" s="212"/>
      <c r="E367" s="212"/>
    </row>
    <row r="368" customFormat="false" ht="12.75" hidden="false" customHeight="false" outlineLevel="0" collapsed="false">
      <c r="A368" s="160"/>
      <c r="B368" s="160"/>
      <c r="C368" s="160"/>
      <c r="D368" s="212"/>
      <c r="E368" s="212"/>
    </row>
    <row r="369" customFormat="false" ht="12.75" hidden="false" customHeight="false" outlineLevel="0" collapsed="false">
      <c r="A369" s="160"/>
      <c r="B369" s="160"/>
      <c r="C369" s="160"/>
      <c r="D369" s="212"/>
      <c r="E369" s="212"/>
    </row>
    <row r="370" customFormat="false" ht="12.75" hidden="false" customHeight="false" outlineLevel="0" collapsed="false">
      <c r="A370" s="160"/>
      <c r="B370" s="198"/>
      <c r="C370" s="198"/>
      <c r="D370" s="212"/>
      <c r="E370" s="212"/>
    </row>
    <row r="371" customFormat="false" ht="12.75" hidden="false" customHeight="false" outlineLevel="0" collapsed="false">
      <c r="A371" s="160"/>
      <c r="B371" s="198"/>
      <c r="C371" s="198"/>
      <c r="D371" s="212"/>
      <c r="E371" s="212"/>
    </row>
    <row r="372" customFormat="false" ht="12.75" hidden="false" customHeight="false" outlineLevel="0" collapsed="false">
      <c r="A372" s="160"/>
      <c r="B372" s="198"/>
      <c r="C372" s="198"/>
      <c r="D372" s="212"/>
      <c r="E372" s="212"/>
    </row>
    <row r="373" customFormat="false" ht="12.75" hidden="false" customHeight="false" outlineLevel="0" collapsed="false">
      <c r="A373" s="160"/>
      <c r="B373" s="198"/>
      <c r="C373" s="198"/>
      <c r="D373" s="212"/>
      <c r="E373" s="212"/>
    </row>
    <row r="374" customFormat="false" ht="12.75" hidden="false" customHeight="false" outlineLevel="0" collapsed="false">
      <c r="A374" s="160"/>
      <c r="B374" s="198"/>
      <c r="C374" s="198"/>
      <c r="D374" s="212"/>
      <c r="E374" s="212"/>
    </row>
    <row r="375" customFormat="false" ht="12.75" hidden="false" customHeight="false" outlineLevel="0" collapsed="false">
      <c r="A375" s="148"/>
      <c r="B375" s="198"/>
      <c r="C375" s="198"/>
      <c r="D375" s="212"/>
      <c r="E375" s="212"/>
    </row>
    <row r="376" customFormat="false" ht="12.75" hidden="false" customHeight="false" outlineLevel="0" collapsed="false">
      <c r="A376" s="148"/>
      <c r="B376" s="212"/>
      <c r="C376" s="198"/>
      <c r="D376" s="212"/>
      <c r="E376" s="212"/>
    </row>
    <row r="377" customFormat="false" ht="12.75" hidden="false" customHeight="false" outlineLevel="0" collapsed="false">
      <c r="A377" s="148"/>
      <c r="B377" s="198"/>
      <c r="C377" s="198"/>
      <c r="D377" s="212"/>
      <c r="E377" s="212"/>
    </row>
    <row r="378" customFormat="false" ht="12.75" hidden="false" customHeight="false" outlineLevel="0" collapsed="false">
      <c r="A378" s="148"/>
      <c r="B378" s="198"/>
      <c r="C378" s="198"/>
      <c r="D378" s="212"/>
      <c r="E378" s="212"/>
    </row>
    <row r="379" customFormat="false" ht="12.75" hidden="false" customHeight="false" outlineLevel="0" collapsed="false">
      <c r="A379" s="148"/>
      <c r="B379" s="198"/>
      <c r="C379" s="198"/>
      <c r="D379" s="212"/>
      <c r="E379" s="212"/>
    </row>
    <row r="380" customFormat="false" ht="12.75" hidden="false" customHeight="false" outlineLevel="0" collapsed="false">
      <c r="A380" s="148"/>
      <c r="B380" s="198"/>
      <c r="C380" s="198"/>
      <c r="D380" s="212"/>
      <c r="E380" s="212"/>
    </row>
    <row r="381" customFormat="false" ht="12.75" hidden="false" customHeight="false" outlineLevel="0" collapsed="false">
      <c r="A381" s="160"/>
      <c r="B381" s="198"/>
      <c r="C381" s="198"/>
      <c r="D381" s="212"/>
      <c r="E381" s="212"/>
    </row>
    <row r="382" customFormat="false" ht="12.75" hidden="false" customHeight="false" outlineLevel="0" collapsed="false">
      <c r="A382" s="148"/>
      <c r="B382" s="198"/>
      <c r="C382" s="198"/>
      <c r="D382" s="212"/>
      <c r="E382" s="212"/>
    </row>
    <row r="383" customFormat="false" ht="12.75" hidden="false" customHeight="false" outlineLevel="0" collapsed="false">
      <c r="A383" s="148"/>
      <c r="B383" s="198"/>
      <c r="C383" s="198"/>
      <c r="D383" s="212"/>
      <c r="E383" s="212"/>
    </row>
    <row r="384" customFormat="false" ht="12.75" hidden="false" customHeight="false" outlineLevel="0" collapsed="false">
      <c r="A384" s="160"/>
      <c r="B384" s="198"/>
      <c r="C384" s="198"/>
      <c r="D384" s="212"/>
      <c r="E384" s="212"/>
    </row>
    <row r="385" customFormat="false" ht="12.75" hidden="false" customHeight="false" outlineLevel="0" collapsed="false">
      <c r="A385" s="160"/>
      <c r="B385" s="198"/>
      <c r="C385" s="198"/>
      <c r="D385" s="212"/>
      <c r="E385" s="212"/>
    </row>
    <row r="386" customFormat="false" ht="12.75" hidden="false" customHeight="false" outlineLevel="0" collapsed="false">
      <c r="A386" s="148"/>
      <c r="B386" s="198"/>
      <c r="C386" s="198"/>
      <c r="D386" s="212"/>
      <c r="E386" s="212"/>
    </row>
    <row r="387" customFormat="false" ht="12.75" hidden="false" customHeight="false" outlineLevel="0" collapsed="false">
      <c r="A387" s="148"/>
      <c r="B387" s="198"/>
      <c r="C387" s="198"/>
      <c r="D387" s="212"/>
      <c r="E387" s="212"/>
    </row>
    <row r="388" customFormat="false" ht="12.75" hidden="false" customHeight="false" outlineLevel="0" collapsed="false">
      <c r="A388" s="148"/>
      <c r="B388" s="198"/>
      <c r="C388" s="198"/>
      <c r="D388" s="212"/>
      <c r="E388" s="212"/>
    </row>
    <row r="389" customFormat="false" ht="12.75" hidden="false" customHeight="false" outlineLevel="0" collapsed="false">
      <c r="A389" s="148"/>
      <c r="B389" s="198"/>
      <c r="C389" s="198"/>
      <c r="D389" s="212"/>
      <c r="E389" s="212"/>
    </row>
    <row r="390" customFormat="false" ht="12.75" hidden="false" customHeight="false" outlineLevel="0" collapsed="false">
      <c r="A390" s="148"/>
      <c r="B390" s="198"/>
      <c r="C390" s="198"/>
      <c r="D390" s="212"/>
      <c r="E390" s="212"/>
    </row>
    <row r="391" customFormat="false" ht="12.75" hidden="false" customHeight="false" outlineLevel="0" collapsed="false">
      <c r="A391" s="148"/>
      <c r="B391" s="198"/>
      <c r="C391" s="198"/>
      <c r="D391" s="212"/>
      <c r="E391" s="212"/>
    </row>
    <row r="392" customFormat="false" ht="12.75" hidden="false" customHeight="false" outlineLevel="0" collapsed="false">
      <c r="A392" s="148"/>
      <c r="B392" s="198"/>
      <c r="C392" s="198"/>
      <c r="D392" s="212"/>
      <c r="E392" s="212"/>
    </row>
    <row r="393" customFormat="false" ht="12.75" hidden="false" customHeight="false" outlineLevel="0" collapsed="false">
      <c r="A393" s="148"/>
      <c r="B393" s="198"/>
      <c r="C393" s="198"/>
      <c r="D393" s="212"/>
      <c r="E393" s="212"/>
    </row>
    <row r="394" customFormat="false" ht="12.75" hidden="false" customHeight="false" outlineLevel="0" collapsed="false">
      <c r="A394" s="160"/>
      <c r="B394" s="198"/>
      <c r="C394" s="198"/>
      <c r="D394" s="212"/>
      <c r="E394" s="212"/>
    </row>
    <row r="395" customFormat="false" ht="12.75" hidden="false" customHeight="false" outlineLevel="0" collapsed="false">
      <c r="A395" s="160"/>
      <c r="B395" s="198"/>
      <c r="C395" s="198"/>
      <c r="D395" s="212"/>
      <c r="E395" s="212"/>
    </row>
    <row r="396" customFormat="false" ht="12.75" hidden="false" customHeight="false" outlineLevel="0" collapsed="false">
      <c r="A396" s="160"/>
      <c r="B396" s="198"/>
      <c r="C396" s="198"/>
      <c r="D396" s="212"/>
      <c r="E396" s="212"/>
    </row>
    <row r="397" customFormat="false" ht="12.75" hidden="false" customHeight="false" outlineLevel="0" collapsed="false">
      <c r="A397" s="160"/>
      <c r="B397" s="198"/>
      <c r="C397" s="198"/>
      <c r="D397" s="212"/>
      <c r="E397" s="212"/>
    </row>
    <row r="398" customFormat="false" ht="12.75" hidden="false" customHeight="false" outlineLevel="0" collapsed="false">
      <c r="A398" s="160"/>
      <c r="B398" s="198"/>
      <c r="C398" s="198"/>
      <c r="D398" s="213"/>
      <c r="E398" s="213"/>
    </row>
    <row r="399" customFormat="false" ht="12.75" hidden="false" customHeight="false" outlineLevel="0" collapsed="false">
      <c r="A399" s="148"/>
      <c r="B399" s="148"/>
      <c r="C399" s="148"/>
      <c r="D399" s="148"/>
      <c r="E399" s="148"/>
    </row>
    <row r="400" customFormat="false" ht="18.75" hidden="false" customHeight="false" outlineLevel="0" collapsed="false">
      <c r="A400" s="196"/>
      <c r="B400" s="148"/>
      <c r="C400" s="148"/>
      <c r="D400" s="148"/>
      <c r="E400" s="148"/>
    </row>
    <row r="401" customFormat="false" ht="12.75" hidden="false" customHeight="false" outlineLevel="0" collapsed="false">
      <c r="A401" s="160"/>
      <c r="B401" s="148"/>
      <c r="C401" s="148"/>
      <c r="D401" s="148"/>
      <c r="E401" s="148"/>
    </row>
    <row r="402" customFormat="false" ht="12.75" hidden="false" customHeight="false" outlineLevel="0" collapsed="false">
      <c r="A402" s="148"/>
      <c r="B402" s="148"/>
      <c r="C402" s="148"/>
      <c r="D402" s="148"/>
      <c r="E402" s="148"/>
    </row>
    <row r="403" customFormat="false" ht="12.75" hidden="false" customHeight="false" outlineLevel="0" collapsed="false">
      <c r="A403" s="148"/>
      <c r="B403" s="148"/>
      <c r="C403" s="148"/>
      <c r="D403" s="148"/>
      <c r="E403" s="148"/>
    </row>
    <row r="404" customFormat="false" ht="12.75" hidden="false" customHeight="false" outlineLevel="0" collapsed="false">
      <c r="A404" s="149"/>
      <c r="B404" s="170"/>
      <c r="C404" s="170"/>
      <c r="D404" s="170"/>
      <c r="E404" s="170"/>
    </row>
    <row r="405" customFormat="false" ht="12.75" hidden="false" customHeight="false" outlineLevel="0" collapsed="false">
      <c r="A405" s="148"/>
      <c r="B405" s="148"/>
      <c r="C405" s="148"/>
      <c r="D405" s="148"/>
      <c r="E405" s="148"/>
    </row>
    <row r="406" customFormat="false" ht="12.75" hidden="false" customHeight="false" outlineLevel="0" collapsed="false">
      <c r="A406" s="160"/>
      <c r="B406" s="148"/>
      <c r="C406" s="148"/>
      <c r="D406" s="148"/>
      <c r="E406" s="148"/>
    </row>
    <row r="407" customFormat="false" ht="12.75" hidden="false" customHeight="false" outlineLevel="0" collapsed="false">
      <c r="A407" s="148"/>
      <c r="B407" s="148"/>
      <c r="C407" s="148"/>
      <c r="D407" s="148"/>
      <c r="E407" s="148"/>
    </row>
    <row r="408" customFormat="false" ht="12.75" hidden="false" customHeight="false" outlineLevel="0" collapsed="false">
      <c r="A408" s="148"/>
      <c r="B408" s="148"/>
      <c r="C408" s="148"/>
      <c r="D408" s="148"/>
      <c r="E408" s="148"/>
    </row>
    <row r="409" customFormat="false" ht="12.75" hidden="false" customHeight="false" outlineLevel="0" collapsed="false">
      <c r="A409" s="148"/>
      <c r="B409" s="148"/>
      <c r="C409" s="148"/>
      <c r="D409" s="148"/>
      <c r="E409" s="148"/>
    </row>
    <row r="410" customFormat="false" ht="12.75" hidden="false" customHeight="false" outlineLevel="0" collapsed="false">
      <c r="A410" s="148"/>
      <c r="B410" s="148"/>
      <c r="C410" s="148"/>
      <c r="D410" s="148"/>
      <c r="E410" s="148"/>
    </row>
    <row r="411" customFormat="false" ht="12.75" hidden="false" customHeight="false" outlineLevel="0" collapsed="false">
      <c r="A411" s="208"/>
      <c r="B411" s="148"/>
      <c r="C411" s="148"/>
      <c r="D411" s="148"/>
      <c r="E411" s="148"/>
    </row>
    <row r="412" customFormat="false" ht="12.75" hidden="false" customHeight="false" outlineLevel="0" collapsed="false">
      <c r="A412" s="208"/>
      <c r="B412" s="148"/>
      <c r="C412" s="148"/>
      <c r="D412" s="148"/>
      <c r="E412" s="148"/>
    </row>
    <row r="413" customFormat="false" ht="12.75" hidden="false" customHeight="false" outlineLevel="0" collapsed="false">
      <c r="A413" s="160"/>
      <c r="B413" s="148"/>
      <c r="C413" s="148"/>
      <c r="D413" s="148"/>
      <c r="E413" s="148"/>
    </row>
    <row r="414" customFormat="false" ht="12.75" hidden="false" customHeight="false" outlineLevel="0" collapsed="false">
      <c r="A414" s="148"/>
      <c r="B414" s="148"/>
      <c r="C414" s="213"/>
      <c r="D414" s="213"/>
      <c r="E414" s="213"/>
    </row>
    <row r="415" customFormat="false" ht="12.75" hidden="false" customHeight="false" outlineLevel="0" collapsed="false">
      <c r="A415" s="148"/>
      <c r="B415" s="148"/>
      <c r="C415" s="148"/>
      <c r="D415" s="148"/>
      <c r="E415" s="148"/>
    </row>
    <row r="416" customFormat="false" ht="12.75" hidden="false" customHeight="false" outlineLevel="0" collapsed="false">
      <c r="A416" s="160"/>
      <c r="B416" s="148"/>
      <c r="C416" s="148"/>
      <c r="D416" s="148"/>
      <c r="E416" s="148"/>
    </row>
    <row r="417" customFormat="false" ht="12.75" hidden="false" customHeight="false" outlineLevel="0" collapsed="false">
      <c r="A417" s="148"/>
      <c r="B417" s="214"/>
      <c r="C417" s="148"/>
      <c r="D417" s="148"/>
      <c r="E417" s="148"/>
    </row>
    <row r="418" customFormat="false" ht="12.75" hidden="false" customHeight="false" outlineLevel="0" collapsed="false">
      <c r="A418" s="160"/>
      <c r="B418" s="148"/>
      <c r="C418" s="148"/>
      <c r="D418" s="148"/>
      <c r="E418" s="148"/>
    </row>
    <row r="419" customFormat="false" ht="12.75" hidden="false" customHeight="false" outlineLevel="0" collapsed="false">
      <c r="A419" s="148"/>
      <c r="B419" s="148"/>
      <c r="C419" s="148"/>
      <c r="D419" s="148"/>
      <c r="E419" s="148"/>
    </row>
    <row r="420" customFormat="false" ht="12.75" hidden="false" customHeight="false" outlineLevel="0" collapsed="false">
      <c r="A420" s="148"/>
      <c r="B420" s="148"/>
      <c r="C420" s="148"/>
      <c r="D420" s="148"/>
      <c r="E420" s="148"/>
    </row>
    <row r="421" customFormat="false" ht="18.75" hidden="false" customHeight="false" outlineLevel="0" collapsed="false">
      <c r="A421" s="215"/>
      <c r="B421" s="216"/>
      <c r="C421" s="216"/>
      <c r="D421" s="216"/>
      <c r="E421" s="216"/>
      <c r="F421" s="217"/>
      <c r="G421" s="217"/>
      <c r="H421" s="217"/>
      <c r="I421" s="217"/>
      <c r="J421" s="217"/>
      <c r="K421" s="217"/>
      <c r="L421" s="217"/>
      <c r="M421" s="217"/>
      <c r="N421" s="217"/>
      <c r="O421" s="217"/>
      <c r="P421" s="217"/>
      <c r="Q421" s="217"/>
      <c r="R421" s="217"/>
      <c r="S421" s="217"/>
      <c r="T421" s="217"/>
      <c r="U421" s="217"/>
      <c r="V421" s="217"/>
      <c r="W421" s="217"/>
      <c r="X421" s="217"/>
      <c r="Y421" s="217"/>
      <c r="Z421" s="217"/>
      <c r="AA421" s="217"/>
      <c r="AB421" s="217"/>
      <c r="AC421" s="217"/>
      <c r="AD421" s="217"/>
      <c r="AE421" s="217"/>
      <c r="AF421" s="217"/>
      <c r="AG421" s="217"/>
      <c r="AH421" s="217"/>
      <c r="AI421" s="217"/>
      <c r="AJ421" s="217"/>
      <c r="AK421" s="217"/>
      <c r="AL421" s="217"/>
      <c r="AM421" s="217"/>
      <c r="AN421" s="217"/>
      <c r="AO421" s="217"/>
      <c r="AP421" s="217"/>
      <c r="AQ421" s="217"/>
      <c r="AR421" s="217"/>
      <c r="AS421" s="217"/>
      <c r="AT421" s="217"/>
      <c r="AU421" s="217"/>
      <c r="AV421" s="217"/>
      <c r="AW421" s="217"/>
      <c r="AX421" s="217"/>
      <c r="AY421" s="217"/>
      <c r="AZ421" s="217"/>
      <c r="BA421" s="217"/>
      <c r="BB421" s="217"/>
      <c r="BC421" s="217"/>
      <c r="BD421" s="217"/>
      <c r="BE421" s="217"/>
      <c r="BF421" s="217"/>
      <c r="BG421" s="217"/>
      <c r="BH421" s="217"/>
      <c r="BI421" s="217"/>
      <c r="BJ421" s="217"/>
      <c r="BK421" s="217"/>
      <c r="BL421" s="217"/>
      <c r="BM421" s="217"/>
      <c r="BN421" s="217"/>
      <c r="BO421" s="217"/>
      <c r="BP421" s="217"/>
      <c r="BQ421" s="217"/>
      <c r="BR421" s="217"/>
      <c r="BS421" s="217"/>
      <c r="BT421" s="217"/>
      <c r="BU421" s="217"/>
      <c r="BV421" s="217"/>
      <c r="BW421" s="217"/>
      <c r="BX421" s="217"/>
      <c r="BY421" s="217"/>
      <c r="BZ421" s="217"/>
      <c r="CA421" s="217"/>
      <c r="CB421" s="217"/>
      <c r="CC421" s="217"/>
      <c r="CD421" s="217"/>
      <c r="CE421" s="217"/>
      <c r="CF421" s="217"/>
      <c r="CG421" s="217"/>
      <c r="CH421" s="217"/>
      <c r="CI421" s="217"/>
      <c r="CJ421" s="217"/>
      <c r="CK421" s="217"/>
      <c r="CL421" s="217"/>
      <c r="CM421" s="217"/>
      <c r="CN421" s="217"/>
      <c r="CO421" s="217"/>
      <c r="CP421" s="217"/>
      <c r="CQ421" s="217"/>
      <c r="CR421" s="217"/>
      <c r="CS421" s="217"/>
      <c r="CT421" s="217"/>
      <c r="CU421" s="217"/>
      <c r="CV421" s="217"/>
      <c r="CW421" s="217"/>
      <c r="CX421" s="217"/>
      <c r="CY421" s="217"/>
      <c r="CZ421" s="217"/>
      <c r="DA421" s="217"/>
      <c r="DB421" s="217"/>
      <c r="DC421" s="217"/>
      <c r="DD421" s="217"/>
      <c r="DE421" s="217"/>
      <c r="DF421" s="217"/>
      <c r="DG421" s="217"/>
      <c r="DH421" s="217"/>
      <c r="DI421" s="217"/>
      <c r="DJ421" s="217"/>
      <c r="DK421" s="217"/>
      <c r="DL421" s="217"/>
      <c r="DM421" s="217"/>
      <c r="DN421" s="217"/>
      <c r="DO421" s="217"/>
      <c r="DP421" s="217"/>
      <c r="DQ421" s="217"/>
      <c r="DR421" s="217"/>
      <c r="DS421" s="217"/>
      <c r="DT421" s="217"/>
      <c r="DU421" s="217"/>
      <c r="DV421" s="217"/>
      <c r="DW421" s="217"/>
      <c r="DX421" s="217"/>
      <c r="DY421" s="217"/>
      <c r="DZ421" s="217"/>
      <c r="EA421" s="217"/>
      <c r="EB421" s="217"/>
      <c r="EC421" s="217"/>
      <c r="ED421" s="217"/>
      <c r="EE421" s="217"/>
      <c r="EF421" s="217"/>
      <c r="EG421" s="217"/>
      <c r="EH421" s="217"/>
      <c r="EI421" s="217"/>
      <c r="EJ421" s="217"/>
      <c r="EK421" s="217"/>
      <c r="EL421" s="217"/>
      <c r="EM421" s="217"/>
      <c r="EN421" s="217"/>
      <c r="EO421" s="217"/>
      <c r="EP421" s="217"/>
      <c r="EQ421" s="217"/>
      <c r="ER421" s="217"/>
      <c r="ES421" s="217"/>
      <c r="ET421" s="217"/>
      <c r="EU421" s="217"/>
      <c r="EV421" s="217"/>
      <c r="EW421" s="217"/>
      <c r="EX421" s="217"/>
      <c r="EY421" s="217"/>
      <c r="EZ421" s="217"/>
      <c r="FA421" s="217"/>
      <c r="FB421" s="217"/>
      <c r="FC421" s="217"/>
      <c r="FD421" s="217"/>
      <c r="FE421" s="217"/>
      <c r="FF421" s="217"/>
      <c r="FG421" s="217"/>
      <c r="FH421" s="217"/>
      <c r="FI421" s="217"/>
      <c r="FJ421" s="217"/>
      <c r="FK421" s="217"/>
      <c r="FL421" s="217"/>
      <c r="FM421" s="217"/>
      <c r="FN421" s="217"/>
      <c r="FO421" s="217"/>
      <c r="FP421" s="217"/>
      <c r="FQ421" s="217"/>
      <c r="FR421" s="217"/>
      <c r="FS421" s="217"/>
      <c r="FT421" s="217"/>
      <c r="FU421" s="217"/>
      <c r="FV421" s="217"/>
      <c r="FW421" s="217"/>
      <c r="FX421" s="217"/>
      <c r="FY421" s="217"/>
      <c r="FZ421" s="217"/>
      <c r="GA421" s="217"/>
      <c r="GB421" s="217"/>
      <c r="GC421" s="217"/>
      <c r="GD421" s="217"/>
      <c r="GE421" s="217"/>
      <c r="GF421" s="217"/>
      <c r="GG421" s="217"/>
      <c r="GH421" s="217"/>
      <c r="GI421" s="217"/>
      <c r="GJ421" s="217"/>
      <c r="GK421" s="217"/>
      <c r="GL421" s="217"/>
      <c r="GM421" s="217"/>
      <c r="GN421" s="217"/>
      <c r="GO421" s="217"/>
      <c r="GP421" s="217"/>
      <c r="GQ421" s="217"/>
      <c r="GR421" s="217"/>
      <c r="GS421" s="217"/>
      <c r="GT421" s="217"/>
      <c r="GU421" s="217"/>
      <c r="GV421" s="217"/>
      <c r="GW421" s="217"/>
      <c r="GX421" s="217"/>
      <c r="GY421" s="217"/>
      <c r="GZ421" s="217"/>
      <c r="HA421" s="217"/>
      <c r="HB421" s="217"/>
      <c r="HC421" s="217"/>
      <c r="HD421" s="217"/>
      <c r="HE421" s="217"/>
      <c r="HF421" s="217"/>
      <c r="HG421" s="217"/>
      <c r="HH421" s="217"/>
      <c r="HI421" s="217"/>
      <c r="HJ421" s="217"/>
      <c r="HK421" s="217"/>
      <c r="HL421" s="217"/>
      <c r="HM421" s="217"/>
      <c r="HN421" s="217"/>
      <c r="HO421" s="217"/>
      <c r="HP421" s="217"/>
      <c r="HQ421" s="217"/>
      <c r="HR421" s="217"/>
      <c r="HS421" s="217"/>
      <c r="HT421" s="217"/>
      <c r="HU421" s="217"/>
      <c r="HV421" s="217"/>
      <c r="HW421" s="217"/>
      <c r="HX421" s="217"/>
      <c r="HY421" s="217"/>
      <c r="HZ421" s="217"/>
      <c r="IA421" s="217"/>
      <c r="IB421" s="217"/>
      <c r="IC421" s="217"/>
      <c r="ID421" s="217"/>
      <c r="IE421" s="217"/>
      <c r="IF421" s="217"/>
      <c r="IG421" s="217"/>
      <c r="IH421" s="217"/>
      <c r="II421" s="217"/>
      <c r="IJ421" s="217"/>
      <c r="IK421" s="217"/>
      <c r="IL421" s="217"/>
      <c r="IM421" s="217"/>
      <c r="IN421" s="217"/>
      <c r="IO421" s="217"/>
      <c r="IP421" s="217"/>
      <c r="IQ421" s="217"/>
      <c r="IR421" s="217"/>
      <c r="IS421" s="217"/>
      <c r="IT421" s="217"/>
      <c r="IU421" s="217"/>
      <c r="IV421" s="217"/>
      <c r="IW421" s="217"/>
    </row>
    <row r="422" customFormat="false" ht="12.75" hidden="false" customHeight="false" outlineLevel="0" collapsed="false">
      <c r="A422" s="216"/>
      <c r="B422" s="216"/>
      <c r="C422" s="216"/>
      <c r="D422" s="216"/>
      <c r="E422" s="218"/>
      <c r="F422" s="217"/>
      <c r="G422" s="217"/>
      <c r="H422" s="217"/>
      <c r="I422" s="217"/>
      <c r="J422" s="217"/>
      <c r="K422" s="217"/>
      <c r="L422" s="217"/>
      <c r="M422" s="217"/>
      <c r="N422" s="217"/>
      <c r="O422" s="217"/>
      <c r="P422" s="217"/>
      <c r="Q422" s="217"/>
      <c r="R422" s="217"/>
      <c r="S422" s="217"/>
      <c r="T422" s="217"/>
      <c r="U422" s="217"/>
      <c r="V422" s="217"/>
      <c r="W422" s="217"/>
      <c r="X422" s="217"/>
      <c r="Y422" s="217"/>
      <c r="Z422" s="217"/>
      <c r="AA422" s="217"/>
      <c r="AB422" s="217"/>
      <c r="AC422" s="217"/>
      <c r="AD422" s="217"/>
      <c r="AE422" s="217"/>
      <c r="AF422" s="217"/>
      <c r="AG422" s="217"/>
      <c r="AH422" s="217"/>
      <c r="AI422" s="217"/>
      <c r="AJ422" s="217"/>
      <c r="AK422" s="217"/>
      <c r="AL422" s="217"/>
      <c r="AM422" s="217"/>
      <c r="AN422" s="217"/>
      <c r="AO422" s="217"/>
      <c r="AP422" s="217"/>
      <c r="AQ422" s="217"/>
      <c r="AR422" s="217"/>
      <c r="AS422" s="217"/>
      <c r="AT422" s="217"/>
      <c r="AU422" s="217"/>
      <c r="AV422" s="217"/>
      <c r="AW422" s="217"/>
      <c r="AX422" s="217"/>
      <c r="AY422" s="217"/>
      <c r="AZ422" s="217"/>
      <c r="BA422" s="217"/>
      <c r="BB422" s="217"/>
      <c r="BC422" s="217"/>
      <c r="BD422" s="217"/>
      <c r="BE422" s="217"/>
      <c r="BF422" s="217"/>
      <c r="BG422" s="217"/>
      <c r="BH422" s="217"/>
      <c r="BI422" s="217"/>
      <c r="BJ422" s="217"/>
      <c r="BK422" s="217"/>
      <c r="BL422" s="217"/>
      <c r="BM422" s="217"/>
      <c r="BN422" s="217"/>
      <c r="BO422" s="217"/>
      <c r="BP422" s="217"/>
      <c r="BQ422" s="217"/>
      <c r="BR422" s="217"/>
      <c r="BS422" s="217"/>
      <c r="BT422" s="217"/>
      <c r="BU422" s="217"/>
      <c r="BV422" s="217"/>
      <c r="BW422" s="217"/>
      <c r="BX422" s="217"/>
      <c r="BY422" s="217"/>
      <c r="BZ422" s="217"/>
      <c r="CA422" s="217"/>
      <c r="CB422" s="217"/>
      <c r="CC422" s="217"/>
      <c r="CD422" s="217"/>
      <c r="CE422" s="217"/>
      <c r="CF422" s="217"/>
      <c r="CG422" s="217"/>
      <c r="CH422" s="217"/>
      <c r="CI422" s="217"/>
      <c r="CJ422" s="217"/>
      <c r="CK422" s="217"/>
      <c r="CL422" s="217"/>
      <c r="CM422" s="217"/>
      <c r="CN422" s="217"/>
      <c r="CO422" s="217"/>
      <c r="CP422" s="217"/>
      <c r="CQ422" s="217"/>
      <c r="CR422" s="217"/>
      <c r="CS422" s="217"/>
      <c r="CT422" s="217"/>
      <c r="CU422" s="217"/>
      <c r="CV422" s="217"/>
      <c r="CW422" s="217"/>
      <c r="CX422" s="217"/>
      <c r="CY422" s="217"/>
      <c r="CZ422" s="217"/>
      <c r="DA422" s="217"/>
      <c r="DB422" s="217"/>
      <c r="DC422" s="217"/>
      <c r="DD422" s="217"/>
      <c r="DE422" s="217"/>
      <c r="DF422" s="217"/>
      <c r="DG422" s="217"/>
      <c r="DH422" s="217"/>
      <c r="DI422" s="217"/>
      <c r="DJ422" s="217"/>
      <c r="DK422" s="217"/>
      <c r="DL422" s="217"/>
      <c r="DM422" s="217"/>
      <c r="DN422" s="217"/>
      <c r="DO422" s="217"/>
      <c r="DP422" s="217"/>
      <c r="DQ422" s="217"/>
      <c r="DR422" s="217"/>
      <c r="DS422" s="217"/>
      <c r="DT422" s="217"/>
      <c r="DU422" s="217"/>
      <c r="DV422" s="217"/>
      <c r="DW422" s="217"/>
      <c r="DX422" s="217"/>
      <c r="DY422" s="217"/>
      <c r="DZ422" s="217"/>
      <c r="EA422" s="217"/>
      <c r="EB422" s="217"/>
      <c r="EC422" s="217"/>
      <c r="ED422" s="217"/>
      <c r="EE422" s="217"/>
      <c r="EF422" s="217"/>
      <c r="EG422" s="217"/>
      <c r="EH422" s="217"/>
      <c r="EI422" s="217"/>
      <c r="EJ422" s="217"/>
      <c r="EK422" s="217"/>
      <c r="EL422" s="217"/>
      <c r="EM422" s="217"/>
      <c r="EN422" s="217"/>
      <c r="EO422" s="217"/>
      <c r="EP422" s="217"/>
      <c r="EQ422" s="217"/>
      <c r="ER422" s="217"/>
      <c r="ES422" s="217"/>
      <c r="ET422" s="217"/>
      <c r="EU422" s="217"/>
      <c r="EV422" s="217"/>
      <c r="EW422" s="217"/>
      <c r="EX422" s="217"/>
      <c r="EY422" s="217"/>
      <c r="EZ422" s="217"/>
      <c r="FA422" s="217"/>
      <c r="FB422" s="217"/>
      <c r="FC422" s="217"/>
      <c r="FD422" s="217"/>
      <c r="FE422" s="217"/>
      <c r="FF422" s="217"/>
      <c r="FG422" s="217"/>
      <c r="FH422" s="217"/>
      <c r="FI422" s="217"/>
      <c r="FJ422" s="217"/>
      <c r="FK422" s="217"/>
      <c r="FL422" s="217"/>
      <c r="FM422" s="217"/>
      <c r="FN422" s="217"/>
      <c r="FO422" s="217"/>
      <c r="FP422" s="217"/>
      <c r="FQ422" s="217"/>
      <c r="FR422" s="217"/>
      <c r="FS422" s="217"/>
      <c r="FT422" s="217"/>
      <c r="FU422" s="217"/>
      <c r="FV422" s="217"/>
      <c r="FW422" s="217"/>
      <c r="FX422" s="217"/>
      <c r="FY422" s="217"/>
      <c r="FZ422" s="217"/>
      <c r="GA422" s="217"/>
      <c r="GB422" s="217"/>
      <c r="GC422" s="217"/>
      <c r="GD422" s="217"/>
      <c r="GE422" s="217"/>
      <c r="GF422" s="217"/>
      <c r="GG422" s="217"/>
      <c r="GH422" s="217"/>
      <c r="GI422" s="217"/>
      <c r="GJ422" s="217"/>
      <c r="GK422" s="217"/>
      <c r="GL422" s="217"/>
      <c r="GM422" s="217"/>
      <c r="GN422" s="217"/>
      <c r="GO422" s="217"/>
      <c r="GP422" s="217"/>
      <c r="GQ422" s="217"/>
      <c r="GR422" s="217"/>
      <c r="GS422" s="217"/>
      <c r="GT422" s="217"/>
      <c r="GU422" s="217"/>
      <c r="GV422" s="217"/>
      <c r="GW422" s="217"/>
      <c r="GX422" s="217"/>
      <c r="GY422" s="217"/>
      <c r="GZ422" s="217"/>
      <c r="HA422" s="217"/>
      <c r="HB422" s="217"/>
      <c r="HC422" s="217"/>
      <c r="HD422" s="217"/>
      <c r="HE422" s="217"/>
      <c r="HF422" s="217"/>
      <c r="HG422" s="217"/>
      <c r="HH422" s="217"/>
      <c r="HI422" s="217"/>
      <c r="HJ422" s="217"/>
      <c r="HK422" s="217"/>
      <c r="HL422" s="217"/>
      <c r="HM422" s="217"/>
      <c r="HN422" s="217"/>
      <c r="HO422" s="217"/>
      <c r="HP422" s="217"/>
      <c r="HQ422" s="217"/>
      <c r="HR422" s="217"/>
      <c r="HS422" s="217"/>
      <c r="HT422" s="217"/>
      <c r="HU422" s="217"/>
      <c r="HV422" s="217"/>
      <c r="HW422" s="217"/>
      <c r="HX422" s="217"/>
      <c r="HY422" s="217"/>
      <c r="HZ422" s="217"/>
      <c r="IA422" s="217"/>
      <c r="IB422" s="217"/>
      <c r="IC422" s="217"/>
      <c r="ID422" s="217"/>
      <c r="IE422" s="217"/>
      <c r="IF422" s="217"/>
      <c r="IG422" s="217"/>
      <c r="IH422" s="217"/>
      <c r="II422" s="217"/>
      <c r="IJ422" s="217"/>
      <c r="IK422" s="217"/>
      <c r="IL422" s="217"/>
      <c r="IM422" s="217"/>
      <c r="IN422" s="217"/>
      <c r="IO422" s="217"/>
      <c r="IP422" s="217"/>
      <c r="IQ422" s="217"/>
      <c r="IR422" s="217"/>
      <c r="IS422" s="217"/>
      <c r="IT422" s="217"/>
      <c r="IU422" s="217"/>
      <c r="IV422" s="217"/>
      <c r="IW422" s="217"/>
    </row>
    <row r="423" customFormat="false" ht="12.75" hidden="false" customHeight="false" outlineLevel="0" collapsed="false">
      <c r="A423" s="216"/>
      <c r="B423" s="219"/>
      <c r="C423" s="219"/>
      <c r="D423" s="219"/>
      <c r="E423" s="220"/>
      <c r="F423" s="217"/>
      <c r="G423" s="217"/>
      <c r="H423" s="217"/>
      <c r="I423" s="217"/>
      <c r="J423" s="217"/>
      <c r="K423" s="217"/>
      <c r="L423" s="217"/>
      <c r="M423" s="217"/>
      <c r="N423" s="217"/>
      <c r="O423" s="217"/>
      <c r="P423" s="217"/>
      <c r="Q423" s="217"/>
      <c r="R423" s="217"/>
      <c r="S423" s="217"/>
      <c r="T423" s="217"/>
      <c r="U423" s="217"/>
      <c r="V423" s="217"/>
      <c r="W423" s="217"/>
      <c r="X423" s="217"/>
      <c r="Y423" s="217"/>
      <c r="Z423" s="217"/>
      <c r="AA423" s="217"/>
      <c r="AB423" s="217"/>
      <c r="AC423" s="217"/>
      <c r="AD423" s="217"/>
      <c r="AE423" s="217"/>
      <c r="AF423" s="217"/>
      <c r="AG423" s="217"/>
      <c r="AH423" s="217"/>
      <c r="AI423" s="217"/>
      <c r="AJ423" s="217"/>
      <c r="AK423" s="217"/>
      <c r="AL423" s="217"/>
      <c r="AM423" s="217"/>
      <c r="AN423" s="217"/>
      <c r="AO423" s="217"/>
      <c r="AP423" s="217"/>
      <c r="AQ423" s="217"/>
      <c r="AR423" s="217"/>
      <c r="AS423" s="217"/>
      <c r="AT423" s="217"/>
      <c r="AU423" s="217"/>
      <c r="AV423" s="217"/>
      <c r="AW423" s="217"/>
      <c r="AX423" s="217"/>
      <c r="AY423" s="217"/>
      <c r="AZ423" s="217"/>
      <c r="BA423" s="217"/>
      <c r="BB423" s="217"/>
      <c r="BC423" s="217"/>
      <c r="BD423" s="217"/>
      <c r="BE423" s="217"/>
      <c r="BF423" s="217"/>
      <c r="BG423" s="217"/>
      <c r="BH423" s="217"/>
      <c r="BI423" s="217"/>
      <c r="BJ423" s="217"/>
      <c r="BK423" s="217"/>
      <c r="BL423" s="217"/>
      <c r="BM423" s="217"/>
      <c r="BN423" s="217"/>
      <c r="BO423" s="217"/>
      <c r="BP423" s="217"/>
      <c r="BQ423" s="217"/>
      <c r="BR423" s="217"/>
      <c r="BS423" s="217"/>
      <c r="BT423" s="217"/>
      <c r="BU423" s="217"/>
      <c r="BV423" s="217"/>
      <c r="BW423" s="217"/>
      <c r="BX423" s="217"/>
      <c r="BY423" s="217"/>
      <c r="BZ423" s="217"/>
      <c r="CA423" s="217"/>
      <c r="CB423" s="217"/>
      <c r="CC423" s="217"/>
      <c r="CD423" s="217"/>
      <c r="CE423" s="217"/>
      <c r="CF423" s="217"/>
      <c r="CG423" s="217"/>
      <c r="CH423" s="217"/>
      <c r="CI423" s="217"/>
      <c r="CJ423" s="217"/>
      <c r="CK423" s="217"/>
      <c r="CL423" s="217"/>
      <c r="CM423" s="217"/>
      <c r="CN423" s="217"/>
      <c r="CO423" s="217"/>
      <c r="CP423" s="217"/>
      <c r="CQ423" s="217"/>
      <c r="CR423" s="217"/>
      <c r="CS423" s="217"/>
      <c r="CT423" s="217"/>
      <c r="CU423" s="217"/>
      <c r="CV423" s="217"/>
      <c r="CW423" s="217"/>
      <c r="CX423" s="217"/>
      <c r="CY423" s="217"/>
      <c r="CZ423" s="217"/>
      <c r="DA423" s="217"/>
      <c r="DB423" s="217"/>
      <c r="DC423" s="217"/>
      <c r="DD423" s="217"/>
      <c r="DE423" s="217"/>
      <c r="DF423" s="217"/>
      <c r="DG423" s="217"/>
      <c r="DH423" s="217"/>
      <c r="DI423" s="217"/>
      <c r="DJ423" s="217"/>
      <c r="DK423" s="217"/>
      <c r="DL423" s="217"/>
      <c r="DM423" s="217"/>
      <c r="DN423" s="217"/>
      <c r="DO423" s="217"/>
      <c r="DP423" s="217"/>
      <c r="DQ423" s="217"/>
      <c r="DR423" s="217"/>
      <c r="DS423" s="217"/>
      <c r="DT423" s="217"/>
      <c r="DU423" s="217"/>
      <c r="DV423" s="217"/>
      <c r="DW423" s="217"/>
      <c r="DX423" s="217"/>
      <c r="DY423" s="217"/>
      <c r="DZ423" s="217"/>
      <c r="EA423" s="217"/>
      <c r="EB423" s="217"/>
      <c r="EC423" s="217"/>
      <c r="ED423" s="217"/>
      <c r="EE423" s="217"/>
      <c r="EF423" s="217"/>
      <c r="EG423" s="217"/>
      <c r="EH423" s="217"/>
      <c r="EI423" s="217"/>
      <c r="EJ423" s="217"/>
      <c r="EK423" s="217"/>
      <c r="EL423" s="217"/>
      <c r="EM423" s="217"/>
      <c r="EN423" s="217"/>
      <c r="EO423" s="217"/>
      <c r="EP423" s="217"/>
      <c r="EQ423" s="217"/>
      <c r="ER423" s="217"/>
      <c r="ES423" s="217"/>
      <c r="ET423" s="217"/>
      <c r="EU423" s="217"/>
      <c r="EV423" s="217"/>
      <c r="EW423" s="217"/>
      <c r="EX423" s="217"/>
      <c r="EY423" s="217"/>
      <c r="EZ423" s="217"/>
      <c r="FA423" s="217"/>
      <c r="FB423" s="217"/>
      <c r="FC423" s="217"/>
      <c r="FD423" s="217"/>
      <c r="FE423" s="217"/>
      <c r="FF423" s="217"/>
      <c r="FG423" s="217"/>
      <c r="FH423" s="217"/>
      <c r="FI423" s="217"/>
      <c r="FJ423" s="217"/>
      <c r="FK423" s="217"/>
      <c r="FL423" s="217"/>
      <c r="FM423" s="217"/>
      <c r="FN423" s="217"/>
      <c r="FO423" s="217"/>
      <c r="FP423" s="217"/>
      <c r="FQ423" s="217"/>
      <c r="FR423" s="217"/>
      <c r="FS423" s="217"/>
      <c r="FT423" s="217"/>
      <c r="FU423" s="217"/>
      <c r="FV423" s="217"/>
      <c r="FW423" s="217"/>
      <c r="FX423" s="217"/>
      <c r="FY423" s="217"/>
      <c r="FZ423" s="217"/>
      <c r="GA423" s="217"/>
      <c r="GB423" s="217"/>
      <c r="GC423" s="217"/>
      <c r="GD423" s="217"/>
      <c r="GE423" s="217"/>
      <c r="GF423" s="217"/>
      <c r="GG423" s="217"/>
      <c r="GH423" s="217"/>
      <c r="GI423" s="217"/>
      <c r="GJ423" s="217"/>
      <c r="GK423" s="217"/>
      <c r="GL423" s="217"/>
      <c r="GM423" s="217"/>
      <c r="GN423" s="217"/>
      <c r="GO423" s="217"/>
      <c r="GP423" s="217"/>
      <c r="GQ423" s="217"/>
      <c r="GR423" s="217"/>
      <c r="GS423" s="217"/>
      <c r="GT423" s="217"/>
      <c r="GU423" s="217"/>
      <c r="GV423" s="217"/>
      <c r="GW423" s="217"/>
      <c r="GX423" s="217"/>
      <c r="GY423" s="217"/>
      <c r="GZ423" s="217"/>
      <c r="HA423" s="217"/>
      <c r="HB423" s="217"/>
      <c r="HC423" s="217"/>
      <c r="HD423" s="217"/>
      <c r="HE423" s="217"/>
      <c r="HF423" s="217"/>
      <c r="HG423" s="217"/>
      <c r="HH423" s="217"/>
      <c r="HI423" s="217"/>
      <c r="HJ423" s="217"/>
      <c r="HK423" s="217"/>
      <c r="HL423" s="217"/>
      <c r="HM423" s="217"/>
      <c r="HN423" s="217"/>
      <c r="HO423" s="217"/>
      <c r="HP423" s="217"/>
      <c r="HQ423" s="217"/>
      <c r="HR423" s="217"/>
      <c r="HS423" s="217"/>
      <c r="HT423" s="217"/>
      <c r="HU423" s="217"/>
      <c r="HV423" s="217"/>
      <c r="HW423" s="217"/>
      <c r="HX423" s="217"/>
      <c r="HY423" s="217"/>
      <c r="HZ423" s="217"/>
      <c r="IA423" s="217"/>
      <c r="IB423" s="217"/>
      <c r="IC423" s="217"/>
      <c r="ID423" s="217"/>
      <c r="IE423" s="217"/>
      <c r="IF423" s="217"/>
      <c r="IG423" s="217"/>
      <c r="IH423" s="217"/>
      <c r="II423" s="217"/>
      <c r="IJ423" s="217"/>
      <c r="IK423" s="217"/>
      <c r="IL423" s="217"/>
      <c r="IM423" s="217"/>
      <c r="IN423" s="217"/>
      <c r="IO423" s="217"/>
      <c r="IP423" s="217"/>
      <c r="IQ423" s="217"/>
      <c r="IR423" s="217"/>
      <c r="IS423" s="217"/>
      <c r="IT423" s="217"/>
      <c r="IU423" s="217"/>
      <c r="IV423" s="217"/>
      <c r="IW423" s="217"/>
    </row>
    <row r="424" customFormat="false" ht="12.75" hidden="false" customHeight="false" outlineLevel="0" collapsed="false">
      <c r="A424" s="216"/>
      <c r="B424" s="202"/>
      <c r="C424" s="202"/>
      <c r="D424" s="202"/>
      <c r="E424" s="202"/>
      <c r="F424" s="217"/>
      <c r="G424" s="217"/>
      <c r="H424" s="217"/>
      <c r="I424" s="217"/>
      <c r="J424" s="217"/>
      <c r="K424" s="217"/>
      <c r="L424" s="217"/>
      <c r="M424" s="217"/>
      <c r="N424" s="217"/>
      <c r="O424" s="217"/>
      <c r="P424" s="217"/>
      <c r="Q424" s="217"/>
      <c r="R424" s="217"/>
      <c r="S424" s="217"/>
      <c r="T424" s="217"/>
      <c r="U424" s="217"/>
      <c r="V424" s="217"/>
      <c r="W424" s="217"/>
      <c r="X424" s="217"/>
      <c r="Y424" s="217"/>
      <c r="Z424" s="217"/>
      <c r="AA424" s="217"/>
      <c r="AB424" s="217"/>
      <c r="AC424" s="217"/>
      <c r="AD424" s="217"/>
      <c r="AE424" s="217"/>
      <c r="AF424" s="217"/>
      <c r="AG424" s="217"/>
      <c r="AH424" s="217"/>
      <c r="AI424" s="217"/>
      <c r="AJ424" s="217"/>
      <c r="AK424" s="217"/>
      <c r="AL424" s="217"/>
      <c r="AM424" s="217"/>
      <c r="AN424" s="217"/>
      <c r="AO424" s="217"/>
      <c r="AP424" s="217"/>
      <c r="AQ424" s="217"/>
      <c r="AR424" s="217"/>
      <c r="AS424" s="217"/>
      <c r="AT424" s="217"/>
      <c r="AU424" s="217"/>
      <c r="AV424" s="217"/>
      <c r="AW424" s="217"/>
      <c r="AX424" s="217"/>
      <c r="AY424" s="217"/>
      <c r="AZ424" s="217"/>
      <c r="BA424" s="217"/>
      <c r="BB424" s="217"/>
      <c r="BC424" s="217"/>
      <c r="BD424" s="217"/>
      <c r="BE424" s="217"/>
      <c r="BF424" s="217"/>
      <c r="BG424" s="217"/>
      <c r="BH424" s="217"/>
      <c r="BI424" s="217"/>
      <c r="BJ424" s="217"/>
      <c r="BK424" s="217"/>
      <c r="BL424" s="217"/>
      <c r="BM424" s="217"/>
      <c r="BN424" s="217"/>
      <c r="BO424" s="217"/>
      <c r="BP424" s="217"/>
      <c r="BQ424" s="217"/>
      <c r="BR424" s="217"/>
      <c r="BS424" s="217"/>
      <c r="BT424" s="217"/>
      <c r="BU424" s="217"/>
      <c r="BV424" s="217"/>
      <c r="BW424" s="217"/>
      <c r="BX424" s="217"/>
      <c r="BY424" s="217"/>
      <c r="BZ424" s="217"/>
      <c r="CA424" s="217"/>
      <c r="CB424" s="217"/>
      <c r="CC424" s="217"/>
      <c r="CD424" s="217"/>
      <c r="CE424" s="217"/>
      <c r="CF424" s="217"/>
      <c r="CG424" s="217"/>
      <c r="CH424" s="217"/>
      <c r="CI424" s="217"/>
      <c r="CJ424" s="217"/>
      <c r="CK424" s="217"/>
      <c r="CL424" s="217"/>
      <c r="CM424" s="217"/>
      <c r="CN424" s="217"/>
      <c r="CO424" s="217"/>
      <c r="CP424" s="217"/>
      <c r="CQ424" s="217"/>
      <c r="CR424" s="217"/>
      <c r="CS424" s="217"/>
      <c r="CT424" s="217"/>
      <c r="CU424" s="217"/>
      <c r="CV424" s="217"/>
      <c r="CW424" s="217"/>
      <c r="CX424" s="217"/>
      <c r="CY424" s="217"/>
      <c r="CZ424" s="217"/>
      <c r="DA424" s="217"/>
      <c r="DB424" s="217"/>
      <c r="DC424" s="217"/>
      <c r="DD424" s="217"/>
      <c r="DE424" s="217"/>
      <c r="DF424" s="217"/>
      <c r="DG424" s="217"/>
      <c r="DH424" s="217"/>
      <c r="DI424" s="217"/>
      <c r="DJ424" s="217"/>
      <c r="DK424" s="217"/>
      <c r="DL424" s="217"/>
      <c r="DM424" s="217"/>
      <c r="DN424" s="217"/>
      <c r="DO424" s="217"/>
      <c r="DP424" s="217"/>
      <c r="DQ424" s="217"/>
      <c r="DR424" s="217"/>
      <c r="DS424" s="217"/>
      <c r="DT424" s="217"/>
      <c r="DU424" s="217"/>
      <c r="DV424" s="217"/>
      <c r="DW424" s="217"/>
      <c r="DX424" s="217"/>
      <c r="DY424" s="217"/>
      <c r="DZ424" s="217"/>
      <c r="EA424" s="217"/>
      <c r="EB424" s="217"/>
      <c r="EC424" s="217"/>
      <c r="ED424" s="217"/>
      <c r="EE424" s="217"/>
      <c r="EF424" s="217"/>
      <c r="EG424" s="217"/>
      <c r="EH424" s="217"/>
      <c r="EI424" s="217"/>
      <c r="EJ424" s="217"/>
      <c r="EK424" s="217"/>
      <c r="EL424" s="217"/>
      <c r="EM424" s="217"/>
      <c r="EN424" s="217"/>
      <c r="EO424" s="217"/>
      <c r="EP424" s="217"/>
      <c r="EQ424" s="217"/>
      <c r="ER424" s="217"/>
      <c r="ES424" s="217"/>
      <c r="ET424" s="217"/>
      <c r="EU424" s="217"/>
      <c r="EV424" s="217"/>
      <c r="EW424" s="217"/>
      <c r="EX424" s="217"/>
      <c r="EY424" s="217"/>
      <c r="EZ424" s="217"/>
      <c r="FA424" s="217"/>
      <c r="FB424" s="217"/>
      <c r="FC424" s="217"/>
      <c r="FD424" s="217"/>
      <c r="FE424" s="217"/>
      <c r="FF424" s="217"/>
      <c r="FG424" s="217"/>
      <c r="FH424" s="217"/>
      <c r="FI424" s="217"/>
      <c r="FJ424" s="217"/>
      <c r="FK424" s="217"/>
      <c r="FL424" s="217"/>
      <c r="FM424" s="217"/>
      <c r="FN424" s="217"/>
      <c r="FO424" s="217"/>
      <c r="FP424" s="217"/>
      <c r="FQ424" s="217"/>
      <c r="FR424" s="217"/>
      <c r="FS424" s="217"/>
      <c r="FT424" s="217"/>
      <c r="FU424" s="217"/>
      <c r="FV424" s="217"/>
      <c r="FW424" s="217"/>
      <c r="FX424" s="217"/>
      <c r="FY424" s="217"/>
      <c r="FZ424" s="217"/>
      <c r="GA424" s="217"/>
      <c r="GB424" s="217"/>
      <c r="GC424" s="217"/>
      <c r="GD424" s="217"/>
      <c r="GE424" s="217"/>
      <c r="GF424" s="217"/>
      <c r="GG424" s="217"/>
      <c r="GH424" s="217"/>
      <c r="GI424" s="217"/>
      <c r="GJ424" s="217"/>
      <c r="GK424" s="217"/>
      <c r="GL424" s="217"/>
      <c r="GM424" s="217"/>
      <c r="GN424" s="217"/>
      <c r="GO424" s="217"/>
      <c r="GP424" s="217"/>
      <c r="GQ424" s="217"/>
      <c r="GR424" s="217"/>
      <c r="GS424" s="217"/>
      <c r="GT424" s="217"/>
      <c r="GU424" s="217"/>
      <c r="GV424" s="217"/>
      <c r="GW424" s="217"/>
      <c r="GX424" s="217"/>
      <c r="GY424" s="217"/>
      <c r="GZ424" s="217"/>
      <c r="HA424" s="217"/>
      <c r="HB424" s="217"/>
      <c r="HC424" s="217"/>
      <c r="HD424" s="217"/>
      <c r="HE424" s="217"/>
      <c r="HF424" s="217"/>
      <c r="HG424" s="217"/>
      <c r="HH424" s="217"/>
      <c r="HI424" s="217"/>
      <c r="HJ424" s="217"/>
      <c r="HK424" s="217"/>
      <c r="HL424" s="217"/>
      <c r="HM424" s="217"/>
      <c r="HN424" s="217"/>
      <c r="HO424" s="217"/>
      <c r="HP424" s="217"/>
      <c r="HQ424" s="217"/>
      <c r="HR424" s="217"/>
      <c r="HS424" s="217"/>
      <c r="HT424" s="217"/>
      <c r="HU424" s="217"/>
      <c r="HV424" s="217"/>
      <c r="HW424" s="217"/>
      <c r="HX424" s="217"/>
      <c r="HY424" s="217"/>
      <c r="HZ424" s="217"/>
      <c r="IA424" s="217"/>
      <c r="IB424" s="217"/>
      <c r="IC424" s="217"/>
      <c r="ID424" s="217"/>
      <c r="IE424" s="217"/>
      <c r="IF424" s="217"/>
      <c r="IG424" s="217"/>
      <c r="IH424" s="217"/>
      <c r="II424" s="217"/>
      <c r="IJ424" s="217"/>
      <c r="IK424" s="217"/>
      <c r="IL424" s="217"/>
      <c r="IM424" s="217"/>
      <c r="IN424" s="217"/>
      <c r="IO424" s="217"/>
      <c r="IP424" s="217"/>
      <c r="IQ424" s="217"/>
      <c r="IR424" s="217"/>
      <c r="IS424" s="217"/>
      <c r="IT424" s="217"/>
      <c r="IU424" s="217"/>
      <c r="IV424" s="217"/>
      <c r="IW424" s="217"/>
    </row>
    <row r="425" customFormat="false" ht="12.75" hidden="false" customHeight="false" outlineLevel="0" collapsed="false">
      <c r="A425" s="221"/>
      <c r="B425" s="218"/>
      <c r="C425" s="218"/>
      <c r="D425" s="218"/>
      <c r="E425" s="218"/>
      <c r="F425" s="217"/>
      <c r="G425" s="217"/>
      <c r="H425" s="217"/>
      <c r="I425" s="217"/>
      <c r="J425" s="217"/>
      <c r="K425" s="217"/>
      <c r="L425" s="217"/>
      <c r="M425" s="217"/>
      <c r="N425" s="217"/>
      <c r="O425" s="217"/>
      <c r="P425" s="217"/>
      <c r="Q425" s="217"/>
      <c r="R425" s="217"/>
      <c r="S425" s="217"/>
      <c r="T425" s="217"/>
      <c r="U425" s="217"/>
      <c r="V425" s="217"/>
      <c r="W425" s="217"/>
      <c r="X425" s="217"/>
      <c r="Y425" s="217"/>
      <c r="Z425" s="217"/>
      <c r="AA425" s="217"/>
      <c r="AB425" s="217"/>
      <c r="AC425" s="217"/>
      <c r="AD425" s="217"/>
      <c r="AE425" s="217"/>
      <c r="AF425" s="217"/>
      <c r="AG425" s="217"/>
      <c r="AH425" s="217"/>
      <c r="AI425" s="217"/>
      <c r="AJ425" s="217"/>
      <c r="AK425" s="217"/>
      <c r="AL425" s="217"/>
      <c r="AM425" s="217"/>
      <c r="AN425" s="217"/>
      <c r="AO425" s="217"/>
      <c r="AP425" s="217"/>
      <c r="AQ425" s="217"/>
      <c r="AR425" s="217"/>
      <c r="AS425" s="217"/>
      <c r="AT425" s="217"/>
      <c r="AU425" s="217"/>
      <c r="AV425" s="217"/>
      <c r="AW425" s="217"/>
      <c r="AX425" s="217"/>
      <c r="AY425" s="217"/>
      <c r="AZ425" s="217"/>
      <c r="BA425" s="217"/>
      <c r="BB425" s="217"/>
      <c r="BC425" s="217"/>
      <c r="BD425" s="217"/>
      <c r="BE425" s="217"/>
      <c r="BF425" s="217"/>
      <c r="BG425" s="217"/>
      <c r="BH425" s="217"/>
      <c r="BI425" s="217"/>
      <c r="BJ425" s="217"/>
      <c r="BK425" s="217"/>
      <c r="BL425" s="217"/>
      <c r="BM425" s="217"/>
      <c r="BN425" s="217"/>
      <c r="BO425" s="217"/>
      <c r="BP425" s="217"/>
      <c r="BQ425" s="217"/>
      <c r="BR425" s="217"/>
      <c r="BS425" s="217"/>
      <c r="BT425" s="217"/>
      <c r="BU425" s="217"/>
      <c r="BV425" s="217"/>
      <c r="BW425" s="217"/>
      <c r="BX425" s="217"/>
      <c r="BY425" s="217"/>
      <c r="BZ425" s="217"/>
      <c r="CA425" s="217"/>
      <c r="CB425" s="217"/>
      <c r="CC425" s="217"/>
      <c r="CD425" s="217"/>
      <c r="CE425" s="217"/>
      <c r="CF425" s="217"/>
      <c r="CG425" s="217"/>
      <c r="CH425" s="217"/>
      <c r="CI425" s="217"/>
      <c r="CJ425" s="217"/>
      <c r="CK425" s="217"/>
      <c r="CL425" s="217"/>
      <c r="CM425" s="217"/>
      <c r="CN425" s="217"/>
      <c r="CO425" s="217"/>
      <c r="CP425" s="217"/>
      <c r="CQ425" s="217"/>
      <c r="CR425" s="217"/>
      <c r="CS425" s="217"/>
      <c r="CT425" s="217"/>
      <c r="CU425" s="217"/>
      <c r="CV425" s="217"/>
      <c r="CW425" s="217"/>
      <c r="CX425" s="217"/>
      <c r="CY425" s="217"/>
      <c r="CZ425" s="217"/>
      <c r="DA425" s="217"/>
      <c r="DB425" s="217"/>
      <c r="DC425" s="217"/>
      <c r="DD425" s="217"/>
      <c r="DE425" s="217"/>
      <c r="DF425" s="217"/>
      <c r="DG425" s="217"/>
      <c r="DH425" s="217"/>
      <c r="DI425" s="217"/>
      <c r="DJ425" s="217"/>
      <c r="DK425" s="217"/>
      <c r="DL425" s="217"/>
      <c r="DM425" s="217"/>
      <c r="DN425" s="217"/>
      <c r="DO425" s="217"/>
      <c r="DP425" s="217"/>
      <c r="DQ425" s="217"/>
      <c r="DR425" s="217"/>
      <c r="DS425" s="217"/>
      <c r="DT425" s="217"/>
      <c r="DU425" s="217"/>
      <c r="DV425" s="217"/>
      <c r="DW425" s="217"/>
      <c r="DX425" s="217"/>
      <c r="DY425" s="217"/>
      <c r="DZ425" s="217"/>
      <c r="EA425" s="217"/>
      <c r="EB425" s="217"/>
      <c r="EC425" s="217"/>
      <c r="ED425" s="217"/>
      <c r="EE425" s="217"/>
      <c r="EF425" s="217"/>
      <c r="EG425" s="217"/>
      <c r="EH425" s="217"/>
      <c r="EI425" s="217"/>
      <c r="EJ425" s="217"/>
      <c r="EK425" s="217"/>
      <c r="EL425" s="217"/>
      <c r="EM425" s="217"/>
      <c r="EN425" s="217"/>
      <c r="EO425" s="217"/>
      <c r="EP425" s="217"/>
      <c r="EQ425" s="217"/>
      <c r="ER425" s="217"/>
      <c r="ES425" s="217"/>
      <c r="ET425" s="217"/>
      <c r="EU425" s="217"/>
      <c r="EV425" s="217"/>
      <c r="EW425" s="217"/>
      <c r="EX425" s="217"/>
      <c r="EY425" s="217"/>
      <c r="EZ425" s="217"/>
      <c r="FA425" s="217"/>
      <c r="FB425" s="217"/>
      <c r="FC425" s="217"/>
      <c r="FD425" s="217"/>
      <c r="FE425" s="217"/>
      <c r="FF425" s="217"/>
      <c r="FG425" s="217"/>
      <c r="FH425" s="217"/>
      <c r="FI425" s="217"/>
      <c r="FJ425" s="217"/>
      <c r="FK425" s="217"/>
      <c r="FL425" s="217"/>
      <c r="FM425" s="217"/>
      <c r="FN425" s="217"/>
      <c r="FO425" s="217"/>
      <c r="FP425" s="217"/>
      <c r="FQ425" s="217"/>
      <c r="FR425" s="217"/>
      <c r="FS425" s="217"/>
      <c r="FT425" s="217"/>
      <c r="FU425" s="217"/>
      <c r="FV425" s="217"/>
      <c r="FW425" s="217"/>
      <c r="FX425" s="217"/>
      <c r="FY425" s="217"/>
      <c r="FZ425" s="217"/>
      <c r="GA425" s="217"/>
      <c r="GB425" s="217"/>
      <c r="GC425" s="217"/>
      <c r="GD425" s="217"/>
      <c r="GE425" s="217"/>
      <c r="GF425" s="217"/>
      <c r="GG425" s="217"/>
      <c r="GH425" s="217"/>
      <c r="GI425" s="217"/>
      <c r="GJ425" s="217"/>
      <c r="GK425" s="217"/>
      <c r="GL425" s="217"/>
      <c r="GM425" s="217"/>
      <c r="GN425" s="217"/>
      <c r="GO425" s="217"/>
      <c r="GP425" s="217"/>
      <c r="GQ425" s="217"/>
      <c r="GR425" s="217"/>
      <c r="GS425" s="217"/>
      <c r="GT425" s="217"/>
      <c r="GU425" s="217"/>
      <c r="GV425" s="217"/>
      <c r="GW425" s="217"/>
      <c r="GX425" s="217"/>
      <c r="GY425" s="217"/>
      <c r="GZ425" s="217"/>
      <c r="HA425" s="217"/>
      <c r="HB425" s="217"/>
      <c r="HC425" s="217"/>
      <c r="HD425" s="217"/>
      <c r="HE425" s="217"/>
      <c r="HF425" s="217"/>
      <c r="HG425" s="217"/>
      <c r="HH425" s="217"/>
      <c r="HI425" s="217"/>
      <c r="HJ425" s="217"/>
      <c r="HK425" s="217"/>
      <c r="HL425" s="217"/>
      <c r="HM425" s="217"/>
      <c r="HN425" s="217"/>
      <c r="HO425" s="217"/>
      <c r="HP425" s="217"/>
      <c r="HQ425" s="217"/>
      <c r="HR425" s="217"/>
      <c r="HS425" s="217"/>
      <c r="HT425" s="217"/>
      <c r="HU425" s="217"/>
      <c r="HV425" s="217"/>
      <c r="HW425" s="217"/>
      <c r="HX425" s="217"/>
      <c r="HY425" s="217"/>
      <c r="HZ425" s="217"/>
      <c r="IA425" s="217"/>
      <c r="IB425" s="217"/>
      <c r="IC425" s="217"/>
      <c r="ID425" s="217"/>
      <c r="IE425" s="217"/>
      <c r="IF425" s="217"/>
      <c r="IG425" s="217"/>
      <c r="IH425" s="217"/>
      <c r="II425" s="217"/>
      <c r="IJ425" s="217"/>
      <c r="IK425" s="217"/>
      <c r="IL425" s="217"/>
      <c r="IM425" s="217"/>
      <c r="IN425" s="217"/>
      <c r="IO425" s="217"/>
      <c r="IP425" s="217"/>
      <c r="IQ425" s="217"/>
      <c r="IR425" s="217"/>
      <c r="IS425" s="217"/>
      <c r="IT425" s="217"/>
      <c r="IU425" s="217"/>
      <c r="IV425" s="217"/>
      <c r="IW425" s="217"/>
    </row>
    <row r="426" customFormat="false" ht="12.75" hidden="false" customHeight="false" outlineLevel="0" collapsed="false">
      <c r="A426" s="192"/>
      <c r="B426" s="216"/>
      <c r="C426" s="216"/>
      <c r="D426" s="216"/>
      <c r="E426" s="216"/>
      <c r="F426" s="217"/>
      <c r="G426" s="217"/>
      <c r="H426" s="217"/>
      <c r="I426" s="217"/>
      <c r="J426" s="217"/>
      <c r="K426" s="217"/>
      <c r="L426" s="217"/>
      <c r="M426" s="217"/>
      <c r="N426" s="217"/>
      <c r="O426" s="217"/>
      <c r="P426" s="217"/>
      <c r="Q426" s="217"/>
      <c r="R426" s="217"/>
      <c r="S426" s="217"/>
      <c r="T426" s="217"/>
      <c r="U426" s="217"/>
      <c r="V426" s="217"/>
      <c r="W426" s="217"/>
      <c r="X426" s="217"/>
      <c r="Y426" s="217"/>
      <c r="Z426" s="217"/>
      <c r="AA426" s="217"/>
      <c r="AB426" s="217"/>
      <c r="AC426" s="217"/>
      <c r="AD426" s="217"/>
      <c r="AE426" s="217"/>
      <c r="AF426" s="217"/>
      <c r="AG426" s="217"/>
      <c r="AH426" s="217"/>
      <c r="AI426" s="217"/>
      <c r="AJ426" s="217"/>
      <c r="AK426" s="217"/>
      <c r="AL426" s="217"/>
      <c r="AM426" s="217"/>
      <c r="AN426" s="217"/>
      <c r="AO426" s="217"/>
      <c r="AP426" s="217"/>
      <c r="AQ426" s="217"/>
      <c r="AR426" s="217"/>
      <c r="AS426" s="217"/>
      <c r="AT426" s="217"/>
      <c r="AU426" s="217"/>
      <c r="AV426" s="217"/>
      <c r="AW426" s="217"/>
      <c r="AX426" s="217"/>
      <c r="AY426" s="217"/>
      <c r="AZ426" s="217"/>
      <c r="BA426" s="217"/>
      <c r="BB426" s="217"/>
      <c r="BC426" s="217"/>
      <c r="BD426" s="217"/>
      <c r="BE426" s="217"/>
      <c r="BF426" s="217"/>
      <c r="BG426" s="217"/>
      <c r="BH426" s="217"/>
      <c r="BI426" s="217"/>
      <c r="BJ426" s="217"/>
      <c r="BK426" s="217"/>
      <c r="BL426" s="217"/>
      <c r="BM426" s="217"/>
      <c r="BN426" s="217"/>
      <c r="BO426" s="217"/>
      <c r="BP426" s="217"/>
      <c r="BQ426" s="217"/>
      <c r="BR426" s="217"/>
      <c r="BS426" s="217"/>
      <c r="BT426" s="217"/>
      <c r="BU426" s="217"/>
      <c r="BV426" s="217"/>
      <c r="BW426" s="217"/>
      <c r="BX426" s="217"/>
      <c r="BY426" s="217"/>
      <c r="BZ426" s="217"/>
      <c r="CA426" s="217"/>
      <c r="CB426" s="217"/>
      <c r="CC426" s="217"/>
      <c r="CD426" s="217"/>
      <c r="CE426" s="217"/>
      <c r="CF426" s="217"/>
      <c r="CG426" s="217"/>
      <c r="CH426" s="217"/>
      <c r="CI426" s="217"/>
      <c r="CJ426" s="217"/>
      <c r="CK426" s="217"/>
      <c r="CL426" s="217"/>
      <c r="CM426" s="217"/>
      <c r="CN426" s="217"/>
      <c r="CO426" s="217"/>
      <c r="CP426" s="217"/>
      <c r="CQ426" s="217"/>
      <c r="CR426" s="217"/>
      <c r="CS426" s="217"/>
      <c r="CT426" s="217"/>
      <c r="CU426" s="217"/>
      <c r="CV426" s="217"/>
      <c r="CW426" s="217"/>
      <c r="CX426" s="217"/>
      <c r="CY426" s="217"/>
      <c r="CZ426" s="217"/>
      <c r="DA426" s="217"/>
      <c r="DB426" s="217"/>
      <c r="DC426" s="217"/>
      <c r="DD426" s="217"/>
      <c r="DE426" s="217"/>
      <c r="DF426" s="217"/>
      <c r="DG426" s="217"/>
      <c r="DH426" s="217"/>
      <c r="DI426" s="217"/>
      <c r="DJ426" s="217"/>
      <c r="DK426" s="217"/>
      <c r="DL426" s="217"/>
      <c r="DM426" s="217"/>
      <c r="DN426" s="217"/>
      <c r="DO426" s="217"/>
      <c r="DP426" s="217"/>
      <c r="DQ426" s="217"/>
      <c r="DR426" s="217"/>
      <c r="DS426" s="217"/>
      <c r="DT426" s="217"/>
      <c r="DU426" s="217"/>
      <c r="DV426" s="217"/>
      <c r="DW426" s="217"/>
      <c r="DX426" s="217"/>
      <c r="DY426" s="217"/>
      <c r="DZ426" s="217"/>
      <c r="EA426" s="217"/>
      <c r="EB426" s="217"/>
      <c r="EC426" s="217"/>
      <c r="ED426" s="217"/>
      <c r="EE426" s="217"/>
      <c r="EF426" s="217"/>
      <c r="EG426" s="217"/>
      <c r="EH426" s="217"/>
      <c r="EI426" s="217"/>
      <c r="EJ426" s="217"/>
      <c r="EK426" s="217"/>
      <c r="EL426" s="217"/>
      <c r="EM426" s="217"/>
      <c r="EN426" s="217"/>
      <c r="EO426" s="217"/>
      <c r="EP426" s="217"/>
      <c r="EQ426" s="217"/>
      <c r="ER426" s="217"/>
      <c r="ES426" s="217"/>
      <c r="ET426" s="217"/>
      <c r="EU426" s="217"/>
      <c r="EV426" s="217"/>
      <c r="EW426" s="217"/>
      <c r="EX426" s="217"/>
      <c r="EY426" s="217"/>
      <c r="EZ426" s="217"/>
      <c r="FA426" s="217"/>
      <c r="FB426" s="217"/>
      <c r="FC426" s="217"/>
      <c r="FD426" s="217"/>
      <c r="FE426" s="217"/>
      <c r="FF426" s="217"/>
      <c r="FG426" s="217"/>
      <c r="FH426" s="217"/>
      <c r="FI426" s="217"/>
      <c r="FJ426" s="217"/>
      <c r="FK426" s="217"/>
      <c r="FL426" s="217"/>
      <c r="FM426" s="217"/>
      <c r="FN426" s="217"/>
      <c r="FO426" s="217"/>
      <c r="FP426" s="217"/>
      <c r="FQ426" s="217"/>
      <c r="FR426" s="217"/>
      <c r="FS426" s="217"/>
      <c r="FT426" s="217"/>
      <c r="FU426" s="217"/>
      <c r="FV426" s="217"/>
      <c r="FW426" s="217"/>
      <c r="FX426" s="217"/>
      <c r="FY426" s="217"/>
      <c r="FZ426" s="217"/>
      <c r="GA426" s="217"/>
      <c r="GB426" s="217"/>
      <c r="GC426" s="217"/>
      <c r="GD426" s="217"/>
      <c r="GE426" s="217"/>
      <c r="GF426" s="217"/>
      <c r="GG426" s="217"/>
      <c r="GH426" s="217"/>
      <c r="GI426" s="217"/>
      <c r="GJ426" s="217"/>
      <c r="GK426" s="217"/>
      <c r="GL426" s="217"/>
      <c r="GM426" s="217"/>
      <c r="GN426" s="217"/>
      <c r="GO426" s="217"/>
      <c r="GP426" s="217"/>
      <c r="GQ426" s="217"/>
      <c r="GR426" s="217"/>
      <c r="GS426" s="217"/>
      <c r="GT426" s="217"/>
      <c r="GU426" s="217"/>
      <c r="GV426" s="217"/>
      <c r="GW426" s="217"/>
      <c r="GX426" s="217"/>
      <c r="GY426" s="217"/>
      <c r="GZ426" s="217"/>
      <c r="HA426" s="217"/>
      <c r="HB426" s="217"/>
      <c r="HC426" s="217"/>
      <c r="HD426" s="217"/>
      <c r="HE426" s="217"/>
      <c r="HF426" s="217"/>
      <c r="HG426" s="217"/>
      <c r="HH426" s="217"/>
      <c r="HI426" s="217"/>
      <c r="HJ426" s="217"/>
      <c r="HK426" s="217"/>
      <c r="HL426" s="217"/>
      <c r="HM426" s="217"/>
      <c r="HN426" s="217"/>
      <c r="HO426" s="217"/>
      <c r="HP426" s="217"/>
      <c r="HQ426" s="217"/>
      <c r="HR426" s="217"/>
      <c r="HS426" s="217"/>
      <c r="HT426" s="217"/>
      <c r="HU426" s="217"/>
      <c r="HV426" s="217"/>
      <c r="HW426" s="217"/>
      <c r="HX426" s="217"/>
      <c r="HY426" s="217"/>
      <c r="HZ426" s="217"/>
      <c r="IA426" s="217"/>
      <c r="IB426" s="217"/>
      <c r="IC426" s="217"/>
      <c r="ID426" s="217"/>
      <c r="IE426" s="217"/>
      <c r="IF426" s="217"/>
      <c r="IG426" s="217"/>
      <c r="IH426" s="217"/>
      <c r="II426" s="217"/>
      <c r="IJ426" s="217"/>
      <c r="IK426" s="217"/>
      <c r="IL426" s="217"/>
      <c r="IM426" s="217"/>
      <c r="IN426" s="217"/>
      <c r="IO426" s="217"/>
      <c r="IP426" s="217"/>
      <c r="IQ426" s="217"/>
      <c r="IR426" s="217"/>
      <c r="IS426" s="217"/>
      <c r="IT426" s="217"/>
      <c r="IU426" s="217"/>
      <c r="IV426" s="217"/>
      <c r="IW426" s="217"/>
    </row>
    <row r="427" customFormat="false" ht="12.75" hidden="false" customHeight="false" outlineLevel="0" collapsed="false">
      <c r="A427" s="191"/>
      <c r="B427" s="216"/>
      <c r="C427" s="222"/>
      <c r="D427" s="222"/>
      <c r="E427" s="222"/>
      <c r="F427" s="217"/>
      <c r="G427" s="217"/>
      <c r="H427" s="217"/>
      <c r="I427" s="217"/>
      <c r="J427" s="217"/>
      <c r="K427" s="217"/>
      <c r="L427" s="217"/>
      <c r="M427" s="217"/>
      <c r="N427" s="217"/>
      <c r="O427" s="217"/>
      <c r="P427" s="217"/>
      <c r="Q427" s="217"/>
      <c r="R427" s="217"/>
      <c r="S427" s="217"/>
      <c r="T427" s="217"/>
      <c r="U427" s="217"/>
      <c r="V427" s="217"/>
      <c r="W427" s="217"/>
      <c r="X427" s="217"/>
      <c r="Y427" s="217"/>
      <c r="Z427" s="217"/>
      <c r="AA427" s="217"/>
      <c r="AB427" s="217"/>
      <c r="AC427" s="217"/>
      <c r="AD427" s="217"/>
      <c r="AE427" s="217"/>
      <c r="AF427" s="217"/>
      <c r="AG427" s="217"/>
      <c r="AH427" s="217"/>
      <c r="AI427" s="217"/>
      <c r="AJ427" s="217"/>
      <c r="AK427" s="217"/>
      <c r="AL427" s="217"/>
      <c r="AM427" s="217"/>
      <c r="AN427" s="217"/>
      <c r="AO427" s="217"/>
      <c r="AP427" s="217"/>
      <c r="AQ427" s="217"/>
      <c r="AR427" s="217"/>
      <c r="AS427" s="217"/>
      <c r="AT427" s="217"/>
      <c r="AU427" s="217"/>
      <c r="AV427" s="217"/>
      <c r="AW427" s="217"/>
      <c r="AX427" s="217"/>
      <c r="AY427" s="217"/>
      <c r="AZ427" s="217"/>
      <c r="BA427" s="217"/>
      <c r="BB427" s="217"/>
      <c r="BC427" s="217"/>
      <c r="BD427" s="217"/>
      <c r="BE427" s="217"/>
      <c r="BF427" s="217"/>
      <c r="BG427" s="217"/>
      <c r="BH427" s="217"/>
      <c r="BI427" s="217"/>
      <c r="BJ427" s="217"/>
      <c r="BK427" s="217"/>
      <c r="BL427" s="217"/>
      <c r="BM427" s="217"/>
      <c r="BN427" s="217"/>
      <c r="BO427" s="217"/>
      <c r="BP427" s="217"/>
      <c r="BQ427" s="217"/>
      <c r="BR427" s="217"/>
      <c r="BS427" s="217"/>
      <c r="BT427" s="217"/>
      <c r="BU427" s="217"/>
      <c r="BV427" s="217"/>
      <c r="BW427" s="217"/>
      <c r="BX427" s="217"/>
      <c r="BY427" s="217"/>
      <c r="BZ427" s="217"/>
      <c r="CA427" s="217"/>
      <c r="CB427" s="217"/>
      <c r="CC427" s="217"/>
      <c r="CD427" s="217"/>
      <c r="CE427" s="217"/>
      <c r="CF427" s="217"/>
      <c r="CG427" s="217"/>
      <c r="CH427" s="217"/>
      <c r="CI427" s="217"/>
      <c r="CJ427" s="217"/>
      <c r="CK427" s="217"/>
      <c r="CL427" s="217"/>
      <c r="CM427" s="217"/>
      <c r="CN427" s="217"/>
      <c r="CO427" s="217"/>
      <c r="CP427" s="217"/>
      <c r="CQ427" s="217"/>
      <c r="CR427" s="217"/>
      <c r="CS427" s="217"/>
      <c r="CT427" s="217"/>
      <c r="CU427" s="217"/>
      <c r="CV427" s="217"/>
      <c r="CW427" s="217"/>
      <c r="CX427" s="217"/>
      <c r="CY427" s="217"/>
      <c r="CZ427" s="217"/>
      <c r="DA427" s="217"/>
      <c r="DB427" s="217"/>
      <c r="DC427" s="217"/>
      <c r="DD427" s="217"/>
      <c r="DE427" s="217"/>
      <c r="DF427" s="217"/>
      <c r="DG427" s="217"/>
      <c r="DH427" s="217"/>
      <c r="DI427" s="217"/>
      <c r="DJ427" s="217"/>
      <c r="DK427" s="217"/>
      <c r="DL427" s="217"/>
      <c r="DM427" s="217"/>
      <c r="DN427" s="217"/>
      <c r="DO427" s="217"/>
      <c r="DP427" s="217"/>
      <c r="DQ427" s="217"/>
      <c r="DR427" s="217"/>
      <c r="DS427" s="217"/>
      <c r="DT427" s="217"/>
      <c r="DU427" s="217"/>
      <c r="DV427" s="217"/>
      <c r="DW427" s="217"/>
      <c r="DX427" s="217"/>
      <c r="DY427" s="217"/>
      <c r="DZ427" s="217"/>
      <c r="EA427" s="217"/>
      <c r="EB427" s="217"/>
      <c r="EC427" s="217"/>
      <c r="ED427" s="217"/>
      <c r="EE427" s="217"/>
      <c r="EF427" s="217"/>
      <c r="EG427" s="217"/>
      <c r="EH427" s="217"/>
      <c r="EI427" s="217"/>
      <c r="EJ427" s="217"/>
      <c r="EK427" s="217"/>
      <c r="EL427" s="217"/>
      <c r="EM427" s="217"/>
      <c r="EN427" s="217"/>
      <c r="EO427" s="217"/>
      <c r="EP427" s="217"/>
      <c r="EQ427" s="217"/>
      <c r="ER427" s="217"/>
      <c r="ES427" s="217"/>
      <c r="ET427" s="217"/>
      <c r="EU427" s="217"/>
      <c r="EV427" s="217"/>
      <c r="EW427" s="217"/>
      <c r="EX427" s="217"/>
      <c r="EY427" s="217"/>
      <c r="EZ427" s="217"/>
      <c r="FA427" s="217"/>
      <c r="FB427" s="217"/>
      <c r="FC427" s="217"/>
      <c r="FD427" s="217"/>
      <c r="FE427" s="217"/>
      <c r="FF427" s="217"/>
      <c r="FG427" s="217"/>
      <c r="FH427" s="217"/>
      <c r="FI427" s="217"/>
      <c r="FJ427" s="217"/>
      <c r="FK427" s="217"/>
      <c r="FL427" s="217"/>
      <c r="FM427" s="217"/>
      <c r="FN427" s="217"/>
      <c r="FO427" s="217"/>
      <c r="FP427" s="217"/>
      <c r="FQ427" s="217"/>
      <c r="FR427" s="217"/>
      <c r="FS427" s="217"/>
      <c r="FT427" s="217"/>
      <c r="FU427" s="217"/>
      <c r="FV427" s="217"/>
      <c r="FW427" s="217"/>
      <c r="FX427" s="217"/>
      <c r="FY427" s="217"/>
      <c r="FZ427" s="217"/>
      <c r="GA427" s="217"/>
      <c r="GB427" s="217"/>
      <c r="GC427" s="217"/>
      <c r="GD427" s="217"/>
      <c r="GE427" s="217"/>
      <c r="GF427" s="217"/>
      <c r="GG427" s="217"/>
      <c r="GH427" s="217"/>
      <c r="GI427" s="217"/>
      <c r="GJ427" s="217"/>
      <c r="GK427" s="217"/>
      <c r="GL427" s="217"/>
      <c r="GM427" s="217"/>
      <c r="GN427" s="217"/>
      <c r="GO427" s="217"/>
      <c r="GP427" s="217"/>
      <c r="GQ427" s="217"/>
      <c r="GR427" s="217"/>
      <c r="GS427" s="217"/>
      <c r="GT427" s="217"/>
      <c r="GU427" s="217"/>
      <c r="GV427" s="217"/>
      <c r="GW427" s="217"/>
      <c r="GX427" s="217"/>
      <c r="GY427" s="217"/>
      <c r="GZ427" s="217"/>
      <c r="HA427" s="217"/>
      <c r="HB427" s="217"/>
      <c r="HC427" s="217"/>
      <c r="HD427" s="217"/>
      <c r="HE427" s="217"/>
      <c r="HF427" s="217"/>
      <c r="HG427" s="217"/>
      <c r="HH427" s="217"/>
      <c r="HI427" s="217"/>
      <c r="HJ427" s="217"/>
      <c r="HK427" s="217"/>
      <c r="HL427" s="217"/>
      <c r="HM427" s="217"/>
      <c r="HN427" s="217"/>
      <c r="HO427" s="217"/>
      <c r="HP427" s="217"/>
      <c r="HQ427" s="217"/>
      <c r="HR427" s="217"/>
      <c r="HS427" s="217"/>
      <c r="HT427" s="217"/>
      <c r="HU427" s="217"/>
      <c r="HV427" s="217"/>
      <c r="HW427" s="217"/>
      <c r="HX427" s="217"/>
      <c r="HY427" s="217"/>
      <c r="HZ427" s="217"/>
      <c r="IA427" s="217"/>
      <c r="IB427" s="217"/>
      <c r="IC427" s="217"/>
      <c r="ID427" s="217"/>
      <c r="IE427" s="217"/>
      <c r="IF427" s="217"/>
      <c r="IG427" s="217"/>
      <c r="IH427" s="217"/>
      <c r="II427" s="217"/>
      <c r="IJ427" s="217"/>
      <c r="IK427" s="217"/>
      <c r="IL427" s="217"/>
      <c r="IM427" s="217"/>
      <c r="IN427" s="217"/>
      <c r="IO427" s="217"/>
      <c r="IP427" s="217"/>
      <c r="IQ427" s="217"/>
      <c r="IR427" s="217"/>
      <c r="IS427" s="217"/>
      <c r="IT427" s="217"/>
      <c r="IU427" s="217"/>
      <c r="IV427" s="217"/>
      <c r="IW427" s="217"/>
    </row>
    <row r="428" customFormat="false" ht="12.75" hidden="false" customHeight="false" outlineLevel="0" collapsed="false">
      <c r="A428" s="191"/>
      <c r="B428" s="223"/>
      <c r="C428" s="222"/>
      <c r="D428" s="222"/>
      <c r="E428" s="222"/>
      <c r="F428" s="217"/>
      <c r="G428" s="217"/>
      <c r="H428" s="217"/>
      <c r="I428" s="217"/>
      <c r="J428" s="217"/>
      <c r="K428" s="217"/>
      <c r="L428" s="217"/>
      <c r="M428" s="217"/>
      <c r="N428" s="217"/>
      <c r="O428" s="217"/>
      <c r="P428" s="217"/>
      <c r="Q428" s="217"/>
      <c r="R428" s="217"/>
      <c r="S428" s="217"/>
      <c r="T428" s="217"/>
      <c r="U428" s="217"/>
      <c r="V428" s="217"/>
      <c r="W428" s="217"/>
      <c r="X428" s="217"/>
      <c r="Y428" s="217"/>
      <c r="Z428" s="217"/>
      <c r="AA428" s="217"/>
      <c r="AB428" s="217"/>
      <c r="AC428" s="217"/>
      <c r="AD428" s="217"/>
      <c r="AE428" s="217"/>
      <c r="AF428" s="217"/>
      <c r="AG428" s="217"/>
      <c r="AH428" s="217"/>
      <c r="AI428" s="217"/>
      <c r="AJ428" s="217"/>
      <c r="AK428" s="217"/>
      <c r="AL428" s="217"/>
      <c r="AM428" s="217"/>
      <c r="AN428" s="217"/>
      <c r="AO428" s="217"/>
      <c r="AP428" s="217"/>
      <c r="AQ428" s="217"/>
      <c r="AR428" s="217"/>
      <c r="AS428" s="217"/>
      <c r="AT428" s="217"/>
      <c r="AU428" s="217"/>
      <c r="AV428" s="217"/>
      <c r="AW428" s="217"/>
      <c r="AX428" s="217"/>
      <c r="AY428" s="217"/>
      <c r="AZ428" s="217"/>
      <c r="BA428" s="217"/>
      <c r="BB428" s="217"/>
      <c r="BC428" s="217"/>
      <c r="BD428" s="217"/>
      <c r="BE428" s="217"/>
      <c r="BF428" s="217"/>
      <c r="BG428" s="217"/>
      <c r="BH428" s="217"/>
      <c r="BI428" s="217"/>
      <c r="BJ428" s="217"/>
      <c r="BK428" s="217"/>
      <c r="BL428" s="217"/>
      <c r="BM428" s="217"/>
      <c r="BN428" s="217"/>
      <c r="BO428" s="217"/>
      <c r="BP428" s="217"/>
      <c r="BQ428" s="217"/>
      <c r="BR428" s="217"/>
      <c r="BS428" s="217"/>
      <c r="BT428" s="217"/>
      <c r="BU428" s="217"/>
      <c r="BV428" s="217"/>
      <c r="BW428" s="217"/>
      <c r="BX428" s="217"/>
      <c r="BY428" s="217"/>
      <c r="BZ428" s="217"/>
      <c r="CA428" s="217"/>
      <c r="CB428" s="217"/>
      <c r="CC428" s="217"/>
      <c r="CD428" s="217"/>
      <c r="CE428" s="217"/>
      <c r="CF428" s="217"/>
      <c r="CG428" s="217"/>
      <c r="CH428" s="217"/>
      <c r="CI428" s="217"/>
      <c r="CJ428" s="217"/>
      <c r="CK428" s="217"/>
      <c r="CL428" s="217"/>
      <c r="CM428" s="217"/>
      <c r="CN428" s="217"/>
      <c r="CO428" s="217"/>
      <c r="CP428" s="217"/>
      <c r="CQ428" s="217"/>
      <c r="CR428" s="217"/>
      <c r="CS428" s="217"/>
      <c r="CT428" s="217"/>
      <c r="CU428" s="217"/>
      <c r="CV428" s="217"/>
      <c r="CW428" s="217"/>
      <c r="CX428" s="217"/>
      <c r="CY428" s="217"/>
      <c r="CZ428" s="217"/>
      <c r="DA428" s="217"/>
      <c r="DB428" s="217"/>
      <c r="DC428" s="217"/>
      <c r="DD428" s="217"/>
      <c r="DE428" s="217"/>
      <c r="DF428" s="217"/>
      <c r="DG428" s="217"/>
      <c r="DH428" s="217"/>
      <c r="DI428" s="217"/>
      <c r="DJ428" s="217"/>
      <c r="DK428" s="217"/>
      <c r="DL428" s="217"/>
      <c r="DM428" s="217"/>
      <c r="DN428" s="217"/>
      <c r="DO428" s="217"/>
      <c r="DP428" s="217"/>
      <c r="DQ428" s="217"/>
      <c r="DR428" s="217"/>
      <c r="DS428" s="217"/>
      <c r="DT428" s="217"/>
      <c r="DU428" s="217"/>
      <c r="DV428" s="217"/>
      <c r="DW428" s="217"/>
      <c r="DX428" s="217"/>
      <c r="DY428" s="217"/>
      <c r="DZ428" s="217"/>
      <c r="EA428" s="217"/>
      <c r="EB428" s="217"/>
      <c r="EC428" s="217"/>
      <c r="ED428" s="217"/>
      <c r="EE428" s="217"/>
      <c r="EF428" s="217"/>
      <c r="EG428" s="217"/>
      <c r="EH428" s="217"/>
      <c r="EI428" s="217"/>
      <c r="EJ428" s="217"/>
      <c r="EK428" s="217"/>
      <c r="EL428" s="217"/>
      <c r="EM428" s="217"/>
      <c r="EN428" s="217"/>
      <c r="EO428" s="217"/>
      <c r="EP428" s="217"/>
      <c r="EQ428" s="217"/>
      <c r="ER428" s="217"/>
      <c r="ES428" s="217"/>
      <c r="ET428" s="217"/>
      <c r="EU428" s="217"/>
      <c r="EV428" s="217"/>
      <c r="EW428" s="217"/>
      <c r="EX428" s="217"/>
      <c r="EY428" s="217"/>
      <c r="EZ428" s="217"/>
      <c r="FA428" s="217"/>
      <c r="FB428" s="217"/>
      <c r="FC428" s="217"/>
      <c r="FD428" s="217"/>
      <c r="FE428" s="217"/>
      <c r="FF428" s="217"/>
      <c r="FG428" s="217"/>
      <c r="FH428" s="217"/>
      <c r="FI428" s="217"/>
      <c r="FJ428" s="217"/>
      <c r="FK428" s="217"/>
      <c r="FL428" s="217"/>
      <c r="FM428" s="217"/>
      <c r="FN428" s="217"/>
      <c r="FO428" s="217"/>
      <c r="FP428" s="217"/>
      <c r="FQ428" s="217"/>
      <c r="FR428" s="217"/>
      <c r="FS428" s="217"/>
      <c r="FT428" s="217"/>
      <c r="FU428" s="217"/>
      <c r="FV428" s="217"/>
      <c r="FW428" s="217"/>
      <c r="FX428" s="217"/>
      <c r="FY428" s="217"/>
      <c r="FZ428" s="217"/>
      <c r="GA428" s="217"/>
      <c r="GB428" s="217"/>
      <c r="GC428" s="217"/>
      <c r="GD428" s="217"/>
      <c r="GE428" s="217"/>
      <c r="GF428" s="217"/>
      <c r="GG428" s="217"/>
      <c r="GH428" s="217"/>
      <c r="GI428" s="217"/>
      <c r="GJ428" s="217"/>
      <c r="GK428" s="217"/>
      <c r="GL428" s="217"/>
      <c r="GM428" s="217"/>
      <c r="GN428" s="217"/>
      <c r="GO428" s="217"/>
      <c r="GP428" s="217"/>
      <c r="GQ428" s="217"/>
      <c r="GR428" s="217"/>
      <c r="GS428" s="217"/>
      <c r="GT428" s="217"/>
      <c r="GU428" s="217"/>
      <c r="GV428" s="217"/>
      <c r="GW428" s="217"/>
      <c r="GX428" s="217"/>
      <c r="GY428" s="217"/>
      <c r="GZ428" s="217"/>
      <c r="HA428" s="217"/>
      <c r="HB428" s="217"/>
      <c r="HC428" s="217"/>
      <c r="HD428" s="217"/>
      <c r="HE428" s="217"/>
      <c r="HF428" s="217"/>
      <c r="HG428" s="217"/>
      <c r="HH428" s="217"/>
      <c r="HI428" s="217"/>
      <c r="HJ428" s="217"/>
      <c r="HK428" s="217"/>
      <c r="HL428" s="217"/>
      <c r="HM428" s="217"/>
      <c r="HN428" s="217"/>
      <c r="HO428" s="217"/>
      <c r="HP428" s="217"/>
      <c r="HQ428" s="217"/>
      <c r="HR428" s="217"/>
      <c r="HS428" s="217"/>
      <c r="HT428" s="217"/>
      <c r="HU428" s="217"/>
      <c r="HV428" s="217"/>
      <c r="HW428" s="217"/>
      <c r="HX428" s="217"/>
      <c r="HY428" s="217"/>
      <c r="HZ428" s="217"/>
      <c r="IA428" s="217"/>
      <c r="IB428" s="217"/>
      <c r="IC428" s="217"/>
      <c r="ID428" s="217"/>
      <c r="IE428" s="217"/>
      <c r="IF428" s="217"/>
      <c r="IG428" s="217"/>
      <c r="IH428" s="217"/>
      <c r="II428" s="217"/>
      <c r="IJ428" s="217"/>
      <c r="IK428" s="217"/>
      <c r="IL428" s="217"/>
      <c r="IM428" s="217"/>
      <c r="IN428" s="217"/>
      <c r="IO428" s="217"/>
      <c r="IP428" s="217"/>
      <c r="IQ428" s="217"/>
      <c r="IR428" s="217"/>
      <c r="IS428" s="217"/>
      <c r="IT428" s="217"/>
      <c r="IU428" s="217"/>
      <c r="IV428" s="217"/>
      <c r="IW428" s="217"/>
    </row>
    <row r="429" customFormat="false" ht="12.75" hidden="false" customHeight="false" outlineLevel="0" collapsed="false">
      <c r="A429" s="191"/>
      <c r="B429" s="224"/>
      <c r="C429" s="222"/>
      <c r="D429" s="222"/>
      <c r="E429" s="222"/>
      <c r="F429" s="217"/>
      <c r="G429" s="217"/>
      <c r="H429" s="217"/>
      <c r="I429" s="217"/>
      <c r="J429" s="217"/>
      <c r="K429" s="217"/>
      <c r="L429" s="217"/>
      <c r="M429" s="217"/>
      <c r="N429" s="217"/>
      <c r="O429" s="217"/>
      <c r="P429" s="217"/>
      <c r="Q429" s="217"/>
      <c r="R429" s="217"/>
      <c r="S429" s="217"/>
      <c r="T429" s="217"/>
      <c r="U429" s="217"/>
      <c r="V429" s="217"/>
      <c r="W429" s="217"/>
      <c r="X429" s="217"/>
      <c r="Y429" s="217"/>
      <c r="Z429" s="217"/>
      <c r="AA429" s="217"/>
      <c r="AB429" s="217"/>
      <c r="AC429" s="217"/>
      <c r="AD429" s="217"/>
      <c r="AE429" s="217"/>
      <c r="AF429" s="217"/>
      <c r="AG429" s="217"/>
      <c r="AH429" s="217"/>
      <c r="AI429" s="217"/>
      <c r="AJ429" s="217"/>
      <c r="AK429" s="217"/>
      <c r="AL429" s="217"/>
      <c r="AM429" s="217"/>
      <c r="AN429" s="217"/>
      <c r="AO429" s="217"/>
      <c r="AP429" s="217"/>
      <c r="AQ429" s="217"/>
      <c r="AR429" s="217"/>
      <c r="AS429" s="217"/>
      <c r="AT429" s="217"/>
      <c r="AU429" s="217"/>
      <c r="AV429" s="217"/>
      <c r="AW429" s="217"/>
      <c r="AX429" s="217"/>
      <c r="AY429" s="217"/>
      <c r="AZ429" s="217"/>
      <c r="BA429" s="217"/>
      <c r="BB429" s="217"/>
      <c r="BC429" s="217"/>
      <c r="BD429" s="217"/>
      <c r="BE429" s="217"/>
      <c r="BF429" s="217"/>
      <c r="BG429" s="217"/>
      <c r="BH429" s="217"/>
      <c r="BI429" s="217"/>
      <c r="BJ429" s="217"/>
      <c r="BK429" s="217"/>
      <c r="BL429" s="217"/>
      <c r="BM429" s="217"/>
      <c r="BN429" s="217"/>
      <c r="BO429" s="217"/>
      <c r="BP429" s="217"/>
      <c r="BQ429" s="217"/>
      <c r="BR429" s="217"/>
      <c r="BS429" s="217"/>
      <c r="BT429" s="217"/>
      <c r="BU429" s="217"/>
      <c r="BV429" s="217"/>
      <c r="BW429" s="217"/>
      <c r="BX429" s="217"/>
      <c r="BY429" s="217"/>
      <c r="BZ429" s="217"/>
      <c r="CA429" s="217"/>
      <c r="CB429" s="217"/>
      <c r="CC429" s="217"/>
      <c r="CD429" s="217"/>
      <c r="CE429" s="217"/>
      <c r="CF429" s="217"/>
      <c r="CG429" s="217"/>
      <c r="CH429" s="217"/>
      <c r="CI429" s="217"/>
      <c r="CJ429" s="217"/>
      <c r="CK429" s="217"/>
      <c r="CL429" s="217"/>
      <c r="CM429" s="217"/>
      <c r="CN429" s="217"/>
      <c r="CO429" s="217"/>
      <c r="CP429" s="217"/>
      <c r="CQ429" s="217"/>
      <c r="CR429" s="217"/>
      <c r="CS429" s="217"/>
      <c r="CT429" s="217"/>
      <c r="CU429" s="217"/>
      <c r="CV429" s="217"/>
      <c r="CW429" s="217"/>
      <c r="CX429" s="217"/>
      <c r="CY429" s="217"/>
      <c r="CZ429" s="217"/>
      <c r="DA429" s="217"/>
      <c r="DB429" s="217"/>
      <c r="DC429" s="217"/>
      <c r="DD429" s="217"/>
      <c r="DE429" s="217"/>
      <c r="DF429" s="217"/>
      <c r="DG429" s="217"/>
      <c r="DH429" s="217"/>
      <c r="DI429" s="217"/>
      <c r="DJ429" s="217"/>
      <c r="DK429" s="217"/>
      <c r="DL429" s="217"/>
      <c r="DM429" s="217"/>
      <c r="DN429" s="217"/>
      <c r="DO429" s="217"/>
      <c r="DP429" s="217"/>
      <c r="DQ429" s="217"/>
      <c r="DR429" s="217"/>
      <c r="DS429" s="217"/>
      <c r="DT429" s="217"/>
      <c r="DU429" s="217"/>
      <c r="DV429" s="217"/>
      <c r="DW429" s="217"/>
      <c r="DX429" s="217"/>
      <c r="DY429" s="217"/>
      <c r="DZ429" s="217"/>
      <c r="EA429" s="217"/>
      <c r="EB429" s="217"/>
      <c r="EC429" s="217"/>
      <c r="ED429" s="217"/>
      <c r="EE429" s="217"/>
      <c r="EF429" s="217"/>
      <c r="EG429" s="217"/>
      <c r="EH429" s="217"/>
      <c r="EI429" s="217"/>
      <c r="EJ429" s="217"/>
      <c r="EK429" s="217"/>
      <c r="EL429" s="217"/>
      <c r="EM429" s="217"/>
      <c r="EN429" s="217"/>
      <c r="EO429" s="217"/>
      <c r="EP429" s="217"/>
      <c r="EQ429" s="217"/>
      <c r="ER429" s="217"/>
      <c r="ES429" s="217"/>
      <c r="ET429" s="217"/>
      <c r="EU429" s="217"/>
      <c r="EV429" s="217"/>
      <c r="EW429" s="217"/>
      <c r="EX429" s="217"/>
      <c r="EY429" s="217"/>
      <c r="EZ429" s="217"/>
      <c r="FA429" s="217"/>
      <c r="FB429" s="217"/>
      <c r="FC429" s="217"/>
      <c r="FD429" s="217"/>
      <c r="FE429" s="217"/>
      <c r="FF429" s="217"/>
      <c r="FG429" s="217"/>
      <c r="FH429" s="217"/>
      <c r="FI429" s="217"/>
      <c r="FJ429" s="217"/>
      <c r="FK429" s="217"/>
      <c r="FL429" s="217"/>
      <c r="FM429" s="217"/>
      <c r="FN429" s="217"/>
      <c r="FO429" s="217"/>
      <c r="FP429" s="217"/>
      <c r="FQ429" s="217"/>
      <c r="FR429" s="217"/>
      <c r="FS429" s="217"/>
      <c r="FT429" s="217"/>
      <c r="FU429" s="217"/>
      <c r="FV429" s="217"/>
      <c r="FW429" s="217"/>
      <c r="FX429" s="217"/>
      <c r="FY429" s="217"/>
      <c r="FZ429" s="217"/>
      <c r="GA429" s="217"/>
      <c r="GB429" s="217"/>
      <c r="GC429" s="217"/>
      <c r="GD429" s="217"/>
      <c r="GE429" s="217"/>
      <c r="GF429" s="217"/>
      <c r="GG429" s="217"/>
      <c r="GH429" s="217"/>
      <c r="GI429" s="217"/>
      <c r="GJ429" s="217"/>
      <c r="GK429" s="217"/>
      <c r="GL429" s="217"/>
      <c r="GM429" s="217"/>
      <c r="GN429" s="217"/>
      <c r="GO429" s="217"/>
      <c r="GP429" s="217"/>
      <c r="GQ429" s="217"/>
      <c r="GR429" s="217"/>
      <c r="GS429" s="217"/>
      <c r="GT429" s="217"/>
      <c r="GU429" s="217"/>
      <c r="GV429" s="217"/>
      <c r="GW429" s="217"/>
      <c r="GX429" s="217"/>
      <c r="GY429" s="217"/>
      <c r="GZ429" s="217"/>
      <c r="HA429" s="217"/>
      <c r="HB429" s="217"/>
      <c r="HC429" s="217"/>
      <c r="HD429" s="217"/>
      <c r="HE429" s="217"/>
      <c r="HF429" s="217"/>
      <c r="HG429" s="217"/>
      <c r="HH429" s="217"/>
      <c r="HI429" s="217"/>
      <c r="HJ429" s="217"/>
      <c r="HK429" s="217"/>
      <c r="HL429" s="217"/>
      <c r="HM429" s="217"/>
      <c r="HN429" s="217"/>
      <c r="HO429" s="217"/>
      <c r="HP429" s="217"/>
      <c r="HQ429" s="217"/>
      <c r="HR429" s="217"/>
      <c r="HS429" s="217"/>
      <c r="HT429" s="217"/>
      <c r="HU429" s="217"/>
      <c r="HV429" s="217"/>
      <c r="HW429" s="217"/>
      <c r="HX429" s="217"/>
      <c r="HY429" s="217"/>
      <c r="HZ429" s="217"/>
      <c r="IA429" s="217"/>
      <c r="IB429" s="217"/>
      <c r="IC429" s="217"/>
      <c r="ID429" s="217"/>
      <c r="IE429" s="217"/>
      <c r="IF429" s="217"/>
      <c r="IG429" s="217"/>
      <c r="IH429" s="217"/>
      <c r="II429" s="217"/>
      <c r="IJ429" s="217"/>
      <c r="IK429" s="217"/>
      <c r="IL429" s="217"/>
      <c r="IM429" s="217"/>
      <c r="IN429" s="217"/>
      <c r="IO429" s="217"/>
      <c r="IP429" s="217"/>
      <c r="IQ429" s="217"/>
      <c r="IR429" s="217"/>
      <c r="IS429" s="217"/>
      <c r="IT429" s="217"/>
      <c r="IU429" s="217"/>
      <c r="IV429" s="217"/>
      <c r="IW429" s="217"/>
    </row>
    <row r="430" customFormat="false" ht="12.75" hidden="false" customHeight="false" outlineLevel="0" collapsed="false">
      <c r="A430" s="190"/>
      <c r="B430" s="221"/>
      <c r="C430" s="222"/>
      <c r="D430" s="222"/>
      <c r="E430" s="222"/>
      <c r="F430" s="217"/>
      <c r="G430" s="217"/>
      <c r="H430" s="217"/>
      <c r="I430" s="217"/>
      <c r="J430" s="217"/>
      <c r="K430" s="217"/>
      <c r="L430" s="217"/>
      <c r="M430" s="217"/>
      <c r="N430" s="217"/>
      <c r="O430" s="217"/>
      <c r="P430" s="217"/>
      <c r="Q430" s="217"/>
      <c r="R430" s="217"/>
      <c r="S430" s="217"/>
      <c r="T430" s="217"/>
      <c r="U430" s="217"/>
      <c r="V430" s="217"/>
      <c r="W430" s="217"/>
      <c r="X430" s="217"/>
      <c r="Y430" s="217"/>
      <c r="Z430" s="217"/>
      <c r="AA430" s="217"/>
      <c r="AB430" s="217"/>
      <c r="AC430" s="217"/>
      <c r="AD430" s="217"/>
      <c r="AE430" s="217"/>
      <c r="AF430" s="217"/>
      <c r="AG430" s="217"/>
      <c r="AH430" s="217"/>
      <c r="AI430" s="217"/>
      <c r="AJ430" s="217"/>
      <c r="AK430" s="217"/>
      <c r="AL430" s="217"/>
      <c r="AM430" s="217"/>
      <c r="AN430" s="217"/>
      <c r="AO430" s="217"/>
      <c r="AP430" s="217"/>
      <c r="AQ430" s="217"/>
      <c r="AR430" s="217"/>
      <c r="AS430" s="217"/>
      <c r="AT430" s="217"/>
      <c r="AU430" s="217"/>
      <c r="AV430" s="217"/>
      <c r="AW430" s="217"/>
      <c r="AX430" s="217"/>
      <c r="AY430" s="217"/>
      <c r="AZ430" s="217"/>
      <c r="BA430" s="217"/>
      <c r="BB430" s="217"/>
      <c r="BC430" s="217"/>
      <c r="BD430" s="217"/>
      <c r="BE430" s="217"/>
      <c r="BF430" s="217"/>
      <c r="BG430" s="217"/>
      <c r="BH430" s="217"/>
      <c r="BI430" s="217"/>
      <c r="BJ430" s="217"/>
      <c r="BK430" s="217"/>
      <c r="BL430" s="217"/>
      <c r="BM430" s="217"/>
      <c r="BN430" s="217"/>
      <c r="BO430" s="217"/>
      <c r="BP430" s="217"/>
      <c r="BQ430" s="217"/>
      <c r="BR430" s="217"/>
      <c r="BS430" s="217"/>
      <c r="BT430" s="217"/>
      <c r="BU430" s="217"/>
      <c r="BV430" s="217"/>
      <c r="BW430" s="217"/>
      <c r="BX430" s="217"/>
      <c r="BY430" s="217"/>
      <c r="BZ430" s="217"/>
      <c r="CA430" s="217"/>
      <c r="CB430" s="217"/>
      <c r="CC430" s="217"/>
      <c r="CD430" s="217"/>
      <c r="CE430" s="217"/>
      <c r="CF430" s="217"/>
      <c r="CG430" s="217"/>
      <c r="CH430" s="217"/>
      <c r="CI430" s="217"/>
      <c r="CJ430" s="217"/>
      <c r="CK430" s="217"/>
      <c r="CL430" s="217"/>
      <c r="CM430" s="217"/>
      <c r="CN430" s="217"/>
      <c r="CO430" s="217"/>
      <c r="CP430" s="217"/>
      <c r="CQ430" s="217"/>
      <c r="CR430" s="217"/>
      <c r="CS430" s="217"/>
      <c r="CT430" s="217"/>
      <c r="CU430" s="217"/>
      <c r="CV430" s="217"/>
      <c r="CW430" s="217"/>
      <c r="CX430" s="217"/>
      <c r="CY430" s="217"/>
      <c r="CZ430" s="217"/>
      <c r="DA430" s="217"/>
      <c r="DB430" s="217"/>
      <c r="DC430" s="217"/>
      <c r="DD430" s="217"/>
      <c r="DE430" s="217"/>
      <c r="DF430" s="217"/>
      <c r="DG430" s="217"/>
      <c r="DH430" s="217"/>
      <c r="DI430" s="217"/>
      <c r="DJ430" s="217"/>
      <c r="DK430" s="217"/>
      <c r="DL430" s="217"/>
      <c r="DM430" s="217"/>
      <c r="DN430" s="217"/>
      <c r="DO430" s="217"/>
      <c r="DP430" s="217"/>
      <c r="DQ430" s="217"/>
      <c r="DR430" s="217"/>
      <c r="DS430" s="217"/>
      <c r="DT430" s="217"/>
      <c r="DU430" s="217"/>
      <c r="DV430" s="217"/>
      <c r="DW430" s="217"/>
      <c r="DX430" s="217"/>
      <c r="DY430" s="217"/>
      <c r="DZ430" s="217"/>
      <c r="EA430" s="217"/>
      <c r="EB430" s="217"/>
      <c r="EC430" s="217"/>
      <c r="ED430" s="217"/>
      <c r="EE430" s="217"/>
      <c r="EF430" s="217"/>
      <c r="EG430" s="217"/>
      <c r="EH430" s="217"/>
      <c r="EI430" s="217"/>
      <c r="EJ430" s="217"/>
      <c r="EK430" s="217"/>
      <c r="EL430" s="217"/>
      <c r="EM430" s="217"/>
      <c r="EN430" s="217"/>
      <c r="EO430" s="217"/>
      <c r="EP430" s="217"/>
      <c r="EQ430" s="217"/>
      <c r="ER430" s="217"/>
      <c r="ES430" s="217"/>
      <c r="ET430" s="217"/>
      <c r="EU430" s="217"/>
      <c r="EV430" s="217"/>
      <c r="EW430" s="217"/>
      <c r="EX430" s="217"/>
      <c r="EY430" s="217"/>
      <c r="EZ430" s="217"/>
      <c r="FA430" s="217"/>
      <c r="FB430" s="217"/>
      <c r="FC430" s="217"/>
      <c r="FD430" s="217"/>
      <c r="FE430" s="217"/>
      <c r="FF430" s="217"/>
      <c r="FG430" s="217"/>
      <c r="FH430" s="217"/>
      <c r="FI430" s="217"/>
      <c r="FJ430" s="217"/>
      <c r="FK430" s="217"/>
      <c r="FL430" s="217"/>
      <c r="FM430" s="217"/>
      <c r="FN430" s="217"/>
      <c r="FO430" s="217"/>
      <c r="FP430" s="217"/>
      <c r="FQ430" s="217"/>
      <c r="FR430" s="217"/>
      <c r="FS430" s="217"/>
      <c r="FT430" s="217"/>
      <c r="FU430" s="217"/>
      <c r="FV430" s="217"/>
      <c r="FW430" s="217"/>
      <c r="FX430" s="217"/>
      <c r="FY430" s="217"/>
      <c r="FZ430" s="217"/>
      <c r="GA430" s="217"/>
      <c r="GB430" s="217"/>
      <c r="GC430" s="217"/>
      <c r="GD430" s="217"/>
      <c r="GE430" s="217"/>
      <c r="GF430" s="217"/>
      <c r="GG430" s="217"/>
      <c r="GH430" s="217"/>
      <c r="GI430" s="217"/>
      <c r="GJ430" s="217"/>
      <c r="GK430" s="217"/>
      <c r="GL430" s="217"/>
      <c r="GM430" s="217"/>
      <c r="GN430" s="217"/>
      <c r="GO430" s="217"/>
      <c r="GP430" s="217"/>
      <c r="GQ430" s="217"/>
      <c r="GR430" s="217"/>
      <c r="GS430" s="217"/>
      <c r="GT430" s="217"/>
      <c r="GU430" s="217"/>
      <c r="GV430" s="217"/>
      <c r="GW430" s="217"/>
      <c r="GX430" s="217"/>
      <c r="GY430" s="217"/>
      <c r="GZ430" s="217"/>
      <c r="HA430" s="217"/>
      <c r="HB430" s="217"/>
      <c r="HC430" s="217"/>
      <c r="HD430" s="217"/>
      <c r="HE430" s="217"/>
      <c r="HF430" s="217"/>
      <c r="HG430" s="217"/>
      <c r="HH430" s="217"/>
      <c r="HI430" s="217"/>
      <c r="HJ430" s="217"/>
      <c r="HK430" s="217"/>
      <c r="HL430" s="217"/>
      <c r="HM430" s="217"/>
      <c r="HN430" s="217"/>
      <c r="HO430" s="217"/>
      <c r="HP430" s="217"/>
      <c r="HQ430" s="217"/>
      <c r="HR430" s="217"/>
      <c r="HS430" s="217"/>
      <c r="HT430" s="217"/>
      <c r="HU430" s="217"/>
      <c r="HV430" s="217"/>
      <c r="HW430" s="217"/>
      <c r="HX430" s="217"/>
      <c r="HY430" s="217"/>
      <c r="HZ430" s="217"/>
      <c r="IA430" s="217"/>
      <c r="IB430" s="217"/>
      <c r="IC430" s="217"/>
      <c r="ID430" s="217"/>
      <c r="IE430" s="217"/>
      <c r="IF430" s="217"/>
      <c r="IG430" s="217"/>
      <c r="IH430" s="217"/>
      <c r="II430" s="217"/>
      <c r="IJ430" s="217"/>
      <c r="IK430" s="217"/>
      <c r="IL430" s="217"/>
      <c r="IM430" s="217"/>
      <c r="IN430" s="217"/>
      <c r="IO430" s="217"/>
      <c r="IP430" s="217"/>
      <c r="IQ430" s="217"/>
      <c r="IR430" s="217"/>
      <c r="IS430" s="217"/>
      <c r="IT430" s="217"/>
      <c r="IU430" s="217"/>
      <c r="IV430" s="217"/>
      <c r="IW430" s="217"/>
    </row>
    <row r="431" customFormat="false" ht="12.75" hidden="false" customHeight="false" outlineLevel="0" collapsed="false">
      <c r="A431" s="112"/>
      <c r="B431" s="217"/>
      <c r="C431" s="222"/>
      <c r="D431" s="222"/>
      <c r="E431" s="222"/>
      <c r="F431" s="217"/>
      <c r="G431" s="217"/>
      <c r="H431" s="217"/>
      <c r="I431" s="217"/>
      <c r="J431" s="217"/>
      <c r="K431" s="217"/>
      <c r="L431" s="217"/>
      <c r="M431" s="217"/>
      <c r="N431" s="217"/>
      <c r="O431" s="217"/>
      <c r="P431" s="217"/>
      <c r="Q431" s="217"/>
      <c r="R431" s="217"/>
      <c r="S431" s="217"/>
      <c r="T431" s="217"/>
      <c r="U431" s="217"/>
      <c r="V431" s="217"/>
      <c r="W431" s="217"/>
      <c r="X431" s="217"/>
      <c r="Y431" s="217"/>
      <c r="Z431" s="217"/>
      <c r="AA431" s="217"/>
      <c r="AB431" s="217"/>
      <c r="AC431" s="217"/>
      <c r="AD431" s="217"/>
      <c r="AE431" s="217"/>
      <c r="AF431" s="217"/>
      <c r="AG431" s="217"/>
      <c r="AH431" s="217"/>
      <c r="AI431" s="217"/>
      <c r="AJ431" s="217"/>
      <c r="AK431" s="217"/>
      <c r="AL431" s="217"/>
      <c r="AM431" s="217"/>
      <c r="AN431" s="217"/>
      <c r="AO431" s="217"/>
      <c r="AP431" s="217"/>
      <c r="AQ431" s="217"/>
      <c r="AR431" s="217"/>
      <c r="AS431" s="217"/>
      <c r="AT431" s="217"/>
      <c r="AU431" s="217"/>
      <c r="AV431" s="217"/>
      <c r="AW431" s="217"/>
      <c r="AX431" s="217"/>
      <c r="AY431" s="217"/>
      <c r="AZ431" s="217"/>
      <c r="BA431" s="217"/>
      <c r="BB431" s="217"/>
      <c r="BC431" s="217"/>
      <c r="BD431" s="217"/>
      <c r="BE431" s="217"/>
      <c r="BF431" s="217"/>
      <c r="BG431" s="217"/>
      <c r="BH431" s="217"/>
      <c r="BI431" s="217"/>
      <c r="BJ431" s="217"/>
      <c r="BK431" s="217"/>
      <c r="BL431" s="217"/>
      <c r="BM431" s="217"/>
      <c r="BN431" s="217"/>
      <c r="BO431" s="217"/>
      <c r="BP431" s="217"/>
      <c r="BQ431" s="217"/>
      <c r="BR431" s="217"/>
      <c r="BS431" s="217"/>
      <c r="BT431" s="217"/>
      <c r="BU431" s="217"/>
      <c r="BV431" s="217"/>
      <c r="BW431" s="217"/>
      <c r="BX431" s="217"/>
      <c r="BY431" s="217"/>
      <c r="BZ431" s="217"/>
      <c r="CA431" s="217"/>
      <c r="CB431" s="217"/>
      <c r="CC431" s="217"/>
      <c r="CD431" s="217"/>
      <c r="CE431" s="217"/>
      <c r="CF431" s="217"/>
      <c r="CG431" s="217"/>
      <c r="CH431" s="217"/>
      <c r="CI431" s="217"/>
      <c r="CJ431" s="217"/>
      <c r="CK431" s="217"/>
      <c r="CL431" s="217"/>
      <c r="CM431" s="217"/>
      <c r="CN431" s="217"/>
      <c r="CO431" s="217"/>
      <c r="CP431" s="217"/>
      <c r="CQ431" s="217"/>
      <c r="CR431" s="217"/>
      <c r="CS431" s="217"/>
      <c r="CT431" s="217"/>
      <c r="CU431" s="217"/>
      <c r="CV431" s="217"/>
      <c r="CW431" s="217"/>
      <c r="CX431" s="217"/>
      <c r="CY431" s="217"/>
      <c r="CZ431" s="217"/>
      <c r="DA431" s="217"/>
      <c r="DB431" s="217"/>
      <c r="DC431" s="217"/>
      <c r="DD431" s="217"/>
      <c r="DE431" s="217"/>
      <c r="DF431" s="217"/>
      <c r="DG431" s="217"/>
      <c r="DH431" s="217"/>
      <c r="DI431" s="217"/>
      <c r="DJ431" s="217"/>
      <c r="DK431" s="217"/>
      <c r="DL431" s="217"/>
      <c r="DM431" s="217"/>
      <c r="DN431" s="217"/>
      <c r="DO431" s="217"/>
      <c r="DP431" s="217"/>
      <c r="DQ431" s="217"/>
      <c r="DR431" s="217"/>
      <c r="DS431" s="217"/>
      <c r="DT431" s="217"/>
      <c r="DU431" s="217"/>
      <c r="DV431" s="217"/>
      <c r="DW431" s="217"/>
      <c r="DX431" s="217"/>
      <c r="DY431" s="217"/>
      <c r="DZ431" s="217"/>
      <c r="EA431" s="217"/>
      <c r="EB431" s="217"/>
      <c r="EC431" s="217"/>
      <c r="ED431" s="217"/>
      <c r="EE431" s="217"/>
      <c r="EF431" s="217"/>
      <c r="EG431" s="217"/>
      <c r="EH431" s="217"/>
      <c r="EI431" s="217"/>
      <c r="EJ431" s="217"/>
      <c r="EK431" s="217"/>
      <c r="EL431" s="217"/>
      <c r="EM431" s="217"/>
      <c r="EN431" s="217"/>
      <c r="EO431" s="217"/>
      <c r="EP431" s="217"/>
      <c r="EQ431" s="217"/>
      <c r="ER431" s="217"/>
      <c r="ES431" s="217"/>
      <c r="ET431" s="217"/>
      <c r="EU431" s="217"/>
      <c r="EV431" s="217"/>
      <c r="EW431" s="217"/>
      <c r="EX431" s="217"/>
      <c r="EY431" s="217"/>
      <c r="EZ431" s="217"/>
      <c r="FA431" s="217"/>
      <c r="FB431" s="217"/>
      <c r="FC431" s="217"/>
      <c r="FD431" s="217"/>
      <c r="FE431" s="217"/>
      <c r="FF431" s="217"/>
      <c r="FG431" s="217"/>
      <c r="FH431" s="217"/>
      <c r="FI431" s="217"/>
      <c r="FJ431" s="217"/>
      <c r="FK431" s="217"/>
      <c r="FL431" s="217"/>
      <c r="FM431" s="217"/>
      <c r="FN431" s="217"/>
      <c r="FO431" s="217"/>
      <c r="FP431" s="217"/>
      <c r="FQ431" s="217"/>
      <c r="FR431" s="217"/>
      <c r="FS431" s="217"/>
      <c r="FT431" s="217"/>
      <c r="FU431" s="217"/>
      <c r="FV431" s="217"/>
      <c r="FW431" s="217"/>
      <c r="FX431" s="217"/>
      <c r="FY431" s="217"/>
      <c r="FZ431" s="217"/>
      <c r="GA431" s="217"/>
      <c r="GB431" s="217"/>
      <c r="GC431" s="217"/>
      <c r="GD431" s="217"/>
      <c r="GE431" s="217"/>
      <c r="GF431" s="217"/>
      <c r="GG431" s="217"/>
      <c r="GH431" s="217"/>
      <c r="GI431" s="217"/>
      <c r="GJ431" s="217"/>
      <c r="GK431" s="217"/>
      <c r="GL431" s="217"/>
      <c r="GM431" s="217"/>
      <c r="GN431" s="217"/>
      <c r="GO431" s="217"/>
      <c r="GP431" s="217"/>
      <c r="GQ431" s="217"/>
      <c r="GR431" s="217"/>
      <c r="GS431" s="217"/>
      <c r="GT431" s="217"/>
      <c r="GU431" s="217"/>
      <c r="GV431" s="217"/>
      <c r="GW431" s="217"/>
      <c r="GX431" s="217"/>
      <c r="GY431" s="217"/>
      <c r="GZ431" s="217"/>
      <c r="HA431" s="217"/>
      <c r="HB431" s="217"/>
      <c r="HC431" s="217"/>
      <c r="HD431" s="217"/>
      <c r="HE431" s="217"/>
      <c r="HF431" s="217"/>
      <c r="HG431" s="217"/>
      <c r="HH431" s="217"/>
      <c r="HI431" s="217"/>
      <c r="HJ431" s="217"/>
      <c r="HK431" s="217"/>
      <c r="HL431" s="217"/>
      <c r="HM431" s="217"/>
      <c r="HN431" s="217"/>
      <c r="HO431" s="217"/>
      <c r="HP431" s="217"/>
      <c r="HQ431" s="217"/>
      <c r="HR431" s="217"/>
      <c r="HS431" s="217"/>
      <c r="HT431" s="217"/>
      <c r="HU431" s="217"/>
      <c r="HV431" s="217"/>
      <c r="HW431" s="217"/>
      <c r="HX431" s="217"/>
      <c r="HY431" s="217"/>
      <c r="HZ431" s="217"/>
      <c r="IA431" s="217"/>
      <c r="IB431" s="217"/>
      <c r="IC431" s="217"/>
      <c r="ID431" s="217"/>
      <c r="IE431" s="217"/>
      <c r="IF431" s="217"/>
      <c r="IG431" s="217"/>
      <c r="IH431" s="217"/>
      <c r="II431" s="217"/>
      <c r="IJ431" s="217"/>
      <c r="IK431" s="217"/>
      <c r="IL431" s="217"/>
      <c r="IM431" s="217"/>
      <c r="IN431" s="217"/>
      <c r="IO431" s="217"/>
      <c r="IP431" s="217"/>
      <c r="IQ431" s="217"/>
      <c r="IR431" s="217"/>
      <c r="IS431" s="217"/>
      <c r="IT431" s="217"/>
      <c r="IU431" s="217"/>
      <c r="IV431" s="217"/>
      <c r="IW431" s="217"/>
    </row>
    <row r="432" customFormat="false" ht="12.75" hidden="false" customHeight="false" outlineLevel="0" collapsed="false">
      <c r="A432" s="192"/>
      <c r="B432" s="216"/>
      <c r="C432" s="222"/>
      <c r="D432" s="222"/>
      <c r="E432" s="222"/>
      <c r="F432" s="217"/>
      <c r="G432" s="217"/>
      <c r="H432" s="217"/>
      <c r="I432" s="217"/>
      <c r="J432" s="217"/>
      <c r="K432" s="217"/>
      <c r="L432" s="217"/>
      <c r="M432" s="217"/>
      <c r="N432" s="217"/>
      <c r="O432" s="217"/>
      <c r="P432" s="217"/>
      <c r="Q432" s="217"/>
      <c r="R432" s="217"/>
      <c r="S432" s="217"/>
      <c r="T432" s="217"/>
      <c r="U432" s="217"/>
      <c r="V432" s="217"/>
      <c r="W432" s="217"/>
      <c r="X432" s="217"/>
      <c r="Y432" s="217"/>
      <c r="Z432" s="217"/>
      <c r="AA432" s="217"/>
      <c r="AB432" s="217"/>
      <c r="AC432" s="217"/>
      <c r="AD432" s="217"/>
      <c r="AE432" s="217"/>
      <c r="AF432" s="217"/>
      <c r="AG432" s="217"/>
      <c r="AH432" s="217"/>
      <c r="AI432" s="217"/>
      <c r="AJ432" s="217"/>
      <c r="AK432" s="217"/>
      <c r="AL432" s="217"/>
      <c r="AM432" s="217"/>
      <c r="AN432" s="217"/>
      <c r="AO432" s="217"/>
      <c r="AP432" s="217"/>
      <c r="AQ432" s="217"/>
      <c r="AR432" s="217"/>
      <c r="AS432" s="217"/>
      <c r="AT432" s="217"/>
      <c r="AU432" s="217"/>
      <c r="AV432" s="217"/>
      <c r="AW432" s="217"/>
      <c r="AX432" s="217"/>
      <c r="AY432" s="217"/>
      <c r="AZ432" s="217"/>
      <c r="BA432" s="217"/>
      <c r="BB432" s="217"/>
      <c r="BC432" s="217"/>
      <c r="BD432" s="217"/>
      <c r="BE432" s="217"/>
      <c r="BF432" s="217"/>
      <c r="BG432" s="217"/>
      <c r="BH432" s="217"/>
      <c r="BI432" s="217"/>
      <c r="BJ432" s="217"/>
      <c r="BK432" s="217"/>
      <c r="BL432" s="217"/>
      <c r="BM432" s="217"/>
      <c r="BN432" s="217"/>
      <c r="BO432" s="217"/>
      <c r="BP432" s="217"/>
      <c r="BQ432" s="217"/>
      <c r="BR432" s="217"/>
      <c r="BS432" s="217"/>
      <c r="BT432" s="217"/>
      <c r="BU432" s="217"/>
      <c r="BV432" s="217"/>
      <c r="BW432" s="217"/>
      <c r="BX432" s="217"/>
      <c r="BY432" s="217"/>
      <c r="BZ432" s="217"/>
      <c r="CA432" s="217"/>
      <c r="CB432" s="217"/>
      <c r="CC432" s="217"/>
      <c r="CD432" s="217"/>
      <c r="CE432" s="217"/>
      <c r="CF432" s="217"/>
      <c r="CG432" s="217"/>
      <c r="CH432" s="217"/>
      <c r="CI432" s="217"/>
      <c r="CJ432" s="217"/>
      <c r="CK432" s="217"/>
      <c r="CL432" s="217"/>
      <c r="CM432" s="217"/>
      <c r="CN432" s="217"/>
      <c r="CO432" s="217"/>
      <c r="CP432" s="217"/>
      <c r="CQ432" s="217"/>
      <c r="CR432" s="217"/>
      <c r="CS432" s="217"/>
      <c r="CT432" s="217"/>
      <c r="CU432" s="217"/>
      <c r="CV432" s="217"/>
      <c r="CW432" s="217"/>
      <c r="CX432" s="217"/>
      <c r="CY432" s="217"/>
      <c r="CZ432" s="217"/>
      <c r="DA432" s="217"/>
      <c r="DB432" s="217"/>
      <c r="DC432" s="217"/>
      <c r="DD432" s="217"/>
      <c r="DE432" s="217"/>
      <c r="DF432" s="217"/>
      <c r="DG432" s="217"/>
      <c r="DH432" s="217"/>
      <c r="DI432" s="217"/>
      <c r="DJ432" s="217"/>
      <c r="DK432" s="217"/>
      <c r="DL432" s="217"/>
      <c r="DM432" s="217"/>
      <c r="DN432" s="217"/>
      <c r="DO432" s="217"/>
      <c r="DP432" s="217"/>
      <c r="DQ432" s="217"/>
      <c r="DR432" s="217"/>
      <c r="DS432" s="217"/>
      <c r="DT432" s="217"/>
      <c r="DU432" s="217"/>
      <c r="DV432" s="217"/>
      <c r="DW432" s="217"/>
      <c r="DX432" s="217"/>
      <c r="DY432" s="217"/>
      <c r="DZ432" s="217"/>
      <c r="EA432" s="217"/>
      <c r="EB432" s="217"/>
      <c r="EC432" s="217"/>
      <c r="ED432" s="217"/>
      <c r="EE432" s="217"/>
      <c r="EF432" s="217"/>
      <c r="EG432" s="217"/>
      <c r="EH432" s="217"/>
      <c r="EI432" s="217"/>
      <c r="EJ432" s="217"/>
      <c r="EK432" s="217"/>
      <c r="EL432" s="217"/>
      <c r="EM432" s="217"/>
      <c r="EN432" s="217"/>
      <c r="EO432" s="217"/>
      <c r="EP432" s="217"/>
      <c r="EQ432" s="217"/>
      <c r="ER432" s="217"/>
      <c r="ES432" s="217"/>
      <c r="ET432" s="217"/>
      <c r="EU432" s="217"/>
      <c r="EV432" s="217"/>
      <c r="EW432" s="217"/>
      <c r="EX432" s="217"/>
      <c r="EY432" s="217"/>
      <c r="EZ432" s="217"/>
      <c r="FA432" s="217"/>
      <c r="FB432" s="217"/>
      <c r="FC432" s="217"/>
      <c r="FD432" s="217"/>
      <c r="FE432" s="217"/>
      <c r="FF432" s="217"/>
      <c r="FG432" s="217"/>
      <c r="FH432" s="217"/>
      <c r="FI432" s="217"/>
      <c r="FJ432" s="217"/>
      <c r="FK432" s="217"/>
      <c r="FL432" s="217"/>
      <c r="FM432" s="217"/>
      <c r="FN432" s="217"/>
      <c r="FO432" s="217"/>
      <c r="FP432" s="217"/>
      <c r="FQ432" s="217"/>
      <c r="FR432" s="217"/>
      <c r="FS432" s="217"/>
      <c r="FT432" s="217"/>
      <c r="FU432" s="217"/>
      <c r="FV432" s="217"/>
      <c r="FW432" s="217"/>
      <c r="FX432" s="217"/>
      <c r="FY432" s="217"/>
      <c r="FZ432" s="217"/>
      <c r="GA432" s="217"/>
      <c r="GB432" s="217"/>
      <c r="GC432" s="217"/>
      <c r="GD432" s="217"/>
      <c r="GE432" s="217"/>
      <c r="GF432" s="217"/>
      <c r="GG432" s="217"/>
      <c r="GH432" s="217"/>
      <c r="GI432" s="217"/>
      <c r="GJ432" s="217"/>
      <c r="GK432" s="217"/>
      <c r="GL432" s="217"/>
      <c r="GM432" s="217"/>
      <c r="GN432" s="217"/>
      <c r="GO432" s="217"/>
      <c r="GP432" s="217"/>
      <c r="GQ432" s="217"/>
      <c r="GR432" s="217"/>
      <c r="GS432" s="217"/>
      <c r="GT432" s="217"/>
      <c r="GU432" s="217"/>
      <c r="GV432" s="217"/>
      <c r="GW432" s="217"/>
      <c r="GX432" s="217"/>
      <c r="GY432" s="217"/>
      <c r="GZ432" s="217"/>
      <c r="HA432" s="217"/>
      <c r="HB432" s="217"/>
      <c r="HC432" s="217"/>
      <c r="HD432" s="217"/>
      <c r="HE432" s="217"/>
      <c r="HF432" s="217"/>
      <c r="HG432" s="217"/>
      <c r="HH432" s="217"/>
      <c r="HI432" s="217"/>
      <c r="HJ432" s="217"/>
      <c r="HK432" s="217"/>
      <c r="HL432" s="217"/>
      <c r="HM432" s="217"/>
      <c r="HN432" s="217"/>
      <c r="HO432" s="217"/>
      <c r="HP432" s="217"/>
      <c r="HQ432" s="217"/>
      <c r="HR432" s="217"/>
      <c r="HS432" s="217"/>
      <c r="HT432" s="217"/>
      <c r="HU432" s="217"/>
      <c r="HV432" s="217"/>
      <c r="HW432" s="217"/>
      <c r="HX432" s="217"/>
      <c r="HY432" s="217"/>
      <c r="HZ432" s="217"/>
      <c r="IA432" s="217"/>
      <c r="IB432" s="217"/>
      <c r="IC432" s="217"/>
      <c r="ID432" s="217"/>
      <c r="IE432" s="217"/>
      <c r="IF432" s="217"/>
      <c r="IG432" s="217"/>
      <c r="IH432" s="217"/>
      <c r="II432" s="217"/>
      <c r="IJ432" s="217"/>
      <c r="IK432" s="217"/>
      <c r="IL432" s="217"/>
      <c r="IM432" s="217"/>
      <c r="IN432" s="217"/>
      <c r="IO432" s="217"/>
      <c r="IP432" s="217"/>
      <c r="IQ432" s="217"/>
      <c r="IR432" s="217"/>
      <c r="IS432" s="217"/>
      <c r="IT432" s="217"/>
      <c r="IU432" s="217"/>
      <c r="IV432" s="217"/>
      <c r="IW432" s="217"/>
    </row>
    <row r="433" customFormat="false" ht="12.75" hidden="false" customHeight="false" outlineLevel="0" collapsed="false">
      <c r="A433" s="225"/>
      <c r="B433" s="226"/>
      <c r="C433" s="222"/>
      <c r="D433" s="222"/>
      <c r="E433" s="222"/>
      <c r="F433" s="217"/>
      <c r="G433" s="217"/>
      <c r="H433" s="217"/>
      <c r="I433" s="217"/>
      <c r="J433" s="217"/>
      <c r="K433" s="217"/>
      <c r="L433" s="217"/>
      <c r="M433" s="217"/>
      <c r="N433" s="217"/>
      <c r="O433" s="217"/>
      <c r="P433" s="217"/>
      <c r="Q433" s="217"/>
      <c r="R433" s="217"/>
      <c r="S433" s="217"/>
      <c r="T433" s="217"/>
      <c r="U433" s="217"/>
      <c r="V433" s="217"/>
      <c r="W433" s="217"/>
      <c r="X433" s="217"/>
      <c r="Y433" s="217"/>
      <c r="Z433" s="217"/>
      <c r="AA433" s="217"/>
      <c r="AB433" s="217"/>
      <c r="AC433" s="217"/>
      <c r="AD433" s="217"/>
      <c r="AE433" s="217"/>
      <c r="AF433" s="217"/>
      <c r="AG433" s="217"/>
      <c r="AH433" s="217"/>
      <c r="AI433" s="217"/>
      <c r="AJ433" s="217"/>
      <c r="AK433" s="217"/>
      <c r="AL433" s="217"/>
      <c r="AM433" s="217"/>
      <c r="AN433" s="217"/>
      <c r="AO433" s="217"/>
      <c r="AP433" s="217"/>
      <c r="AQ433" s="217"/>
      <c r="AR433" s="217"/>
      <c r="AS433" s="217"/>
      <c r="AT433" s="217"/>
      <c r="AU433" s="217"/>
      <c r="AV433" s="217"/>
      <c r="AW433" s="217"/>
      <c r="AX433" s="217"/>
      <c r="AY433" s="217"/>
      <c r="AZ433" s="217"/>
      <c r="BA433" s="217"/>
      <c r="BB433" s="217"/>
      <c r="BC433" s="217"/>
      <c r="BD433" s="217"/>
      <c r="BE433" s="217"/>
      <c r="BF433" s="217"/>
      <c r="BG433" s="217"/>
      <c r="BH433" s="217"/>
      <c r="BI433" s="217"/>
      <c r="BJ433" s="217"/>
      <c r="BK433" s="217"/>
      <c r="BL433" s="217"/>
      <c r="BM433" s="217"/>
      <c r="BN433" s="217"/>
      <c r="BO433" s="217"/>
      <c r="BP433" s="217"/>
      <c r="BQ433" s="217"/>
      <c r="BR433" s="217"/>
      <c r="BS433" s="217"/>
      <c r="BT433" s="217"/>
      <c r="BU433" s="217"/>
      <c r="BV433" s="217"/>
      <c r="BW433" s="217"/>
      <c r="BX433" s="217"/>
      <c r="BY433" s="217"/>
      <c r="BZ433" s="217"/>
      <c r="CA433" s="217"/>
      <c r="CB433" s="217"/>
      <c r="CC433" s="217"/>
      <c r="CD433" s="217"/>
      <c r="CE433" s="217"/>
      <c r="CF433" s="217"/>
      <c r="CG433" s="217"/>
      <c r="CH433" s="217"/>
      <c r="CI433" s="217"/>
      <c r="CJ433" s="217"/>
      <c r="CK433" s="217"/>
      <c r="CL433" s="217"/>
      <c r="CM433" s="217"/>
      <c r="CN433" s="217"/>
      <c r="CO433" s="217"/>
      <c r="CP433" s="217"/>
      <c r="CQ433" s="217"/>
      <c r="CR433" s="217"/>
      <c r="CS433" s="217"/>
      <c r="CT433" s="217"/>
      <c r="CU433" s="217"/>
      <c r="CV433" s="217"/>
      <c r="CW433" s="217"/>
      <c r="CX433" s="217"/>
      <c r="CY433" s="217"/>
      <c r="CZ433" s="217"/>
      <c r="DA433" s="217"/>
      <c r="DB433" s="217"/>
      <c r="DC433" s="217"/>
      <c r="DD433" s="217"/>
      <c r="DE433" s="217"/>
      <c r="DF433" s="217"/>
      <c r="DG433" s="217"/>
      <c r="DH433" s="217"/>
      <c r="DI433" s="217"/>
      <c r="DJ433" s="217"/>
      <c r="DK433" s="217"/>
      <c r="DL433" s="217"/>
      <c r="DM433" s="217"/>
      <c r="DN433" s="217"/>
      <c r="DO433" s="217"/>
      <c r="DP433" s="217"/>
      <c r="DQ433" s="217"/>
      <c r="DR433" s="217"/>
      <c r="DS433" s="217"/>
      <c r="DT433" s="217"/>
      <c r="DU433" s="217"/>
      <c r="DV433" s="217"/>
      <c r="DW433" s="217"/>
      <c r="DX433" s="217"/>
      <c r="DY433" s="217"/>
      <c r="DZ433" s="217"/>
      <c r="EA433" s="217"/>
      <c r="EB433" s="217"/>
      <c r="EC433" s="217"/>
      <c r="ED433" s="217"/>
      <c r="EE433" s="217"/>
      <c r="EF433" s="217"/>
      <c r="EG433" s="217"/>
      <c r="EH433" s="217"/>
      <c r="EI433" s="217"/>
      <c r="EJ433" s="217"/>
      <c r="EK433" s="217"/>
      <c r="EL433" s="217"/>
      <c r="EM433" s="217"/>
      <c r="EN433" s="217"/>
      <c r="EO433" s="217"/>
      <c r="EP433" s="217"/>
      <c r="EQ433" s="217"/>
      <c r="ER433" s="217"/>
      <c r="ES433" s="217"/>
      <c r="ET433" s="217"/>
      <c r="EU433" s="217"/>
      <c r="EV433" s="217"/>
      <c r="EW433" s="217"/>
      <c r="EX433" s="217"/>
      <c r="EY433" s="217"/>
      <c r="EZ433" s="217"/>
      <c r="FA433" s="217"/>
      <c r="FB433" s="217"/>
      <c r="FC433" s="217"/>
      <c r="FD433" s="217"/>
      <c r="FE433" s="217"/>
      <c r="FF433" s="217"/>
      <c r="FG433" s="217"/>
      <c r="FH433" s="217"/>
      <c r="FI433" s="217"/>
      <c r="FJ433" s="217"/>
      <c r="FK433" s="217"/>
      <c r="FL433" s="217"/>
      <c r="FM433" s="217"/>
      <c r="FN433" s="217"/>
      <c r="FO433" s="217"/>
      <c r="FP433" s="217"/>
      <c r="FQ433" s="217"/>
      <c r="FR433" s="217"/>
      <c r="FS433" s="217"/>
      <c r="FT433" s="217"/>
      <c r="FU433" s="217"/>
      <c r="FV433" s="217"/>
      <c r="FW433" s="217"/>
      <c r="FX433" s="217"/>
      <c r="FY433" s="217"/>
      <c r="FZ433" s="217"/>
      <c r="GA433" s="217"/>
      <c r="GB433" s="217"/>
      <c r="GC433" s="217"/>
      <c r="GD433" s="217"/>
      <c r="GE433" s="217"/>
      <c r="GF433" s="217"/>
      <c r="GG433" s="217"/>
      <c r="GH433" s="217"/>
      <c r="GI433" s="217"/>
      <c r="GJ433" s="217"/>
      <c r="GK433" s="217"/>
      <c r="GL433" s="217"/>
      <c r="GM433" s="217"/>
      <c r="GN433" s="217"/>
      <c r="GO433" s="217"/>
      <c r="GP433" s="217"/>
      <c r="GQ433" s="217"/>
      <c r="GR433" s="217"/>
      <c r="GS433" s="217"/>
      <c r="GT433" s="217"/>
      <c r="GU433" s="217"/>
      <c r="GV433" s="217"/>
      <c r="GW433" s="217"/>
      <c r="GX433" s="217"/>
      <c r="GY433" s="217"/>
      <c r="GZ433" s="217"/>
      <c r="HA433" s="217"/>
      <c r="HB433" s="217"/>
      <c r="HC433" s="217"/>
      <c r="HD433" s="217"/>
      <c r="HE433" s="217"/>
      <c r="HF433" s="217"/>
      <c r="HG433" s="217"/>
      <c r="HH433" s="217"/>
      <c r="HI433" s="217"/>
      <c r="HJ433" s="217"/>
      <c r="HK433" s="217"/>
      <c r="HL433" s="217"/>
      <c r="HM433" s="217"/>
      <c r="HN433" s="217"/>
      <c r="HO433" s="217"/>
      <c r="HP433" s="217"/>
      <c r="HQ433" s="217"/>
      <c r="HR433" s="217"/>
      <c r="HS433" s="217"/>
      <c r="HT433" s="217"/>
      <c r="HU433" s="217"/>
      <c r="HV433" s="217"/>
      <c r="HW433" s="217"/>
      <c r="HX433" s="217"/>
      <c r="HY433" s="217"/>
      <c r="HZ433" s="217"/>
      <c r="IA433" s="217"/>
      <c r="IB433" s="217"/>
      <c r="IC433" s="217"/>
      <c r="ID433" s="217"/>
      <c r="IE433" s="217"/>
      <c r="IF433" s="217"/>
      <c r="IG433" s="217"/>
      <c r="IH433" s="217"/>
      <c r="II433" s="217"/>
      <c r="IJ433" s="217"/>
      <c r="IK433" s="217"/>
      <c r="IL433" s="217"/>
      <c r="IM433" s="217"/>
      <c r="IN433" s="217"/>
      <c r="IO433" s="217"/>
      <c r="IP433" s="217"/>
      <c r="IQ433" s="217"/>
      <c r="IR433" s="217"/>
      <c r="IS433" s="217"/>
      <c r="IT433" s="217"/>
      <c r="IU433" s="217"/>
      <c r="IV433" s="217"/>
      <c r="IW433" s="217"/>
    </row>
    <row r="434" customFormat="false" ht="12.75" hidden="false" customHeight="false" outlineLevel="0" collapsed="false">
      <c r="A434" s="225"/>
      <c r="B434" s="226"/>
      <c r="C434" s="222"/>
      <c r="D434" s="222"/>
      <c r="E434" s="222"/>
      <c r="F434" s="217"/>
      <c r="G434" s="217"/>
      <c r="H434" s="217"/>
      <c r="I434" s="217"/>
      <c r="J434" s="217"/>
      <c r="K434" s="217"/>
      <c r="L434" s="217"/>
      <c r="M434" s="217"/>
      <c r="N434" s="217"/>
      <c r="O434" s="217"/>
      <c r="P434" s="217"/>
      <c r="Q434" s="217"/>
      <c r="R434" s="217"/>
      <c r="S434" s="217"/>
      <c r="T434" s="217"/>
      <c r="U434" s="217"/>
      <c r="V434" s="217"/>
      <c r="W434" s="217"/>
      <c r="X434" s="217"/>
      <c r="Y434" s="217"/>
      <c r="Z434" s="217"/>
      <c r="AA434" s="217"/>
      <c r="AB434" s="217"/>
      <c r="AC434" s="217"/>
      <c r="AD434" s="217"/>
      <c r="AE434" s="217"/>
      <c r="AF434" s="217"/>
      <c r="AG434" s="217"/>
      <c r="AH434" s="217"/>
      <c r="AI434" s="217"/>
      <c r="AJ434" s="217"/>
      <c r="AK434" s="217"/>
      <c r="AL434" s="217"/>
      <c r="AM434" s="217"/>
      <c r="AN434" s="217"/>
      <c r="AO434" s="217"/>
      <c r="AP434" s="217"/>
      <c r="AQ434" s="217"/>
      <c r="AR434" s="217"/>
      <c r="AS434" s="217"/>
      <c r="AT434" s="217"/>
      <c r="AU434" s="217"/>
      <c r="AV434" s="217"/>
      <c r="AW434" s="217"/>
      <c r="AX434" s="217"/>
      <c r="AY434" s="217"/>
      <c r="AZ434" s="217"/>
      <c r="BA434" s="217"/>
      <c r="BB434" s="217"/>
      <c r="BC434" s="217"/>
      <c r="BD434" s="217"/>
      <c r="BE434" s="217"/>
      <c r="BF434" s="217"/>
      <c r="BG434" s="217"/>
      <c r="BH434" s="217"/>
      <c r="BI434" s="217"/>
      <c r="BJ434" s="217"/>
      <c r="BK434" s="217"/>
      <c r="BL434" s="217"/>
      <c r="BM434" s="217"/>
      <c r="BN434" s="217"/>
      <c r="BO434" s="217"/>
      <c r="BP434" s="217"/>
      <c r="BQ434" s="217"/>
      <c r="BR434" s="217"/>
      <c r="BS434" s="217"/>
      <c r="BT434" s="217"/>
      <c r="BU434" s="217"/>
      <c r="BV434" s="217"/>
      <c r="BW434" s="217"/>
      <c r="BX434" s="217"/>
      <c r="BY434" s="217"/>
      <c r="BZ434" s="217"/>
      <c r="CA434" s="217"/>
      <c r="CB434" s="217"/>
      <c r="CC434" s="217"/>
      <c r="CD434" s="217"/>
      <c r="CE434" s="217"/>
      <c r="CF434" s="217"/>
      <c r="CG434" s="217"/>
      <c r="CH434" s="217"/>
      <c r="CI434" s="217"/>
      <c r="CJ434" s="217"/>
      <c r="CK434" s="217"/>
      <c r="CL434" s="217"/>
      <c r="CM434" s="217"/>
      <c r="CN434" s="217"/>
      <c r="CO434" s="217"/>
      <c r="CP434" s="217"/>
      <c r="CQ434" s="217"/>
      <c r="CR434" s="217"/>
      <c r="CS434" s="217"/>
      <c r="CT434" s="217"/>
      <c r="CU434" s="217"/>
      <c r="CV434" s="217"/>
      <c r="CW434" s="217"/>
      <c r="CX434" s="217"/>
      <c r="CY434" s="217"/>
      <c r="CZ434" s="217"/>
      <c r="DA434" s="217"/>
      <c r="DB434" s="217"/>
      <c r="DC434" s="217"/>
      <c r="DD434" s="217"/>
      <c r="DE434" s="217"/>
      <c r="DF434" s="217"/>
      <c r="DG434" s="217"/>
      <c r="DH434" s="217"/>
      <c r="DI434" s="217"/>
      <c r="DJ434" s="217"/>
      <c r="DK434" s="217"/>
      <c r="DL434" s="217"/>
      <c r="DM434" s="217"/>
      <c r="DN434" s="217"/>
      <c r="DO434" s="217"/>
      <c r="DP434" s="217"/>
      <c r="DQ434" s="217"/>
      <c r="DR434" s="217"/>
      <c r="DS434" s="217"/>
      <c r="DT434" s="217"/>
      <c r="DU434" s="217"/>
      <c r="DV434" s="217"/>
      <c r="DW434" s="217"/>
      <c r="DX434" s="217"/>
      <c r="DY434" s="217"/>
      <c r="DZ434" s="217"/>
      <c r="EA434" s="217"/>
      <c r="EB434" s="217"/>
      <c r="EC434" s="217"/>
      <c r="ED434" s="217"/>
      <c r="EE434" s="217"/>
      <c r="EF434" s="217"/>
      <c r="EG434" s="217"/>
      <c r="EH434" s="217"/>
      <c r="EI434" s="217"/>
      <c r="EJ434" s="217"/>
      <c r="EK434" s="217"/>
      <c r="EL434" s="217"/>
      <c r="EM434" s="217"/>
      <c r="EN434" s="217"/>
      <c r="EO434" s="217"/>
      <c r="EP434" s="217"/>
      <c r="EQ434" s="217"/>
      <c r="ER434" s="217"/>
      <c r="ES434" s="217"/>
      <c r="ET434" s="217"/>
      <c r="EU434" s="217"/>
      <c r="EV434" s="217"/>
      <c r="EW434" s="217"/>
      <c r="EX434" s="217"/>
      <c r="EY434" s="217"/>
      <c r="EZ434" s="217"/>
      <c r="FA434" s="217"/>
      <c r="FB434" s="217"/>
      <c r="FC434" s="217"/>
      <c r="FD434" s="217"/>
      <c r="FE434" s="217"/>
      <c r="FF434" s="217"/>
      <c r="FG434" s="217"/>
      <c r="FH434" s="217"/>
      <c r="FI434" s="217"/>
      <c r="FJ434" s="217"/>
      <c r="FK434" s="217"/>
      <c r="FL434" s="217"/>
      <c r="FM434" s="217"/>
      <c r="FN434" s="217"/>
      <c r="FO434" s="217"/>
      <c r="FP434" s="217"/>
      <c r="FQ434" s="217"/>
      <c r="FR434" s="217"/>
      <c r="FS434" s="217"/>
      <c r="FT434" s="217"/>
      <c r="FU434" s="217"/>
      <c r="FV434" s="217"/>
      <c r="FW434" s="217"/>
      <c r="FX434" s="217"/>
      <c r="FY434" s="217"/>
      <c r="FZ434" s="217"/>
      <c r="GA434" s="217"/>
      <c r="GB434" s="217"/>
      <c r="GC434" s="217"/>
      <c r="GD434" s="217"/>
      <c r="GE434" s="217"/>
      <c r="GF434" s="217"/>
      <c r="GG434" s="217"/>
      <c r="GH434" s="217"/>
      <c r="GI434" s="217"/>
      <c r="GJ434" s="217"/>
      <c r="GK434" s="217"/>
      <c r="GL434" s="217"/>
      <c r="GM434" s="217"/>
      <c r="GN434" s="217"/>
      <c r="GO434" s="217"/>
      <c r="GP434" s="217"/>
      <c r="GQ434" s="217"/>
      <c r="GR434" s="217"/>
      <c r="GS434" s="217"/>
      <c r="GT434" s="217"/>
      <c r="GU434" s="217"/>
      <c r="GV434" s="217"/>
      <c r="GW434" s="217"/>
      <c r="GX434" s="217"/>
      <c r="GY434" s="217"/>
      <c r="GZ434" s="217"/>
      <c r="HA434" s="217"/>
      <c r="HB434" s="217"/>
      <c r="HC434" s="217"/>
      <c r="HD434" s="217"/>
      <c r="HE434" s="217"/>
      <c r="HF434" s="217"/>
      <c r="HG434" s="217"/>
      <c r="HH434" s="217"/>
      <c r="HI434" s="217"/>
      <c r="HJ434" s="217"/>
      <c r="HK434" s="217"/>
      <c r="HL434" s="217"/>
      <c r="HM434" s="217"/>
      <c r="HN434" s="217"/>
      <c r="HO434" s="217"/>
      <c r="HP434" s="217"/>
      <c r="HQ434" s="217"/>
      <c r="HR434" s="217"/>
      <c r="HS434" s="217"/>
      <c r="HT434" s="217"/>
      <c r="HU434" s="217"/>
      <c r="HV434" s="217"/>
      <c r="HW434" s="217"/>
      <c r="HX434" s="217"/>
      <c r="HY434" s="217"/>
      <c r="HZ434" s="217"/>
      <c r="IA434" s="217"/>
      <c r="IB434" s="217"/>
      <c r="IC434" s="217"/>
      <c r="ID434" s="217"/>
      <c r="IE434" s="217"/>
      <c r="IF434" s="217"/>
      <c r="IG434" s="217"/>
      <c r="IH434" s="217"/>
      <c r="II434" s="217"/>
      <c r="IJ434" s="217"/>
      <c r="IK434" s="217"/>
      <c r="IL434" s="217"/>
      <c r="IM434" s="217"/>
      <c r="IN434" s="217"/>
      <c r="IO434" s="217"/>
      <c r="IP434" s="217"/>
      <c r="IQ434" s="217"/>
      <c r="IR434" s="217"/>
      <c r="IS434" s="217"/>
      <c r="IT434" s="217"/>
      <c r="IU434" s="217"/>
      <c r="IV434" s="217"/>
      <c r="IW434" s="217"/>
    </row>
    <row r="435" customFormat="false" ht="12.75" hidden="false" customHeight="false" outlineLevel="0" collapsed="false">
      <c r="A435" s="225"/>
      <c r="B435" s="226"/>
      <c r="C435" s="222"/>
      <c r="D435" s="222"/>
      <c r="E435" s="222"/>
      <c r="F435" s="217"/>
      <c r="G435" s="217"/>
      <c r="H435" s="217"/>
      <c r="I435" s="217"/>
      <c r="J435" s="217"/>
      <c r="K435" s="217"/>
      <c r="L435" s="217"/>
      <c r="M435" s="217"/>
      <c r="N435" s="217"/>
      <c r="O435" s="217"/>
      <c r="P435" s="217"/>
      <c r="Q435" s="217"/>
      <c r="R435" s="217"/>
      <c r="S435" s="217"/>
      <c r="T435" s="217"/>
      <c r="U435" s="217"/>
      <c r="V435" s="217"/>
      <c r="W435" s="217"/>
      <c r="X435" s="217"/>
      <c r="Y435" s="217"/>
      <c r="Z435" s="217"/>
      <c r="AA435" s="217"/>
      <c r="AB435" s="217"/>
      <c r="AC435" s="217"/>
      <c r="AD435" s="217"/>
      <c r="AE435" s="217"/>
      <c r="AF435" s="217"/>
      <c r="AG435" s="217"/>
      <c r="AH435" s="217"/>
      <c r="AI435" s="217"/>
      <c r="AJ435" s="217"/>
      <c r="AK435" s="217"/>
      <c r="AL435" s="217"/>
      <c r="AM435" s="217"/>
      <c r="AN435" s="217"/>
      <c r="AO435" s="217"/>
      <c r="AP435" s="217"/>
      <c r="AQ435" s="217"/>
      <c r="AR435" s="217"/>
      <c r="AS435" s="217"/>
      <c r="AT435" s="217"/>
      <c r="AU435" s="217"/>
      <c r="AV435" s="217"/>
      <c r="AW435" s="217"/>
      <c r="AX435" s="217"/>
      <c r="AY435" s="217"/>
      <c r="AZ435" s="217"/>
      <c r="BA435" s="217"/>
      <c r="BB435" s="217"/>
      <c r="BC435" s="217"/>
      <c r="BD435" s="217"/>
      <c r="BE435" s="217"/>
      <c r="BF435" s="217"/>
      <c r="BG435" s="217"/>
      <c r="BH435" s="217"/>
      <c r="BI435" s="217"/>
      <c r="BJ435" s="217"/>
      <c r="BK435" s="217"/>
      <c r="BL435" s="217"/>
      <c r="BM435" s="217"/>
      <c r="BN435" s="217"/>
      <c r="BO435" s="217"/>
      <c r="BP435" s="217"/>
      <c r="BQ435" s="217"/>
      <c r="BR435" s="217"/>
      <c r="BS435" s="217"/>
      <c r="BT435" s="217"/>
      <c r="BU435" s="217"/>
      <c r="BV435" s="217"/>
      <c r="BW435" s="217"/>
      <c r="BX435" s="217"/>
      <c r="BY435" s="217"/>
      <c r="BZ435" s="217"/>
      <c r="CA435" s="217"/>
      <c r="CB435" s="217"/>
      <c r="CC435" s="217"/>
      <c r="CD435" s="217"/>
      <c r="CE435" s="217"/>
      <c r="CF435" s="217"/>
      <c r="CG435" s="217"/>
      <c r="CH435" s="217"/>
      <c r="CI435" s="217"/>
      <c r="CJ435" s="217"/>
      <c r="CK435" s="217"/>
      <c r="CL435" s="217"/>
      <c r="CM435" s="217"/>
      <c r="CN435" s="217"/>
      <c r="CO435" s="217"/>
      <c r="CP435" s="217"/>
      <c r="CQ435" s="217"/>
      <c r="CR435" s="217"/>
      <c r="CS435" s="217"/>
      <c r="CT435" s="217"/>
      <c r="CU435" s="217"/>
      <c r="CV435" s="217"/>
      <c r="CW435" s="217"/>
      <c r="CX435" s="217"/>
      <c r="CY435" s="217"/>
      <c r="CZ435" s="217"/>
      <c r="DA435" s="217"/>
      <c r="DB435" s="217"/>
      <c r="DC435" s="217"/>
      <c r="DD435" s="217"/>
      <c r="DE435" s="217"/>
      <c r="DF435" s="217"/>
      <c r="DG435" s="217"/>
      <c r="DH435" s="217"/>
      <c r="DI435" s="217"/>
      <c r="DJ435" s="217"/>
      <c r="DK435" s="217"/>
      <c r="DL435" s="217"/>
      <c r="DM435" s="217"/>
      <c r="DN435" s="217"/>
      <c r="DO435" s="217"/>
      <c r="DP435" s="217"/>
      <c r="DQ435" s="217"/>
      <c r="DR435" s="217"/>
      <c r="DS435" s="217"/>
      <c r="DT435" s="217"/>
      <c r="DU435" s="217"/>
      <c r="DV435" s="217"/>
      <c r="DW435" s="217"/>
      <c r="DX435" s="217"/>
      <c r="DY435" s="217"/>
      <c r="DZ435" s="217"/>
      <c r="EA435" s="217"/>
      <c r="EB435" s="217"/>
      <c r="EC435" s="217"/>
      <c r="ED435" s="217"/>
      <c r="EE435" s="217"/>
      <c r="EF435" s="217"/>
      <c r="EG435" s="217"/>
      <c r="EH435" s="217"/>
      <c r="EI435" s="217"/>
      <c r="EJ435" s="217"/>
      <c r="EK435" s="217"/>
      <c r="EL435" s="217"/>
      <c r="EM435" s="217"/>
      <c r="EN435" s="217"/>
      <c r="EO435" s="217"/>
      <c r="EP435" s="217"/>
      <c r="EQ435" s="217"/>
      <c r="ER435" s="217"/>
      <c r="ES435" s="217"/>
      <c r="ET435" s="217"/>
      <c r="EU435" s="217"/>
      <c r="EV435" s="217"/>
      <c r="EW435" s="217"/>
      <c r="EX435" s="217"/>
      <c r="EY435" s="217"/>
      <c r="EZ435" s="217"/>
      <c r="FA435" s="217"/>
      <c r="FB435" s="217"/>
      <c r="FC435" s="217"/>
      <c r="FD435" s="217"/>
      <c r="FE435" s="217"/>
      <c r="FF435" s="217"/>
      <c r="FG435" s="217"/>
      <c r="FH435" s="217"/>
      <c r="FI435" s="217"/>
      <c r="FJ435" s="217"/>
      <c r="FK435" s="217"/>
      <c r="FL435" s="217"/>
      <c r="FM435" s="217"/>
      <c r="FN435" s="217"/>
      <c r="FO435" s="217"/>
      <c r="FP435" s="217"/>
      <c r="FQ435" s="217"/>
      <c r="FR435" s="217"/>
      <c r="FS435" s="217"/>
      <c r="FT435" s="217"/>
      <c r="FU435" s="217"/>
      <c r="FV435" s="217"/>
      <c r="FW435" s="217"/>
      <c r="FX435" s="217"/>
      <c r="FY435" s="217"/>
      <c r="FZ435" s="217"/>
      <c r="GA435" s="217"/>
      <c r="GB435" s="217"/>
      <c r="GC435" s="217"/>
      <c r="GD435" s="217"/>
      <c r="GE435" s="217"/>
      <c r="GF435" s="217"/>
      <c r="GG435" s="217"/>
      <c r="GH435" s="217"/>
      <c r="GI435" s="217"/>
      <c r="GJ435" s="217"/>
      <c r="GK435" s="217"/>
      <c r="GL435" s="217"/>
      <c r="GM435" s="217"/>
      <c r="GN435" s="217"/>
      <c r="GO435" s="217"/>
      <c r="GP435" s="217"/>
      <c r="GQ435" s="217"/>
      <c r="GR435" s="217"/>
      <c r="GS435" s="217"/>
      <c r="GT435" s="217"/>
      <c r="GU435" s="217"/>
      <c r="GV435" s="217"/>
      <c r="GW435" s="217"/>
      <c r="GX435" s="217"/>
      <c r="GY435" s="217"/>
      <c r="GZ435" s="217"/>
      <c r="HA435" s="217"/>
      <c r="HB435" s="217"/>
      <c r="HC435" s="217"/>
      <c r="HD435" s="217"/>
      <c r="HE435" s="217"/>
      <c r="HF435" s="217"/>
      <c r="HG435" s="217"/>
      <c r="HH435" s="217"/>
      <c r="HI435" s="217"/>
      <c r="HJ435" s="217"/>
      <c r="HK435" s="217"/>
      <c r="HL435" s="217"/>
      <c r="HM435" s="217"/>
      <c r="HN435" s="217"/>
      <c r="HO435" s="217"/>
      <c r="HP435" s="217"/>
      <c r="HQ435" s="217"/>
      <c r="HR435" s="217"/>
      <c r="HS435" s="217"/>
      <c r="HT435" s="217"/>
      <c r="HU435" s="217"/>
      <c r="HV435" s="217"/>
      <c r="HW435" s="217"/>
      <c r="HX435" s="217"/>
      <c r="HY435" s="217"/>
      <c r="HZ435" s="217"/>
      <c r="IA435" s="217"/>
      <c r="IB435" s="217"/>
      <c r="IC435" s="217"/>
      <c r="ID435" s="217"/>
      <c r="IE435" s="217"/>
      <c r="IF435" s="217"/>
      <c r="IG435" s="217"/>
      <c r="IH435" s="217"/>
      <c r="II435" s="217"/>
      <c r="IJ435" s="217"/>
      <c r="IK435" s="217"/>
      <c r="IL435" s="217"/>
      <c r="IM435" s="217"/>
      <c r="IN435" s="217"/>
      <c r="IO435" s="217"/>
      <c r="IP435" s="217"/>
      <c r="IQ435" s="217"/>
      <c r="IR435" s="217"/>
      <c r="IS435" s="217"/>
      <c r="IT435" s="217"/>
      <c r="IU435" s="217"/>
      <c r="IV435" s="217"/>
      <c r="IW435" s="217"/>
    </row>
    <row r="436" customFormat="false" ht="12.75" hidden="false" customHeight="false" outlineLevel="0" collapsed="false">
      <c r="A436" s="225"/>
      <c r="B436" s="226"/>
      <c r="C436" s="222"/>
      <c r="D436" s="222"/>
      <c r="E436" s="222"/>
      <c r="F436" s="217"/>
      <c r="G436" s="217"/>
      <c r="H436" s="217"/>
      <c r="I436" s="217"/>
      <c r="J436" s="217"/>
      <c r="K436" s="217"/>
      <c r="L436" s="217"/>
      <c r="M436" s="217"/>
      <c r="N436" s="217"/>
      <c r="O436" s="217"/>
      <c r="P436" s="217"/>
      <c r="Q436" s="217"/>
      <c r="R436" s="217"/>
      <c r="S436" s="217"/>
      <c r="T436" s="217"/>
      <c r="U436" s="217"/>
      <c r="V436" s="217"/>
      <c r="W436" s="217"/>
      <c r="X436" s="217"/>
      <c r="Y436" s="217"/>
      <c r="Z436" s="217"/>
      <c r="AA436" s="217"/>
      <c r="AB436" s="217"/>
      <c r="AC436" s="217"/>
      <c r="AD436" s="217"/>
      <c r="AE436" s="217"/>
      <c r="AF436" s="217"/>
      <c r="AG436" s="217"/>
      <c r="AH436" s="217"/>
      <c r="AI436" s="217"/>
      <c r="AJ436" s="217"/>
      <c r="AK436" s="217"/>
      <c r="AL436" s="217"/>
      <c r="AM436" s="217"/>
      <c r="AN436" s="217"/>
      <c r="AO436" s="217"/>
      <c r="AP436" s="217"/>
      <c r="AQ436" s="217"/>
      <c r="AR436" s="217"/>
      <c r="AS436" s="217"/>
      <c r="AT436" s="217"/>
      <c r="AU436" s="217"/>
      <c r="AV436" s="217"/>
      <c r="AW436" s="217"/>
      <c r="AX436" s="217"/>
      <c r="AY436" s="217"/>
      <c r="AZ436" s="217"/>
      <c r="BA436" s="217"/>
      <c r="BB436" s="217"/>
      <c r="BC436" s="217"/>
      <c r="BD436" s="217"/>
      <c r="BE436" s="217"/>
      <c r="BF436" s="217"/>
      <c r="BG436" s="217"/>
      <c r="BH436" s="217"/>
      <c r="BI436" s="217"/>
      <c r="BJ436" s="217"/>
      <c r="BK436" s="217"/>
      <c r="BL436" s="217"/>
      <c r="BM436" s="217"/>
      <c r="BN436" s="217"/>
      <c r="BO436" s="217"/>
      <c r="BP436" s="217"/>
      <c r="BQ436" s="217"/>
      <c r="BR436" s="217"/>
      <c r="BS436" s="217"/>
      <c r="BT436" s="217"/>
      <c r="BU436" s="217"/>
      <c r="BV436" s="217"/>
      <c r="BW436" s="217"/>
      <c r="BX436" s="217"/>
      <c r="BY436" s="217"/>
      <c r="BZ436" s="217"/>
      <c r="CA436" s="217"/>
      <c r="CB436" s="217"/>
      <c r="CC436" s="217"/>
      <c r="CD436" s="217"/>
      <c r="CE436" s="217"/>
      <c r="CF436" s="217"/>
      <c r="CG436" s="217"/>
      <c r="CH436" s="217"/>
      <c r="CI436" s="217"/>
      <c r="CJ436" s="217"/>
      <c r="CK436" s="217"/>
      <c r="CL436" s="217"/>
      <c r="CM436" s="217"/>
      <c r="CN436" s="217"/>
      <c r="CO436" s="217"/>
      <c r="CP436" s="217"/>
      <c r="CQ436" s="217"/>
      <c r="CR436" s="217"/>
      <c r="CS436" s="217"/>
      <c r="CT436" s="217"/>
      <c r="CU436" s="217"/>
      <c r="CV436" s="217"/>
      <c r="CW436" s="217"/>
      <c r="CX436" s="217"/>
      <c r="CY436" s="217"/>
      <c r="CZ436" s="217"/>
      <c r="DA436" s="217"/>
      <c r="DB436" s="217"/>
      <c r="DC436" s="217"/>
      <c r="DD436" s="217"/>
      <c r="DE436" s="217"/>
      <c r="DF436" s="217"/>
      <c r="DG436" s="217"/>
      <c r="DH436" s="217"/>
      <c r="DI436" s="217"/>
      <c r="DJ436" s="217"/>
      <c r="DK436" s="217"/>
      <c r="DL436" s="217"/>
      <c r="DM436" s="217"/>
      <c r="DN436" s="217"/>
      <c r="DO436" s="217"/>
      <c r="DP436" s="217"/>
      <c r="DQ436" s="217"/>
      <c r="DR436" s="217"/>
      <c r="DS436" s="217"/>
      <c r="DT436" s="217"/>
      <c r="DU436" s="217"/>
      <c r="DV436" s="217"/>
      <c r="DW436" s="217"/>
      <c r="DX436" s="217"/>
      <c r="DY436" s="217"/>
      <c r="DZ436" s="217"/>
      <c r="EA436" s="217"/>
      <c r="EB436" s="217"/>
      <c r="EC436" s="217"/>
      <c r="ED436" s="217"/>
      <c r="EE436" s="217"/>
      <c r="EF436" s="217"/>
      <c r="EG436" s="217"/>
      <c r="EH436" s="217"/>
      <c r="EI436" s="217"/>
      <c r="EJ436" s="217"/>
      <c r="EK436" s="217"/>
      <c r="EL436" s="217"/>
      <c r="EM436" s="217"/>
      <c r="EN436" s="217"/>
      <c r="EO436" s="217"/>
      <c r="EP436" s="217"/>
      <c r="EQ436" s="217"/>
      <c r="ER436" s="217"/>
      <c r="ES436" s="217"/>
      <c r="ET436" s="217"/>
      <c r="EU436" s="217"/>
      <c r="EV436" s="217"/>
      <c r="EW436" s="217"/>
      <c r="EX436" s="217"/>
      <c r="EY436" s="217"/>
      <c r="EZ436" s="217"/>
      <c r="FA436" s="217"/>
      <c r="FB436" s="217"/>
      <c r="FC436" s="217"/>
      <c r="FD436" s="217"/>
      <c r="FE436" s="217"/>
      <c r="FF436" s="217"/>
      <c r="FG436" s="217"/>
      <c r="FH436" s="217"/>
      <c r="FI436" s="217"/>
      <c r="FJ436" s="217"/>
      <c r="FK436" s="217"/>
      <c r="FL436" s="217"/>
      <c r="FM436" s="217"/>
      <c r="FN436" s="217"/>
      <c r="FO436" s="217"/>
      <c r="FP436" s="217"/>
      <c r="FQ436" s="217"/>
      <c r="FR436" s="217"/>
      <c r="FS436" s="217"/>
      <c r="FT436" s="217"/>
      <c r="FU436" s="217"/>
      <c r="FV436" s="217"/>
      <c r="FW436" s="217"/>
      <c r="FX436" s="217"/>
      <c r="FY436" s="217"/>
      <c r="FZ436" s="217"/>
      <c r="GA436" s="217"/>
      <c r="GB436" s="217"/>
      <c r="GC436" s="217"/>
      <c r="GD436" s="217"/>
      <c r="GE436" s="217"/>
      <c r="GF436" s="217"/>
      <c r="GG436" s="217"/>
      <c r="GH436" s="217"/>
      <c r="GI436" s="217"/>
      <c r="GJ436" s="217"/>
      <c r="GK436" s="217"/>
      <c r="GL436" s="217"/>
      <c r="GM436" s="217"/>
      <c r="GN436" s="217"/>
      <c r="GO436" s="217"/>
      <c r="GP436" s="217"/>
      <c r="GQ436" s="217"/>
      <c r="GR436" s="217"/>
      <c r="GS436" s="217"/>
      <c r="GT436" s="217"/>
      <c r="GU436" s="217"/>
      <c r="GV436" s="217"/>
      <c r="GW436" s="217"/>
      <c r="GX436" s="217"/>
      <c r="GY436" s="217"/>
      <c r="GZ436" s="217"/>
      <c r="HA436" s="217"/>
      <c r="HB436" s="217"/>
      <c r="HC436" s="217"/>
      <c r="HD436" s="217"/>
      <c r="HE436" s="217"/>
      <c r="HF436" s="217"/>
      <c r="HG436" s="217"/>
      <c r="HH436" s="217"/>
      <c r="HI436" s="217"/>
      <c r="HJ436" s="217"/>
      <c r="HK436" s="217"/>
      <c r="HL436" s="217"/>
      <c r="HM436" s="217"/>
      <c r="HN436" s="217"/>
      <c r="HO436" s="217"/>
      <c r="HP436" s="217"/>
      <c r="HQ436" s="217"/>
      <c r="HR436" s="217"/>
      <c r="HS436" s="217"/>
      <c r="HT436" s="217"/>
      <c r="HU436" s="217"/>
      <c r="HV436" s="217"/>
      <c r="HW436" s="217"/>
      <c r="HX436" s="217"/>
      <c r="HY436" s="217"/>
      <c r="HZ436" s="217"/>
      <c r="IA436" s="217"/>
      <c r="IB436" s="217"/>
      <c r="IC436" s="217"/>
      <c r="ID436" s="217"/>
      <c r="IE436" s="217"/>
      <c r="IF436" s="217"/>
      <c r="IG436" s="217"/>
      <c r="IH436" s="217"/>
      <c r="II436" s="217"/>
      <c r="IJ436" s="217"/>
      <c r="IK436" s="217"/>
      <c r="IL436" s="217"/>
      <c r="IM436" s="217"/>
      <c r="IN436" s="217"/>
      <c r="IO436" s="217"/>
      <c r="IP436" s="217"/>
      <c r="IQ436" s="217"/>
      <c r="IR436" s="217"/>
      <c r="IS436" s="217"/>
      <c r="IT436" s="217"/>
      <c r="IU436" s="217"/>
      <c r="IV436" s="217"/>
      <c r="IW436" s="217"/>
    </row>
    <row r="437" customFormat="false" ht="12.75" hidden="false" customHeight="false" outlineLevel="0" collapsed="false">
      <c r="A437" s="225"/>
      <c r="B437" s="226"/>
      <c r="C437" s="222"/>
      <c r="D437" s="222"/>
      <c r="E437" s="222"/>
      <c r="F437" s="217"/>
      <c r="G437" s="217"/>
      <c r="H437" s="217"/>
      <c r="I437" s="217"/>
      <c r="J437" s="217"/>
      <c r="K437" s="217"/>
      <c r="L437" s="217"/>
      <c r="M437" s="217"/>
      <c r="N437" s="217"/>
      <c r="O437" s="217"/>
      <c r="P437" s="217"/>
      <c r="Q437" s="217"/>
      <c r="R437" s="217"/>
      <c r="S437" s="217"/>
      <c r="T437" s="217"/>
      <c r="U437" s="217"/>
      <c r="V437" s="217"/>
      <c r="W437" s="217"/>
      <c r="X437" s="217"/>
      <c r="Y437" s="217"/>
      <c r="Z437" s="217"/>
      <c r="AA437" s="217"/>
      <c r="AB437" s="217"/>
      <c r="AC437" s="217"/>
      <c r="AD437" s="217"/>
      <c r="AE437" s="217"/>
      <c r="AF437" s="217"/>
      <c r="AG437" s="217"/>
      <c r="AH437" s="217"/>
      <c r="AI437" s="217"/>
      <c r="AJ437" s="217"/>
      <c r="AK437" s="217"/>
      <c r="AL437" s="217"/>
      <c r="AM437" s="217"/>
      <c r="AN437" s="217"/>
      <c r="AO437" s="217"/>
      <c r="AP437" s="217"/>
      <c r="AQ437" s="217"/>
      <c r="AR437" s="217"/>
      <c r="AS437" s="217"/>
      <c r="AT437" s="217"/>
      <c r="AU437" s="217"/>
      <c r="AV437" s="217"/>
      <c r="AW437" s="217"/>
      <c r="AX437" s="217"/>
      <c r="AY437" s="217"/>
      <c r="AZ437" s="217"/>
      <c r="BA437" s="217"/>
      <c r="BB437" s="217"/>
      <c r="BC437" s="217"/>
      <c r="BD437" s="217"/>
      <c r="BE437" s="217"/>
      <c r="BF437" s="217"/>
      <c r="BG437" s="217"/>
      <c r="BH437" s="217"/>
      <c r="BI437" s="217"/>
      <c r="BJ437" s="217"/>
      <c r="BK437" s="217"/>
      <c r="BL437" s="217"/>
      <c r="BM437" s="217"/>
      <c r="BN437" s="217"/>
      <c r="BO437" s="217"/>
      <c r="BP437" s="217"/>
      <c r="BQ437" s="217"/>
      <c r="BR437" s="217"/>
      <c r="BS437" s="217"/>
      <c r="BT437" s="217"/>
      <c r="BU437" s="217"/>
      <c r="BV437" s="217"/>
      <c r="BW437" s="217"/>
      <c r="BX437" s="217"/>
      <c r="BY437" s="217"/>
      <c r="BZ437" s="217"/>
      <c r="CA437" s="217"/>
      <c r="CB437" s="217"/>
      <c r="CC437" s="217"/>
      <c r="CD437" s="217"/>
      <c r="CE437" s="217"/>
      <c r="CF437" s="217"/>
      <c r="CG437" s="217"/>
      <c r="CH437" s="217"/>
      <c r="CI437" s="217"/>
      <c r="CJ437" s="217"/>
      <c r="CK437" s="217"/>
      <c r="CL437" s="217"/>
      <c r="CM437" s="217"/>
      <c r="CN437" s="217"/>
      <c r="CO437" s="217"/>
      <c r="CP437" s="217"/>
      <c r="CQ437" s="217"/>
      <c r="CR437" s="217"/>
      <c r="CS437" s="217"/>
      <c r="CT437" s="217"/>
      <c r="CU437" s="217"/>
      <c r="CV437" s="217"/>
      <c r="CW437" s="217"/>
      <c r="CX437" s="217"/>
      <c r="CY437" s="217"/>
      <c r="CZ437" s="217"/>
      <c r="DA437" s="217"/>
      <c r="DB437" s="217"/>
      <c r="DC437" s="217"/>
      <c r="DD437" s="217"/>
      <c r="DE437" s="217"/>
      <c r="DF437" s="217"/>
      <c r="DG437" s="217"/>
      <c r="DH437" s="217"/>
      <c r="DI437" s="217"/>
      <c r="DJ437" s="217"/>
      <c r="DK437" s="217"/>
      <c r="DL437" s="217"/>
      <c r="DM437" s="217"/>
      <c r="DN437" s="217"/>
      <c r="DO437" s="217"/>
      <c r="DP437" s="217"/>
      <c r="DQ437" s="217"/>
      <c r="DR437" s="217"/>
      <c r="DS437" s="217"/>
      <c r="DT437" s="217"/>
      <c r="DU437" s="217"/>
      <c r="DV437" s="217"/>
      <c r="DW437" s="217"/>
      <c r="DX437" s="217"/>
      <c r="DY437" s="217"/>
      <c r="DZ437" s="217"/>
      <c r="EA437" s="217"/>
      <c r="EB437" s="217"/>
      <c r="EC437" s="217"/>
      <c r="ED437" s="217"/>
      <c r="EE437" s="217"/>
      <c r="EF437" s="217"/>
      <c r="EG437" s="217"/>
      <c r="EH437" s="217"/>
      <c r="EI437" s="217"/>
      <c r="EJ437" s="217"/>
      <c r="EK437" s="217"/>
      <c r="EL437" s="217"/>
      <c r="EM437" s="217"/>
      <c r="EN437" s="217"/>
      <c r="EO437" s="217"/>
      <c r="EP437" s="217"/>
      <c r="EQ437" s="217"/>
      <c r="ER437" s="217"/>
      <c r="ES437" s="217"/>
      <c r="ET437" s="217"/>
      <c r="EU437" s="217"/>
      <c r="EV437" s="217"/>
      <c r="EW437" s="217"/>
      <c r="EX437" s="217"/>
      <c r="EY437" s="217"/>
      <c r="EZ437" s="217"/>
      <c r="FA437" s="217"/>
      <c r="FB437" s="217"/>
      <c r="FC437" s="217"/>
      <c r="FD437" s="217"/>
      <c r="FE437" s="217"/>
      <c r="FF437" s="217"/>
      <c r="FG437" s="217"/>
      <c r="FH437" s="217"/>
      <c r="FI437" s="217"/>
      <c r="FJ437" s="217"/>
      <c r="FK437" s="217"/>
      <c r="FL437" s="217"/>
      <c r="FM437" s="217"/>
      <c r="FN437" s="217"/>
      <c r="FO437" s="217"/>
      <c r="FP437" s="217"/>
      <c r="FQ437" s="217"/>
      <c r="FR437" s="217"/>
      <c r="FS437" s="217"/>
      <c r="FT437" s="217"/>
      <c r="FU437" s="217"/>
      <c r="FV437" s="217"/>
      <c r="FW437" s="217"/>
      <c r="FX437" s="217"/>
      <c r="FY437" s="217"/>
      <c r="FZ437" s="217"/>
      <c r="GA437" s="217"/>
      <c r="GB437" s="217"/>
      <c r="GC437" s="217"/>
      <c r="GD437" s="217"/>
      <c r="GE437" s="217"/>
      <c r="GF437" s="217"/>
      <c r="GG437" s="217"/>
      <c r="GH437" s="217"/>
      <c r="GI437" s="217"/>
      <c r="GJ437" s="217"/>
      <c r="GK437" s="217"/>
      <c r="GL437" s="217"/>
      <c r="GM437" s="217"/>
      <c r="GN437" s="217"/>
      <c r="GO437" s="217"/>
      <c r="GP437" s="217"/>
      <c r="GQ437" s="217"/>
      <c r="GR437" s="217"/>
      <c r="GS437" s="217"/>
      <c r="GT437" s="217"/>
      <c r="GU437" s="217"/>
      <c r="GV437" s="217"/>
      <c r="GW437" s="217"/>
      <c r="GX437" s="217"/>
      <c r="GY437" s="217"/>
      <c r="GZ437" s="217"/>
      <c r="HA437" s="217"/>
      <c r="HB437" s="217"/>
      <c r="HC437" s="217"/>
      <c r="HD437" s="217"/>
      <c r="HE437" s="217"/>
      <c r="HF437" s="217"/>
      <c r="HG437" s="217"/>
      <c r="HH437" s="217"/>
      <c r="HI437" s="217"/>
      <c r="HJ437" s="217"/>
      <c r="HK437" s="217"/>
      <c r="HL437" s="217"/>
      <c r="HM437" s="217"/>
      <c r="HN437" s="217"/>
      <c r="HO437" s="217"/>
      <c r="HP437" s="217"/>
      <c r="HQ437" s="217"/>
      <c r="HR437" s="217"/>
      <c r="HS437" s="217"/>
      <c r="HT437" s="217"/>
      <c r="HU437" s="217"/>
      <c r="HV437" s="217"/>
      <c r="HW437" s="217"/>
      <c r="HX437" s="217"/>
      <c r="HY437" s="217"/>
      <c r="HZ437" s="217"/>
      <c r="IA437" s="217"/>
      <c r="IB437" s="217"/>
      <c r="IC437" s="217"/>
      <c r="ID437" s="217"/>
      <c r="IE437" s="217"/>
      <c r="IF437" s="217"/>
      <c r="IG437" s="217"/>
      <c r="IH437" s="217"/>
      <c r="II437" s="217"/>
      <c r="IJ437" s="217"/>
      <c r="IK437" s="217"/>
      <c r="IL437" s="217"/>
      <c r="IM437" s="217"/>
      <c r="IN437" s="217"/>
      <c r="IO437" s="217"/>
      <c r="IP437" s="217"/>
      <c r="IQ437" s="217"/>
      <c r="IR437" s="217"/>
      <c r="IS437" s="217"/>
      <c r="IT437" s="217"/>
      <c r="IU437" s="217"/>
      <c r="IV437" s="217"/>
      <c r="IW437" s="217"/>
    </row>
    <row r="438" customFormat="false" ht="12.75" hidden="false" customHeight="false" outlineLevel="0" collapsed="false">
      <c r="A438" s="195"/>
      <c r="B438" s="226"/>
      <c r="C438" s="222"/>
      <c r="D438" s="222"/>
      <c r="E438" s="222"/>
      <c r="F438" s="217"/>
      <c r="G438" s="217"/>
      <c r="H438" s="217"/>
      <c r="I438" s="217"/>
      <c r="J438" s="217"/>
      <c r="K438" s="217"/>
      <c r="L438" s="217"/>
      <c r="M438" s="217"/>
      <c r="N438" s="217"/>
      <c r="O438" s="217"/>
      <c r="P438" s="217"/>
      <c r="Q438" s="217"/>
      <c r="R438" s="217"/>
      <c r="S438" s="217"/>
      <c r="T438" s="217"/>
      <c r="U438" s="217"/>
      <c r="V438" s="217"/>
      <c r="W438" s="217"/>
      <c r="X438" s="217"/>
      <c r="Y438" s="217"/>
      <c r="Z438" s="217"/>
      <c r="AA438" s="217"/>
      <c r="AB438" s="217"/>
      <c r="AC438" s="217"/>
      <c r="AD438" s="217"/>
      <c r="AE438" s="217"/>
      <c r="AF438" s="217"/>
      <c r="AG438" s="217"/>
      <c r="AH438" s="217"/>
      <c r="AI438" s="217"/>
      <c r="AJ438" s="217"/>
      <c r="AK438" s="217"/>
      <c r="AL438" s="217"/>
      <c r="AM438" s="217"/>
      <c r="AN438" s="217"/>
      <c r="AO438" s="217"/>
      <c r="AP438" s="217"/>
      <c r="AQ438" s="217"/>
      <c r="AR438" s="217"/>
      <c r="AS438" s="217"/>
      <c r="AT438" s="217"/>
      <c r="AU438" s="217"/>
      <c r="AV438" s="217"/>
      <c r="AW438" s="217"/>
      <c r="AX438" s="217"/>
      <c r="AY438" s="217"/>
      <c r="AZ438" s="217"/>
      <c r="BA438" s="217"/>
      <c r="BB438" s="217"/>
      <c r="BC438" s="217"/>
      <c r="BD438" s="217"/>
      <c r="BE438" s="217"/>
      <c r="BF438" s="217"/>
      <c r="BG438" s="217"/>
      <c r="BH438" s="217"/>
      <c r="BI438" s="217"/>
      <c r="BJ438" s="217"/>
      <c r="BK438" s="217"/>
      <c r="BL438" s="217"/>
      <c r="BM438" s="217"/>
      <c r="BN438" s="217"/>
      <c r="BO438" s="217"/>
      <c r="BP438" s="217"/>
      <c r="BQ438" s="217"/>
      <c r="BR438" s="217"/>
      <c r="BS438" s="217"/>
      <c r="BT438" s="217"/>
      <c r="BU438" s="217"/>
      <c r="BV438" s="217"/>
      <c r="BW438" s="217"/>
      <c r="BX438" s="217"/>
      <c r="BY438" s="217"/>
      <c r="BZ438" s="217"/>
      <c r="CA438" s="217"/>
      <c r="CB438" s="217"/>
      <c r="CC438" s="217"/>
      <c r="CD438" s="217"/>
      <c r="CE438" s="217"/>
      <c r="CF438" s="217"/>
      <c r="CG438" s="217"/>
      <c r="CH438" s="217"/>
      <c r="CI438" s="217"/>
      <c r="CJ438" s="217"/>
      <c r="CK438" s="217"/>
      <c r="CL438" s="217"/>
      <c r="CM438" s="217"/>
      <c r="CN438" s="217"/>
      <c r="CO438" s="217"/>
      <c r="CP438" s="217"/>
      <c r="CQ438" s="217"/>
      <c r="CR438" s="217"/>
      <c r="CS438" s="217"/>
      <c r="CT438" s="217"/>
      <c r="CU438" s="217"/>
      <c r="CV438" s="217"/>
      <c r="CW438" s="217"/>
      <c r="CX438" s="217"/>
      <c r="CY438" s="217"/>
      <c r="CZ438" s="217"/>
      <c r="DA438" s="217"/>
      <c r="DB438" s="217"/>
      <c r="DC438" s="217"/>
      <c r="DD438" s="217"/>
      <c r="DE438" s="217"/>
      <c r="DF438" s="217"/>
      <c r="DG438" s="217"/>
      <c r="DH438" s="217"/>
      <c r="DI438" s="217"/>
      <c r="DJ438" s="217"/>
      <c r="DK438" s="217"/>
      <c r="DL438" s="217"/>
      <c r="DM438" s="217"/>
      <c r="DN438" s="217"/>
      <c r="DO438" s="217"/>
      <c r="DP438" s="217"/>
      <c r="DQ438" s="217"/>
      <c r="DR438" s="217"/>
      <c r="DS438" s="217"/>
      <c r="DT438" s="217"/>
      <c r="DU438" s="217"/>
      <c r="DV438" s="217"/>
      <c r="DW438" s="217"/>
      <c r="DX438" s="217"/>
      <c r="DY438" s="217"/>
      <c r="DZ438" s="217"/>
      <c r="EA438" s="217"/>
      <c r="EB438" s="217"/>
      <c r="EC438" s="217"/>
      <c r="ED438" s="217"/>
      <c r="EE438" s="217"/>
      <c r="EF438" s="217"/>
      <c r="EG438" s="217"/>
      <c r="EH438" s="217"/>
      <c r="EI438" s="217"/>
      <c r="EJ438" s="217"/>
      <c r="EK438" s="217"/>
      <c r="EL438" s="217"/>
      <c r="EM438" s="217"/>
      <c r="EN438" s="217"/>
      <c r="EO438" s="217"/>
      <c r="EP438" s="217"/>
      <c r="EQ438" s="217"/>
      <c r="ER438" s="217"/>
      <c r="ES438" s="217"/>
      <c r="ET438" s="217"/>
      <c r="EU438" s="217"/>
      <c r="EV438" s="217"/>
      <c r="EW438" s="217"/>
      <c r="EX438" s="217"/>
      <c r="EY438" s="217"/>
      <c r="EZ438" s="217"/>
      <c r="FA438" s="217"/>
      <c r="FB438" s="217"/>
      <c r="FC438" s="217"/>
      <c r="FD438" s="217"/>
      <c r="FE438" s="217"/>
      <c r="FF438" s="217"/>
      <c r="FG438" s="217"/>
      <c r="FH438" s="217"/>
      <c r="FI438" s="217"/>
      <c r="FJ438" s="217"/>
      <c r="FK438" s="217"/>
      <c r="FL438" s="217"/>
      <c r="FM438" s="217"/>
      <c r="FN438" s="217"/>
      <c r="FO438" s="217"/>
      <c r="FP438" s="217"/>
      <c r="FQ438" s="217"/>
      <c r="FR438" s="217"/>
      <c r="FS438" s="217"/>
      <c r="FT438" s="217"/>
      <c r="FU438" s="217"/>
      <c r="FV438" s="217"/>
      <c r="FW438" s="217"/>
      <c r="FX438" s="217"/>
      <c r="FY438" s="217"/>
      <c r="FZ438" s="217"/>
      <c r="GA438" s="217"/>
      <c r="GB438" s="217"/>
      <c r="GC438" s="217"/>
      <c r="GD438" s="217"/>
      <c r="GE438" s="217"/>
      <c r="GF438" s="217"/>
      <c r="GG438" s="217"/>
      <c r="GH438" s="217"/>
      <c r="GI438" s="217"/>
      <c r="GJ438" s="217"/>
      <c r="GK438" s="217"/>
      <c r="GL438" s="217"/>
      <c r="GM438" s="217"/>
      <c r="GN438" s="217"/>
      <c r="GO438" s="217"/>
      <c r="GP438" s="217"/>
      <c r="GQ438" s="217"/>
      <c r="GR438" s="217"/>
      <c r="GS438" s="217"/>
      <c r="GT438" s="217"/>
      <c r="GU438" s="217"/>
      <c r="GV438" s="217"/>
      <c r="GW438" s="217"/>
      <c r="GX438" s="217"/>
      <c r="GY438" s="217"/>
      <c r="GZ438" s="217"/>
      <c r="HA438" s="217"/>
      <c r="HB438" s="217"/>
      <c r="HC438" s="217"/>
      <c r="HD438" s="217"/>
      <c r="HE438" s="217"/>
      <c r="HF438" s="217"/>
      <c r="HG438" s="217"/>
      <c r="HH438" s="217"/>
      <c r="HI438" s="217"/>
      <c r="HJ438" s="217"/>
      <c r="HK438" s="217"/>
      <c r="HL438" s="217"/>
      <c r="HM438" s="217"/>
      <c r="HN438" s="217"/>
      <c r="HO438" s="217"/>
      <c r="HP438" s="217"/>
      <c r="HQ438" s="217"/>
      <c r="HR438" s="217"/>
      <c r="HS438" s="217"/>
      <c r="HT438" s="217"/>
      <c r="HU438" s="217"/>
      <c r="HV438" s="217"/>
      <c r="HW438" s="217"/>
      <c r="HX438" s="217"/>
      <c r="HY438" s="217"/>
      <c r="HZ438" s="217"/>
      <c r="IA438" s="217"/>
      <c r="IB438" s="217"/>
      <c r="IC438" s="217"/>
      <c r="ID438" s="217"/>
      <c r="IE438" s="217"/>
      <c r="IF438" s="217"/>
      <c r="IG438" s="217"/>
      <c r="IH438" s="217"/>
      <c r="II438" s="217"/>
      <c r="IJ438" s="217"/>
      <c r="IK438" s="217"/>
      <c r="IL438" s="217"/>
      <c r="IM438" s="217"/>
      <c r="IN438" s="217"/>
      <c r="IO438" s="217"/>
      <c r="IP438" s="217"/>
      <c r="IQ438" s="217"/>
      <c r="IR438" s="217"/>
      <c r="IS438" s="217"/>
      <c r="IT438" s="217"/>
      <c r="IU438" s="217"/>
      <c r="IV438" s="217"/>
      <c r="IW438" s="217"/>
    </row>
    <row r="439" customFormat="false" ht="12.75" hidden="false" customHeight="false" outlineLevel="0" collapsed="false">
      <c r="A439" s="225"/>
      <c r="B439" s="226"/>
      <c r="C439" s="222"/>
      <c r="D439" s="222"/>
      <c r="E439" s="222"/>
      <c r="F439" s="217"/>
      <c r="G439" s="217"/>
      <c r="H439" s="217"/>
      <c r="I439" s="217"/>
      <c r="J439" s="217"/>
      <c r="K439" s="217"/>
      <c r="L439" s="217"/>
      <c r="M439" s="217"/>
      <c r="N439" s="217"/>
      <c r="O439" s="217"/>
      <c r="P439" s="217"/>
      <c r="Q439" s="217"/>
      <c r="R439" s="217"/>
      <c r="S439" s="217"/>
      <c r="T439" s="217"/>
      <c r="U439" s="217"/>
      <c r="V439" s="217"/>
      <c r="W439" s="217"/>
      <c r="X439" s="217"/>
      <c r="Y439" s="217"/>
      <c r="Z439" s="217"/>
      <c r="AA439" s="217"/>
      <c r="AB439" s="217"/>
      <c r="AC439" s="217"/>
      <c r="AD439" s="217"/>
      <c r="AE439" s="217"/>
      <c r="AF439" s="217"/>
      <c r="AG439" s="217"/>
      <c r="AH439" s="217"/>
      <c r="AI439" s="217"/>
      <c r="AJ439" s="217"/>
      <c r="AK439" s="217"/>
      <c r="AL439" s="217"/>
      <c r="AM439" s="217"/>
      <c r="AN439" s="217"/>
      <c r="AO439" s="217"/>
      <c r="AP439" s="217"/>
      <c r="AQ439" s="217"/>
      <c r="AR439" s="217"/>
      <c r="AS439" s="217"/>
      <c r="AT439" s="217"/>
      <c r="AU439" s="217"/>
      <c r="AV439" s="217"/>
      <c r="AW439" s="217"/>
      <c r="AX439" s="217"/>
      <c r="AY439" s="217"/>
      <c r="AZ439" s="217"/>
      <c r="BA439" s="217"/>
      <c r="BB439" s="217"/>
      <c r="BC439" s="217"/>
      <c r="BD439" s="217"/>
      <c r="BE439" s="217"/>
      <c r="BF439" s="217"/>
      <c r="BG439" s="217"/>
      <c r="BH439" s="217"/>
      <c r="BI439" s="217"/>
      <c r="BJ439" s="217"/>
      <c r="BK439" s="217"/>
      <c r="BL439" s="217"/>
      <c r="BM439" s="217"/>
      <c r="BN439" s="217"/>
      <c r="BO439" s="217"/>
      <c r="BP439" s="217"/>
      <c r="BQ439" s="217"/>
      <c r="BR439" s="217"/>
      <c r="BS439" s="217"/>
      <c r="BT439" s="217"/>
      <c r="BU439" s="217"/>
      <c r="BV439" s="217"/>
      <c r="BW439" s="217"/>
      <c r="BX439" s="217"/>
      <c r="BY439" s="217"/>
      <c r="BZ439" s="217"/>
      <c r="CA439" s="217"/>
      <c r="CB439" s="217"/>
      <c r="CC439" s="217"/>
      <c r="CD439" s="217"/>
      <c r="CE439" s="217"/>
      <c r="CF439" s="217"/>
      <c r="CG439" s="217"/>
      <c r="CH439" s="217"/>
      <c r="CI439" s="217"/>
      <c r="CJ439" s="217"/>
      <c r="CK439" s="217"/>
      <c r="CL439" s="217"/>
      <c r="CM439" s="217"/>
      <c r="CN439" s="217"/>
      <c r="CO439" s="217"/>
      <c r="CP439" s="217"/>
      <c r="CQ439" s="217"/>
      <c r="CR439" s="217"/>
      <c r="CS439" s="217"/>
      <c r="CT439" s="217"/>
      <c r="CU439" s="217"/>
      <c r="CV439" s="217"/>
      <c r="CW439" s="217"/>
      <c r="CX439" s="217"/>
      <c r="CY439" s="217"/>
      <c r="CZ439" s="217"/>
      <c r="DA439" s="217"/>
      <c r="DB439" s="217"/>
      <c r="DC439" s="217"/>
      <c r="DD439" s="217"/>
      <c r="DE439" s="217"/>
      <c r="DF439" s="217"/>
      <c r="DG439" s="217"/>
      <c r="DH439" s="217"/>
      <c r="DI439" s="217"/>
      <c r="DJ439" s="217"/>
      <c r="DK439" s="217"/>
      <c r="DL439" s="217"/>
      <c r="DM439" s="217"/>
      <c r="DN439" s="217"/>
      <c r="DO439" s="217"/>
      <c r="DP439" s="217"/>
      <c r="DQ439" s="217"/>
      <c r="DR439" s="217"/>
      <c r="DS439" s="217"/>
      <c r="DT439" s="217"/>
      <c r="DU439" s="217"/>
      <c r="DV439" s="217"/>
      <c r="DW439" s="217"/>
      <c r="DX439" s="217"/>
      <c r="DY439" s="217"/>
      <c r="DZ439" s="217"/>
      <c r="EA439" s="217"/>
      <c r="EB439" s="217"/>
      <c r="EC439" s="217"/>
      <c r="ED439" s="217"/>
      <c r="EE439" s="217"/>
      <c r="EF439" s="217"/>
      <c r="EG439" s="217"/>
      <c r="EH439" s="217"/>
      <c r="EI439" s="217"/>
      <c r="EJ439" s="217"/>
      <c r="EK439" s="217"/>
      <c r="EL439" s="217"/>
      <c r="EM439" s="217"/>
      <c r="EN439" s="217"/>
      <c r="EO439" s="217"/>
      <c r="EP439" s="217"/>
      <c r="EQ439" s="217"/>
      <c r="ER439" s="217"/>
      <c r="ES439" s="217"/>
      <c r="ET439" s="217"/>
      <c r="EU439" s="217"/>
      <c r="EV439" s="217"/>
      <c r="EW439" s="217"/>
      <c r="EX439" s="217"/>
      <c r="EY439" s="217"/>
      <c r="EZ439" s="217"/>
      <c r="FA439" s="217"/>
      <c r="FB439" s="217"/>
      <c r="FC439" s="217"/>
      <c r="FD439" s="217"/>
      <c r="FE439" s="217"/>
      <c r="FF439" s="217"/>
      <c r="FG439" s="217"/>
      <c r="FH439" s="217"/>
      <c r="FI439" s="217"/>
      <c r="FJ439" s="217"/>
      <c r="FK439" s="217"/>
      <c r="FL439" s="217"/>
      <c r="FM439" s="217"/>
      <c r="FN439" s="217"/>
      <c r="FO439" s="217"/>
      <c r="FP439" s="217"/>
      <c r="FQ439" s="217"/>
      <c r="FR439" s="217"/>
      <c r="FS439" s="217"/>
      <c r="FT439" s="217"/>
      <c r="FU439" s="217"/>
      <c r="FV439" s="217"/>
      <c r="FW439" s="217"/>
      <c r="FX439" s="217"/>
      <c r="FY439" s="217"/>
      <c r="FZ439" s="217"/>
      <c r="GA439" s="217"/>
      <c r="GB439" s="217"/>
      <c r="GC439" s="217"/>
      <c r="GD439" s="217"/>
      <c r="GE439" s="217"/>
      <c r="GF439" s="217"/>
      <c r="GG439" s="217"/>
      <c r="GH439" s="217"/>
      <c r="GI439" s="217"/>
      <c r="GJ439" s="217"/>
      <c r="GK439" s="217"/>
      <c r="GL439" s="217"/>
      <c r="GM439" s="217"/>
      <c r="GN439" s="217"/>
      <c r="GO439" s="217"/>
      <c r="GP439" s="217"/>
      <c r="GQ439" s="217"/>
      <c r="GR439" s="217"/>
      <c r="GS439" s="217"/>
      <c r="GT439" s="217"/>
      <c r="GU439" s="217"/>
      <c r="GV439" s="217"/>
      <c r="GW439" s="217"/>
      <c r="GX439" s="217"/>
      <c r="GY439" s="217"/>
      <c r="GZ439" s="217"/>
      <c r="HA439" s="217"/>
      <c r="HB439" s="217"/>
      <c r="HC439" s="217"/>
      <c r="HD439" s="217"/>
      <c r="HE439" s="217"/>
      <c r="HF439" s="217"/>
      <c r="HG439" s="217"/>
      <c r="HH439" s="217"/>
      <c r="HI439" s="217"/>
      <c r="HJ439" s="217"/>
      <c r="HK439" s="217"/>
      <c r="HL439" s="217"/>
      <c r="HM439" s="217"/>
      <c r="HN439" s="217"/>
      <c r="HO439" s="217"/>
      <c r="HP439" s="217"/>
      <c r="HQ439" s="217"/>
      <c r="HR439" s="217"/>
      <c r="HS439" s="217"/>
      <c r="HT439" s="217"/>
      <c r="HU439" s="217"/>
      <c r="HV439" s="217"/>
      <c r="HW439" s="217"/>
      <c r="HX439" s="217"/>
      <c r="HY439" s="217"/>
      <c r="HZ439" s="217"/>
      <c r="IA439" s="217"/>
      <c r="IB439" s="217"/>
      <c r="IC439" s="217"/>
      <c r="ID439" s="217"/>
      <c r="IE439" s="217"/>
      <c r="IF439" s="217"/>
      <c r="IG439" s="217"/>
      <c r="IH439" s="217"/>
      <c r="II439" s="217"/>
      <c r="IJ439" s="217"/>
      <c r="IK439" s="217"/>
      <c r="IL439" s="217"/>
      <c r="IM439" s="217"/>
      <c r="IN439" s="217"/>
      <c r="IO439" s="217"/>
      <c r="IP439" s="217"/>
      <c r="IQ439" s="217"/>
      <c r="IR439" s="217"/>
      <c r="IS439" s="217"/>
      <c r="IT439" s="217"/>
      <c r="IU439" s="217"/>
      <c r="IV439" s="217"/>
      <c r="IW439" s="217"/>
    </row>
    <row r="440" customFormat="false" ht="12.75" hidden="false" customHeight="false" outlineLevel="0" collapsed="false">
      <c r="A440" s="225"/>
      <c r="B440" s="226"/>
      <c r="C440" s="222"/>
      <c r="D440" s="222"/>
      <c r="E440" s="222"/>
      <c r="F440" s="217"/>
      <c r="G440" s="217"/>
      <c r="H440" s="217"/>
      <c r="I440" s="217"/>
      <c r="J440" s="217"/>
      <c r="K440" s="217"/>
      <c r="L440" s="217"/>
      <c r="M440" s="217"/>
      <c r="N440" s="217"/>
      <c r="O440" s="217"/>
      <c r="P440" s="217"/>
      <c r="Q440" s="217"/>
      <c r="R440" s="217"/>
      <c r="S440" s="217"/>
      <c r="T440" s="217"/>
      <c r="U440" s="217"/>
      <c r="V440" s="217"/>
      <c r="W440" s="217"/>
      <c r="X440" s="217"/>
      <c r="Y440" s="217"/>
      <c r="Z440" s="217"/>
      <c r="AA440" s="217"/>
      <c r="AB440" s="217"/>
      <c r="AC440" s="217"/>
      <c r="AD440" s="217"/>
      <c r="AE440" s="217"/>
      <c r="AF440" s="217"/>
      <c r="AG440" s="217"/>
      <c r="AH440" s="217"/>
      <c r="AI440" s="217"/>
      <c r="AJ440" s="217"/>
      <c r="AK440" s="217"/>
      <c r="AL440" s="217"/>
      <c r="AM440" s="217"/>
      <c r="AN440" s="217"/>
      <c r="AO440" s="217"/>
      <c r="AP440" s="217"/>
      <c r="AQ440" s="217"/>
      <c r="AR440" s="217"/>
      <c r="AS440" s="217"/>
      <c r="AT440" s="217"/>
      <c r="AU440" s="217"/>
      <c r="AV440" s="217"/>
      <c r="AW440" s="217"/>
      <c r="AX440" s="217"/>
      <c r="AY440" s="217"/>
      <c r="AZ440" s="217"/>
      <c r="BA440" s="217"/>
      <c r="BB440" s="217"/>
      <c r="BC440" s="217"/>
      <c r="BD440" s="217"/>
      <c r="BE440" s="217"/>
      <c r="BF440" s="217"/>
      <c r="BG440" s="217"/>
      <c r="BH440" s="217"/>
      <c r="BI440" s="217"/>
      <c r="BJ440" s="217"/>
      <c r="BK440" s="217"/>
      <c r="BL440" s="217"/>
      <c r="BM440" s="217"/>
      <c r="BN440" s="217"/>
      <c r="BO440" s="217"/>
      <c r="BP440" s="217"/>
      <c r="BQ440" s="217"/>
      <c r="BR440" s="217"/>
      <c r="BS440" s="217"/>
      <c r="BT440" s="217"/>
      <c r="BU440" s="217"/>
      <c r="BV440" s="217"/>
      <c r="BW440" s="217"/>
      <c r="BX440" s="217"/>
      <c r="BY440" s="217"/>
      <c r="BZ440" s="217"/>
      <c r="CA440" s="217"/>
      <c r="CB440" s="217"/>
      <c r="CC440" s="217"/>
      <c r="CD440" s="217"/>
      <c r="CE440" s="217"/>
      <c r="CF440" s="217"/>
      <c r="CG440" s="217"/>
      <c r="CH440" s="217"/>
      <c r="CI440" s="217"/>
      <c r="CJ440" s="217"/>
      <c r="CK440" s="217"/>
      <c r="CL440" s="217"/>
      <c r="CM440" s="217"/>
      <c r="CN440" s="217"/>
      <c r="CO440" s="217"/>
      <c r="CP440" s="217"/>
      <c r="CQ440" s="217"/>
      <c r="CR440" s="217"/>
      <c r="CS440" s="217"/>
      <c r="CT440" s="217"/>
      <c r="CU440" s="217"/>
      <c r="CV440" s="217"/>
      <c r="CW440" s="217"/>
      <c r="CX440" s="217"/>
      <c r="CY440" s="217"/>
      <c r="CZ440" s="217"/>
      <c r="DA440" s="217"/>
      <c r="DB440" s="217"/>
      <c r="DC440" s="217"/>
      <c r="DD440" s="217"/>
      <c r="DE440" s="217"/>
      <c r="DF440" s="217"/>
      <c r="DG440" s="217"/>
      <c r="DH440" s="217"/>
      <c r="DI440" s="217"/>
      <c r="DJ440" s="217"/>
      <c r="DK440" s="217"/>
      <c r="DL440" s="217"/>
      <c r="DM440" s="217"/>
      <c r="DN440" s="217"/>
      <c r="DO440" s="217"/>
      <c r="DP440" s="217"/>
      <c r="DQ440" s="217"/>
      <c r="DR440" s="217"/>
      <c r="DS440" s="217"/>
      <c r="DT440" s="217"/>
      <c r="DU440" s="217"/>
      <c r="DV440" s="217"/>
      <c r="DW440" s="217"/>
      <c r="DX440" s="217"/>
      <c r="DY440" s="217"/>
      <c r="DZ440" s="217"/>
      <c r="EA440" s="217"/>
      <c r="EB440" s="217"/>
      <c r="EC440" s="217"/>
      <c r="ED440" s="217"/>
      <c r="EE440" s="217"/>
      <c r="EF440" s="217"/>
      <c r="EG440" s="217"/>
      <c r="EH440" s="217"/>
      <c r="EI440" s="217"/>
      <c r="EJ440" s="217"/>
      <c r="EK440" s="217"/>
      <c r="EL440" s="217"/>
      <c r="EM440" s="217"/>
      <c r="EN440" s="217"/>
      <c r="EO440" s="217"/>
      <c r="EP440" s="217"/>
      <c r="EQ440" s="217"/>
      <c r="ER440" s="217"/>
      <c r="ES440" s="217"/>
      <c r="ET440" s="217"/>
      <c r="EU440" s="217"/>
      <c r="EV440" s="217"/>
      <c r="EW440" s="217"/>
      <c r="EX440" s="217"/>
      <c r="EY440" s="217"/>
      <c r="EZ440" s="217"/>
      <c r="FA440" s="217"/>
      <c r="FB440" s="217"/>
      <c r="FC440" s="217"/>
      <c r="FD440" s="217"/>
      <c r="FE440" s="217"/>
      <c r="FF440" s="217"/>
      <c r="FG440" s="217"/>
      <c r="FH440" s="217"/>
      <c r="FI440" s="217"/>
      <c r="FJ440" s="217"/>
      <c r="FK440" s="217"/>
      <c r="FL440" s="217"/>
      <c r="FM440" s="217"/>
      <c r="FN440" s="217"/>
      <c r="FO440" s="217"/>
      <c r="FP440" s="217"/>
      <c r="FQ440" s="217"/>
      <c r="FR440" s="217"/>
      <c r="FS440" s="217"/>
      <c r="FT440" s="217"/>
      <c r="FU440" s="217"/>
      <c r="FV440" s="217"/>
      <c r="FW440" s="217"/>
      <c r="FX440" s="217"/>
      <c r="FY440" s="217"/>
      <c r="FZ440" s="217"/>
      <c r="GA440" s="217"/>
      <c r="GB440" s="217"/>
      <c r="GC440" s="217"/>
      <c r="GD440" s="217"/>
      <c r="GE440" s="217"/>
      <c r="GF440" s="217"/>
      <c r="GG440" s="217"/>
      <c r="GH440" s="217"/>
      <c r="GI440" s="217"/>
      <c r="GJ440" s="217"/>
      <c r="GK440" s="217"/>
      <c r="GL440" s="217"/>
      <c r="GM440" s="217"/>
      <c r="GN440" s="217"/>
      <c r="GO440" s="217"/>
      <c r="GP440" s="217"/>
      <c r="GQ440" s="217"/>
      <c r="GR440" s="217"/>
      <c r="GS440" s="217"/>
      <c r="GT440" s="217"/>
      <c r="GU440" s="217"/>
      <c r="GV440" s="217"/>
      <c r="GW440" s="217"/>
      <c r="GX440" s="217"/>
      <c r="GY440" s="217"/>
      <c r="GZ440" s="217"/>
      <c r="HA440" s="217"/>
      <c r="HB440" s="217"/>
      <c r="HC440" s="217"/>
      <c r="HD440" s="217"/>
      <c r="HE440" s="217"/>
      <c r="HF440" s="217"/>
      <c r="HG440" s="217"/>
      <c r="HH440" s="217"/>
      <c r="HI440" s="217"/>
      <c r="HJ440" s="217"/>
      <c r="HK440" s="217"/>
      <c r="HL440" s="217"/>
      <c r="HM440" s="217"/>
      <c r="HN440" s="217"/>
      <c r="HO440" s="217"/>
      <c r="HP440" s="217"/>
      <c r="HQ440" s="217"/>
      <c r="HR440" s="217"/>
      <c r="HS440" s="217"/>
      <c r="HT440" s="217"/>
      <c r="HU440" s="217"/>
      <c r="HV440" s="217"/>
      <c r="HW440" s="217"/>
      <c r="HX440" s="217"/>
      <c r="HY440" s="217"/>
      <c r="HZ440" s="217"/>
      <c r="IA440" s="217"/>
      <c r="IB440" s="217"/>
      <c r="IC440" s="217"/>
      <c r="ID440" s="217"/>
      <c r="IE440" s="217"/>
      <c r="IF440" s="217"/>
      <c r="IG440" s="217"/>
      <c r="IH440" s="217"/>
      <c r="II440" s="217"/>
      <c r="IJ440" s="217"/>
      <c r="IK440" s="217"/>
      <c r="IL440" s="217"/>
      <c r="IM440" s="217"/>
      <c r="IN440" s="217"/>
      <c r="IO440" s="217"/>
      <c r="IP440" s="217"/>
      <c r="IQ440" s="217"/>
      <c r="IR440" s="217"/>
      <c r="IS440" s="217"/>
      <c r="IT440" s="217"/>
      <c r="IU440" s="217"/>
      <c r="IV440" s="217"/>
      <c r="IW440" s="217"/>
    </row>
    <row r="441" customFormat="false" ht="12.75" hidden="false" customHeight="false" outlineLevel="0" collapsed="false">
      <c r="A441" s="225"/>
      <c r="B441" s="226"/>
      <c r="C441" s="222"/>
      <c r="D441" s="222"/>
      <c r="E441" s="222"/>
      <c r="F441" s="217"/>
      <c r="G441" s="217"/>
      <c r="H441" s="217"/>
      <c r="I441" s="217"/>
      <c r="J441" s="217"/>
      <c r="K441" s="217"/>
      <c r="L441" s="217"/>
      <c r="M441" s="217"/>
      <c r="N441" s="217"/>
      <c r="O441" s="217"/>
      <c r="P441" s="217"/>
      <c r="Q441" s="217"/>
      <c r="R441" s="217"/>
      <c r="S441" s="217"/>
      <c r="T441" s="217"/>
      <c r="U441" s="217"/>
      <c r="V441" s="217"/>
      <c r="W441" s="217"/>
      <c r="X441" s="217"/>
      <c r="Y441" s="217"/>
      <c r="Z441" s="217"/>
      <c r="AA441" s="217"/>
      <c r="AB441" s="217"/>
      <c r="AC441" s="217"/>
      <c r="AD441" s="217"/>
      <c r="AE441" s="217"/>
      <c r="AF441" s="217"/>
      <c r="AG441" s="217"/>
      <c r="AH441" s="217"/>
      <c r="AI441" s="217"/>
      <c r="AJ441" s="217"/>
      <c r="AK441" s="217"/>
      <c r="AL441" s="217"/>
      <c r="AM441" s="217"/>
      <c r="AN441" s="217"/>
      <c r="AO441" s="217"/>
      <c r="AP441" s="217"/>
      <c r="AQ441" s="217"/>
      <c r="AR441" s="217"/>
      <c r="AS441" s="217"/>
      <c r="AT441" s="217"/>
      <c r="AU441" s="217"/>
      <c r="AV441" s="217"/>
      <c r="AW441" s="217"/>
      <c r="AX441" s="217"/>
      <c r="AY441" s="217"/>
      <c r="AZ441" s="217"/>
      <c r="BA441" s="217"/>
      <c r="BB441" s="217"/>
      <c r="BC441" s="217"/>
      <c r="BD441" s="217"/>
      <c r="BE441" s="217"/>
      <c r="BF441" s="217"/>
      <c r="BG441" s="217"/>
      <c r="BH441" s="217"/>
      <c r="BI441" s="217"/>
      <c r="BJ441" s="217"/>
      <c r="BK441" s="217"/>
      <c r="BL441" s="217"/>
      <c r="BM441" s="217"/>
      <c r="BN441" s="217"/>
      <c r="BO441" s="217"/>
      <c r="BP441" s="217"/>
      <c r="BQ441" s="217"/>
      <c r="BR441" s="217"/>
      <c r="BS441" s="217"/>
      <c r="BT441" s="217"/>
      <c r="BU441" s="217"/>
      <c r="BV441" s="217"/>
      <c r="BW441" s="217"/>
      <c r="BX441" s="217"/>
      <c r="BY441" s="217"/>
      <c r="BZ441" s="217"/>
      <c r="CA441" s="217"/>
      <c r="CB441" s="217"/>
      <c r="CC441" s="217"/>
      <c r="CD441" s="217"/>
      <c r="CE441" s="217"/>
      <c r="CF441" s="217"/>
      <c r="CG441" s="217"/>
      <c r="CH441" s="217"/>
      <c r="CI441" s="217"/>
      <c r="CJ441" s="217"/>
      <c r="CK441" s="217"/>
      <c r="CL441" s="217"/>
      <c r="CM441" s="217"/>
      <c r="CN441" s="217"/>
      <c r="CO441" s="217"/>
      <c r="CP441" s="217"/>
      <c r="CQ441" s="217"/>
      <c r="CR441" s="217"/>
      <c r="CS441" s="217"/>
      <c r="CT441" s="217"/>
      <c r="CU441" s="217"/>
      <c r="CV441" s="217"/>
      <c r="CW441" s="217"/>
      <c r="CX441" s="217"/>
      <c r="CY441" s="217"/>
      <c r="CZ441" s="217"/>
      <c r="DA441" s="217"/>
      <c r="DB441" s="217"/>
      <c r="DC441" s="217"/>
      <c r="DD441" s="217"/>
      <c r="DE441" s="217"/>
      <c r="DF441" s="217"/>
      <c r="DG441" s="217"/>
      <c r="DH441" s="217"/>
      <c r="DI441" s="217"/>
      <c r="DJ441" s="217"/>
      <c r="DK441" s="217"/>
      <c r="DL441" s="217"/>
      <c r="DM441" s="217"/>
      <c r="DN441" s="217"/>
      <c r="DO441" s="217"/>
      <c r="DP441" s="217"/>
      <c r="DQ441" s="217"/>
      <c r="DR441" s="217"/>
      <c r="DS441" s="217"/>
      <c r="DT441" s="217"/>
      <c r="DU441" s="217"/>
      <c r="DV441" s="217"/>
      <c r="DW441" s="217"/>
      <c r="DX441" s="217"/>
      <c r="DY441" s="217"/>
      <c r="DZ441" s="217"/>
      <c r="EA441" s="217"/>
      <c r="EB441" s="217"/>
      <c r="EC441" s="217"/>
      <c r="ED441" s="217"/>
      <c r="EE441" s="217"/>
      <c r="EF441" s="217"/>
      <c r="EG441" s="217"/>
      <c r="EH441" s="217"/>
      <c r="EI441" s="217"/>
      <c r="EJ441" s="217"/>
      <c r="EK441" s="217"/>
      <c r="EL441" s="217"/>
      <c r="EM441" s="217"/>
      <c r="EN441" s="217"/>
      <c r="EO441" s="217"/>
      <c r="EP441" s="217"/>
      <c r="EQ441" s="217"/>
      <c r="ER441" s="217"/>
      <c r="ES441" s="217"/>
      <c r="ET441" s="217"/>
      <c r="EU441" s="217"/>
      <c r="EV441" s="217"/>
      <c r="EW441" s="217"/>
      <c r="EX441" s="217"/>
      <c r="EY441" s="217"/>
      <c r="EZ441" s="217"/>
      <c r="FA441" s="217"/>
      <c r="FB441" s="217"/>
      <c r="FC441" s="217"/>
      <c r="FD441" s="217"/>
      <c r="FE441" s="217"/>
      <c r="FF441" s="217"/>
      <c r="FG441" s="217"/>
      <c r="FH441" s="217"/>
      <c r="FI441" s="217"/>
      <c r="FJ441" s="217"/>
      <c r="FK441" s="217"/>
      <c r="FL441" s="217"/>
      <c r="FM441" s="217"/>
      <c r="FN441" s="217"/>
      <c r="FO441" s="217"/>
      <c r="FP441" s="217"/>
      <c r="FQ441" s="217"/>
      <c r="FR441" s="217"/>
      <c r="FS441" s="217"/>
      <c r="FT441" s="217"/>
      <c r="FU441" s="217"/>
      <c r="FV441" s="217"/>
      <c r="FW441" s="217"/>
      <c r="FX441" s="217"/>
      <c r="FY441" s="217"/>
      <c r="FZ441" s="217"/>
      <c r="GA441" s="217"/>
      <c r="GB441" s="217"/>
      <c r="GC441" s="217"/>
      <c r="GD441" s="217"/>
      <c r="GE441" s="217"/>
      <c r="GF441" s="217"/>
      <c r="GG441" s="217"/>
      <c r="GH441" s="217"/>
      <c r="GI441" s="217"/>
      <c r="GJ441" s="217"/>
      <c r="GK441" s="217"/>
      <c r="GL441" s="217"/>
      <c r="GM441" s="217"/>
      <c r="GN441" s="217"/>
      <c r="GO441" s="217"/>
      <c r="GP441" s="217"/>
      <c r="GQ441" s="217"/>
      <c r="GR441" s="217"/>
      <c r="GS441" s="217"/>
      <c r="GT441" s="217"/>
      <c r="GU441" s="217"/>
      <c r="GV441" s="217"/>
      <c r="GW441" s="217"/>
      <c r="GX441" s="217"/>
      <c r="GY441" s="217"/>
      <c r="GZ441" s="217"/>
      <c r="HA441" s="217"/>
      <c r="HB441" s="217"/>
      <c r="HC441" s="217"/>
      <c r="HD441" s="217"/>
      <c r="HE441" s="217"/>
      <c r="HF441" s="217"/>
      <c r="HG441" s="217"/>
      <c r="HH441" s="217"/>
      <c r="HI441" s="217"/>
      <c r="HJ441" s="217"/>
      <c r="HK441" s="217"/>
      <c r="HL441" s="217"/>
      <c r="HM441" s="217"/>
      <c r="HN441" s="217"/>
      <c r="HO441" s="217"/>
      <c r="HP441" s="217"/>
      <c r="HQ441" s="217"/>
      <c r="HR441" s="217"/>
      <c r="HS441" s="217"/>
      <c r="HT441" s="217"/>
      <c r="HU441" s="217"/>
      <c r="HV441" s="217"/>
      <c r="HW441" s="217"/>
      <c r="HX441" s="217"/>
      <c r="HY441" s="217"/>
      <c r="HZ441" s="217"/>
      <c r="IA441" s="217"/>
      <c r="IB441" s="217"/>
      <c r="IC441" s="217"/>
      <c r="ID441" s="217"/>
      <c r="IE441" s="217"/>
      <c r="IF441" s="217"/>
      <c r="IG441" s="217"/>
      <c r="IH441" s="217"/>
      <c r="II441" s="217"/>
      <c r="IJ441" s="217"/>
      <c r="IK441" s="217"/>
      <c r="IL441" s="217"/>
      <c r="IM441" s="217"/>
      <c r="IN441" s="217"/>
      <c r="IO441" s="217"/>
      <c r="IP441" s="217"/>
      <c r="IQ441" s="217"/>
      <c r="IR441" s="217"/>
      <c r="IS441" s="217"/>
      <c r="IT441" s="217"/>
      <c r="IU441" s="217"/>
      <c r="IV441" s="217"/>
      <c r="IW441" s="217"/>
    </row>
    <row r="442" customFormat="false" ht="12.75" hidden="false" customHeight="false" outlineLevel="0" collapsed="false">
      <c r="A442" s="225"/>
      <c r="B442" s="226"/>
      <c r="C442" s="222"/>
      <c r="D442" s="222"/>
      <c r="E442" s="222"/>
      <c r="F442" s="217"/>
      <c r="G442" s="217"/>
      <c r="H442" s="217"/>
      <c r="I442" s="217"/>
      <c r="J442" s="217"/>
      <c r="K442" s="217"/>
      <c r="L442" s="217"/>
      <c r="M442" s="217"/>
      <c r="N442" s="217"/>
      <c r="O442" s="217"/>
      <c r="P442" s="217"/>
      <c r="Q442" s="217"/>
      <c r="R442" s="217"/>
      <c r="S442" s="217"/>
      <c r="T442" s="217"/>
      <c r="U442" s="217"/>
      <c r="V442" s="217"/>
      <c r="W442" s="217"/>
      <c r="X442" s="217"/>
      <c r="Y442" s="217"/>
      <c r="Z442" s="217"/>
      <c r="AA442" s="217"/>
      <c r="AB442" s="217"/>
      <c r="AC442" s="217"/>
      <c r="AD442" s="217"/>
      <c r="AE442" s="217"/>
      <c r="AF442" s="217"/>
      <c r="AG442" s="217"/>
      <c r="AH442" s="217"/>
      <c r="AI442" s="217"/>
      <c r="AJ442" s="217"/>
      <c r="AK442" s="217"/>
      <c r="AL442" s="217"/>
      <c r="AM442" s="217"/>
      <c r="AN442" s="217"/>
      <c r="AO442" s="217"/>
      <c r="AP442" s="217"/>
      <c r="AQ442" s="217"/>
      <c r="AR442" s="217"/>
      <c r="AS442" s="217"/>
      <c r="AT442" s="217"/>
      <c r="AU442" s="217"/>
      <c r="AV442" s="217"/>
      <c r="AW442" s="217"/>
      <c r="AX442" s="217"/>
      <c r="AY442" s="217"/>
      <c r="AZ442" s="217"/>
      <c r="BA442" s="217"/>
      <c r="BB442" s="217"/>
      <c r="BC442" s="217"/>
      <c r="BD442" s="217"/>
      <c r="BE442" s="217"/>
      <c r="BF442" s="217"/>
      <c r="BG442" s="217"/>
      <c r="BH442" s="217"/>
      <c r="BI442" s="217"/>
      <c r="BJ442" s="217"/>
      <c r="BK442" s="217"/>
      <c r="BL442" s="217"/>
      <c r="BM442" s="217"/>
      <c r="BN442" s="217"/>
      <c r="BO442" s="217"/>
      <c r="BP442" s="217"/>
      <c r="BQ442" s="217"/>
      <c r="BR442" s="217"/>
      <c r="BS442" s="217"/>
      <c r="BT442" s="217"/>
      <c r="BU442" s="217"/>
      <c r="BV442" s="217"/>
      <c r="BW442" s="217"/>
      <c r="BX442" s="217"/>
      <c r="BY442" s="217"/>
      <c r="BZ442" s="217"/>
      <c r="CA442" s="217"/>
      <c r="CB442" s="217"/>
      <c r="CC442" s="217"/>
      <c r="CD442" s="217"/>
      <c r="CE442" s="217"/>
      <c r="CF442" s="217"/>
      <c r="CG442" s="217"/>
      <c r="CH442" s="217"/>
      <c r="CI442" s="217"/>
      <c r="CJ442" s="217"/>
      <c r="CK442" s="217"/>
      <c r="CL442" s="217"/>
      <c r="CM442" s="217"/>
      <c r="CN442" s="217"/>
      <c r="CO442" s="217"/>
      <c r="CP442" s="217"/>
      <c r="CQ442" s="217"/>
      <c r="CR442" s="217"/>
      <c r="CS442" s="217"/>
      <c r="CT442" s="217"/>
      <c r="CU442" s="217"/>
      <c r="CV442" s="217"/>
      <c r="CW442" s="217"/>
      <c r="CX442" s="217"/>
      <c r="CY442" s="217"/>
      <c r="CZ442" s="217"/>
      <c r="DA442" s="217"/>
      <c r="DB442" s="217"/>
      <c r="DC442" s="217"/>
      <c r="DD442" s="217"/>
      <c r="DE442" s="217"/>
      <c r="DF442" s="217"/>
      <c r="DG442" s="217"/>
      <c r="DH442" s="217"/>
      <c r="DI442" s="217"/>
      <c r="DJ442" s="217"/>
      <c r="DK442" s="217"/>
      <c r="DL442" s="217"/>
      <c r="DM442" s="217"/>
      <c r="DN442" s="217"/>
      <c r="DO442" s="217"/>
      <c r="DP442" s="217"/>
      <c r="DQ442" s="217"/>
      <c r="DR442" s="217"/>
      <c r="DS442" s="217"/>
      <c r="DT442" s="217"/>
      <c r="DU442" s="217"/>
      <c r="DV442" s="217"/>
      <c r="DW442" s="217"/>
      <c r="DX442" s="217"/>
      <c r="DY442" s="217"/>
      <c r="DZ442" s="217"/>
      <c r="EA442" s="217"/>
      <c r="EB442" s="217"/>
      <c r="EC442" s="217"/>
      <c r="ED442" s="217"/>
      <c r="EE442" s="217"/>
      <c r="EF442" s="217"/>
      <c r="EG442" s="217"/>
      <c r="EH442" s="217"/>
      <c r="EI442" s="217"/>
      <c r="EJ442" s="217"/>
      <c r="EK442" s="217"/>
      <c r="EL442" s="217"/>
      <c r="EM442" s="217"/>
      <c r="EN442" s="217"/>
      <c r="EO442" s="217"/>
      <c r="EP442" s="217"/>
      <c r="EQ442" s="217"/>
      <c r="ER442" s="217"/>
      <c r="ES442" s="217"/>
      <c r="ET442" s="217"/>
      <c r="EU442" s="217"/>
      <c r="EV442" s="217"/>
      <c r="EW442" s="217"/>
      <c r="EX442" s="217"/>
      <c r="EY442" s="217"/>
      <c r="EZ442" s="217"/>
      <c r="FA442" s="217"/>
      <c r="FB442" s="217"/>
      <c r="FC442" s="217"/>
      <c r="FD442" s="217"/>
      <c r="FE442" s="217"/>
      <c r="FF442" s="217"/>
      <c r="FG442" s="217"/>
      <c r="FH442" s="217"/>
      <c r="FI442" s="217"/>
      <c r="FJ442" s="217"/>
      <c r="FK442" s="217"/>
      <c r="FL442" s="217"/>
      <c r="FM442" s="217"/>
      <c r="FN442" s="217"/>
      <c r="FO442" s="217"/>
      <c r="FP442" s="217"/>
      <c r="FQ442" s="217"/>
      <c r="FR442" s="217"/>
      <c r="FS442" s="217"/>
      <c r="FT442" s="217"/>
      <c r="FU442" s="217"/>
      <c r="FV442" s="217"/>
      <c r="FW442" s="217"/>
      <c r="FX442" s="217"/>
      <c r="FY442" s="217"/>
      <c r="FZ442" s="217"/>
      <c r="GA442" s="217"/>
      <c r="GB442" s="217"/>
      <c r="GC442" s="217"/>
      <c r="GD442" s="217"/>
      <c r="GE442" s="217"/>
      <c r="GF442" s="217"/>
      <c r="GG442" s="217"/>
      <c r="GH442" s="217"/>
      <c r="GI442" s="217"/>
      <c r="GJ442" s="217"/>
      <c r="GK442" s="217"/>
      <c r="GL442" s="217"/>
      <c r="GM442" s="217"/>
      <c r="GN442" s="217"/>
      <c r="GO442" s="217"/>
      <c r="GP442" s="217"/>
      <c r="GQ442" s="217"/>
      <c r="GR442" s="217"/>
      <c r="GS442" s="217"/>
      <c r="GT442" s="217"/>
      <c r="GU442" s="217"/>
      <c r="GV442" s="217"/>
      <c r="GW442" s="217"/>
      <c r="GX442" s="217"/>
      <c r="GY442" s="217"/>
      <c r="GZ442" s="217"/>
      <c r="HA442" s="217"/>
      <c r="HB442" s="217"/>
      <c r="HC442" s="217"/>
      <c r="HD442" s="217"/>
      <c r="HE442" s="217"/>
      <c r="HF442" s="217"/>
      <c r="HG442" s="217"/>
      <c r="HH442" s="217"/>
      <c r="HI442" s="217"/>
      <c r="HJ442" s="217"/>
      <c r="HK442" s="217"/>
      <c r="HL442" s="217"/>
      <c r="HM442" s="217"/>
      <c r="HN442" s="217"/>
      <c r="HO442" s="217"/>
      <c r="HP442" s="217"/>
      <c r="HQ442" s="217"/>
      <c r="HR442" s="217"/>
      <c r="HS442" s="217"/>
      <c r="HT442" s="217"/>
      <c r="HU442" s="217"/>
      <c r="HV442" s="217"/>
      <c r="HW442" s="217"/>
      <c r="HX442" s="217"/>
      <c r="HY442" s="217"/>
      <c r="HZ442" s="217"/>
      <c r="IA442" s="217"/>
      <c r="IB442" s="217"/>
      <c r="IC442" s="217"/>
      <c r="ID442" s="217"/>
      <c r="IE442" s="217"/>
      <c r="IF442" s="217"/>
      <c r="IG442" s="217"/>
      <c r="IH442" s="217"/>
      <c r="II442" s="217"/>
      <c r="IJ442" s="217"/>
      <c r="IK442" s="217"/>
      <c r="IL442" s="217"/>
      <c r="IM442" s="217"/>
      <c r="IN442" s="217"/>
      <c r="IO442" s="217"/>
      <c r="IP442" s="217"/>
      <c r="IQ442" s="217"/>
      <c r="IR442" s="217"/>
      <c r="IS442" s="217"/>
      <c r="IT442" s="217"/>
      <c r="IU442" s="217"/>
      <c r="IV442" s="217"/>
      <c r="IW442" s="217"/>
    </row>
    <row r="443" customFormat="false" ht="12.75" hidden="false" customHeight="false" outlineLevel="0" collapsed="false">
      <c r="A443" s="225"/>
      <c r="B443" s="227"/>
      <c r="C443" s="222"/>
      <c r="D443" s="222"/>
      <c r="E443" s="222"/>
      <c r="F443" s="217"/>
      <c r="G443" s="217"/>
      <c r="H443" s="217"/>
      <c r="I443" s="217"/>
      <c r="J443" s="217"/>
      <c r="K443" s="217"/>
      <c r="L443" s="217"/>
      <c r="M443" s="217"/>
      <c r="N443" s="217"/>
      <c r="O443" s="217"/>
      <c r="P443" s="217"/>
      <c r="Q443" s="217"/>
      <c r="R443" s="217"/>
      <c r="S443" s="217"/>
      <c r="T443" s="217"/>
      <c r="U443" s="217"/>
      <c r="V443" s="217"/>
      <c r="W443" s="217"/>
      <c r="X443" s="217"/>
      <c r="Y443" s="217"/>
      <c r="Z443" s="217"/>
      <c r="AA443" s="217"/>
      <c r="AB443" s="217"/>
      <c r="AC443" s="217"/>
      <c r="AD443" s="217"/>
      <c r="AE443" s="217"/>
      <c r="AF443" s="217"/>
      <c r="AG443" s="217"/>
      <c r="AH443" s="217"/>
      <c r="AI443" s="217"/>
      <c r="AJ443" s="217"/>
      <c r="AK443" s="217"/>
      <c r="AL443" s="217"/>
      <c r="AM443" s="217"/>
      <c r="AN443" s="217"/>
      <c r="AO443" s="217"/>
      <c r="AP443" s="217"/>
      <c r="AQ443" s="217"/>
      <c r="AR443" s="217"/>
      <c r="AS443" s="217"/>
      <c r="AT443" s="217"/>
      <c r="AU443" s="217"/>
      <c r="AV443" s="217"/>
      <c r="AW443" s="217"/>
      <c r="AX443" s="217"/>
      <c r="AY443" s="217"/>
      <c r="AZ443" s="217"/>
      <c r="BA443" s="217"/>
      <c r="BB443" s="217"/>
      <c r="BC443" s="217"/>
      <c r="BD443" s="217"/>
      <c r="BE443" s="217"/>
      <c r="BF443" s="217"/>
      <c r="BG443" s="217"/>
      <c r="BH443" s="217"/>
      <c r="BI443" s="217"/>
      <c r="BJ443" s="217"/>
      <c r="BK443" s="217"/>
      <c r="BL443" s="217"/>
      <c r="BM443" s="217"/>
      <c r="BN443" s="217"/>
      <c r="BO443" s="217"/>
      <c r="BP443" s="217"/>
      <c r="BQ443" s="217"/>
      <c r="BR443" s="217"/>
      <c r="BS443" s="217"/>
      <c r="BT443" s="217"/>
      <c r="BU443" s="217"/>
      <c r="BV443" s="217"/>
      <c r="BW443" s="217"/>
      <c r="BX443" s="217"/>
      <c r="BY443" s="217"/>
      <c r="BZ443" s="217"/>
      <c r="CA443" s="217"/>
      <c r="CB443" s="217"/>
      <c r="CC443" s="217"/>
      <c r="CD443" s="217"/>
      <c r="CE443" s="217"/>
      <c r="CF443" s="217"/>
      <c r="CG443" s="217"/>
      <c r="CH443" s="217"/>
      <c r="CI443" s="217"/>
      <c r="CJ443" s="217"/>
      <c r="CK443" s="217"/>
      <c r="CL443" s="217"/>
      <c r="CM443" s="217"/>
      <c r="CN443" s="217"/>
      <c r="CO443" s="217"/>
      <c r="CP443" s="217"/>
      <c r="CQ443" s="217"/>
      <c r="CR443" s="217"/>
      <c r="CS443" s="217"/>
      <c r="CT443" s="217"/>
      <c r="CU443" s="217"/>
      <c r="CV443" s="217"/>
      <c r="CW443" s="217"/>
      <c r="CX443" s="217"/>
      <c r="CY443" s="217"/>
      <c r="CZ443" s="217"/>
      <c r="DA443" s="217"/>
      <c r="DB443" s="217"/>
      <c r="DC443" s="217"/>
      <c r="DD443" s="217"/>
      <c r="DE443" s="217"/>
      <c r="DF443" s="217"/>
      <c r="DG443" s="217"/>
      <c r="DH443" s="217"/>
      <c r="DI443" s="217"/>
      <c r="DJ443" s="217"/>
      <c r="DK443" s="217"/>
      <c r="DL443" s="217"/>
      <c r="DM443" s="217"/>
      <c r="DN443" s="217"/>
      <c r="DO443" s="217"/>
      <c r="DP443" s="217"/>
      <c r="DQ443" s="217"/>
      <c r="DR443" s="217"/>
      <c r="DS443" s="217"/>
      <c r="DT443" s="217"/>
      <c r="DU443" s="217"/>
      <c r="DV443" s="217"/>
      <c r="DW443" s="217"/>
      <c r="DX443" s="217"/>
      <c r="DY443" s="217"/>
      <c r="DZ443" s="217"/>
      <c r="EA443" s="217"/>
      <c r="EB443" s="217"/>
      <c r="EC443" s="217"/>
      <c r="ED443" s="217"/>
      <c r="EE443" s="217"/>
      <c r="EF443" s="217"/>
      <c r="EG443" s="217"/>
      <c r="EH443" s="217"/>
      <c r="EI443" s="217"/>
      <c r="EJ443" s="217"/>
      <c r="EK443" s="217"/>
      <c r="EL443" s="217"/>
      <c r="EM443" s="217"/>
      <c r="EN443" s="217"/>
      <c r="EO443" s="217"/>
      <c r="EP443" s="217"/>
      <c r="EQ443" s="217"/>
      <c r="ER443" s="217"/>
      <c r="ES443" s="217"/>
      <c r="ET443" s="217"/>
      <c r="EU443" s="217"/>
      <c r="EV443" s="217"/>
      <c r="EW443" s="217"/>
      <c r="EX443" s="217"/>
      <c r="EY443" s="217"/>
      <c r="EZ443" s="217"/>
      <c r="FA443" s="217"/>
      <c r="FB443" s="217"/>
      <c r="FC443" s="217"/>
      <c r="FD443" s="217"/>
      <c r="FE443" s="217"/>
      <c r="FF443" s="217"/>
      <c r="FG443" s="217"/>
      <c r="FH443" s="217"/>
      <c r="FI443" s="217"/>
      <c r="FJ443" s="217"/>
      <c r="FK443" s="217"/>
      <c r="FL443" s="217"/>
      <c r="FM443" s="217"/>
      <c r="FN443" s="217"/>
      <c r="FO443" s="217"/>
      <c r="FP443" s="217"/>
      <c r="FQ443" s="217"/>
      <c r="FR443" s="217"/>
      <c r="FS443" s="217"/>
      <c r="FT443" s="217"/>
      <c r="FU443" s="217"/>
      <c r="FV443" s="217"/>
      <c r="FW443" s="217"/>
      <c r="FX443" s="217"/>
      <c r="FY443" s="217"/>
      <c r="FZ443" s="217"/>
      <c r="GA443" s="217"/>
      <c r="GB443" s="217"/>
      <c r="GC443" s="217"/>
      <c r="GD443" s="217"/>
      <c r="GE443" s="217"/>
      <c r="GF443" s="217"/>
      <c r="GG443" s="217"/>
      <c r="GH443" s="217"/>
      <c r="GI443" s="217"/>
      <c r="GJ443" s="217"/>
      <c r="GK443" s="217"/>
      <c r="GL443" s="217"/>
      <c r="GM443" s="217"/>
      <c r="GN443" s="217"/>
      <c r="GO443" s="217"/>
      <c r="GP443" s="217"/>
      <c r="GQ443" s="217"/>
      <c r="GR443" s="217"/>
      <c r="GS443" s="217"/>
      <c r="GT443" s="217"/>
      <c r="GU443" s="217"/>
      <c r="GV443" s="217"/>
      <c r="GW443" s="217"/>
      <c r="GX443" s="217"/>
      <c r="GY443" s="217"/>
      <c r="GZ443" s="217"/>
      <c r="HA443" s="217"/>
      <c r="HB443" s="217"/>
      <c r="HC443" s="217"/>
      <c r="HD443" s="217"/>
      <c r="HE443" s="217"/>
      <c r="HF443" s="217"/>
      <c r="HG443" s="217"/>
      <c r="HH443" s="217"/>
      <c r="HI443" s="217"/>
      <c r="HJ443" s="217"/>
      <c r="HK443" s="217"/>
      <c r="HL443" s="217"/>
      <c r="HM443" s="217"/>
      <c r="HN443" s="217"/>
      <c r="HO443" s="217"/>
      <c r="HP443" s="217"/>
      <c r="HQ443" s="217"/>
      <c r="HR443" s="217"/>
      <c r="HS443" s="217"/>
      <c r="HT443" s="217"/>
      <c r="HU443" s="217"/>
      <c r="HV443" s="217"/>
      <c r="HW443" s="217"/>
      <c r="HX443" s="217"/>
      <c r="HY443" s="217"/>
      <c r="HZ443" s="217"/>
      <c r="IA443" s="217"/>
      <c r="IB443" s="217"/>
      <c r="IC443" s="217"/>
      <c r="ID443" s="217"/>
      <c r="IE443" s="217"/>
      <c r="IF443" s="217"/>
      <c r="IG443" s="217"/>
      <c r="IH443" s="217"/>
      <c r="II443" s="217"/>
      <c r="IJ443" s="217"/>
      <c r="IK443" s="217"/>
      <c r="IL443" s="217"/>
      <c r="IM443" s="217"/>
      <c r="IN443" s="217"/>
      <c r="IO443" s="217"/>
      <c r="IP443" s="217"/>
      <c r="IQ443" s="217"/>
      <c r="IR443" s="217"/>
      <c r="IS443" s="217"/>
      <c r="IT443" s="217"/>
      <c r="IU443" s="217"/>
      <c r="IV443" s="217"/>
      <c r="IW443" s="217"/>
    </row>
    <row r="444" customFormat="false" ht="12.75" hidden="false" customHeight="false" outlineLevel="0" collapsed="false">
      <c r="A444" s="192"/>
      <c r="B444" s="226"/>
      <c r="C444" s="222"/>
      <c r="D444" s="222"/>
      <c r="E444" s="222"/>
      <c r="F444" s="217"/>
      <c r="G444" s="217"/>
      <c r="H444" s="217"/>
      <c r="I444" s="217"/>
      <c r="J444" s="217"/>
      <c r="K444" s="217"/>
      <c r="L444" s="217"/>
      <c r="M444" s="217"/>
      <c r="N444" s="217"/>
      <c r="O444" s="217"/>
      <c r="P444" s="217"/>
      <c r="Q444" s="217"/>
      <c r="R444" s="217"/>
      <c r="S444" s="217"/>
      <c r="T444" s="217"/>
      <c r="U444" s="217"/>
      <c r="V444" s="217"/>
      <c r="W444" s="217"/>
      <c r="X444" s="217"/>
      <c r="Y444" s="217"/>
      <c r="Z444" s="217"/>
      <c r="AA444" s="217"/>
      <c r="AB444" s="217"/>
      <c r="AC444" s="217"/>
      <c r="AD444" s="217"/>
      <c r="AE444" s="217"/>
      <c r="AF444" s="217"/>
      <c r="AG444" s="217"/>
      <c r="AH444" s="217"/>
      <c r="AI444" s="217"/>
      <c r="AJ444" s="217"/>
      <c r="AK444" s="217"/>
      <c r="AL444" s="217"/>
      <c r="AM444" s="217"/>
      <c r="AN444" s="217"/>
      <c r="AO444" s="217"/>
      <c r="AP444" s="217"/>
      <c r="AQ444" s="217"/>
      <c r="AR444" s="217"/>
      <c r="AS444" s="217"/>
      <c r="AT444" s="217"/>
      <c r="AU444" s="217"/>
      <c r="AV444" s="217"/>
      <c r="AW444" s="217"/>
      <c r="AX444" s="217"/>
      <c r="AY444" s="217"/>
      <c r="AZ444" s="217"/>
      <c r="BA444" s="217"/>
      <c r="BB444" s="217"/>
      <c r="BC444" s="217"/>
      <c r="BD444" s="217"/>
      <c r="BE444" s="217"/>
      <c r="BF444" s="217"/>
      <c r="BG444" s="217"/>
      <c r="BH444" s="217"/>
      <c r="BI444" s="217"/>
      <c r="BJ444" s="217"/>
      <c r="BK444" s="217"/>
      <c r="BL444" s="217"/>
      <c r="BM444" s="217"/>
      <c r="BN444" s="217"/>
      <c r="BO444" s="217"/>
      <c r="BP444" s="217"/>
      <c r="BQ444" s="217"/>
      <c r="BR444" s="217"/>
      <c r="BS444" s="217"/>
      <c r="BT444" s="217"/>
      <c r="BU444" s="217"/>
      <c r="BV444" s="217"/>
      <c r="BW444" s="217"/>
      <c r="BX444" s="217"/>
      <c r="BY444" s="217"/>
      <c r="BZ444" s="217"/>
      <c r="CA444" s="217"/>
      <c r="CB444" s="217"/>
      <c r="CC444" s="217"/>
      <c r="CD444" s="217"/>
      <c r="CE444" s="217"/>
      <c r="CF444" s="217"/>
      <c r="CG444" s="217"/>
      <c r="CH444" s="217"/>
      <c r="CI444" s="217"/>
      <c r="CJ444" s="217"/>
      <c r="CK444" s="217"/>
      <c r="CL444" s="217"/>
      <c r="CM444" s="217"/>
      <c r="CN444" s="217"/>
      <c r="CO444" s="217"/>
      <c r="CP444" s="217"/>
      <c r="CQ444" s="217"/>
      <c r="CR444" s="217"/>
      <c r="CS444" s="217"/>
      <c r="CT444" s="217"/>
      <c r="CU444" s="217"/>
      <c r="CV444" s="217"/>
      <c r="CW444" s="217"/>
      <c r="CX444" s="217"/>
      <c r="CY444" s="217"/>
      <c r="CZ444" s="217"/>
      <c r="DA444" s="217"/>
      <c r="DB444" s="217"/>
      <c r="DC444" s="217"/>
      <c r="DD444" s="217"/>
      <c r="DE444" s="217"/>
      <c r="DF444" s="217"/>
      <c r="DG444" s="217"/>
      <c r="DH444" s="217"/>
      <c r="DI444" s="217"/>
      <c r="DJ444" s="217"/>
      <c r="DK444" s="217"/>
      <c r="DL444" s="217"/>
      <c r="DM444" s="217"/>
      <c r="DN444" s="217"/>
      <c r="DO444" s="217"/>
      <c r="DP444" s="217"/>
      <c r="DQ444" s="217"/>
      <c r="DR444" s="217"/>
      <c r="DS444" s="217"/>
      <c r="DT444" s="217"/>
      <c r="DU444" s="217"/>
      <c r="DV444" s="217"/>
      <c r="DW444" s="217"/>
      <c r="DX444" s="217"/>
      <c r="DY444" s="217"/>
      <c r="DZ444" s="217"/>
      <c r="EA444" s="217"/>
      <c r="EB444" s="217"/>
      <c r="EC444" s="217"/>
      <c r="ED444" s="217"/>
      <c r="EE444" s="217"/>
      <c r="EF444" s="217"/>
      <c r="EG444" s="217"/>
      <c r="EH444" s="217"/>
      <c r="EI444" s="217"/>
      <c r="EJ444" s="217"/>
      <c r="EK444" s="217"/>
      <c r="EL444" s="217"/>
      <c r="EM444" s="217"/>
      <c r="EN444" s="217"/>
      <c r="EO444" s="217"/>
      <c r="EP444" s="217"/>
      <c r="EQ444" s="217"/>
      <c r="ER444" s="217"/>
      <c r="ES444" s="217"/>
      <c r="ET444" s="217"/>
      <c r="EU444" s="217"/>
      <c r="EV444" s="217"/>
      <c r="EW444" s="217"/>
      <c r="EX444" s="217"/>
      <c r="EY444" s="217"/>
      <c r="EZ444" s="217"/>
      <c r="FA444" s="217"/>
      <c r="FB444" s="217"/>
      <c r="FC444" s="217"/>
      <c r="FD444" s="217"/>
      <c r="FE444" s="217"/>
      <c r="FF444" s="217"/>
      <c r="FG444" s="217"/>
      <c r="FH444" s="217"/>
      <c r="FI444" s="217"/>
      <c r="FJ444" s="217"/>
      <c r="FK444" s="217"/>
      <c r="FL444" s="217"/>
      <c r="FM444" s="217"/>
      <c r="FN444" s="217"/>
      <c r="FO444" s="217"/>
      <c r="FP444" s="217"/>
      <c r="FQ444" s="217"/>
      <c r="FR444" s="217"/>
      <c r="FS444" s="217"/>
      <c r="FT444" s="217"/>
      <c r="FU444" s="217"/>
      <c r="FV444" s="217"/>
      <c r="FW444" s="217"/>
      <c r="FX444" s="217"/>
      <c r="FY444" s="217"/>
      <c r="FZ444" s="217"/>
      <c r="GA444" s="217"/>
      <c r="GB444" s="217"/>
      <c r="GC444" s="217"/>
      <c r="GD444" s="217"/>
      <c r="GE444" s="217"/>
      <c r="GF444" s="217"/>
      <c r="GG444" s="217"/>
      <c r="GH444" s="217"/>
      <c r="GI444" s="217"/>
      <c r="GJ444" s="217"/>
      <c r="GK444" s="217"/>
      <c r="GL444" s="217"/>
      <c r="GM444" s="217"/>
      <c r="GN444" s="217"/>
      <c r="GO444" s="217"/>
      <c r="GP444" s="217"/>
      <c r="GQ444" s="217"/>
      <c r="GR444" s="217"/>
      <c r="GS444" s="217"/>
      <c r="GT444" s="217"/>
      <c r="GU444" s="217"/>
      <c r="GV444" s="217"/>
      <c r="GW444" s="217"/>
      <c r="GX444" s="217"/>
      <c r="GY444" s="217"/>
      <c r="GZ444" s="217"/>
      <c r="HA444" s="217"/>
      <c r="HB444" s="217"/>
      <c r="HC444" s="217"/>
      <c r="HD444" s="217"/>
      <c r="HE444" s="217"/>
      <c r="HF444" s="217"/>
      <c r="HG444" s="217"/>
      <c r="HH444" s="217"/>
      <c r="HI444" s="217"/>
      <c r="HJ444" s="217"/>
      <c r="HK444" s="217"/>
      <c r="HL444" s="217"/>
      <c r="HM444" s="217"/>
      <c r="HN444" s="217"/>
      <c r="HO444" s="217"/>
      <c r="HP444" s="217"/>
      <c r="HQ444" s="217"/>
      <c r="HR444" s="217"/>
      <c r="HS444" s="217"/>
      <c r="HT444" s="217"/>
      <c r="HU444" s="217"/>
      <c r="HV444" s="217"/>
      <c r="HW444" s="217"/>
      <c r="HX444" s="217"/>
      <c r="HY444" s="217"/>
      <c r="HZ444" s="217"/>
      <c r="IA444" s="217"/>
      <c r="IB444" s="217"/>
      <c r="IC444" s="217"/>
      <c r="ID444" s="217"/>
      <c r="IE444" s="217"/>
      <c r="IF444" s="217"/>
      <c r="IG444" s="217"/>
      <c r="IH444" s="217"/>
      <c r="II444" s="217"/>
      <c r="IJ444" s="217"/>
      <c r="IK444" s="217"/>
      <c r="IL444" s="217"/>
      <c r="IM444" s="217"/>
      <c r="IN444" s="217"/>
      <c r="IO444" s="217"/>
      <c r="IP444" s="217"/>
      <c r="IQ444" s="217"/>
      <c r="IR444" s="217"/>
      <c r="IS444" s="217"/>
      <c r="IT444" s="217"/>
      <c r="IU444" s="217"/>
      <c r="IV444" s="217"/>
      <c r="IW444" s="217"/>
    </row>
    <row r="445" customFormat="false" ht="12.75" hidden="false" customHeight="false" outlineLevel="0" collapsed="false">
      <c r="A445" s="192"/>
      <c r="B445" s="226"/>
      <c r="C445" s="222"/>
      <c r="D445" s="222"/>
      <c r="E445" s="222"/>
      <c r="F445" s="217"/>
      <c r="G445" s="217"/>
      <c r="H445" s="217"/>
      <c r="I445" s="217"/>
      <c r="J445" s="217"/>
      <c r="K445" s="217"/>
      <c r="L445" s="217"/>
      <c r="M445" s="217"/>
      <c r="N445" s="217"/>
      <c r="O445" s="217"/>
      <c r="P445" s="217"/>
      <c r="Q445" s="217"/>
      <c r="R445" s="217"/>
      <c r="S445" s="217"/>
      <c r="T445" s="217"/>
      <c r="U445" s="217"/>
      <c r="V445" s="217"/>
      <c r="W445" s="217"/>
      <c r="X445" s="217"/>
      <c r="Y445" s="217"/>
      <c r="Z445" s="217"/>
      <c r="AA445" s="217"/>
      <c r="AB445" s="217"/>
      <c r="AC445" s="217"/>
      <c r="AD445" s="217"/>
      <c r="AE445" s="217"/>
      <c r="AF445" s="217"/>
      <c r="AG445" s="217"/>
      <c r="AH445" s="217"/>
      <c r="AI445" s="217"/>
      <c r="AJ445" s="217"/>
      <c r="AK445" s="217"/>
      <c r="AL445" s="217"/>
      <c r="AM445" s="217"/>
      <c r="AN445" s="217"/>
      <c r="AO445" s="217"/>
      <c r="AP445" s="217"/>
      <c r="AQ445" s="217"/>
      <c r="AR445" s="217"/>
      <c r="AS445" s="217"/>
      <c r="AT445" s="217"/>
      <c r="AU445" s="217"/>
      <c r="AV445" s="217"/>
      <c r="AW445" s="217"/>
      <c r="AX445" s="217"/>
      <c r="AY445" s="217"/>
      <c r="AZ445" s="217"/>
      <c r="BA445" s="217"/>
      <c r="BB445" s="217"/>
      <c r="BC445" s="217"/>
      <c r="BD445" s="217"/>
      <c r="BE445" s="217"/>
      <c r="BF445" s="217"/>
      <c r="BG445" s="217"/>
      <c r="BH445" s="217"/>
      <c r="BI445" s="217"/>
      <c r="BJ445" s="217"/>
      <c r="BK445" s="217"/>
      <c r="BL445" s="217"/>
      <c r="BM445" s="217"/>
      <c r="BN445" s="217"/>
      <c r="BO445" s="217"/>
      <c r="BP445" s="217"/>
      <c r="BQ445" s="217"/>
      <c r="BR445" s="217"/>
      <c r="BS445" s="217"/>
      <c r="BT445" s="217"/>
      <c r="BU445" s="217"/>
      <c r="BV445" s="217"/>
      <c r="BW445" s="217"/>
      <c r="BX445" s="217"/>
      <c r="BY445" s="217"/>
      <c r="BZ445" s="217"/>
      <c r="CA445" s="217"/>
      <c r="CB445" s="217"/>
      <c r="CC445" s="217"/>
      <c r="CD445" s="217"/>
      <c r="CE445" s="217"/>
      <c r="CF445" s="217"/>
      <c r="CG445" s="217"/>
      <c r="CH445" s="217"/>
      <c r="CI445" s="217"/>
      <c r="CJ445" s="217"/>
      <c r="CK445" s="217"/>
      <c r="CL445" s="217"/>
      <c r="CM445" s="217"/>
      <c r="CN445" s="217"/>
      <c r="CO445" s="217"/>
      <c r="CP445" s="217"/>
      <c r="CQ445" s="217"/>
      <c r="CR445" s="217"/>
      <c r="CS445" s="217"/>
      <c r="CT445" s="217"/>
      <c r="CU445" s="217"/>
      <c r="CV445" s="217"/>
      <c r="CW445" s="217"/>
      <c r="CX445" s="217"/>
      <c r="CY445" s="217"/>
      <c r="CZ445" s="217"/>
      <c r="DA445" s="217"/>
      <c r="DB445" s="217"/>
      <c r="DC445" s="217"/>
      <c r="DD445" s="217"/>
      <c r="DE445" s="217"/>
      <c r="DF445" s="217"/>
      <c r="DG445" s="217"/>
      <c r="DH445" s="217"/>
      <c r="DI445" s="217"/>
      <c r="DJ445" s="217"/>
      <c r="DK445" s="217"/>
      <c r="DL445" s="217"/>
      <c r="DM445" s="217"/>
      <c r="DN445" s="217"/>
      <c r="DO445" s="217"/>
      <c r="DP445" s="217"/>
      <c r="DQ445" s="217"/>
      <c r="DR445" s="217"/>
      <c r="DS445" s="217"/>
      <c r="DT445" s="217"/>
      <c r="DU445" s="217"/>
      <c r="DV445" s="217"/>
      <c r="DW445" s="217"/>
      <c r="DX445" s="217"/>
      <c r="DY445" s="217"/>
      <c r="DZ445" s="217"/>
      <c r="EA445" s="217"/>
      <c r="EB445" s="217"/>
      <c r="EC445" s="217"/>
      <c r="ED445" s="217"/>
      <c r="EE445" s="217"/>
      <c r="EF445" s="217"/>
      <c r="EG445" s="217"/>
      <c r="EH445" s="217"/>
      <c r="EI445" s="217"/>
      <c r="EJ445" s="217"/>
      <c r="EK445" s="217"/>
      <c r="EL445" s="217"/>
      <c r="EM445" s="217"/>
      <c r="EN445" s="217"/>
      <c r="EO445" s="217"/>
      <c r="EP445" s="217"/>
      <c r="EQ445" s="217"/>
      <c r="ER445" s="217"/>
      <c r="ES445" s="217"/>
      <c r="ET445" s="217"/>
      <c r="EU445" s="217"/>
      <c r="EV445" s="217"/>
      <c r="EW445" s="217"/>
      <c r="EX445" s="217"/>
      <c r="EY445" s="217"/>
      <c r="EZ445" s="217"/>
      <c r="FA445" s="217"/>
      <c r="FB445" s="217"/>
      <c r="FC445" s="217"/>
      <c r="FD445" s="217"/>
      <c r="FE445" s="217"/>
      <c r="FF445" s="217"/>
      <c r="FG445" s="217"/>
      <c r="FH445" s="217"/>
      <c r="FI445" s="217"/>
      <c r="FJ445" s="217"/>
      <c r="FK445" s="217"/>
      <c r="FL445" s="217"/>
      <c r="FM445" s="217"/>
      <c r="FN445" s="217"/>
      <c r="FO445" s="217"/>
      <c r="FP445" s="217"/>
      <c r="FQ445" s="217"/>
      <c r="FR445" s="217"/>
      <c r="FS445" s="217"/>
      <c r="FT445" s="217"/>
      <c r="FU445" s="217"/>
      <c r="FV445" s="217"/>
      <c r="FW445" s="217"/>
      <c r="FX445" s="217"/>
      <c r="FY445" s="217"/>
      <c r="FZ445" s="217"/>
      <c r="GA445" s="217"/>
      <c r="GB445" s="217"/>
      <c r="GC445" s="217"/>
      <c r="GD445" s="217"/>
      <c r="GE445" s="217"/>
      <c r="GF445" s="217"/>
      <c r="GG445" s="217"/>
      <c r="GH445" s="217"/>
      <c r="GI445" s="217"/>
      <c r="GJ445" s="217"/>
      <c r="GK445" s="217"/>
      <c r="GL445" s="217"/>
      <c r="GM445" s="217"/>
      <c r="GN445" s="217"/>
      <c r="GO445" s="217"/>
      <c r="GP445" s="217"/>
      <c r="GQ445" s="217"/>
      <c r="GR445" s="217"/>
      <c r="GS445" s="217"/>
      <c r="GT445" s="217"/>
      <c r="GU445" s="217"/>
      <c r="GV445" s="217"/>
      <c r="GW445" s="217"/>
      <c r="GX445" s="217"/>
      <c r="GY445" s="217"/>
      <c r="GZ445" s="217"/>
      <c r="HA445" s="217"/>
      <c r="HB445" s="217"/>
      <c r="HC445" s="217"/>
      <c r="HD445" s="217"/>
      <c r="HE445" s="217"/>
      <c r="HF445" s="217"/>
      <c r="HG445" s="217"/>
      <c r="HH445" s="217"/>
      <c r="HI445" s="217"/>
      <c r="HJ445" s="217"/>
      <c r="HK445" s="217"/>
      <c r="HL445" s="217"/>
      <c r="HM445" s="217"/>
      <c r="HN445" s="217"/>
      <c r="HO445" s="217"/>
      <c r="HP445" s="217"/>
      <c r="HQ445" s="217"/>
      <c r="HR445" s="217"/>
      <c r="HS445" s="217"/>
      <c r="HT445" s="217"/>
      <c r="HU445" s="217"/>
      <c r="HV445" s="217"/>
      <c r="HW445" s="217"/>
      <c r="HX445" s="217"/>
      <c r="HY445" s="217"/>
      <c r="HZ445" s="217"/>
      <c r="IA445" s="217"/>
      <c r="IB445" s="217"/>
      <c r="IC445" s="217"/>
      <c r="ID445" s="217"/>
      <c r="IE445" s="217"/>
      <c r="IF445" s="217"/>
      <c r="IG445" s="217"/>
      <c r="IH445" s="217"/>
      <c r="II445" s="217"/>
      <c r="IJ445" s="217"/>
      <c r="IK445" s="217"/>
      <c r="IL445" s="217"/>
      <c r="IM445" s="217"/>
      <c r="IN445" s="217"/>
      <c r="IO445" s="217"/>
      <c r="IP445" s="217"/>
      <c r="IQ445" s="217"/>
      <c r="IR445" s="217"/>
      <c r="IS445" s="217"/>
      <c r="IT445" s="217"/>
      <c r="IU445" s="217"/>
      <c r="IV445" s="217"/>
      <c r="IW445" s="217"/>
    </row>
    <row r="446" customFormat="false" ht="12.75" hidden="false" customHeight="false" outlineLevel="0" collapsed="false">
      <c r="A446" s="192"/>
      <c r="B446" s="226"/>
      <c r="C446" s="222"/>
      <c r="D446" s="222"/>
      <c r="E446" s="222"/>
      <c r="F446" s="217"/>
      <c r="G446" s="217"/>
      <c r="H446" s="217"/>
      <c r="I446" s="217"/>
      <c r="J446" s="217"/>
      <c r="K446" s="217"/>
      <c r="L446" s="217"/>
      <c r="M446" s="217"/>
      <c r="N446" s="217"/>
      <c r="O446" s="217"/>
      <c r="P446" s="217"/>
      <c r="Q446" s="217"/>
      <c r="R446" s="217"/>
      <c r="S446" s="217"/>
      <c r="T446" s="217"/>
      <c r="U446" s="217"/>
      <c r="V446" s="217"/>
      <c r="W446" s="217"/>
      <c r="X446" s="217"/>
      <c r="Y446" s="217"/>
      <c r="Z446" s="217"/>
      <c r="AA446" s="217"/>
      <c r="AB446" s="217"/>
      <c r="AC446" s="217"/>
      <c r="AD446" s="217"/>
      <c r="AE446" s="217"/>
      <c r="AF446" s="217"/>
      <c r="AG446" s="217"/>
      <c r="AH446" s="217"/>
      <c r="AI446" s="217"/>
      <c r="AJ446" s="217"/>
      <c r="AK446" s="217"/>
      <c r="AL446" s="217"/>
      <c r="AM446" s="217"/>
      <c r="AN446" s="217"/>
      <c r="AO446" s="217"/>
      <c r="AP446" s="217"/>
      <c r="AQ446" s="217"/>
      <c r="AR446" s="217"/>
      <c r="AS446" s="217"/>
      <c r="AT446" s="217"/>
      <c r="AU446" s="217"/>
      <c r="AV446" s="217"/>
      <c r="AW446" s="217"/>
      <c r="AX446" s="217"/>
      <c r="AY446" s="217"/>
      <c r="AZ446" s="217"/>
      <c r="BA446" s="217"/>
      <c r="BB446" s="217"/>
      <c r="BC446" s="217"/>
      <c r="BD446" s="217"/>
      <c r="BE446" s="217"/>
      <c r="BF446" s="217"/>
      <c r="BG446" s="217"/>
      <c r="BH446" s="217"/>
      <c r="BI446" s="217"/>
      <c r="BJ446" s="217"/>
      <c r="BK446" s="217"/>
      <c r="BL446" s="217"/>
      <c r="BM446" s="217"/>
      <c r="BN446" s="217"/>
      <c r="BO446" s="217"/>
      <c r="BP446" s="217"/>
      <c r="BQ446" s="217"/>
      <c r="BR446" s="217"/>
      <c r="BS446" s="217"/>
      <c r="BT446" s="217"/>
      <c r="BU446" s="217"/>
      <c r="BV446" s="217"/>
      <c r="BW446" s="217"/>
      <c r="BX446" s="217"/>
      <c r="BY446" s="217"/>
      <c r="BZ446" s="217"/>
      <c r="CA446" s="217"/>
      <c r="CB446" s="217"/>
      <c r="CC446" s="217"/>
      <c r="CD446" s="217"/>
      <c r="CE446" s="217"/>
      <c r="CF446" s="217"/>
      <c r="CG446" s="217"/>
      <c r="CH446" s="217"/>
      <c r="CI446" s="217"/>
      <c r="CJ446" s="217"/>
      <c r="CK446" s="217"/>
      <c r="CL446" s="217"/>
      <c r="CM446" s="217"/>
      <c r="CN446" s="217"/>
      <c r="CO446" s="217"/>
      <c r="CP446" s="217"/>
      <c r="CQ446" s="217"/>
      <c r="CR446" s="217"/>
      <c r="CS446" s="217"/>
      <c r="CT446" s="217"/>
      <c r="CU446" s="217"/>
      <c r="CV446" s="217"/>
      <c r="CW446" s="217"/>
      <c r="CX446" s="217"/>
      <c r="CY446" s="217"/>
      <c r="CZ446" s="217"/>
      <c r="DA446" s="217"/>
      <c r="DB446" s="217"/>
      <c r="DC446" s="217"/>
      <c r="DD446" s="217"/>
      <c r="DE446" s="217"/>
      <c r="DF446" s="217"/>
      <c r="DG446" s="217"/>
      <c r="DH446" s="217"/>
      <c r="DI446" s="217"/>
      <c r="DJ446" s="217"/>
      <c r="DK446" s="217"/>
      <c r="DL446" s="217"/>
      <c r="DM446" s="217"/>
      <c r="DN446" s="217"/>
      <c r="DO446" s="217"/>
      <c r="DP446" s="217"/>
      <c r="DQ446" s="217"/>
      <c r="DR446" s="217"/>
      <c r="DS446" s="217"/>
      <c r="DT446" s="217"/>
      <c r="DU446" s="217"/>
      <c r="DV446" s="217"/>
      <c r="DW446" s="217"/>
      <c r="DX446" s="217"/>
      <c r="DY446" s="217"/>
      <c r="DZ446" s="217"/>
      <c r="EA446" s="217"/>
      <c r="EB446" s="217"/>
      <c r="EC446" s="217"/>
      <c r="ED446" s="217"/>
      <c r="EE446" s="217"/>
      <c r="EF446" s="217"/>
      <c r="EG446" s="217"/>
      <c r="EH446" s="217"/>
      <c r="EI446" s="217"/>
      <c r="EJ446" s="217"/>
      <c r="EK446" s="217"/>
      <c r="EL446" s="217"/>
      <c r="EM446" s="217"/>
      <c r="EN446" s="217"/>
      <c r="EO446" s="217"/>
      <c r="EP446" s="217"/>
      <c r="EQ446" s="217"/>
      <c r="ER446" s="217"/>
      <c r="ES446" s="217"/>
      <c r="ET446" s="217"/>
      <c r="EU446" s="217"/>
      <c r="EV446" s="217"/>
      <c r="EW446" s="217"/>
      <c r="EX446" s="217"/>
      <c r="EY446" s="217"/>
      <c r="EZ446" s="217"/>
      <c r="FA446" s="217"/>
      <c r="FB446" s="217"/>
      <c r="FC446" s="217"/>
      <c r="FD446" s="217"/>
      <c r="FE446" s="217"/>
      <c r="FF446" s="217"/>
      <c r="FG446" s="217"/>
      <c r="FH446" s="217"/>
      <c r="FI446" s="217"/>
      <c r="FJ446" s="217"/>
      <c r="FK446" s="217"/>
      <c r="FL446" s="217"/>
      <c r="FM446" s="217"/>
      <c r="FN446" s="217"/>
      <c r="FO446" s="217"/>
      <c r="FP446" s="217"/>
      <c r="FQ446" s="217"/>
      <c r="FR446" s="217"/>
      <c r="FS446" s="217"/>
      <c r="FT446" s="217"/>
      <c r="FU446" s="217"/>
      <c r="FV446" s="217"/>
      <c r="FW446" s="217"/>
      <c r="FX446" s="217"/>
      <c r="FY446" s="217"/>
      <c r="FZ446" s="217"/>
      <c r="GA446" s="217"/>
      <c r="GB446" s="217"/>
      <c r="GC446" s="217"/>
      <c r="GD446" s="217"/>
      <c r="GE446" s="217"/>
      <c r="GF446" s="217"/>
      <c r="GG446" s="217"/>
      <c r="GH446" s="217"/>
      <c r="GI446" s="217"/>
      <c r="GJ446" s="217"/>
      <c r="GK446" s="217"/>
      <c r="GL446" s="217"/>
      <c r="GM446" s="217"/>
      <c r="GN446" s="217"/>
      <c r="GO446" s="217"/>
      <c r="GP446" s="217"/>
      <c r="GQ446" s="217"/>
      <c r="GR446" s="217"/>
      <c r="GS446" s="217"/>
      <c r="GT446" s="217"/>
      <c r="GU446" s="217"/>
      <c r="GV446" s="217"/>
      <c r="GW446" s="217"/>
      <c r="GX446" s="217"/>
      <c r="GY446" s="217"/>
      <c r="GZ446" s="217"/>
      <c r="HA446" s="217"/>
      <c r="HB446" s="217"/>
      <c r="HC446" s="217"/>
      <c r="HD446" s="217"/>
      <c r="HE446" s="217"/>
      <c r="HF446" s="217"/>
      <c r="HG446" s="217"/>
      <c r="HH446" s="217"/>
      <c r="HI446" s="217"/>
      <c r="HJ446" s="217"/>
      <c r="HK446" s="217"/>
      <c r="HL446" s="217"/>
      <c r="HM446" s="217"/>
      <c r="HN446" s="217"/>
      <c r="HO446" s="217"/>
      <c r="HP446" s="217"/>
      <c r="HQ446" s="217"/>
      <c r="HR446" s="217"/>
      <c r="HS446" s="217"/>
      <c r="HT446" s="217"/>
      <c r="HU446" s="217"/>
      <c r="HV446" s="217"/>
      <c r="HW446" s="217"/>
      <c r="HX446" s="217"/>
      <c r="HY446" s="217"/>
      <c r="HZ446" s="217"/>
      <c r="IA446" s="217"/>
      <c r="IB446" s="217"/>
      <c r="IC446" s="217"/>
      <c r="ID446" s="217"/>
      <c r="IE446" s="217"/>
      <c r="IF446" s="217"/>
      <c r="IG446" s="217"/>
      <c r="IH446" s="217"/>
      <c r="II446" s="217"/>
      <c r="IJ446" s="217"/>
      <c r="IK446" s="217"/>
      <c r="IL446" s="217"/>
      <c r="IM446" s="217"/>
      <c r="IN446" s="217"/>
      <c r="IO446" s="217"/>
      <c r="IP446" s="217"/>
      <c r="IQ446" s="217"/>
      <c r="IR446" s="217"/>
      <c r="IS446" s="217"/>
      <c r="IT446" s="217"/>
      <c r="IU446" s="217"/>
      <c r="IV446" s="217"/>
      <c r="IW446" s="217"/>
    </row>
    <row r="447" customFormat="false" ht="12.75" hidden="false" customHeight="false" outlineLevel="0" collapsed="false">
      <c r="A447" s="192"/>
      <c r="B447" s="226"/>
      <c r="C447" s="222"/>
      <c r="D447" s="222"/>
      <c r="E447" s="222"/>
      <c r="F447" s="217"/>
      <c r="G447" s="217"/>
      <c r="H447" s="217"/>
      <c r="I447" s="217"/>
      <c r="J447" s="217"/>
      <c r="K447" s="217"/>
      <c r="L447" s="217"/>
      <c r="M447" s="217"/>
      <c r="N447" s="217"/>
      <c r="O447" s="217"/>
      <c r="P447" s="217"/>
      <c r="Q447" s="217"/>
      <c r="R447" s="217"/>
      <c r="S447" s="217"/>
      <c r="T447" s="217"/>
      <c r="U447" s="217"/>
      <c r="V447" s="217"/>
      <c r="W447" s="217"/>
      <c r="X447" s="217"/>
      <c r="Y447" s="217"/>
      <c r="Z447" s="217"/>
      <c r="AA447" s="217"/>
      <c r="AB447" s="217"/>
      <c r="AC447" s="217"/>
      <c r="AD447" s="217"/>
      <c r="AE447" s="217"/>
      <c r="AF447" s="217"/>
      <c r="AG447" s="217"/>
      <c r="AH447" s="217"/>
      <c r="AI447" s="217"/>
      <c r="AJ447" s="217"/>
      <c r="AK447" s="217"/>
      <c r="AL447" s="217"/>
      <c r="AM447" s="217"/>
      <c r="AN447" s="217"/>
      <c r="AO447" s="217"/>
      <c r="AP447" s="217"/>
      <c r="AQ447" s="217"/>
      <c r="AR447" s="217"/>
      <c r="AS447" s="217"/>
      <c r="AT447" s="217"/>
      <c r="AU447" s="217"/>
      <c r="AV447" s="217"/>
      <c r="AW447" s="217"/>
      <c r="AX447" s="217"/>
      <c r="AY447" s="217"/>
      <c r="AZ447" s="217"/>
      <c r="BA447" s="217"/>
      <c r="BB447" s="217"/>
      <c r="BC447" s="217"/>
      <c r="BD447" s="217"/>
      <c r="BE447" s="217"/>
      <c r="BF447" s="217"/>
      <c r="BG447" s="217"/>
      <c r="BH447" s="217"/>
      <c r="BI447" s="217"/>
      <c r="BJ447" s="217"/>
      <c r="BK447" s="217"/>
      <c r="BL447" s="217"/>
      <c r="BM447" s="217"/>
      <c r="BN447" s="217"/>
      <c r="BO447" s="217"/>
      <c r="BP447" s="217"/>
      <c r="BQ447" s="217"/>
      <c r="BR447" s="217"/>
      <c r="BS447" s="217"/>
      <c r="BT447" s="217"/>
      <c r="BU447" s="217"/>
      <c r="BV447" s="217"/>
      <c r="BW447" s="217"/>
      <c r="BX447" s="217"/>
      <c r="BY447" s="217"/>
      <c r="BZ447" s="217"/>
      <c r="CA447" s="217"/>
      <c r="CB447" s="217"/>
      <c r="CC447" s="217"/>
      <c r="CD447" s="217"/>
      <c r="CE447" s="217"/>
      <c r="CF447" s="217"/>
      <c r="CG447" s="217"/>
      <c r="CH447" s="217"/>
      <c r="CI447" s="217"/>
      <c r="CJ447" s="217"/>
      <c r="CK447" s="217"/>
      <c r="CL447" s="217"/>
      <c r="CM447" s="217"/>
      <c r="CN447" s="217"/>
      <c r="CO447" s="217"/>
      <c r="CP447" s="217"/>
      <c r="CQ447" s="217"/>
      <c r="CR447" s="217"/>
      <c r="CS447" s="217"/>
      <c r="CT447" s="217"/>
      <c r="CU447" s="217"/>
      <c r="CV447" s="217"/>
      <c r="CW447" s="217"/>
      <c r="CX447" s="217"/>
      <c r="CY447" s="217"/>
      <c r="CZ447" s="217"/>
      <c r="DA447" s="217"/>
      <c r="DB447" s="217"/>
      <c r="DC447" s="217"/>
      <c r="DD447" s="217"/>
      <c r="DE447" s="217"/>
      <c r="DF447" s="217"/>
      <c r="DG447" s="217"/>
      <c r="DH447" s="217"/>
      <c r="DI447" s="217"/>
      <c r="DJ447" s="217"/>
      <c r="DK447" s="217"/>
      <c r="DL447" s="217"/>
      <c r="DM447" s="217"/>
      <c r="DN447" s="217"/>
      <c r="DO447" s="217"/>
      <c r="DP447" s="217"/>
      <c r="DQ447" s="217"/>
      <c r="DR447" s="217"/>
      <c r="DS447" s="217"/>
      <c r="DT447" s="217"/>
      <c r="DU447" s="217"/>
      <c r="DV447" s="217"/>
      <c r="DW447" s="217"/>
      <c r="DX447" s="217"/>
      <c r="DY447" s="217"/>
      <c r="DZ447" s="217"/>
      <c r="EA447" s="217"/>
      <c r="EB447" s="217"/>
      <c r="EC447" s="217"/>
      <c r="ED447" s="217"/>
      <c r="EE447" s="217"/>
      <c r="EF447" s="217"/>
      <c r="EG447" s="217"/>
      <c r="EH447" s="217"/>
      <c r="EI447" s="217"/>
      <c r="EJ447" s="217"/>
      <c r="EK447" s="217"/>
      <c r="EL447" s="217"/>
      <c r="EM447" s="217"/>
      <c r="EN447" s="217"/>
      <c r="EO447" s="217"/>
      <c r="EP447" s="217"/>
      <c r="EQ447" s="217"/>
      <c r="ER447" s="217"/>
      <c r="ES447" s="217"/>
      <c r="ET447" s="217"/>
      <c r="EU447" s="217"/>
      <c r="EV447" s="217"/>
      <c r="EW447" s="217"/>
      <c r="EX447" s="217"/>
      <c r="EY447" s="217"/>
      <c r="EZ447" s="217"/>
      <c r="FA447" s="217"/>
      <c r="FB447" s="217"/>
      <c r="FC447" s="217"/>
      <c r="FD447" s="217"/>
      <c r="FE447" s="217"/>
      <c r="FF447" s="217"/>
      <c r="FG447" s="217"/>
      <c r="FH447" s="217"/>
      <c r="FI447" s="217"/>
      <c r="FJ447" s="217"/>
      <c r="FK447" s="217"/>
      <c r="FL447" s="217"/>
      <c r="FM447" s="217"/>
      <c r="FN447" s="217"/>
      <c r="FO447" s="217"/>
      <c r="FP447" s="217"/>
      <c r="FQ447" s="217"/>
      <c r="FR447" s="217"/>
      <c r="FS447" s="217"/>
      <c r="FT447" s="217"/>
      <c r="FU447" s="217"/>
      <c r="FV447" s="217"/>
      <c r="FW447" s="217"/>
      <c r="FX447" s="217"/>
      <c r="FY447" s="217"/>
      <c r="FZ447" s="217"/>
      <c r="GA447" s="217"/>
      <c r="GB447" s="217"/>
      <c r="GC447" s="217"/>
      <c r="GD447" s="217"/>
      <c r="GE447" s="217"/>
      <c r="GF447" s="217"/>
      <c r="GG447" s="217"/>
      <c r="GH447" s="217"/>
      <c r="GI447" s="217"/>
      <c r="GJ447" s="217"/>
      <c r="GK447" s="217"/>
      <c r="GL447" s="217"/>
      <c r="GM447" s="217"/>
      <c r="GN447" s="217"/>
      <c r="GO447" s="217"/>
      <c r="GP447" s="217"/>
      <c r="GQ447" s="217"/>
      <c r="GR447" s="217"/>
      <c r="GS447" s="217"/>
      <c r="GT447" s="217"/>
      <c r="GU447" s="217"/>
      <c r="GV447" s="217"/>
      <c r="GW447" s="217"/>
      <c r="GX447" s="217"/>
      <c r="GY447" s="217"/>
      <c r="GZ447" s="217"/>
      <c r="HA447" s="217"/>
      <c r="HB447" s="217"/>
      <c r="HC447" s="217"/>
      <c r="HD447" s="217"/>
      <c r="HE447" s="217"/>
      <c r="HF447" s="217"/>
      <c r="HG447" s="217"/>
      <c r="HH447" s="217"/>
      <c r="HI447" s="217"/>
      <c r="HJ447" s="217"/>
      <c r="HK447" s="217"/>
      <c r="HL447" s="217"/>
      <c r="HM447" s="217"/>
      <c r="HN447" s="217"/>
      <c r="HO447" s="217"/>
      <c r="HP447" s="217"/>
      <c r="HQ447" s="217"/>
      <c r="HR447" s="217"/>
      <c r="HS447" s="217"/>
      <c r="HT447" s="217"/>
      <c r="HU447" s="217"/>
      <c r="HV447" s="217"/>
      <c r="HW447" s="217"/>
      <c r="HX447" s="217"/>
      <c r="HY447" s="217"/>
      <c r="HZ447" s="217"/>
      <c r="IA447" s="217"/>
      <c r="IB447" s="217"/>
      <c r="IC447" s="217"/>
      <c r="ID447" s="217"/>
      <c r="IE447" s="217"/>
      <c r="IF447" s="217"/>
      <c r="IG447" s="217"/>
      <c r="IH447" s="217"/>
      <c r="II447" s="217"/>
      <c r="IJ447" s="217"/>
      <c r="IK447" s="217"/>
      <c r="IL447" s="217"/>
      <c r="IM447" s="217"/>
      <c r="IN447" s="217"/>
      <c r="IO447" s="217"/>
      <c r="IP447" s="217"/>
      <c r="IQ447" s="217"/>
      <c r="IR447" s="217"/>
      <c r="IS447" s="217"/>
      <c r="IT447" s="217"/>
      <c r="IU447" s="217"/>
      <c r="IV447" s="217"/>
      <c r="IW447" s="217"/>
    </row>
    <row r="448" customFormat="false" ht="12.75" hidden="false" customHeight="false" outlineLevel="0" collapsed="false">
      <c r="A448" s="191"/>
      <c r="B448" s="226"/>
      <c r="C448" s="222"/>
      <c r="D448" s="222"/>
      <c r="E448" s="222"/>
      <c r="F448" s="217"/>
      <c r="G448" s="217"/>
      <c r="H448" s="217"/>
      <c r="I448" s="217"/>
      <c r="J448" s="217"/>
      <c r="K448" s="217"/>
      <c r="L448" s="217"/>
      <c r="M448" s="217"/>
      <c r="N448" s="217"/>
      <c r="O448" s="217"/>
      <c r="P448" s="217"/>
      <c r="Q448" s="217"/>
      <c r="R448" s="217"/>
      <c r="S448" s="217"/>
      <c r="T448" s="217"/>
      <c r="U448" s="217"/>
      <c r="V448" s="217"/>
      <c r="W448" s="217"/>
      <c r="X448" s="217"/>
      <c r="Y448" s="217"/>
      <c r="Z448" s="217"/>
      <c r="AA448" s="217"/>
      <c r="AB448" s="217"/>
      <c r="AC448" s="217"/>
      <c r="AD448" s="217"/>
      <c r="AE448" s="217"/>
      <c r="AF448" s="217"/>
      <c r="AG448" s="217"/>
      <c r="AH448" s="217"/>
      <c r="AI448" s="217"/>
      <c r="AJ448" s="217"/>
      <c r="AK448" s="217"/>
      <c r="AL448" s="217"/>
      <c r="AM448" s="217"/>
      <c r="AN448" s="217"/>
      <c r="AO448" s="217"/>
      <c r="AP448" s="217"/>
      <c r="AQ448" s="217"/>
      <c r="AR448" s="217"/>
      <c r="AS448" s="217"/>
      <c r="AT448" s="217"/>
      <c r="AU448" s="217"/>
      <c r="AV448" s="217"/>
      <c r="AW448" s="217"/>
      <c r="AX448" s="217"/>
      <c r="AY448" s="217"/>
      <c r="AZ448" s="217"/>
      <c r="BA448" s="217"/>
      <c r="BB448" s="217"/>
      <c r="BC448" s="217"/>
      <c r="BD448" s="217"/>
      <c r="BE448" s="217"/>
      <c r="BF448" s="217"/>
      <c r="BG448" s="217"/>
      <c r="BH448" s="217"/>
      <c r="BI448" s="217"/>
      <c r="BJ448" s="217"/>
      <c r="BK448" s="217"/>
      <c r="BL448" s="217"/>
      <c r="BM448" s="217"/>
      <c r="BN448" s="217"/>
      <c r="BO448" s="217"/>
      <c r="BP448" s="217"/>
      <c r="BQ448" s="217"/>
      <c r="BR448" s="217"/>
      <c r="BS448" s="217"/>
      <c r="BT448" s="217"/>
      <c r="BU448" s="217"/>
      <c r="BV448" s="217"/>
      <c r="BW448" s="217"/>
      <c r="BX448" s="217"/>
      <c r="BY448" s="217"/>
      <c r="BZ448" s="217"/>
      <c r="CA448" s="217"/>
      <c r="CB448" s="217"/>
      <c r="CC448" s="217"/>
      <c r="CD448" s="217"/>
      <c r="CE448" s="217"/>
      <c r="CF448" s="217"/>
      <c r="CG448" s="217"/>
      <c r="CH448" s="217"/>
      <c r="CI448" s="217"/>
      <c r="CJ448" s="217"/>
      <c r="CK448" s="217"/>
      <c r="CL448" s="217"/>
      <c r="CM448" s="217"/>
      <c r="CN448" s="217"/>
      <c r="CO448" s="217"/>
      <c r="CP448" s="217"/>
      <c r="CQ448" s="217"/>
      <c r="CR448" s="217"/>
      <c r="CS448" s="217"/>
      <c r="CT448" s="217"/>
      <c r="CU448" s="217"/>
      <c r="CV448" s="217"/>
      <c r="CW448" s="217"/>
      <c r="CX448" s="217"/>
      <c r="CY448" s="217"/>
      <c r="CZ448" s="217"/>
      <c r="DA448" s="217"/>
      <c r="DB448" s="217"/>
      <c r="DC448" s="217"/>
      <c r="DD448" s="217"/>
      <c r="DE448" s="217"/>
      <c r="DF448" s="217"/>
      <c r="DG448" s="217"/>
      <c r="DH448" s="217"/>
      <c r="DI448" s="217"/>
      <c r="DJ448" s="217"/>
      <c r="DK448" s="217"/>
      <c r="DL448" s="217"/>
      <c r="DM448" s="217"/>
      <c r="DN448" s="217"/>
      <c r="DO448" s="217"/>
      <c r="DP448" s="217"/>
      <c r="DQ448" s="217"/>
      <c r="DR448" s="217"/>
      <c r="DS448" s="217"/>
      <c r="DT448" s="217"/>
      <c r="DU448" s="217"/>
      <c r="DV448" s="217"/>
      <c r="DW448" s="217"/>
      <c r="DX448" s="217"/>
      <c r="DY448" s="217"/>
      <c r="DZ448" s="217"/>
      <c r="EA448" s="217"/>
      <c r="EB448" s="217"/>
      <c r="EC448" s="217"/>
      <c r="ED448" s="217"/>
      <c r="EE448" s="217"/>
      <c r="EF448" s="217"/>
      <c r="EG448" s="217"/>
      <c r="EH448" s="217"/>
      <c r="EI448" s="217"/>
      <c r="EJ448" s="217"/>
      <c r="EK448" s="217"/>
      <c r="EL448" s="217"/>
      <c r="EM448" s="217"/>
      <c r="EN448" s="217"/>
      <c r="EO448" s="217"/>
      <c r="EP448" s="217"/>
      <c r="EQ448" s="217"/>
      <c r="ER448" s="217"/>
      <c r="ES448" s="217"/>
      <c r="ET448" s="217"/>
      <c r="EU448" s="217"/>
      <c r="EV448" s="217"/>
      <c r="EW448" s="217"/>
      <c r="EX448" s="217"/>
      <c r="EY448" s="217"/>
      <c r="EZ448" s="217"/>
      <c r="FA448" s="217"/>
      <c r="FB448" s="217"/>
      <c r="FC448" s="217"/>
      <c r="FD448" s="217"/>
      <c r="FE448" s="217"/>
      <c r="FF448" s="217"/>
      <c r="FG448" s="217"/>
      <c r="FH448" s="217"/>
      <c r="FI448" s="217"/>
      <c r="FJ448" s="217"/>
      <c r="FK448" s="217"/>
      <c r="FL448" s="217"/>
      <c r="FM448" s="217"/>
      <c r="FN448" s="217"/>
      <c r="FO448" s="217"/>
      <c r="FP448" s="217"/>
      <c r="FQ448" s="217"/>
      <c r="FR448" s="217"/>
      <c r="FS448" s="217"/>
      <c r="FT448" s="217"/>
      <c r="FU448" s="217"/>
      <c r="FV448" s="217"/>
      <c r="FW448" s="217"/>
      <c r="FX448" s="217"/>
      <c r="FY448" s="217"/>
      <c r="FZ448" s="217"/>
      <c r="GA448" s="217"/>
      <c r="GB448" s="217"/>
      <c r="GC448" s="217"/>
      <c r="GD448" s="217"/>
      <c r="GE448" s="217"/>
      <c r="GF448" s="217"/>
      <c r="GG448" s="217"/>
      <c r="GH448" s="217"/>
      <c r="GI448" s="217"/>
      <c r="GJ448" s="217"/>
      <c r="GK448" s="217"/>
      <c r="GL448" s="217"/>
      <c r="GM448" s="217"/>
      <c r="GN448" s="217"/>
      <c r="GO448" s="217"/>
      <c r="GP448" s="217"/>
      <c r="GQ448" s="217"/>
      <c r="GR448" s="217"/>
      <c r="GS448" s="217"/>
      <c r="GT448" s="217"/>
      <c r="GU448" s="217"/>
      <c r="GV448" s="217"/>
      <c r="GW448" s="217"/>
      <c r="GX448" s="217"/>
      <c r="GY448" s="217"/>
      <c r="GZ448" s="217"/>
      <c r="HA448" s="217"/>
      <c r="HB448" s="217"/>
      <c r="HC448" s="217"/>
      <c r="HD448" s="217"/>
      <c r="HE448" s="217"/>
      <c r="HF448" s="217"/>
      <c r="HG448" s="217"/>
      <c r="HH448" s="217"/>
      <c r="HI448" s="217"/>
      <c r="HJ448" s="217"/>
      <c r="HK448" s="217"/>
      <c r="HL448" s="217"/>
      <c r="HM448" s="217"/>
      <c r="HN448" s="217"/>
      <c r="HO448" s="217"/>
      <c r="HP448" s="217"/>
      <c r="HQ448" s="217"/>
      <c r="HR448" s="217"/>
      <c r="HS448" s="217"/>
      <c r="HT448" s="217"/>
      <c r="HU448" s="217"/>
      <c r="HV448" s="217"/>
      <c r="HW448" s="217"/>
      <c r="HX448" s="217"/>
      <c r="HY448" s="217"/>
      <c r="HZ448" s="217"/>
      <c r="IA448" s="217"/>
      <c r="IB448" s="217"/>
      <c r="IC448" s="217"/>
      <c r="ID448" s="217"/>
      <c r="IE448" s="217"/>
      <c r="IF448" s="217"/>
      <c r="IG448" s="217"/>
      <c r="IH448" s="217"/>
      <c r="II448" s="217"/>
      <c r="IJ448" s="217"/>
      <c r="IK448" s="217"/>
      <c r="IL448" s="217"/>
      <c r="IM448" s="217"/>
      <c r="IN448" s="217"/>
      <c r="IO448" s="217"/>
      <c r="IP448" s="217"/>
      <c r="IQ448" s="217"/>
      <c r="IR448" s="217"/>
      <c r="IS448" s="217"/>
      <c r="IT448" s="217"/>
      <c r="IU448" s="217"/>
      <c r="IV448" s="217"/>
      <c r="IW448" s="217"/>
    </row>
    <row r="449" customFormat="false" ht="12.75" hidden="false" customHeight="false" outlineLevel="0" collapsed="false">
      <c r="A449" s="191"/>
      <c r="B449" s="226"/>
      <c r="C449" s="222"/>
      <c r="D449" s="222"/>
      <c r="E449" s="222"/>
      <c r="F449" s="217"/>
      <c r="G449" s="217"/>
      <c r="H449" s="217"/>
      <c r="I449" s="217"/>
      <c r="J449" s="217"/>
      <c r="K449" s="217"/>
      <c r="L449" s="217"/>
      <c r="M449" s="217"/>
      <c r="N449" s="217"/>
      <c r="O449" s="217"/>
      <c r="P449" s="217"/>
      <c r="Q449" s="217"/>
      <c r="R449" s="217"/>
      <c r="S449" s="217"/>
      <c r="T449" s="217"/>
      <c r="U449" s="217"/>
      <c r="V449" s="217"/>
      <c r="W449" s="217"/>
      <c r="X449" s="217"/>
      <c r="Y449" s="217"/>
      <c r="Z449" s="217"/>
      <c r="AA449" s="217"/>
      <c r="AB449" s="217"/>
      <c r="AC449" s="217"/>
      <c r="AD449" s="217"/>
      <c r="AE449" s="217"/>
      <c r="AF449" s="217"/>
      <c r="AG449" s="217"/>
      <c r="AH449" s="217"/>
      <c r="AI449" s="217"/>
      <c r="AJ449" s="217"/>
      <c r="AK449" s="217"/>
      <c r="AL449" s="217"/>
      <c r="AM449" s="217"/>
      <c r="AN449" s="217"/>
      <c r="AO449" s="217"/>
      <c r="AP449" s="217"/>
      <c r="AQ449" s="217"/>
      <c r="AR449" s="217"/>
      <c r="AS449" s="217"/>
      <c r="AT449" s="217"/>
      <c r="AU449" s="217"/>
      <c r="AV449" s="217"/>
      <c r="AW449" s="217"/>
      <c r="AX449" s="217"/>
      <c r="AY449" s="217"/>
      <c r="AZ449" s="217"/>
      <c r="BA449" s="217"/>
      <c r="BB449" s="217"/>
      <c r="BC449" s="217"/>
      <c r="BD449" s="217"/>
      <c r="BE449" s="217"/>
      <c r="BF449" s="217"/>
      <c r="BG449" s="217"/>
      <c r="BH449" s="217"/>
      <c r="BI449" s="217"/>
      <c r="BJ449" s="217"/>
      <c r="BK449" s="217"/>
      <c r="BL449" s="217"/>
      <c r="BM449" s="217"/>
      <c r="BN449" s="217"/>
      <c r="BO449" s="217"/>
      <c r="BP449" s="217"/>
      <c r="BQ449" s="217"/>
      <c r="BR449" s="217"/>
      <c r="BS449" s="217"/>
      <c r="BT449" s="217"/>
      <c r="BU449" s="217"/>
      <c r="BV449" s="217"/>
      <c r="BW449" s="217"/>
      <c r="BX449" s="217"/>
      <c r="BY449" s="217"/>
      <c r="BZ449" s="217"/>
      <c r="CA449" s="217"/>
      <c r="CB449" s="217"/>
      <c r="CC449" s="217"/>
      <c r="CD449" s="217"/>
      <c r="CE449" s="217"/>
      <c r="CF449" s="217"/>
      <c r="CG449" s="217"/>
      <c r="CH449" s="217"/>
      <c r="CI449" s="217"/>
      <c r="CJ449" s="217"/>
      <c r="CK449" s="217"/>
      <c r="CL449" s="217"/>
      <c r="CM449" s="217"/>
      <c r="CN449" s="217"/>
      <c r="CO449" s="217"/>
      <c r="CP449" s="217"/>
      <c r="CQ449" s="217"/>
      <c r="CR449" s="217"/>
      <c r="CS449" s="217"/>
      <c r="CT449" s="217"/>
      <c r="CU449" s="217"/>
      <c r="CV449" s="217"/>
      <c r="CW449" s="217"/>
      <c r="CX449" s="217"/>
      <c r="CY449" s="217"/>
      <c r="CZ449" s="217"/>
      <c r="DA449" s="217"/>
      <c r="DB449" s="217"/>
      <c r="DC449" s="217"/>
      <c r="DD449" s="217"/>
      <c r="DE449" s="217"/>
      <c r="DF449" s="217"/>
      <c r="DG449" s="217"/>
      <c r="DH449" s="217"/>
      <c r="DI449" s="217"/>
      <c r="DJ449" s="217"/>
      <c r="DK449" s="217"/>
      <c r="DL449" s="217"/>
      <c r="DM449" s="217"/>
      <c r="DN449" s="217"/>
      <c r="DO449" s="217"/>
      <c r="DP449" s="217"/>
      <c r="DQ449" s="217"/>
      <c r="DR449" s="217"/>
      <c r="DS449" s="217"/>
      <c r="DT449" s="217"/>
      <c r="DU449" s="217"/>
      <c r="DV449" s="217"/>
      <c r="DW449" s="217"/>
      <c r="DX449" s="217"/>
      <c r="DY449" s="217"/>
      <c r="DZ449" s="217"/>
      <c r="EA449" s="217"/>
      <c r="EB449" s="217"/>
      <c r="EC449" s="217"/>
      <c r="ED449" s="217"/>
      <c r="EE449" s="217"/>
      <c r="EF449" s="217"/>
      <c r="EG449" s="217"/>
      <c r="EH449" s="217"/>
      <c r="EI449" s="217"/>
      <c r="EJ449" s="217"/>
      <c r="EK449" s="217"/>
      <c r="EL449" s="217"/>
      <c r="EM449" s="217"/>
      <c r="EN449" s="217"/>
      <c r="EO449" s="217"/>
      <c r="EP449" s="217"/>
      <c r="EQ449" s="217"/>
      <c r="ER449" s="217"/>
      <c r="ES449" s="217"/>
      <c r="ET449" s="217"/>
      <c r="EU449" s="217"/>
      <c r="EV449" s="217"/>
      <c r="EW449" s="217"/>
      <c r="EX449" s="217"/>
      <c r="EY449" s="217"/>
      <c r="EZ449" s="217"/>
      <c r="FA449" s="217"/>
      <c r="FB449" s="217"/>
      <c r="FC449" s="217"/>
      <c r="FD449" s="217"/>
      <c r="FE449" s="217"/>
      <c r="FF449" s="217"/>
      <c r="FG449" s="217"/>
      <c r="FH449" s="217"/>
      <c r="FI449" s="217"/>
      <c r="FJ449" s="217"/>
      <c r="FK449" s="217"/>
      <c r="FL449" s="217"/>
      <c r="FM449" s="217"/>
      <c r="FN449" s="217"/>
      <c r="FO449" s="217"/>
      <c r="FP449" s="217"/>
      <c r="FQ449" s="217"/>
      <c r="FR449" s="217"/>
      <c r="FS449" s="217"/>
      <c r="FT449" s="217"/>
      <c r="FU449" s="217"/>
      <c r="FV449" s="217"/>
      <c r="FW449" s="217"/>
      <c r="FX449" s="217"/>
      <c r="FY449" s="217"/>
      <c r="FZ449" s="217"/>
      <c r="GA449" s="217"/>
      <c r="GB449" s="217"/>
      <c r="GC449" s="217"/>
      <c r="GD449" s="217"/>
      <c r="GE449" s="217"/>
      <c r="GF449" s="217"/>
      <c r="GG449" s="217"/>
      <c r="GH449" s="217"/>
      <c r="GI449" s="217"/>
      <c r="GJ449" s="217"/>
      <c r="GK449" s="217"/>
      <c r="GL449" s="217"/>
      <c r="GM449" s="217"/>
      <c r="GN449" s="217"/>
      <c r="GO449" s="217"/>
      <c r="GP449" s="217"/>
      <c r="GQ449" s="217"/>
      <c r="GR449" s="217"/>
      <c r="GS449" s="217"/>
      <c r="GT449" s="217"/>
      <c r="GU449" s="217"/>
      <c r="GV449" s="217"/>
      <c r="GW449" s="217"/>
      <c r="GX449" s="217"/>
      <c r="GY449" s="217"/>
      <c r="GZ449" s="217"/>
      <c r="HA449" s="217"/>
      <c r="HB449" s="217"/>
      <c r="HC449" s="217"/>
      <c r="HD449" s="217"/>
      <c r="HE449" s="217"/>
      <c r="HF449" s="217"/>
      <c r="HG449" s="217"/>
      <c r="HH449" s="217"/>
      <c r="HI449" s="217"/>
      <c r="HJ449" s="217"/>
      <c r="HK449" s="217"/>
      <c r="HL449" s="217"/>
      <c r="HM449" s="217"/>
      <c r="HN449" s="217"/>
      <c r="HO449" s="217"/>
      <c r="HP449" s="217"/>
      <c r="HQ449" s="217"/>
      <c r="HR449" s="217"/>
      <c r="HS449" s="217"/>
      <c r="HT449" s="217"/>
      <c r="HU449" s="217"/>
      <c r="HV449" s="217"/>
      <c r="HW449" s="217"/>
      <c r="HX449" s="217"/>
      <c r="HY449" s="217"/>
      <c r="HZ449" s="217"/>
      <c r="IA449" s="217"/>
      <c r="IB449" s="217"/>
      <c r="IC449" s="217"/>
      <c r="ID449" s="217"/>
      <c r="IE449" s="217"/>
      <c r="IF449" s="217"/>
      <c r="IG449" s="217"/>
      <c r="IH449" s="217"/>
      <c r="II449" s="217"/>
      <c r="IJ449" s="217"/>
      <c r="IK449" s="217"/>
      <c r="IL449" s="217"/>
      <c r="IM449" s="217"/>
      <c r="IN449" s="217"/>
      <c r="IO449" s="217"/>
      <c r="IP449" s="217"/>
      <c r="IQ449" s="217"/>
      <c r="IR449" s="217"/>
      <c r="IS449" s="217"/>
      <c r="IT449" s="217"/>
      <c r="IU449" s="217"/>
      <c r="IV449" s="217"/>
      <c r="IW449" s="217"/>
    </row>
    <row r="450" customFormat="false" ht="12.75" hidden="false" customHeight="false" outlineLevel="0" collapsed="false">
      <c r="A450" s="192"/>
      <c r="B450" s="226"/>
      <c r="C450" s="222"/>
      <c r="D450" s="222"/>
      <c r="E450" s="222"/>
      <c r="F450" s="217"/>
      <c r="G450" s="217"/>
      <c r="H450" s="217"/>
      <c r="I450" s="217"/>
      <c r="J450" s="217"/>
      <c r="K450" s="217"/>
      <c r="L450" s="217"/>
      <c r="M450" s="217"/>
      <c r="N450" s="217"/>
      <c r="O450" s="217"/>
      <c r="P450" s="217"/>
      <c r="Q450" s="217"/>
      <c r="R450" s="217"/>
      <c r="S450" s="217"/>
      <c r="T450" s="217"/>
      <c r="U450" s="217"/>
      <c r="V450" s="217"/>
      <c r="W450" s="217"/>
      <c r="X450" s="217"/>
      <c r="Y450" s="217"/>
      <c r="Z450" s="217"/>
      <c r="AA450" s="217"/>
      <c r="AB450" s="217"/>
      <c r="AC450" s="217"/>
      <c r="AD450" s="217"/>
      <c r="AE450" s="217"/>
      <c r="AF450" s="217"/>
      <c r="AG450" s="217"/>
      <c r="AH450" s="217"/>
      <c r="AI450" s="217"/>
      <c r="AJ450" s="217"/>
      <c r="AK450" s="217"/>
      <c r="AL450" s="217"/>
      <c r="AM450" s="217"/>
      <c r="AN450" s="217"/>
      <c r="AO450" s="217"/>
      <c r="AP450" s="217"/>
      <c r="AQ450" s="217"/>
      <c r="AR450" s="217"/>
      <c r="AS450" s="217"/>
      <c r="AT450" s="217"/>
      <c r="AU450" s="217"/>
      <c r="AV450" s="217"/>
      <c r="AW450" s="217"/>
      <c r="AX450" s="217"/>
      <c r="AY450" s="217"/>
      <c r="AZ450" s="217"/>
      <c r="BA450" s="217"/>
      <c r="BB450" s="217"/>
      <c r="BC450" s="217"/>
      <c r="BD450" s="217"/>
      <c r="BE450" s="217"/>
      <c r="BF450" s="217"/>
      <c r="BG450" s="217"/>
      <c r="BH450" s="217"/>
      <c r="BI450" s="217"/>
      <c r="BJ450" s="217"/>
      <c r="BK450" s="217"/>
      <c r="BL450" s="217"/>
      <c r="BM450" s="217"/>
      <c r="BN450" s="217"/>
      <c r="BO450" s="217"/>
      <c r="BP450" s="217"/>
      <c r="BQ450" s="217"/>
      <c r="BR450" s="217"/>
      <c r="BS450" s="217"/>
      <c r="BT450" s="217"/>
      <c r="BU450" s="217"/>
      <c r="BV450" s="217"/>
      <c r="BW450" s="217"/>
      <c r="BX450" s="217"/>
      <c r="BY450" s="217"/>
      <c r="BZ450" s="217"/>
      <c r="CA450" s="217"/>
      <c r="CB450" s="217"/>
      <c r="CC450" s="217"/>
      <c r="CD450" s="217"/>
      <c r="CE450" s="217"/>
      <c r="CF450" s="217"/>
      <c r="CG450" s="217"/>
      <c r="CH450" s="217"/>
      <c r="CI450" s="217"/>
      <c r="CJ450" s="217"/>
      <c r="CK450" s="217"/>
      <c r="CL450" s="217"/>
      <c r="CM450" s="217"/>
      <c r="CN450" s="217"/>
      <c r="CO450" s="217"/>
      <c r="CP450" s="217"/>
      <c r="CQ450" s="217"/>
      <c r="CR450" s="217"/>
      <c r="CS450" s="217"/>
      <c r="CT450" s="217"/>
      <c r="CU450" s="217"/>
      <c r="CV450" s="217"/>
      <c r="CW450" s="217"/>
      <c r="CX450" s="217"/>
      <c r="CY450" s="217"/>
      <c r="CZ450" s="217"/>
      <c r="DA450" s="217"/>
      <c r="DB450" s="217"/>
      <c r="DC450" s="217"/>
      <c r="DD450" s="217"/>
      <c r="DE450" s="217"/>
      <c r="DF450" s="217"/>
      <c r="DG450" s="217"/>
      <c r="DH450" s="217"/>
      <c r="DI450" s="217"/>
      <c r="DJ450" s="217"/>
      <c r="DK450" s="217"/>
      <c r="DL450" s="217"/>
      <c r="DM450" s="217"/>
      <c r="DN450" s="217"/>
      <c r="DO450" s="217"/>
      <c r="DP450" s="217"/>
      <c r="DQ450" s="217"/>
      <c r="DR450" s="217"/>
      <c r="DS450" s="217"/>
      <c r="DT450" s="217"/>
      <c r="DU450" s="217"/>
      <c r="DV450" s="217"/>
      <c r="DW450" s="217"/>
      <c r="DX450" s="217"/>
      <c r="DY450" s="217"/>
      <c r="DZ450" s="217"/>
      <c r="EA450" s="217"/>
      <c r="EB450" s="217"/>
      <c r="EC450" s="217"/>
      <c r="ED450" s="217"/>
      <c r="EE450" s="217"/>
      <c r="EF450" s="217"/>
      <c r="EG450" s="217"/>
      <c r="EH450" s="217"/>
      <c r="EI450" s="217"/>
      <c r="EJ450" s="217"/>
      <c r="EK450" s="217"/>
      <c r="EL450" s="217"/>
      <c r="EM450" s="217"/>
      <c r="EN450" s="217"/>
      <c r="EO450" s="217"/>
      <c r="EP450" s="217"/>
      <c r="EQ450" s="217"/>
      <c r="ER450" s="217"/>
      <c r="ES450" s="217"/>
      <c r="ET450" s="217"/>
      <c r="EU450" s="217"/>
      <c r="EV450" s="217"/>
      <c r="EW450" s="217"/>
      <c r="EX450" s="217"/>
      <c r="EY450" s="217"/>
      <c r="EZ450" s="217"/>
      <c r="FA450" s="217"/>
      <c r="FB450" s="217"/>
      <c r="FC450" s="217"/>
      <c r="FD450" s="217"/>
      <c r="FE450" s="217"/>
      <c r="FF450" s="217"/>
      <c r="FG450" s="217"/>
      <c r="FH450" s="217"/>
      <c r="FI450" s="217"/>
      <c r="FJ450" s="217"/>
      <c r="FK450" s="217"/>
      <c r="FL450" s="217"/>
      <c r="FM450" s="217"/>
      <c r="FN450" s="217"/>
      <c r="FO450" s="217"/>
      <c r="FP450" s="217"/>
      <c r="FQ450" s="217"/>
      <c r="FR450" s="217"/>
      <c r="FS450" s="217"/>
      <c r="FT450" s="217"/>
      <c r="FU450" s="217"/>
      <c r="FV450" s="217"/>
      <c r="FW450" s="217"/>
      <c r="FX450" s="217"/>
      <c r="FY450" s="217"/>
      <c r="FZ450" s="217"/>
      <c r="GA450" s="217"/>
      <c r="GB450" s="217"/>
      <c r="GC450" s="217"/>
      <c r="GD450" s="217"/>
      <c r="GE450" s="217"/>
      <c r="GF450" s="217"/>
      <c r="GG450" s="217"/>
      <c r="GH450" s="217"/>
      <c r="GI450" s="217"/>
      <c r="GJ450" s="217"/>
      <c r="GK450" s="217"/>
      <c r="GL450" s="217"/>
      <c r="GM450" s="217"/>
      <c r="GN450" s="217"/>
      <c r="GO450" s="217"/>
      <c r="GP450" s="217"/>
      <c r="GQ450" s="217"/>
      <c r="GR450" s="217"/>
      <c r="GS450" s="217"/>
      <c r="GT450" s="217"/>
      <c r="GU450" s="217"/>
      <c r="GV450" s="217"/>
      <c r="GW450" s="217"/>
      <c r="GX450" s="217"/>
      <c r="GY450" s="217"/>
      <c r="GZ450" s="217"/>
      <c r="HA450" s="217"/>
      <c r="HB450" s="217"/>
      <c r="HC450" s="217"/>
      <c r="HD450" s="217"/>
      <c r="HE450" s="217"/>
      <c r="HF450" s="217"/>
      <c r="HG450" s="217"/>
      <c r="HH450" s="217"/>
      <c r="HI450" s="217"/>
      <c r="HJ450" s="217"/>
      <c r="HK450" s="217"/>
      <c r="HL450" s="217"/>
      <c r="HM450" s="217"/>
      <c r="HN450" s="217"/>
      <c r="HO450" s="217"/>
      <c r="HP450" s="217"/>
      <c r="HQ450" s="217"/>
      <c r="HR450" s="217"/>
      <c r="HS450" s="217"/>
      <c r="HT450" s="217"/>
      <c r="HU450" s="217"/>
      <c r="HV450" s="217"/>
      <c r="HW450" s="217"/>
      <c r="HX450" s="217"/>
      <c r="HY450" s="217"/>
      <c r="HZ450" s="217"/>
      <c r="IA450" s="217"/>
      <c r="IB450" s="217"/>
      <c r="IC450" s="217"/>
      <c r="ID450" s="217"/>
      <c r="IE450" s="217"/>
      <c r="IF450" s="217"/>
      <c r="IG450" s="217"/>
      <c r="IH450" s="217"/>
      <c r="II450" s="217"/>
      <c r="IJ450" s="217"/>
      <c r="IK450" s="217"/>
      <c r="IL450" s="217"/>
      <c r="IM450" s="217"/>
      <c r="IN450" s="217"/>
      <c r="IO450" s="217"/>
      <c r="IP450" s="217"/>
      <c r="IQ450" s="217"/>
      <c r="IR450" s="217"/>
      <c r="IS450" s="217"/>
      <c r="IT450" s="217"/>
      <c r="IU450" s="217"/>
      <c r="IV450" s="217"/>
      <c r="IW450" s="217"/>
    </row>
    <row r="451" customFormat="false" ht="12.75" hidden="false" customHeight="false" outlineLevel="0" collapsed="false">
      <c r="A451" s="194"/>
      <c r="B451" s="226"/>
      <c r="C451" s="228"/>
      <c r="D451" s="228"/>
      <c r="E451" s="228"/>
      <c r="F451" s="217"/>
      <c r="G451" s="217"/>
      <c r="H451" s="217"/>
      <c r="I451" s="217"/>
      <c r="J451" s="217"/>
      <c r="K451" s="217"/>
      <c r="L451" s="217"/>
      <c r="M451" s="217"/>
      <c r="N451" s="217"/>
      <c r="O451" s="217"/>
      <c r="P451" s="217"/>
      <c r="Q451" s="217"/>
      <c r="R451" s="217"/>
      <c r="S451" s="217"/>
      <c r="T451" s="217"/>
      <c r="U451" s="217"/>
      <c r="V451" s="217"/>
      <c r="W451" s="217"/>
      <c r="X451" s="217"/>
      <c r="Y451" s="217"/>
      <c r="Z451" s="217"/>
      <c r="AA451" s="217"/>
      <c r="AB451" s="217"/>
      <c r="AC451" s="217"/>
      <c r="AD451" s="217"/>
      <c r="AE451" s="217"/>
      <c r="AF451" s="217"/>
      <c r="AG451" s="217"/>
      <c r="AH451" s="217"/>
      <c r="AI451" s="217"/>
      <c r="AJ451" s="217"/>
      <c r="AK451" s="217"/>
      <c r="AL451" s="217"/>
      <c r="AM451" s="217"/>
      <c r="AN451" s="217"/>
      <c r="AO451" s="217"/>
      <c r="AP451" s="217"/>
      <c r="AQ451" s="217"/>
      <c r="AR451" s="217"/>
      <c r="AS451" s="217"/>
      <c r="AT451" s="217"/>
      <c r="AU451" s="217"/>
      <c r="AV451" s="217"/>
      <c r="AW451" s="217"/>
      <c r="AX451" s="217"/>
      <c r="AY451" s="217"/>
      <c r="AZ451" s="217"/>
      <c r="BA451" s="217"/>
      <c r="BB451" s="217"/>
      <c r="BC451" s="217"/>
      <c r="BD451" s="217"/>
      <c r="BE451" s="217"/>
      <c r="BF451" s="217"/>
      <c r="BG451" s="217"/>
      <c r="BH451" s="217"/>
      <c r="BI451" s="217"/>
      <c r="BJ451" s="217"/>
      <c r="BK451" s="217"/>
      <c r="BL451" s="217"/>
      <c r="BM451" s="217"/>
      <c r="BN451" s="217"/>
      <c r="BO451" s="217"/>
      <c r="BP451" s="217"/>
      <c r="BQ451" s="217"/>
      <c r="BR451" s="217"/>
      <c r="BS451" s="217"/>
      <c r="BT451" s="217"/>
      <c r="BU451" s="217"/>
      <c r="BV451" s="217"/>
      <c r="BW451" s="217"/>
      <c r="BX451" s="217"/>
      <c r="BY451" s="217"/>
      <c r="BZ451" s="217"/>
      <c r="CA451" s="217"/>
      <c r="CB451" s="217"/>
      <c r="CC451" s="217"/>
      <c r="CD451" s="217"/>
      <c r="CE451" s="217"/>
      <c r="CF451" s="217"/>
      <c r="CG451" s="217"/>
      <c r="CH451" s="217"/>
      <c r="CI451" s="217"/>
      <c r="CJ451" s="217"/>
      <c r="CK451" s="217"/>
      <c r="CL451" s="217"/>
      <c r="CM451" s="217"/>
      <c r="CN451" s="217"/>
      <c r="CO451" s="217"/>
      <c r="CP451" s="217"/>
      <c r="CQ451" s="217"/>
      <c r="CR451" s="217"/>
      <c r="CS451" s="217"/>
      <c r="CT451" s="217"/>
      <c r="CU451" s="217"/>
      <c r="CV451" s="217"/>
      <c r="CW451" s="217"/>
      <c r="CX451" s="217"/>
      <c r="CY451" s="217"/>
      <c r="CZ451" s="217"/>
      <c r="DA451" s="217"/>
      <c r="DB451" s="217"/>
      <c r="DC451" s="217"/>
      <c r="DD451" s="217"/>
      <c r="DE451" s="217"/>
      <c r="DF451" s="217"/>
      <c r="DG451" s="217"/>
      <c r="DH451" s="217"/>
      <c r="DI451" s="217"/>
      <c r="DJ451" s="217"/>
      <c r="DK451" s="217"/>
      <c r="DL451" s="217"/>
      <c r="DM451" s="217"/>
      <c r="DN451" s="217"/>
      <c r="DO451" s="217"/>
      <c r="DP451" s="217"/>
      <c r="DQ451" s="217"/>
      <c r="DR451" s="217"/>
      <c r="DS451" s="217"/>
      <c r="DT451" s="217"/>
      <c r="DU451" s="217"/>
      <c r="DV451" s="217"/>
      <c r="DW451" s="217"/>
      <c r="DX451" s="217"/>
      <c r="DY451" s="217"/>
      <c r="DZ451" s="217"/>
      <c r="EA451" s="217"/>
      <c r="EB451" s="217"/>
      <c r="EC451" s="217"/>
      <c r="ED451" s="217"/>
      <c r="EE451" s="217"/>
      <c r="EF451" s="217"/>
      <c r="EG451" s="217"/>
      <c r="EH451" s="217"/>
      <c r="EI451" s="217"/>
      <c r="EJ451" s="217"/>
      <c r="EK451" s="217"/>
      <c r="EL451" s="217"/>
      <c r="EM451" s="217"/>
      <c r="EN451" s="217"/>
      <c r="EO451" s="217"/>
      <c r="EP451" s="217"/>
      <c r="EQ451" s="217"/>
      <c r="ER451" s="217"/>
      <c r="ES451" s="217"/>
      <c r="ET451" s="217"/>
      <c r="EU451" s="217"/>
      <c r="EV451" s="217"/>
      <c r="EW451" s="217"/>
      <c r="EX451" s="217"/>
      <c r="EY451" s="217"/>
      <c r="EZ451" s="217"/>
      <c r="FA451" s="217"/>
      <c r="FB451" s="217"/>
      <c r="FC451" s="217"/>
      <c r="FD451" s="217"/>
      <c r="FE451" s="217"/>
      <c r="FF451" s="217"/>
      <c r="FG451" s="217"/>
      <c r="FH451" s="217"/>
      <c r="FI451" s="217"/>
      <c r="FJ451" s="217"/>
      <c r="FK451" s="217"/>
      <c r="FL451" s="217"/>
      <c r="FM451" s="217"/>
      <c r="FN451" s="217"/>
      <c r="FO451" s="217"/>
      <c r="FP451" s="217"/>
      <c r="FQ451" s="217"/>
      <c r="FR451" s="217"/>
      <c r="FS451" s="217"/>
      <c r="FT451" s="217"/>
      <c r="FU451" s="217"/>
      <c r="FV451" s="217"/>
      <c r="FW451" s="217"/>
      <c r="FX451" s="217"/>
      <c r="FY451" s="217"/>
      <c r="FZ451" s="217"/>
      <c r="GA451" s="217"/>
      <c r="GB451" s="217"/>
      <c r="GC451" s="217"/>
      <c r="GD451" s="217"/>
      <c r="GE451" s="217"/>
      <c r="GF451" s="217"/>
      <c r="GG451" s="217"/>
      <c r="GH451" s="217"/>
      <c r="GI451" s="217"/>
      <c r="GJ451" s="217"/>
      <c r="GK451" s="217"/>
      <c r="GL451" s="217"/>
      <c r="GM451" s="217"/>
      <c r="GN451" s="217"/>
      <c r="GO451" s="217"/>
      <c r="GP451" s="217"/>
      <c r="GQ451" s="217"/>
      <c r="GR451" s="217"/>
      <c r="GS451" s="217"/>
      <c r="GT451" s="217"/>
      <c r="GU451" s="217"/>
      <c r="GV451" s="217"/>
      <c r="GW451" s="217"/>
      <c r="GX451" s="217"/>
      <c r="GY451" s="217"/>
      <c r="GZ451" s="217"/>
      <c r="HA451" s="217"/>
      <c r="HB451" s="217"/>
      <c r="HC451" s="217"/>
      <c r="HD451" s="217"/>
      <c r="HE451" s="217"/>
      <c r="HF451" s="217"/>
      <c r="HG451" s="217"/>
      <c r="HH451" s="217"/>
      <c r="HI451" s="217"/>
      <c r="HJ451" s="217"/>
      <c r="HK451" s="217"/>
      <c r="HL451" s="217"/>
      <c r="HM451" s="217"/>
      <c r="HN451" s="217"/>
      <c r="HO451" s="217"/>
      <c r="HP451" s="217"/>
      <c r="HQ451" s="217"/>
      <c r="HR451" s="217"/>
      <c r="HS451" s="217"/>
      <c r="HT451" s="217"/>
      <c r="HU451" s="217"/>
      <c r="HV451" s="217"/>
      <c r="HW451" s="217"/>
      <c r="HX451" s="217"/>
      <c r="HY451" s="217"/>
      <c r="HZ451" s="217"/>
      <c r="IA451" s="217"/>
      <c r="IB451" s="217"/>
      <c r="IC451" s="217"/>
      <c r="ID451" s="217"/>
      <c r="IE451" s="217"/>
      <c r="IF451" s="217"/>
      <c r="IG451" s="217"/>
      <c r="IH451" s="217"/>
      <c r="II451" s="217"/>
      <c r="IJ451" s="217"/>
      <c r="IK451" s="217"/>
      <c r="IL451" s="217"/>
      <c r="IM451" s="217"/>
      <c r="IN451" s="217"/>
      <c r="IO451" s="217"/>
      <c r="IP451" s="217"/>
      <c r="IQ451" s="217"/>
      <c r="IR451" s="217"/>
      <c r="IS451" s="217"/>
      <c r="IT451" s="217"/>
      <c r="IU451" s="217"/>
      <c r="IV451" s="217"/>
      <c r="IW451" s="217"/>
    </row>
    <row r="452" customFormat="false" ht="12.75" hidden="false" customHeight="false" outlineLevel="0" collapsed="false">
      <c r="A452" s="191"/>
      <c r="B452" s="229"/>
      <c r="C452" s="222"/>
      <c r="D452" s="222"/>
      <c r="E452" s="222"/>
      <c r="F452" s="217"/>
      <c r="G452" s="217"/>
      <c r="H452" s="217"/>
      <c r="I452" s="217"/>
      <c r="J452" s="217"/>
      <c r="K452" s="217"/>
      <c r="L452" s="217"/>
      <c r="M452" s="217"/>
      <c r="N452" s="217"/>
      <c r="O452" s="217"/>
      <c r="P452" s="217"/>
      <c r="Q452" s="217"/>
      <c r="R452" s="217"/>
      <c r="S452" s="217"/>
      <c r="T452" s="217"/>
      <c r="U452" s="217"/>
      <c r="V452" s="217"/>
      <c r="W452" s="217"/>
      <c r="X452" s="217"/>
      <c r="Y452" s="217"/>
      <c r="Z452" s="217"/>
      <c r="AA452" s="217"/>
      <c r="AB452" s="217"/>
      <c r="AC452" s="217"/>
      <c r="AD452" s="217"/>
      <c r="AE452" s="217"/>
      <c r="AF452" s="217"/>
      <c r="AG452" s="217"/>
      <c r="AH452" s="217"/>
      <c r="AI452" s="217"/>
      <c r="AJ452" s="217"/>
      <c r="AK452" s="217"/>
      <c r="AL452" s="217"/>
      <c r="AM452" s="217"/>
      <c r="AN452" s="217"/>
      <c r="AO452" s="217"/>
      <c r="AP452" s="217"/>
      <c r="AQ452" s="217"/>
      <c r="AR452" s="217"/>
      <c r="AS452" s="217"/>
      <c r="AT452" s="217"/>
      <c r="AU452" s="217"/>
      <c r="AV452" s="217"/>
      <c r="AW452" s="217"/>
      <c r="AX452" s="217"/>
      <c r="AY452" s="217"/>
      <c r="AZ452" s="217"/>
      <c r="BA452" s="217"/>
      <c r="BB452" s="217"/>
      <c r="BC452" s="217"/>
      <c r="BD452" s="217"/>
      <c r="BE452" s="217"/>
      <c r="BF452" s="217"/>
      <c r="BG452" s="217"/>
      <c r="BH452" s="217"/>
      <c r="BI452" s="217"/>
      <c r="BJ452" s="217"/>
      <c r="BK452" s="217"/>
      <c r="BL452" s="217"/>
      <c r="BM452" s="217"/>
      <c r="BN452" s="217"/>
      <c r="BO452" s="217"/>
      <c r="BP452" s="217"/>
      <c r="BQ452" s="217"/>
      <c r="BR452" s="217"/>
      <c r="BS452" s="217"/>
      <c r="BT452" s="217"/>
      <c r="BU452" s="217"/>
      <c r="BV452" s="217"/>
      <c r="BW452" s="217"/>
      <c r="BX452" s="217"/>
      <c r="BY452" s="217"/>
      <c r="BZ452" s="217"/>
      <c r="CA452" s="217"/>
      <c r="CB452" s="217"/>
      <c r="CC452" s="217"/>
      <c r="CD452" s="217"/>
      <c r="CE452" s="217"/>
      <c r="CF452" s="217"/>
      <c r="CG452" s="217"/>
      <c r="CH452" s="217"/>
      <c r="CI452" s="217"/>
      <c r="CJ452" s="217"/>
      <c r="CK452" s="217"/>
      <c r="CL452" s="217"/>
      <c r="CM452" s="217"/>
      <c r="CN452" s="217"/>
      <c r="CO452" s="217"/>
      <c r="CP452" s="217"/>
      <c r="CQ452" s="217"/>
      <c r="CR452" s="217"/>
      <c r="CS452" s="217"/>
      <c r="CT452" s="217"/>
      <c r="CU452" s="217"/>
      <c r="CV452" s="217"/>
      <c r="CW452" s="217"/>
      <c r="CX452" s="217"/>
      <c r="CY452" s="217"/>
      <c r="CZ452" s="217"/>
      <c r="DA452" s="217"/>
      <c r="DB452" s="217"/>
      <c r="DC452" s="217"/>
      <c r="DD452" s="217"/>
      <c r="DE452" s="217"/>
      <c r="DF452" s="217"/>
      <c r="DG452" s="217"/>
      <c r="DH452" s="217"/>
      <c r="DI452" s="217"/>
      <c r="DJ452" s="217"/>
      <c r="DK452" s="217"/>
      <c r="DL452" s="217"/>
      <c r="DM452" s="217"/>
      <c r="DN452" s="217"/>
      <c r="DO452" s="217"/>
      <c r="DP452" s="217"/>
      <c r="DQ452" s="217"/>
      <c r="DR452" s="217"/>
      <c r="DS452" s="217"/>
      <c r="DT452" s="217"/>
      <c r="DU452" s="217"/>
      <c r="DV452" s="217"/>
      <c r="DW452" s="217"/>
      <c r="DX452" s="217"/>
      <c r="DY452" s="217"/>
      <c r="DZ452" s="217"/>
      <c r="EA452" s="217"/>
      <c r="EB452" s="217"/>
      <c r="EC452" s="217"/>
      <c r="ED452" s="217"/>
      <c r="EE452" s="217"/>
      <c r="EF452" s="217"/>
      <c r="EG452" s="217"/>
      <c r="EH452" s="217"/>
      <c r="EI452" s="217"/>
      <c r="EJ452" s="217"/>
      <c r="EK452" s="217"/>
      <c r="EL452" s="217"/>
      <c r="EM452" s="217"/>
      <c r="EN452" s="217"/>
      <c r="EO452" s="217"/>
      <c r="EP452" s="217"/>
      <c r="EQ452" s="217"/>
      <c r="ER452" s="217"/>
      <c r="ES452" s="217"/>
      <c r="ET452" s="217"/>
      <c r="EU452" s="217"/>
      <c r="EV452" s="217"/>
      <c r="EW452" s="217"/>
      <c r="EX452" s="217"/>
      <c r="EY452" s="217"/>
      <c r="EZ452" s="217"/>
      <c r="FA452" s="217"/>
      <c r="FB452" s="217"/>
      <c r="FC452" s="217"/>
      <c r="FD452" s="217"/>
      <c r="FE452" s="217"/>
      <c r="FF452" s="217"/>
      <c r="FG452" s="217"/>
      <c r="FH452" s="217"/>
      <c r="FI452" s="217"/>
      <c r="FJ452" s="217"/>
      <c r="FK452" s="217"/>
      <c r="FL452" s="217"/>
      <c r="FM452" s="217"/>
      <c r="FN452" s="217"/>
      <c r="FO452" s="217"/>
      <c r="FP452" s="217"/>
      <c r="FQ452" s="217"/>
      <c r="FR452" s="217"/>
      <c r="FS452" s="217"/>
      <c r="FT452" s="217"/>
      <c r="FU452" s="217"/>
      <c r="FV452" s="217"/>
      <c r="FW452" s="217"/>
      <c r="FX452" s="217"/>
      <c r="FY452" s="217"/>
      <c r="FZ452" s="217"/>
      <c r="GA452" s="217"/>
      <c r="GB452" s="217"/>
      <c r="GC452" s="217"/>
      <c r="GD452" s="217"/>
      <c r="GE452" s="217"/>
      <c r="GF452" s="217"/>
      <c r="GG452" s="217"/>
      <c r="GH452" s="217"/>
      <c r="GI452" s="217"/>
      <c r="GJ452" s="217"/>
      <c r="GK452" s="217"/>
      <c r="GL452" s="217"/>
      <c r="GM452" s="217"/>
      <c r="GN452" s="217"/>
      <c r="GO452" s="217"/>
      <c r="GP452" s="217"/>
      <c r="GQ452" s="217"/>
      <c r="GR452" s="217"/>
      <c r="GS452" s="217"/>
      <c r="GT452" s="217"/>
      <c r="GU452" s="217"/>
      <c r="GV452" s="217"/>
      <c r="GW452" s="217"/>
      <c r="GX452" s="217"/>
      <c r="GY452" s="217"/>
      <c r="GZ452" s="217"/>
      <c r="HA452" s="217"/>
      <c r="HB452" s="217"/>
      <c r="HC452" s="217"/>
      <c r="HD452" s="217"/>
      <c r="HE452" s="217"/>
      <c r="HF452" s="217"/>
      <c r="HG452" s="217"/>
      <c r="HH452" s="217"/>
      <c r="HI452" s="217"/>
      <c r="HJ452" s="217"/>
      <c r="HK452" s="217"/>
      <c r="HL452" s="217"/>
      <c r="HM452" s="217"/>
      <c r="HN452" s="217"/>
      <c r="HO452" s="217"/>
      <c r="HP452" s="217"/>
      <c r="HQ452" s="217"/>
      <c r="HR452" s="217"/>
      <c r="HS452" s="217"/>
      <c r="HT452" s="217"/>
      <c r="HU452" s="217"/>
      <c r="HV452" s="217"/>
      <c r="HW452" s="217"/>
      <c r="HX452" s="217"/>
      <c r="HY452" s="217"/>
      <c r="HZ452" s="217"/>
      <c r="IA452" s="217"/>
      <c r="IB452" s="217"/>
      <c r="IC452" s="217"/>
      <c r="ID452" s="217"/>
      <c r="IE452" s="217"/>
      <c r="IF452" s="217"/>
      <c r="IG452" s="217"/>
      <c r="IH452" s="217"/>
      <c r="II452" s="217"/>
      <c r="IJ452" s="217"/>
      <c r="IK452" s="217"/>
      <c r="IL452" s="217"/>
      <c r="IM452" s="217"/>
      <c r="IN452" s="217"/>
      <c r="IO452" s="217"/>
      <c r="IP452" s="217"/>
      <c r="IQ452" s="217"/>
      <c r="IR452" s="217"/>
      <c r="IS452" s="217"/>
      <c r="IT452" s="217"/>
      <c r="IU452" s="217"/>
      <c r="IV452" s="217"/>
      <c r="IW452" s="217"/>
    </row>
    <row r="453" customFormat="false" ht="13.9" hidden="false" customHeight="true" outlineLevel="0" collapsed="false">
      <c r="A453" s="190"/>
      <c r="B453" s="229"/>
      <c r="C453" s="222"/>
      <c r="D453" s="222"/>
      <c r="E453" s="222"/>
      <c r="F453" s="217"/>
      <c r="G453" s="217"/>
      <c r="H453" s="217"/>
      <c r="I453" s="217"/>
      <c r="J453" s="217"/>
      <c r="K453" s="217"/>
      <c r="L453" s="217"/>
      <c r="M453" s="217"/>
      <c r="N453" s="217"/>
      <c r="O453" s="217"/>
      <c r="P453" s="217"/>
      <c r="Q453" s="217"/>
      <c r="R453" s="217"/>
      <c r="S453" s="217"/>
      <c r="T453" s="217"/>
      <c r="U453" s="217"/>
      <c r="V453" s="217"/>
      <c r="W453" s="217"/>
      <c r="X453" s="217"/>
      <c r="Y453" s="217"/>
      <c r="Z453" s="217"/>
      <c r="AA453" s="217"/>
      <c r="AB453" s="217"/>
      <c r="AC453" s="217"/>
      <c r="AD453" s="217"/>
      <c r="AE453" s="217"/>
      <c r="AF453" s="217"/>
      <c r="AG453" s="217"/>
      <c r="AH453" s="217"/>
      <c r="AI453" s="217"/>
      <c r="AJ453" s="217"/>
      <c r="AK453" s="217"/>
      <c r="AL453" s="217"/>
      <c r="AM453" s="217"/>
      <c r="AN453" s="217"/>
      <c r="AO453" s="217"/>
      <c r="AP453" s="217"/>
      <c r="AQ453" s="217"/>
      <c r="AR453" s="217"/>
      <c r="AS453" s="217"/>
      <c r="AT453" s="217"/>
      <c r="AU453" s="217"/>
      <c r="AV453" s="217"/>
      <c r="AW453" s="217"/>
      <c r="AX453" s="217"/>
      <c r="AY453" s="217"/>
      <c r="AZ453" s="217"/>
      <c r="BA453" s="217"/>
      <c r="BB453" s="217"/>
      <c r="BC453" s="217"/>
      <c r="BD453" s="217"/>
      <c r="BE453" s="217"/>
      <c r="BF453" s="217"/>
      <c r="BG453" s="217"/>
      <c r="BH453" s="217"/>
      <c r="BI453" s="217"/>
      <c r="BJ453" s="217"/>
      <c r="BK453" s="217"/>
      <c r="BL453" s="217"/>
      <c r="BM453" s="217"/>
      <c r="BN453" s="217"/>
      <c r="BO453" s="217"/>
      <c r="BP453" s="217"/>
      <c r="BQ453" s="217"/>
      <c r="BR453" s="217"/>
      <c r="BS453" s="217"/>
      <c r="BT453" s="217"/>
      <c r="BU453" s="217"/>
      <c r="BV453" s="217"/>
      <c r="BW453" s="217"/>
      <c r="BX453" s="217"/>
      <c r="BY453" s="217"/>
      <c r="BZ453" s="217"/>
      <c r="CA453" s="217"/>
      <c r="CB453" s="217"/>
      <c r="CC453" s="217"/>
      <c r="CD453" s="217"/>
      <c r="CE453" s="217"/>
      <c r="CF453" s="217"/>
      <c r="CG453" s="217"/>
      <c r="CH453" s="217"/>
      <c r="CI453" s="217"/>
      <c r="CJ453" s="217"/>
      <c r="CK453" s="217"/>
      <c r="CL453" s="217"/>
      <c r="CM453" s="217"/>
      <c r="CN453" s="217"/>
      <c r="CO453" s="217"/>
      <c r="CP453" s="217"/>
      <c r="CQ453" s="217"/>
      <c r="CR453" s="217"/>
      <c r="CS453" s="217"/>
      <c r="CT453" s="217"/>
      <c r="CU453" s="217"/>
      <c r="CV453" s="217"/>
      <c r="CW453" s="217"/>
      <c r="CX453" s="217"/>
      <c r="CY453" s="217"/>
      <c r="CZ453" s="217"/>
      <c r="DA453" s="217"/>
      <c r="DB453" s="217"/>
      <c r="DC453" s="217"/>
      <c r="DD453" s="217"/>
      <c r="DE453" s="217"/>
      <c r="DF453" s="217"/>
      <c r="DG453" s="217"/>
      <c r="DH453" s="217"/>
      <c r="DI453" s="217"/>
      <c r="DJ453" s="217"/>
      <c r="DK453" s="217"/>
      <c r="DL453" s="217"/>
      <c r="DM453" s="217"/>
      <c r="DN453" s="217"/>
      <c r="DO453" s="217"/>
      <c r="DP453" s="217"/>
      <c r="DQ453" s="217"/>
      <c r="DR453" s="217"/>
      <c r="DS453" s="217"/>
      <c r="DT453" s="217"/>
      <c r="DU453" s="217"/>
      <c r="DV453" s="217"/>
      <c r="DW453" s="217"/>
      <c r="DX453" s="217"/>
      <c r="DY453" s="217"/>
      <c r="DZ453" s="217"/>
      <c r="EA453" s="217"/>
      <c r="EB453" s="217"/>
      <c r="EC453" s="217"/>
      <c r="ED453" s="217"/>
      <c r="EE453" s="217"/>
      <c r="EF453" s="217"/>
      <c r="EG453" s="217"/>
      <c r="EH453" s="217"/>
      <c r="EI453" s="217"/>
      <c r="EJ453" s="217"/>
      <c r="EK453" s="217"/>
      <c r="EL453" s="217"/>
      <c r="EM453" s="217"/>
      <c r="EN453" s="217"/>
      <c r="EO453" s="217"/>
      <c r="EP453" s="217"/>
      <c r="EQ453" s="217"/>
      <c r="ER453" s="217"/>
      <c r="ES453" s="217"/>
      <c r="ET453" s="217"/>
      <c r="EU453" s="217"/>
      <c r="EV453" s="217"/>
      <c r="EW453" s="217"/>
      <c r="EX453" s="217"/>
      <c r="EY453" s="217"/>
      <c r="EZ453" s="217"/>
      <c r="FA453" s="217"/>
      <c r="FB453" s="217"/>
      <c r="FC453" s="217"/>
      <c r="FD453" s="217"/>
      <c r="FE453" s="217"/>
      <c r="FF453" s="217"/>
      <c r="FG453" s="217"/>
      <c r="FH453" s="217"/>
      <c r="FI453" s="217"/>
      <c r="FJ453" s="217"/>
      <c r="FK453" s="217"/>
      <c r="FL453" s="217"/>
      <c r="FM453" s="217"/>
      <c r="FN453" s="217"/>
      <c r="FO453" s="217"/>
      <c r="FP453" s="217"/>
      <c r="FQ453" s="217"/>
      <c r="FR453" s="217"/>
      <c r="FS453" s="217"/>
      <c r="FT453" s="217"/>
      <c r="FU453" s="217"/>
      <c r="FV453" s="217"/>
      <c r="FW453" s="217"/>
      <c r="FX453" s="217"/>
      <c r="FY453" s="217"/>
      <c r="FZ453" s="217"/>
      <c r="GA453" s="217"/>
      <c r="GB453" s="217"/>
      <c r="GC453" s="217"/>
      <c r="GD453" s="217"/>
      <c r="GE453" s="217"/>
      <c r="GF453" s="217"/>
      <c r="GG453" s="217"/>
      <c r="GH453" s="217"/>
      <c r="GI453" s="217"/>
      <c r="GJ453" s="217"/>
      <c r="GK453" s="217"/>
      <c r="GL453" s="217"/>
      <c r="GM453" s="217"/>
      <c r="GN453" s="217"/>
      <c r="GO453" s="217"/>
      <c r="GP453" s="217"/>
      <c r="GQ453" s="217"/>
      <c r="GR453" s="217"/>
      <c r="GS453" s="217"/>
      <c r="GT453" s="217"/>
      <c r="GU453" s="217"/>
      <c r="GV453" s="217"/>
      <c r="GW453" s="217"/>
      <c r="GX453" s="217"/>
      <c r="GY453" s="217"/>
      <c r="GZ453" s="217"/>
      <c r="HA453" s="217"/>
      <c r="HB453" s="217"/>
      <c r="HC453" s="217"/>
      <c r="HD453" s="217"/>
      <c r="HE453" s="217"/>
      <c r="HF453" s="217"/>
      <c r="HG453" s="217"/>
      <c r="HH453" s="217"/>
      <c r="HI453" s="217"/>
      <c r="HJ453" s="217"/>
      <c r="HK453" s="217"/>
      <c r="HL453" s="217"/>
      <c r="HM453" s="217"/>
      <c r="HN453" s="217"/>
      <c r="HO453" s="217"/>
      <c r="HP453" s="217"/>
      <c r="HQ453" s="217"/>
      <c r="HR453" s="217"/>
      <c r="HS453" s="217"/>
      <c r="HT453" s="217"/>
      <c r="HU453" s="217"/>
      <c r="HV453" s="217"/>
      <c r="HW453" s="217"/>
      <c r="HX453" s="217"/>
      <c r="HY453" s="217"/>
      <c r="HZ453" s="217"/>
      <c r="IA453" s="217"/>
      <c r="IB453" s="217"/>
      <c r="IC453" s="217"/>
      <c r="ID453" s="217"/>
      <c r="IE453" s="217"/>
      <c r="IF453" s="217"/>
      <c r="IG453" s="217"/>
      <c r="IH453" s="217"/>
      <c r="II453" s="217"/>
      <c r="IJ453" s="217"/>
      <c r="IK453" s="217"/>
      <c r="IL453" s="217"/>
      <c r="IM453" s="217"/>
      <c r="IN453" s="217"/>
      <c r="IO453" s="217"/>
      <c r="IP453" s="217"/>
      <c r="IQ453" s="217"/>
      <c r="IR453" s="217"/>
      <c r="IS453" s="217"/>
      <c r="IT453" s="217"/>
      <c r="IU453" s="217"/>
      <c r="IV453" s="217"/>
      <c r="IW453" s="217"/>
    </row>
    <row r="454" customFormat="false" ht="12.75" hidden="false" customHeight="false" outlineLevel="0" collapsed="false">
      <c r="A454" s="230"/>
      <c r="B454" s="231"/>
      <c r="C454" s="222"/>
      <c r="D454" s="222"/>
      <c r="E454" s="222"/>
      <c r="F454" s="232"/>
      <c r="G454" s="232"/>
      <c r="H454" s="232"/>
      <c r="I454" s="232"/>
      <c r="J454" s="232"/>
      <c r="K454" s="232"/>
      <c r="L454" s="232"/>
      <c r="M454" s="232"/>
      <c r="N454" s="232"/>
      <c r="O454" s="232"/>
      <c r="P454" s="232"/>
      <c r="Q454" s="232"/>
      <c r="R454" s="232"/>
      <c r="S454" s="232"/>
      <c r="T454" s="232"/>
      <c r="U454" s="232"/>
      <c r="V454" s="232"/>
      <c r="W454" s="232"/>
      <c r="X454" s="232"/>
      <c r="Y454" s="232"/>
      <c r="Z454" s="232"/>
      <c r="AA454" s="232"/>
      <c r="AB454" s="232"/>
      <c r="AC454" s="232"/>
      <c r="AD454" s="232"/>
      <c r="AE454" s="232"/>
      <c r="AF454" s="232"/>
      <c r="AG454" s="232"/>
      <c r="AH454" s="232"/>
      <c r="AI454" s="232"/>
      <c r="AJ454" s="232"/>
      <c r="AK454" s="232"/>
      <c r="AL454" s="232"/>
      <c r="AM454" s="232"/>
      <c r="AN454" s="232"/>
      <c r="AO454" s="232"/>
      <c r="AP454" s="232"/>
      <c r="AQ454" s="232"/>
      <c r="AR454" s="232"/>
      <c r="AS454" s="232"/>
      <c r="AT454" s="232"/>
      <c r="AU454" s="232"/>
      <c r="AV454" s="232"/>
      <c r="AW454" s="232"/>
      <c r="AX454" s="232"/>
      <c r="AY454" s="232"/>
      <c r="AZ454" s="232"/>
      <c r="BA454" s="232"/>
      <c r="BB454" s="232"/>
      <c r="BC454" s="232"/>
      <c r="BD454" s="232"/>
      <c r="BE454" s="232"/>
      <c r="BF454" s="232"/>
      <c r="BG454" s="232"/>
      <c r="BH454" s="232"/>
      <c r="BI454" s="232"/>
      <c r="BJ454" s="232"/>
      <c r="BK454" s="232"/>
      <c r="BL454" s="232"/>
      <c r="BM454" s="232"/>
      <c r="BN454" s="232"/>
      <c r="BO454" s="232"/>
      <c r="BP454" s="232"/>
      <c r="BQ454" s="232"/>
      <c r="BR454" s="232"/>
      <c r="BS454" s="232"/>
      <c r="BT454" s="232"/>
      <c r="BU454" s="232"/>
      <c r="BV454" s="232"/>
      <c r="BW454" s="232"/>
      <c r="BX454" s="232"/>
      <c r="BY454" s="232"/>
      <c r="BZ454" s="232"/>
      <c r="CA454" s="232"/>
      <c r="CB454" s="232"/>
      <c r="CC454" s="232"/>
      <c r="CD454" s="232"/>
      <c r="CE454" s="232"/>
      <c r="CF454" s="232"/>
      <c r="CG454" s="232"/>
      <c r="CH454" s="232"/>
      <c r="CI454" s="232"/>
      <c r="CJ454" s="232"/>
      <c r="CK454" s="232"/>
      <c r="CL454" s="232"/>
      <c r="CM454" s="232"/>
      <c r="CN454" s="232"/>
      <c r="CO454" s="232"/>
      <c r="CP454" s="232"/>
      <c r="CQ454" s="232"/>
      <c r="CR454" s="232"/>
      <c r="CS454" s="232"/>
      <c r="CT454" s="232"/>
      <c r="CU454" s="232"/>
      <c r="CV454" s="232"/>
      <c r="CW454" s="232"/>
      <c r="CX454" s="232"/>
      <c r="CY454" s="232"/>
      <c r="CZ454" s="232"/>
      <c r="DA454" s="232"/>
      <c r="DB454" s="232"/>
      <c r="DC454" s="232"/>
      <c r="DD454" s="232"/>
      <c r="DE454" s="232"/>
      <c r="DF454" s="232"/>
      <c r="DG454" s="232"/>
      <c r="DH454" s="232"/>
      <c r="DI454" s="232"/>
      <c r="DJ454" s="232"/>
      <c r="DK454" s="232"/>
      <c r="DL454" s="232"/>
      <c r="DM454" s="232"/>
      <c r="DN454" s="232"/>
      <c r="DO454" s="232"/>
      <c r="DP454" s="232"/>
      <c r="DQ454" s="232"/>
      <c r="DR454" s="232"/>
      <c r="DS454" s="232"/>
      <c r="DT454" s="232"/>
      <c r="DU454" s="232"/>
      <c r="DV454" s="232"/>
      <c r="DW454" s="232"/>
      <c r="DX454" s="232"/>
      <c r="DY454" s="232"/>
      <c r="DZ454" s="232"/>
      <c r="EA454" s="232"/>
      <c r="EB454" s="232"/>
      <c r="EC454" s="232"/>
      <c r="ED454" s="232"/>
      <c r="EE454" s="232"/>
      <c r="EF454" s="232"/>
      <c r="EG454" s="232"/>
      <c r="EH454" s="232"/>
      <c r="EI454" s="232"/>
      <c r="EJ454" s="232"/>
      <c r="EK454" s="232"/>
      <c r="EL454" s="232"/>
      <c r="EM454" s="232"/>
      <c r="EN454" s="232"/>
      <c r="EO454" s="232"/>
      <c r="EP454" s="232"/>
      <c r="EQ454" s="232"/>
      <c r="ER454" s="232"/>
      <c r="ES454" s="232"/>
      <c r="ET454" s="232"/>
      <c r="EU454" s="232"/>
      <c r="EV454" s="232"/>
      <c r="EW454" s="232"/>
      <c r="EX454" s="232"/>
      <c r="EY454" s="232"/>
      <c r="EZ454" s="232"/>
      <c r="FA454" s="232"/>
      <c r="FB454" s="232"/>
      <c r="FC454" s="232"/>
      <c r="FD454" s="232"/>
      <c r="FE454" s="232"/>
      <c r="FF454" s="232"/>
      <c r="FG454" s="232"/>
      <c r="FH454" s="232"/>
      <c r="FI454" s="232"/>
      <c r="FJ454" s="232"/>
      <c r="FK454" s="232"/>
      <c r="FL454" s="232"/>
      <c r="FM454" s="232"/>
      <c r="FN454" s="232"/>
      <c r="FO454" s="232"/>
      <c r="FP454" s="232"/>
      <c r="FQ454" s="232"/>
      <c r="FR454" s="232"/>
      <c r="FS454" s="232"/>
      <c r="FT454" s="232"/>
      <c r="FU454" s="232"/>
      <c r="FV454" s="232"/>
      <c r="FW454" s="232"/>
      <c r="FX454" s="232"/>
      <c r="FY454" s="232"/>
      <c r="FZ454" s="232"/>
      <c r="GA454" s="232"/>
      <c r="GB454" s="232"/>
      <c r="GC454" s="232"/>
      <c r="GD454" s="232"/>
      <c r="GE454" s="232"/>
      <c r="GF454" s="232"/>
      <c r="GG454" s="232"/>
      <c r="GH454" s="232"/>
      <c r="GI454" s="232"/>
      <c r="GJ454" s="232"/>
      <c r="GK454" s="232"/>
      <c r="GL454" s="232"/>
      <c r="GM454" s="232"/>
      <c r="GN454" s="232"/>
      <c r="GO454" s="232"/>
      <c r="GP454" s="232"/>
      <c r="GQ454" s="232"/>
      <c r="GR454" s="232"/>
      <c r="GS454" s="232"/>
      <c r="GT454" s="232"/>
      <c r="GU454" s="232"/>
      <c r="GV454" s="232"/>
      <c r="GW454" s="232"/>
      <c r="GX454" s="232"/>
      <c r="GY454" s="232"/>
      <c r="GZ454" s="232"/>
      <c r="HA454" s="232"/>
      <c r="HB454" s="232"/>
      <c r="HC454" s="232"/>
      <c r="HD454" s="232"/>
      <c r="HE454" s="232"/>
      <c r="HF454" s="232"/>
      <c r="HG454" s="232"/>
      <c r="HH454" s="232"/>
      <c r="HI454" s="232"/>
      <c r="HJ454" s="232"/>
      <c r="HK454" s="232"/>
      <c r="HL454" s="232"/>
      <c r="HM454" s="232"/>
      <c r="HN454" s="232"/>
      <c r="HO454" s="232"/>
      <c r="HP454" s="232"/>
      <c r="HQ454" s="232"/>
      <c r="HR454" s="232"/>
      <c r="HS454" s="232"/>
      <c r="HT454" s="232"/>
      <c r="HU454" s="232"/>
      <c r="HV454" s="232"/>
      <c r="HW454" s="232"/>
      <c r="HX454" s="232"/>
      <c r="HY454" s="232"/>
      <c r="HZ454" s="232"/>
      <c r="IA454" s="232"/>
      <c r="IB454" s="232"/>
      <c r="IC454" s="232"/>
      <c r="ID454" s="232"/>
      <c r="IE454" s="232"/>
      <c r="IF454" s="232"/>
      <c r="IG454" s="232"/>
      <c r="IH454" s="232"/>
      <c r="II454" s="232"/>
      <c r="IJ454" s="232"/>
      <c r="IK454" s="232"/>
      <c r="IL454" s="232"/>
      <c r="IM454" s="232"/>
      <c r="IN454" s="232"/>
      <c r="IO454" s="232"/>
      <c r="IP454" s="232"/>
      <c r="IQ454" s="232"/>
      <c r="IR454" s="232"/>
      <c r="IS454" s="232"/>
      <c r="IT454" s="232"/>
      <c r="IU454" s="232"/>
      <c r="IV454" s="232"/>
      <c r="IW454" s="232"/>
    </row>
    <row r="455" customFormat="false" ht="12.75" hidden="false" customHeight="false" outlineLevel="0" collapsed="false">
      <c r="A455" s="190"/>
      <c r="B455" s="223"/>
      <c r="C455" s="222"/>
      <c r="D455" s="222"/>
      <c r="E455" s="222"/>
      <c r="F455" s="217"/>
      <c r="G455" s="217"/>
      <c r="H455" s="217"/>
      <c r="I455" s="217"/>
      <c r="J455" s="217"/>
      <c r="K455" s="217"/>
      <c r="L455" s="217"/>
      <c r="M455" s="217"/>
      <c r="N455" s="217"/>
      <c r="O455" s="217"/>
      <c r="P455" s="217"/>
      <c r="Q455" s="217"/>
      <c r="R455" s="217"/>
      <c r="S455" s="217"/>
      <c r="T455" s="217"/>
      <c r="U455" s="217"/>
      <c r="V455" s="217"/>
      <c r="W455" s="217"/>
      <c r="X455" s="217"/>
      <c r="Y455" s="217"/>
      <c r="Z455" s="217"/>
      <c r="AA455" s="217"/>
      <c r="AB455" s="217"/>
      <c r="AC455" s="217"/>
      <c r="AD455" s="217"/>
      <c r="AE455" s="217"/>
      <c r="AF455" s="217"/>
      <c r="AG455" s="217"/>
      <c r="AH455" s="217"/>
      <c r="AI455" s="217"/>
      <c r="AJ455" s="217"/>
      <c r="AK455" s="217"/>
      <c r="AL455" s="217"/>
      <c r="AM455" s="217"/>
      <c r="AN455" s="217"/>
      <c r="AO455" s="217"/>
      <c r="AP455" s="217"/>
      <c r="AQ455" s="217"/>
      <c r="AR455" s="217"/>
      <c r="AS455" s="217"/>
      <c r="AT455" s="217"/>
      <c r="AU455" s="217"/>
      <c r="AV455" s="217"/>
      <c r="AW455" s="217"/>
      <c r="AX455" s="217"/>
      <c r="AY455" s="217"/>
      <c r="AZ455" s="217"/>
      <c r="BA455" s="217"/>
      <c r="BB455" s="217"/>
      <c r="BC455" s="217"/>
      <c r="BD455" s="217"/>
      <c r="BE455" s="217"/>
      <c r="BF455" s="217"/>
      <c r="BG455" s="217"/>
      <c r="BH455" s="217"/>
      <c r="BI455" s="217"/>
      <c r="BJ455" s="217"/>
      <c r="BK455" s="217"/>
      <c r="BL455" s="217"/>
      <c r="BM455" s="217"/>
      <c r="BN455" s="217"/>
      <c r="BO455" s="217"/>
      <c r="BP455" s="217"/>
      <c r="BQ455" s="217"/>
      <c r="BR455" s="217"/>
      <c r="BS455" s="217"/>
      <c r="BT455" s="217"/>
      <c r="BU455" s="217"/>
      <c r="BV455" s="217"/>
      <c r="BW455" s="217"/>
      <c r="BX455" s="217"/>
      <c r="BY455" s="217"/>
      <c r="BZ455" s="217"/>
      <c r="CA455" s="217"/>
      <c r="CB455" s="217"/>
      <c r="CC455" s="217"/>
      <c r="CD455" s="217"/>
      <c r="CE455" s="217"/>
      <c r="CF455" s="217"/>
      <c r="CG455" s="217"/>
      <c r="CH455" s="217"/>
      <c r="CI455" s="217"/>
      <c r="CJ455" s="217"/>
      <c r="CK455" s="217"/>
      <c r="CL455" s="217"/>
      <c r="CM455" s="217"/>
      <c r="CN455" s="217"/>
      <c r="CO455" s="217"/>
      <c r="CP455" s="217"/>
      <c r="CQ455" s="217"/>
      <c r="CR455" s="217"/>
      <c r="CS455" s="217"/>
      <c r="CT455" s="217"/>
      <c r="CU455" s="217"/>
      <c r="CV455" s="217"/>
      <c r="CW455" s="217"/>
      <c r="CX455" s="217"/>
      <c r="CY455" s="217"/>
      <c r="CZ455" s="217"/>
      <c r="DA455" s="217"/>
      <c r="DB455" s="217"/>
      <c r="DC455" s="217"/>
      <c r="DD455" s="217"/>
      <c r="DE455" s="217"/>
      <c r="DF455" s="217"/>
      <c r="DG455" s="217"/>
      <c r="DH455" s="217"/>
      <c r="DI455" s="217"/>
      <c r="DJ455" s="217"/>
      <c r="DK455" s="217"/>
      <c r="DL455" s="217"/>
      <c r="DM455" s="217"/>
      <c r="DN455" s="217"/>
      <c r="DO455" s="217"/>
      <c r="DP455" s="217"/>
      <c r="DQ455" s="217"/>
      <c r="DR455" s="217"/>
      <c r="DS455" s="217"/>
      <c r="DT455" s="217"/>
      <c r="DU455" s="217"/>
      <c r="DV455" s="217"/>
      <c r="DW455" s="217"/>
      <c r="DX455" s="217"/>
      <c r="DY455" s="217"/>
      <c r="DZ455" s="217"/>
      <c r="EA455" s="217"/>
      <c r="EB455" s="217"/>
      <c r="EC455" s="217"/>
      <c r="ED455" s="217"/>
      <c r="EE455" s="217"/>
      <c r="EF455" s="217"/>
      <c r="EG455" s="217"/>
      <c r="EH455" s="217"/>
      <c r="EI455" s="217"/>
      <c r="EJ455" s="217"/>
      <c r="EK455" s="217"/>
      <c r="EL455" s="217"/>
      <c r="EM455" s="217"/>
      <c r="EN455" s="217"/>
      <c r="EO455" s="217"/>
      <c r="EP455" s="217"/>
      <c r="EQ455" s="217"/>
      <c r="ER455" s="217"/>
      <c r="ES455" s="217"/>
      <c r="ET455" s="217"/>
      <c r="EU455" s="217"/>
      <c r="EV455" s="217"/>
      <c r="EW455" s="217"/>
      <c r="EX455" s="217"/>
      <c r="EY455" s="217"/>
      <c r="EZ455" s="217"/>
      <c r="FA455" s="217"/>
      <c r="FB455" s="217"/>
      <c r="FC455" s="217"/>
      <c r="FD455" s="217"/>
      <c r="FE455" s="217"/>
      <c r="FF455" s="217"/>
      <c r="FG455" s="217"/>
      <c r="FH455" s="217"/>
      <c r="FI455" s="217"/>
      <c r="FJ455" s="217"/>
      <c r="FK455" s="217"/>
      <c r="FL455" s="217"/>
      <c r="FM455" s="217"/>
      <c r="FN455" s="217"/>
      <c r="FO455" s="217"/>
      <c r="FP455" s="217"/>
      <c r="FQ455" s="217"/>
      <c r="FR455" s="217"/>
      <c r="FS455" s="217"/>
      <c r="FT455" s="217"/>
      <c r="FU455" s="217"/>
      <c r="FV455" s="217"/>
      <c r="FW455" s="217"/>
      <c r="FX455" s="217"/>
      <c r="FY455" s="217"/>
      <c r="FZ455" s="217"/>
      <c r="GA455" s="217"/>
      <c r="GB455" s="217"/>
      <c r="GC455" s="217"/>
      <c r="GD455" s="217"/>
      <c r="GE455" s="217"/>
      <c r="GF455" s="217"/>
      <c r="GG455" s="217"/>
      <c r="GH455" s="217"/>
      <c r="GI455" s="217"/>
      <c r="GJ455" s="217"/>
      <c r="GK455" s="217"/>
      <c r="GL455" s="217"/>
      <c r="GM455" s="217"/>
      <c r="GN455" s="217"/>
      <c r="GO455" s="217"/>
      <c r="GP455" s="217"/>
      <c r="GQ455" s="217"/>
      <c r="GR455" s="217"/>
      <c r="GS455" s="217"/>
      <c r="GT455" s="217"/>
      <c r="GU455" s="217"/>
      <c r="GV455" s="217"/>
      <c r="GW455" s="217"/>
      <c r="GX455" s="217"/>
      <c r="GY455" s="217"/>
      <c r="GZ455" s="217"/>
      <c r="HA455" s="217"/>
      <c r="HB455" s="217"/>
      <c r="HC455" s="217"/>
      <c r="HD455" s="217"/>
      <c r="HE455" s="217"/>
      <c r="HF455" s="217"/>
      <c r="HG455" s="217"/>
      <c r="HH455" s="217"/>
      <c r="HI455" s="217"/>
      <c r="HJ455" s="217"/>
      <c r="HK455" s="217"/>
      <c r="HL455" s="217"/>
      <c r="HM455" s="217"/>
      <c r="HN455" s="217"/>
      <c r="HO455" s="217"/>
      <c r="HP455" s="217"/>
      <c r="HQ455" s="217"/>
      <c r="HR455" s="217"/>
      <c r="HS455" s="217"/>
      <c r="HT455" s="217"/>
      <c r="HU455" s="217"/>
      <c r="HV455" s="217"/>
      <c r="HW455" s="217"/>
      <c r="HX455" s="217"/>
      <c r="HY455" s="217"/>
      <c r="HZ455" s="217"/>
      <c r="IA455" s="217"/>
      <c r="IB455" s="217"/>
      <c r="IC455" s="217"/>
      <c r="ID455" s="217"/>
      <c r="IE455" s="217"/>
      <c r="IF455" s="217"/>
      <c r="IG455" s="217"/>
      <c r="IH455" s="217"/>
      <c r="II455" s="217"/>
      <c r="IJ455" s="217"/>
      <c r="IK455" s="217"/>
      <c r="IL455" s="217"/>
      <c r="IM455" s="217"/>
      <c r="IN455" s="217"/>
      <c r="IO455" s="217"/>
      <c r="IP455" s="217"/>
      <c r="IQ455" s="217"/>
      <c r="IR455" s="217"/>
      <c r="IS455" s="217"/>
      <c r="IT455" s="217"/>
      <c r="IU455" s="217"/>
      <c r="IV455" s="217"/>
      <c r="IW455" s="217"/>
    </row>
    <row r="456" customFormat="false" ht="12.75" hidden="false" customHeight="false" outlineLevel="0" collapsed="false">
      <c r="A456" s="191"/>
      <c r="B456" s="223"/>
      <c r="C456" s="222"/>
      <c r="D456" s="222"/>
      <c r="E456" s="222"/>
      <c r="F456" s="217"/>
      <c r="G456" s="217"/>
      <c r="H456" s="217"/>
      <c r="I456" s="217"/>
      <c r="J456" s="217"/>
      <c r="K456" s="217"/>
      <c r="L456" s="217"/>
      <c r="M456" s="217"/>
      <c r="N456" s="217"/>
      <c r="O456" s="217"/>
      <c r="P456" s="217"/>
      <c r="Q456" s="217"/>
      <c r="R456" s="217"/>
      <c r="S456" s="217"/>
      <c r="T456" s="217"/>
      <c r="U456" s="217"/>
      <c r="V456" s="217"/>
      <c r="W456" s="217"/>
      <c r="X456" s="217"/>
      <c r="Y456" s="217"/>
      <c r="Z456" s="217"/>
      <c r="AA456" s="217"/>
      <c r="AB456" s="217"/>
      <c r="AC456" s="217"/>
      <c r="AD456" s="217"/>
      <c r="AE456" s="217"/>
      <c r="AF456" s="217"/>
      <c r="AG456" s="217"/>
      <c r="AH456" s="217"/>
      <c r="AI456" s="217"/>
      <c r="AJ456" s="217"/>
      <c r="AK456" s="217"/>
      <c r="AL456" s="217"/>
      <c r="AM456" s="217"/>
      <c r="AN456" s="217"/>
      <c r="AO456" s="217"/>
      <c r="AP456" s="217"/>
      <c r="AQ456" s="217"/>
      <c r="AR456" s="217"/>
      <c r="AS456" s="217"/>
      <c r="AT456" s="217"/>
      <c r="AU456" s="217"/>
      <c r="AV456" s="217"/>
      <c r="AW456" s="217"/>
      <c r="AX456" s="217"/>
      <c r="AY456" s="217"/>
      <c r="AZ456" s="217"/>
      <c r="BA456" s="217"/>
      <c r="BB456" s="217"/>
      <c r="BC456" s="217"/>
      <c r="BD456" s="217"/>
      <c r="BE456" s="217"/>
      <c r="BF456" s="217"/>
      <c r="BG456" s="217"/>
      <c r="BH456" s="217"/>
      <c r="BI456" s="217"/>
      <c r="BJ456" s="217"/>
      <c r="BK456" s="217"/>
      <c r="BL456" s="217"/>
      <c r="BM456" s="217"/>
      <c r="BN456" s="217"/>
      <c r="BO456" s="217"/>
      <c r="BP456" s="217"/>
      <c r="BQ456" s="217"/>
      <c r="BR456" s="217"/>
      <c r="BS456" s="217"/>
      <c r="BT456" s="217"/>
      <c r="BU456" s="217"/>
      <c r="BV456" s="217"/>
      <c r="BW456" s="217"/>
      <c r="BX456" s="217"/>
      <c r="BY456" s="217"/>
      <c r="BZ456" s="217"/>
      <c r="CA456" s="217"/>
      <c r="CB456" s="217"/>
      <c r="CC456" s="217"/>
      <c r="CD456" s="217"/>
      <c r="CE456" s="217"/>
      <c r="CF456" s="217"/>
      <c r="CG456" s="217"/>
      <c r="CH456" s="217"/>
      <c r="CI456" s="217"/>
      <c r="CJ456" s="217"/>
      <c r="CK456" s="217"/>
      <c r="CL456" s="217"/>
      <c r="CM456" s="217"/>
      <c r="CN456" s="217"/>
      <c r="CO456" s="217"/>
      <c r="CP456" s="217"/>
      <c r="CQ456" s="217"/>
      <c r="CR456" s="217"/>
      <c r="CS456" s="217"/>
      <c r="CT456" s="217"/>
      <c r="CU456" s="217"/>
      <c r="CV456" s="217"/>
      <c r="CW456" s="217"/>
      <c r="CX456" s="217"/>
      <c r="CY456" s="217"/>
      <c r="CZ456" s="217"/>
      <c r="DA456" s="217"/>
      <c r="DB456" s="217"/>
      <c r="DC456" s="217"/>
      <c r="DD456" s="217"/>
      <c r="DE456" s="217"/>
      <c r="DF456" s="217"/>
      <c r="DG456" s="217"/>
      <c r="DH456" s="217"/>
      <c r="DI456" s="217"/>
      <c r="DJ456" s="217"/>
      <c r="DK456" s="217"/>
      <c r="DL456" s="217"/>
      <c r="DM456" s="217"/>
      <c r="DN456" s="217"/>
      <c r="DO456" s="217"/>
      <c r="DP456" s="217"/>
      <c r="DQ456" s="217"/>
      <c r="DR456" s="217"/>
      <c r="DS456" s="217"/>
      <c r="DT456" s="217"/>
      <c r="DU456" s="217"/>
      <c r="DV456" s="217"/>
      <c r="DW456" s="217"/>
      <c r="DX456" s="217"/>
      <c r="DY456" s="217"/>
      <c r="DZ456" s="217"/>
      <c r="EA456" s="217"/>
      <c r="EB456" s="217"/>
      <c r="EC456" s="217"/>
      <c r="ED456" s="217"/>
      <c r="EE456" s="217"/>
      <c r="EF456" s="217"/>
      <c r="EG456" s="217"/>
      <c r="EH456" s="217"/>
      <c r="EI456" s="217"/>
      <c r="EJ456" s="217"/>
      <c r="EK456" s="217"/>
      <c r="EL456" s="217"/>
      <c r="EM456" s="217"/>
      <c r="EN456" s="217"/>
      <c r="EO456" s="217"/>
      <c r="EP456" s="217"/>
      <c r="EQ456" s="217"/>
      <c r="ER456" s="217"/>
      <c r="ES456" s="217"/>
      <c r="ET456" s="217"/>
      <c r="EU456" s="217"/>
      <c r="EV456" s="217"/>
      <c r="EW456" s="217"/>
      <c r="EX456" s="217"/>
      <c r="EY456" s="217"/>
      <c r="EZ456" s="217"/>
      <c r="FA456" s="217"/>
      <c r="FB456" s="217"/>
      <c r="FC456" s="217"/>
      <c r="FD456" s="217"/>
      <c r="FE456" s="217"/>
      <c r="FF456" s="217"/>
      <c r="FG456" s="217"/>
      <c r="FH456" s="217"/>
      <c r="FI456" s="217"/>
      <c r="FJ456" s="217"/>
      <c r="FK456" s="217"/>
      <c r="FL456" s="217"/>
      <c r="FM456" s="217"/>
      <c r="FN456" s="217"/>
      <c r="FO456" s="217"/>
      <c r="FP456" s="217"/>
      <c r="FQ456" s="217"/>
      <c r="FR456" s="217"/>
      <c r="FS456" s="217"/>
      <c r="FT456" s="217"/>
      <c r="FU456" s="217"/>
      <c r="FV456" s="217"/>
      <c r="FW456" s="217"/>
      <c r="FX456" s="217"/>
      <c r="FY456" s="217"/>
      <c r="FZ456" s="217"/>
      <c r="GA456" s="217"/>
      <c r="GB456" s="217"/>
      <c r="GC456" s="217"/>
      <c r="GD456" s="217"/>
      <c r="GE456" s="217"/>
      <c r="GF456" s="217"/>
      <c r="GG456" s="217"/>
      <c r="GH456" s="217"/>
      <c r="GI456" s="217"/>
      <c r="GJ456" s="217"/>
      <c r="GK456" s="217"/>
      <c r="GL456" s="217"/>
      <c r="GM456" s="217"/>
      <c r="GN456" s="217"/>
      <c r="GO456" s="217"/>
      <c r="GP456" s="217"/>
      <c r="GQ456" s="217"/>
      <c r="GR456" s="217"/>
      <c r="GS456" s="217"/>
      <c r="GT456" s="217"/>
      <c r="GU456" s="217"/>
      <c r="GV456" s="217"/>
      <c r="GW456" s="217"/>
      <c r="GX456" s="217"/>
      <c r="GY456" s="217"/>
      <c r="GZ456" s="217"/>
      <c r="HA456" s="217"/>
      <c r="HB456" s="217"/>
      <c r="HC456" s="217"/>
      <c r="HD456" s="217"/>
      <c r="HE456" s="217"/>
      <c r="HF456" s="217"/>
      <c r="HG456" s="217"/>
      <c r="HH456" s="217"/>
      <c r="HI456" s="217"/>
      <c r="HJ456" s="217"/>
      <c r="HK456" s="217"/>
      <c r="HL456" s="217"/>
      <c r="HM456" s="217"/>
      <c r="HN456" s="217"/>
      <c r="HO456" s="217"/>
      <c r="HP456" s="217"/>
      <c r="HQ456" s="217"/>
      <c r="HR456" s="217"/>
      <c r="HS456" s="217"/>
      <c r="HT456" s="217"/>
      <c r="HU456" s="217"/>
      <c r="HV456" s="217"/>
      <c r="HW456" s="217"/>
      <c r="HX456" s="217"/>
      <c r="HY456" s="217"/>
      <c r="HZ456" s="217"/>
      <c r="IA456" s="217"/>
      <c r="IB456" s="217"/>
      <c r="IC456" s="217"/>
      <c r="ID456" s="217"/>
      <c r="IE456" s="217"/>
      <c r="IF456" s="217"/>
      <c r="IG456" s="217"/>
      <c r="IH456" s="217"/>
      <c r="II456" s="217"/>
      <c r="IJ456" s="217"/>
      <c r="IK456" s="217"/>
      <c r="IL456" s="217"/>
      <c r="IM456" s="217"/>
      <c r="IN456" s="217"/>
      <c r="IO456" s="217"/>
      <c r="IP456" s="217"/>
      <c r="IQ456" s="217"/>
      <c r="IR456" s="217"/>
      <c r="IS456" s="217"/>
      <c r="IT456" s="217"/>
      <c r="IU456" s="217"/>
      <c r="IV456" s="217"/>
      <c r="IW456" s="217"/>
    </row>
    <row r="457" customFormat="false" ht="12.75" hidden="false" customHeight="false" outlineLevel="0" collapsed="false">
      <c r="A457" s="191"/>
      <c r="B457" s="233"/>
      <c r="C457" s="222"/>
      <c r="D457" s="222"/>
      <c r="E457" s="222"/>
      <c r="F457" s="217"/>
      <c r="G457" s="217"/>
      <c r="H457" s="217"/>
      <c r="I457" s="217"/>
      <c r="J457" s="217"/>
      <c r="K457" s="217"/>
      <c r="L457" s="217"/>
      <c r="M457" s="217"/>
      <c r="N457" s="217"/>
      <c r="O457" s="217"/>
      <c r="P457" s="217"/>
      <c r="Q457" s="217"/>
      <c r="R457" s="217"/>
      <c r="S457" s="217"/>
      <c r="T457" s="217"/>
      <c r="U457" s="217"/>
      <c r="V457" s="217"/>
      <c r="W457" s="217"/>
      <c r="X457" s="217"/>
      <c r="Y457" s="217"/>
      <c r="Z457" s="217"/>
      <c r="AA457" s="217"/>
      <c r="AB457" s="217"/>
      <c r="AC457" s="217"/>
      <c r="AD457" s="217"/>
      <c r="AE457" s="217"/>
      <c r="AF457" s="217"/>
      <c r="AG457" s="217"/>
      <c r="AH457" s="217"/>
      <c r="AI457" s="217"/>
      <c r="AJ457" s="217"/>
      <c r="AK457" s="217"/>
      <c r="AL457" s="217"/>
      <c r="AM457" s="217"/>
      <c r="AN457" s="217"/>
      <c r="AO457" s="217"/>
      <c r="AP457" s="217"/>
      <c r="AQ457" s="217"/>
      <c r="AR457" s="217"/>
      <c r="AS457" s="217"/>
      <c r="AT457" s="217"/>
      <c r="AU457" s="217"/>
      <c r="AV457" s="217"/>
      <c r="AW457" s="217"/>
      <c r="AX457" s="217"/>
      <c r="AY457" s="217"/>
      <c r="AZ457" s="217"/>
      <c r="BA457" s="217"/>
      <c r="BB457" s="217"/>
      <c r="BC457" s="217"/>
      <c r="BD457" s="217"/>
      <c r="BE457" s="217"/>
      <c r="BF457" s="217"/>
      <c r="BG457" s="217"/>
      <c r="BH457" s="217"/>
      <c r="BI457" s="217"/>
      <c r="BJ457" s="217"/>
      <c r="BK457" s="217"/>
      <c r="BL457" s="217"/>
      <c r="BM457" s="217"/>
      <c r="BN457" s="217"/>
      <c r="BO457" s="217"/>
      <c r="BP457" s="217"/>
      <c r="BQ457" s="217"/>
      <c r="BR457" s="217"/>
      <c r="BS457" s="217"/>
      <c r="BT457" s="217"/>
      <c r="BU457" s="217"/>
      <c r="BV457" s="217"/>
      <c r="BW457" s="217"/>
      <c r="BX457" s="217"/>
      <c r="BY457" s="217"/>
      <c r="BZ457" s="217"/>
      <c r="CA457" s="217"/>
      <c r="CB457" s="217"/>
      <c r="CC457" s="217"/>
      <c r="CD457" s="217"/>
      <c r="CE457" s="217"/>
      <c r="CF457" s="217"/>
      <c r="CG457" s="217"/>
      <c r="CH457" s="217"/>
      <c r="CI457" s="217"/>
      <c r="CJ457" s="217"/>
      <c r="CK457" s="217"/>
      <c r="CL457" s="217"/>
      <c r="CM457" s="217"/>
      <c r="CN457" s="217"/>
      <c r="CO457" s="217"/>
      <c r="CP457" s="217"/>
      <c r="CQ457" s="217"/>
      <c r="CR457" s="217"/>
      <c r="CS457" s="217"/>
      <c r="CT457" s="217"/>
      <c r="CU457" s="217"/>
      <c r="CV457" s="217"/>
      <c r="CW457" s="217"/>
      <c r="CX457" s="217"/>
      <c r="CY457" s="217"/>
      <c r="CZ457" s="217"/>
      <c r="DA457" s="217"/>
      <c r="DB457" s="217"/>
      <c r="DC457" s="217"/>
      <c r="DD457" s="217"/>
      <c r="DE457" s="217"/>
      <c r="DF457" s="217"/>
      <c r="DG457" s="217"/>
      <c r="DH457" s="217"/>
      <c r="DI457" s="217"/>
      <c r="DJ457" s="217"/>
      <c r="DK457" s="217"/>
      <c r="DL457" s="217"/>
      <c r="DM457" s="217"/>
      <c r="DN457" s="217"/>
      <c r="DO457" s="217"/>
      <c r="DP457" s="217"/>
      <c r="DQ457" s="217"/>
      <c r="DR457" s="217"/>
      <c r="DS457" s="217"/>
      <c r="DT457" s="217"/>
      <c r="DU457" s="217"/>
      <c r="DV457" s="217"/>
      <c r="DW457" s="217"/>
      <c r="DX457" s="217"/>
      <c r="DY457" s="217"/>
      <c r="DZ457" s="217"/>
      <c r="EA457" s="217"/>
      <c r="EB457" s="217"/>
      <c r="EC457" s="217"/>
      <c r="ED457" s="217"/>
      <c r="EE457" s="217"/>
      <c r="EF457" s="217"/>
      <c r="EG457" s="217"/>
      <c r="EH457" s="217"/>
      <c r="EI457" s="217"/>
      <c r="EJ457" s="217"/>
      <c r="EK457" s="217"/>
      <c r="EL457" s="217"/>
      <c r="EM457" s="217"/>
      <c r="EN457" s="217"/>
      <c r="EO457" s="217"/>
      <c r="EP457" s="217"/>
      <c r="EQ457" s="217"/>
      <c r="ER457" s="217"/>
      <c r="ES457" s="217"/>
      <c r="ET457" s="217"/>
      <c r="EU457" s="217"/>
      <c r="EV457" s="217"/>
      <c r="EW457" s="217"/>
      <c r="EX457" s="217"/>
      <c r="EY457" s="217"/>
      <c r="EZ457" s="217"/>
      <c r="FA457" s="217"/>
      <c r="FB457" s="217"/>
      <c r="FC457" s="217"/>
      <c r="FD457" s="217"/>
      <c r="FE457" s="217"/>
      <c r="FF457" s="217"/>
      <c r="FG457" s="217"/>
      <c r="FH457" s="217"/>
      <c r="FI457" s="217"/>
      <c r="FJ457" s="217"/>
      <c r="FK457" s="217"/>
      <c r="FL457" s="217"/>
      <c r="FM457" s="217"/>
      <c r="FN457" s="217"/>
      <c r="FO457" s="217"/>
      <c r="FP457" s="217"/>
      <c r="FQ457" s="217"/>
      <c r="FR457" s="217"/>
      <c r="FS457" s="217"/>
      <c r="FT457" s="217"/>
      <c r="FU457" s="217"/>
      <c r="FV457" s="217"/>
      <c r="FW457" s="217"/>
      <c r="FX457" s="217"/>
      <c r="FY457" s="217"/>
      <c r="FZ457" s="217"/>
      <c r="GA457" s="217"/>
      <c r="GB457" s="217"/>
      <c r="GC457" s="217"/>
      <c r="GD457" s="217"/>
      <c r="GE457" s="217"/>
      <c r="GF457" s="217"/>
      <c r="GG457" s="217"/>
      <c r="GH457" s="217"/>
      <c r="GI457" s="217"/>
      <c r="GJ457" s="217"/>
      <c r="GK457" s="217"/>
      <c r="GL457" s="217"/>
      <c r="GM457" s="217"/>
      <c r="GN457" s="217"/>
      <c r="GO457" s="217"/>
      <c r="GP457" s="217"/>
      <c r="GQ457" s="217"/>
      <c r="GR457" s="217"/>
      <c r="GS457" s="217"/>
      <c r="GT457" s="217"/>
      <c r="GU457" s="217"/>
      <c r="GV457" s="217"/>
      <c r="GW457" s="217"/>
      <c r="GX457" s="217"/>
      <c r="GY457" s="217"/>
      <c r="GZ457" s="217"/>
      <c r="HA457" s="217"/>
      <c r="HB457" s="217"/>
      <c r="HC457" s="217"/>
      <c r="HD457" s="217"/>
      <c r="HE457" s="217"/>
      <c r="HF457" s="217"/>
      <c r="HG457" s="217"/>
      <c r="HH457" s="217"/>
      <c r="HI457" s="217"/>
      <c r="HJ457" s="217"/>
      <c r="HK457" s="217"/>
      <c r="HL457" s="217"/>
      <c r="HM457" s="217"/>
      <c r="HN457" s="217"/>
      <c r="HO457" s="217"/>
      <c r="HP457" s="217"/>
      <c r="HQ457" s="217"/>
      <c r="HR457" s="217"/>
      <c r="HS457" s="217"/>
      <c r="HT457" s="217"/>
      <c r="HU457" s="217"/>
      <c r="HV457" s="217"/>
      <c r="HW457" s="217"/>
      <c r="HX457" s="217"/>
      <c r="HY457" s="217"/>
      <c r="HZ457" s="217"/>
      <c r="IA457" s="217"/>
      <c r="IB457" s="217"/>
      <c r="IC457" s="217"/>
      <c r="ID457" s="217"/>
      <c r="IE457" s="217"/>
      <c r="IF457" s="217"/>
      <c r="IG457" s="217"/>
      <c r="IH457" s="217"/>
      <c r="II457" s="217"/>
      <c r="IJ457" s="217"/>
      <c r="IK457" s="217"/>
      <c r="IL457" s="217"/>
      <c r="IM457" s="217"/>
      <c r="IN457" s="217"/>
      <c r="IO457" s="217"/>
      <c r="IP457" s="217"/>
      <c r="IQ457" s="217"/>
      <c r="IR457" s="217"/>
      <c r="IS457" s="217"/>
      <c r="IT457" s="217"/>
      <c r="IU457" s="217"/>
      <c r="IV457" s="217"/>
      <c r="IW457" s="217"/>
    </row>
    <row r="458" customFormat="false" ht="12.75" hidden="false" customHeight="false" outlineLevel="0" collapsed="false">
      <c r="A458" s="191"/>
      <c r="B458" s="233"/>
      <c r="C458" s="222"/>
      <c r="D458" s="222"/>
      <c r="E458" s="222"/>
      <c r="F458" s="217"/>
      <c r="G458" s="217"/>
      <c r="H458" s="217"/>
      <c r="I458" s="217"/>
      <c r="J458" s="217"/>
      <c r="K458" s="217"/>
      <c r="L458" s="217"/>
      <c r="M458" s="217"/>
      <c r="N458" s="217"/>
      <c r="O458" s="217"/>
      <c r="P458" s="217"/>
      <c r="Q458" s="217"/>
      <c r="R458" s="217"/>
      <c r="S458" s="217"/>
      <c r="T458" s="217"/>
      <c r="U458" s="217"/>
      <c r="V458" s="217"/>
      <c r="W458" s="217"/>
      <c r="X458" s="217"/>
      <c r="Y458" s="217"/>
      <c r="Z458" s="217"/>
      <c r="AA458" s="217"/>
      <c r="AB458" s="217"/>
      <c r="AC458" s="217"/>
      <c r="AD458" s="217"/>
      <c r="AE458" s="217"/>
      <c r="AF458" s="217"/>
      <c r="AG458" s="217"/>
      <c r="AH458" s="217"/>
      <c r="AI458" s="217"/>
      <c r="AJ458" s="217"/>
      <c r="AK458" s="217"/>
      <c r="AL458" s="217"/>
      <c r="AM458" s="217"/>
      <c r="AN458" s="217"/>
      <c r="AO458" s="217"/>
      <c r="AP458" s="217"/>
      <c r="AQ458" s="217"/>
      <c r="AR458" s="217"/>
      <c r="AS458" s="217"/>
      <c r="AT458" s="217"/>
      <c r="AU458" s="217"/>
      <c r="AV458" s="217"/>
      <c r="AW458" s="217"/>
      <c r="AX458" s="217"/>
      <c r="AY458" s="217"/>
      <c r="AZ458" s="217"/>
      <c r="BA458" s="217"/>
      <c r="BB458" s="217"/>
      <c r="BC458" s="217"/>
      <c r="BD458" s="217"/>
      <c r="BE458" s="217"/>
      <c r="BF458" s="217"/>
      <c r="BG458" s="217"/>
      <c r="BH458" s="217"/>
      <c r="BI458" s="217"/>
      <c r="BJ458" s="217"/>
      <c r="BK458" s="217"/>
      <c r="BL458" s="217"/>
      <c r="BM458" s="217"/>
      <c r="BN458" s="217"/>
      <c r="BO458" s="217"/>
      <c r="BP458" s="217"/>
      <c r="BQ458" s="217"/>
      <c r="BR458" s="217"/>
      <c r="BS458" s="217"/>
      <c r="BT458" s="217"/>
      <c r="BU458" s="217"/>
      <c r="BV458" s="217"/>
      <c r="BW458" s="217"/>
      <c r="BX458" s="217"/>
      <c r="BY458" s="217"/>
      <c r="BZ458" s="217"/>
      <c r="CA458" s="217"/>
      <c r="CB458" s="217"/>
      <c r="CC458" s="217"/>
      <c r="CD458" s="217"/>
      <c r="CE458" s="217"/>
      <c r="CF458" s="217"/>
      <c r="CG458" s="217"/>
      <c r="CH458" s="217"/>
      <c r="CI458" s="217"/>
      <c r="CJ458" s="217"/>
      <c r="CK458" s="217"/>
      <c r="CL458" s="217"/>
      <c r="CM458" s="217"/>
      <c r="CN458" s="217"/>
      <c r="CO458" s="217"/>
      <c r="CP458" s="217"/>
      <c r="CQ458" s="217"/>
      <c r="CR458" s="217"/>
      <c r="CS458" s="217"/>
      <c r="CT458" s="217"/>
      <c r="CU458" s="217"/>
      <c r="CV458" s="217"/>
      <c r="CW458" s="217"/>
      <c r="CX458" s="217"/>
      <c r="CY458" s="217"/>
      <c r="CZ458" s="217"/>
      <c r="DA458" s="217"/>
      <c r="DB458" s="217"/>
      <c r="DC458" s="217"/>
      <c r="DD458" s="217"/>
      <c r="DE458" s="217"/>
      <c r="DF458" s="217"/>
      <c r="DG458" s="217"/>
      <c r="DH458" s="217"/>
      <c r="DI458" s="217"/>
      <c r="DJ458" s="217"/>
      <c r="DK458" s="217"/>
      <c r="DL458" s="217"/>
      <c r="DM458" s="217"/>
      <c r="DN458" s="217"/>
      <c r="DO458" s="217"/>
      <c r="DP458" s="217"/>
      <c r="DQ458" s="217"/>
      <c r="DR458" s="217"/>
      <c r="DS458" s="217"/>
      <c r="DT458" s="217"/>
      <c r="DU458" s="217"/>
      <c r="DV458" s="217"/>
      <c r="DW458" s="217"/>
      <c r="DX458" s="217"/>
      <c r="DY458" s="217"/>
      <c r="DZ458" s="217"/>
      <c r="EA458" s="217"/>
      <c r="EB458" s="217"/>
      <c r="EC458" s="217"/>
      <c r="ED458" s="217"/>
      <c r="EE458" s="217"/>
      <c r="EF458" s="217"/>
      <c r="EG458" s="217"/>
      <c r="EH458" s="217"/>
      <c r="EI458" s="217"/>
      <c r="EJ458" s="217"/>
      <c r="EK458" s="217"/>
      <c r="EL458" s="217"/>
      <c r="EM458" s="217"/>
      <c r="EN458" s="217"/>
      <c r="EO458" s="217"/>
      <c r="EP458" s="217"/>
      <c r="EQ458" s="217"/>
      <c r="ER458" s="217"/>
      <c r="ES458" s="217"/>
      <c r="ET458" s="217"/>
      <c r="EU458" s="217"/>
      <c r="EV458" s="217"/>
      <c r="EW458" s="217"/>
      <c r="EX458" s="217"/>
      <c r="EY458" s="217"/>
      <c r="EZ458" s="217"/>
      <c r="FA458" s="217"/>
      <c r="FB458" s="217"/>
      <c r="FC458" s="217"/>
      <c r="FD458" s="217"/>
      <c r="FE458" s="217"/>
      <c r="FF458" s="217"/>
      <c r="FG458" s="217"/>
      <c r="FH458" s="217"/>
      <c r="FI458" s="217"/>
      <c r="FJ458" s="217"/>
      <c r="FK458" s="217"/>
      <c r="FL458" s="217"/>
      <c r="FM458" s="217"/>
      <c r="FN458" s="217"/>
      <c r="FO458" s="217"/>
      <c r="FP458" s="217"/>
      <c r="FQ458" s="217"/>
      <c r="FR458" s="217"/>
      <c r="FS458" s="217"/>
      <c r="FT458" s="217"/>
      <c r="FU458" s="217"/>
      <c r="FV458" s="217"/>
      <c r="FW458" s="217"/>
      <c r="FX458" s="217"/>
      <c r="FY458" s="217"/>
      <c r="FZ458" s="217"/>
      <c r="GA458" s="217"/>
      <c r="GB458" s="217"/>
      <c r="GC458" s="217"/>
      <c r="GD458" s="217"/>
      <c r="GE458" s="217"/>
      <c r="GF458" s="217"/>
      <c r="GG458" s="217"/>
      <c r="GH458" s="217"/>
      <c r="GI458" s="217"/>
      <c r="GJ458" s="217"/>
      <c r="GK458" s="217"/>
      <c r="GL458" s="217"/>
      <c r="GM458" s="217"/>
      <c r="GN458" s="217"/>
      <c r="GO458" s="217"/>
      <c r="GP458" s="217"/>
      <c r="GQ458" s="217"/>
      <c r="GR458" s="217"/>
      <c r="GS458" s="217"/>
      <c r="GT458" s="217"/>
      <c r="GU458" s="217"/>
      <c r="GV458" s="217"/>
      <c r="GW458" s="217"/>
      <c r="GX458" s="217"/>
      <c r="GY458" s="217"/>
      <c r="GZ458" s="217"/>
      <c r="HA458" s="217"/>
      <c r="HB458" s="217"/>
      <c r="HC458" s="217"/>
      <c r="HD458" s="217"/>
      <c r="HE458" s="217"/>
      <c r="HF458" s="217"/>
      <c r="HG458" s="217"/>
      <c r="HH458" s="217"/>
      <c r="HI458" s="217"/>
      <c r="HJ458" s="217"/>
      <c r="HK458" s="217"/>
      <c r="HL458" s="217"/>
      <c r="HM458" s="217"/>
      <c r="HN458" s="217"/>
      <c r="HO458" s="217"/>
      <c r="HP458" s="217"/>
      <c r="HQ458" s="217"/>
      <c r="HR458" s="217"/>
      <c r="HS458" s="217"/>
      <c r="HT458" s="217"/>
      <c r="HU458" s="217"/>
      <c r="HV458" s="217"/>
      <c r="HW458" s="217"/>
      <c r="HX458" s="217"/>
      <c r="HY458" s="217"/>
      <c r="HZ458" s="217"/>
      <c r="IA458" s="217"/>
      <c r="IB458" s="217"/>
      <c r="IC458" s="217"/>
      <c r="ID458" s="217"/>
      <c r="IE458" s="217"/>
      <c r="IF458" s="217"/>
      <c r="IG458" s="217"/>
      <c r="IH458" s="217"/>
      <c r="II458" s="217"/>
      <c r="IJ458" s="217"/>
      <c r="IK458" s="217"/>
      <c r="IL458" s="217"/>
      <c r="IM458" s="217"/>
      <c r="IN458" s="217"/>
      <c r="IO458" s="217"/>
      <c r="IP458" s="217"/>
      <c r="IQ458" s="217"/>
      <c r="IR458" s="217"/>
      <c r="IS458" s="217"/>
      <c r="IT458" s="217"/>
      <c r="IU458" s="217"/>
      <c r="IV458" s="217"/>
      <c r="IW458" s="217"/>
    </row>
    <row r="459" customFormat="false" ht="12.75" hidden="false" customHeight="false" outlineLevel="0" collapsed="false">
      <c r="A459" s="191"/>
      <c r="B459" s="233"/>
      <c r="C459" s="222"/>
      <c r="D459" s="222"/>
      <c r="E459" s="222"/>
      <c r="F459" s="217"/>
      <c r="G459" s="217"/>
      <c r="H459" s="217"/>
      <c r="I459" s="217"/>
      <c r="J459" s="217"/>
      <c r="K459" s="217"/>
      <c r="L459" s="217"/>
      <c r="M459" s="217"/>
      <c r="N459" s="217"/>
      <c r="O459" s="217"/>
      <c r="P459" s="217"/>
      <c r="Q459" s="217"/>
      <c r="R459" s="217"/>
      <c r="S459" s="217"/>
      <c r="T459" s="217"/>
      <c r="U459" s="217"/>
      <c r="V459" s="217"/>
      <c r="W459" s="217"/>
      <c r="X459" s="217"/>
      <c r="Y459" s="217"/>
      <c r="Z459" s="217"/>
      <c r="AA459" s="217"/>
      <c r="AB459" s="217"/>
      <c r="AC459" s="217"/>
      <c r="AD459" s="217"/>
      <c r="AE459" s="217"/>
      <c r="AF459" s="217"/>
      <c r="AG459" s="217"/>
      <c r="AH459" s="217"/>
      <c r="AI459" s="217"/>
      <c r="AJ459" s="217"/>
      <c r="AK459" s="217"/>
      <c r="AL459" s="217"/>
      <c r="AM459" s="217"/>
      <c r="AN459" s="217"/>
      <c r="AO459" s="217"/>
      <c r="AP459" s="217"/>
      <c r="AQ459" s="217"/>
      <c r="AR459" s="217"/>
      <c r="AS459" s="217"/>
      <c r="AT459" s="217"/>
      <c r="AU459" s="217"/>
      <c r="AV459" s="217"/>
      <c r="AW459" s="217"/>
      <c r="AX459" s="217"/>
      <c r="AY459" s="217"/>
      <c r="AZ459" s="217"/>
      <c r="BA459" s="217"/>
      <c r="BB459" s="217"/>
      <c r="BC459" s="217"/>
      <c r="BD459" s="217"/>
      <c r="BE459" s="217"/>
      <c r="BF459" s="217"/>
      <c r="BG459" s="217"/>
      <c r="BH459" s="217"/>
      <c r="BI459" s="217"/>
      <c r="BJ459" s="217"/>
      <c r="BK459" s="217"/>
      <c r="BL459" s="217"/>
      <c r="BM459" s="217"/>
      <c r="BN459" s="217"/>
      <c r="BO459" s="217"/>
      <c r="BP459" s="217"/>
      <c r="BQ459" s="217"/>
      <c r="BR459" s="217"/>
      <c r="BS459" s="217"/>
      <c r="BT459" s="217"/>
      <c r="BU459" s="217"/>
      <c r="BV459" s="217"/>
      <c r="BW459" s="217"/>
      <c r="BX459" s="217"/>
      <c r="BY459" s="217"/>
      <c r="BZ459" s="217"/>
      <c r="CA459" s="217"/>
      <c r="CB459" s="217"/>
      <c r="CC459" s="217"/>
      <c r="CD459" s="217"/>
      <c r="CE459" s="217"/>
      <c r="CF459" s="217"/>
      <c r="CG459" s="217"/>
      <c r="CH459" s="217"/>
      <c r="CI459" s="217"/>
      <c r="CJ459" s="217"/>
      <c r="CK459" s="217"/>
      <c r="CL459" s="217"/>
      <c r="CM459" s="217"/>
      <c r="CN459" s="217"/>
      <c r="CO459" s="217"/>
      <c r="CP459" s="217"/>
      <c r="CQ459" s="217"/>
      <c r="CR459" s="217"/>
      <c r="CS459" s="217"/>
      <c r="CT459" s="217"/>
      <c r="CU459" s="217"/>
      <c r="CV459" s="217"/>
      <c r="CW459" s="217"/>
      <c r="CX459" s="217"/>
      <c r="CY459" s="217"/>
      <c r="CZ459" s="217"/>
      <c r="DA459" s="217"/>
      <c r="DB459" s="217"/>
      <c r="DC459" s="217"/>
      <c r="DD459" s="217"/>
      <c r="DE459" s="217"/>
      <c r="DF459" s="217"/>
      <c r="DG459" s="217"/>
      <c r="DH459" s="217"/>
      <c r="DI459" s="217"/>
      <c r="DJ459" s="217"/>
      <c r="DK459" s="217"/>
      <c r="DL459" s="217"/>
      <c r="DM459" s="217"/>
      <c r="DN459" s="217"/>
      <c r="DO459" s="217"/>
      <c r="DP459" s="217"/>
      <c r="DQ459" s="217"/>
      <c r="DR459" s="217"/>
      <c r="DS459" s="217"/>
      <c r="DT459" s="217"/>
      <c r="DU459" s="217"/>
      <c r="DV459" s="217"/>
      <c r="DW459" s="217"/>
      <c r="DX459" s="217"/>
      <c r="DY459" s="217"/>
      <c r="DZ459" s="217"/>
      <c r="EA459" s="217"/>
      <c r="EB459" s="217"/>
      <c r="EC459" s="217"/>
      <c r="ED459" s="217"/>
      <c r="EE459" s="217"/>
      <c r="EF459" s="217"/>
      <c r="EG459" s="217"/>
      <c r="EH459" s="217"/>
      <c r="EI459" s="217"/>
      <c r="EJ459" s="217"/>
      <c r="EK459" s="217"/>
      <c r="EL459" s="217"/>
      <c r="EM459" s="217"/>
      <c r="EN459" s="217"/>
      <c r="EO459" s="217"/>
      <c r="EP459" s="217"/>
      <c r="EQ459" s="217"/>
      <c r="ER459" s="217"/>
      <c r="ES459" s="217"/>
      <c r="ET459" s="217"/>
      <c r="EU459" s="217"/>
      <c r="EV459" s="217"/>
      <c r="EW459" s="217"/>
      <c r="EX459" s="217"/>
      <c r="EY459" s="217"/>
      <c r="EZ459" s="217"/>
      <c r="FA459" s="217"/>
      <c r="FB459" s="217"/>
      <c r="FC459" s="217"/>
      <c r="FD459" s="217"/>
      <c r="FE459" s="217"/>
      <c r="FF459" s="217"/>
      <c r="FG459" s="217"/>
      <c r="FH459" s="217"/>
      <c r="FI459" s="217"/>
      <c r="FJ459" s="217"/>
      <c r="FK459" s="217"/>
      <c r="FL459" s="217"/>
      <c r="FM459" s="217"/>
      <c r="FN459" s="217"/>
      <c r="FO459" s="217"/>
      <c r="FP459" s="217"/>
      <c r="FQ459" s="217"/>
      <c r="FR459" s="217"/>
      <c r="FS459" s="217"/>
      <c r="FT459" s="217"/>
      <c r="FU459" s="217"/>
      <c r="FV459" s="217"/>
      <c r="FW459" s="217"/>
      <c r="FX459" s="217"/>
      <c r="FY459" s="217"/>
      <c r="FZ459" s="217"/>
      <c r="GA459" s="217"/>
      <c r="GB459" s="217"/>
      <c r="GC459" s="217"/>
      <c r="GD459" s="217"/>
      <c r="GE459" s="217"/>
      <c r="GF459" s="217"/>
      <c r="GG459" s="217"/>
      <c r="GH459" s="217"/>
      <c r="GI459" s="217"/>
      <c r="GJ459" s="217"/>
      <c r="GK459" s="217"/>
      <c r="GL459" s="217"/>
      <c r="GM459" s="217"/>
      <c r="GN459" s="217"/>
      <c r="GO459" s="217"/>
      <c r="GP459" s="217"/>
      <c r="GQ459" s="217"/>
      <c r="GR459" s="217"/>
      <c r="GS459" s="217"/>
      <c r="GT459" s="217"/>
      <c r="GU459" s="217"/>
      <c r="GV459" s="217"/>
      <c r="GW459" s="217"/>
      <c r="GX459" s="217"/>
      <c r="GY459" s="217"/>
      <c r="GZ459" s="217"/>
      <c r="HA459" s="217"/>
      <c r="HB459" s="217"/>
      <c r="HC459" s="217"/>
      <c r="HD459" s="217"/>
      <c r="HE459" s="217"/>
      <c r="HF459" s="217"/>
      <c r="HG459" s="217"/>
      <c r="HH459" s="217"/>
      <c r="HI459" s="217"/>
      <c r="HJ459" s="217"/>
      <c r="HK459" s="217"/>
      <c r="HL459" s="217"/>
      <c r="HM459" s="217"/>
      <c r="HN459" s="217"/>
      <c r="HO459" s="217"/>
      <c r="HP459" s="217"/>
      <c r="HQ459" s="217"/>
      <c r="HR459" s="217"/>
      <c r="HS459" s="217"/>
      <c r="HT459" s="217"/>
      <c r="HU459" s="217"/>
      <c r="HV459" s="217"/>
      <c r="HW459" s="217"/>
      <c r="HX459" s="217"/>
      <c r="HY459" s="217"/>
      <c r="HZ459" s="217"/>
      <c r="IA459" s="217"/>
      <c r="IB459" s="217"/>
      <c r="IC459" s="217"/>
      <c r="ID459" s="217"/>
      <c r="IE459" s="217"/>
      <c r="IF459" s="217"/>
      <c r="IG459" s="217"/>
      <c r="IH459" s="217"/>
      <c r="II459" s="217"/>
      <c r="IJ459" s="217"/>
      <c r="IK459" s="217"/>
      <c r="IL459" s="217"/>
      <c r="IM459" s="217"/>
      <c r="IN459" s="217"/>
      <c r="IO459" s="217"/>
      <c r="IP459" s="217"/>
      <c r="IQ459" s="217"/>
      <c r="IR459" s="217"/>
      <c r="IS459" s="217"/>
      <c r="IT459" s="217"/>
      <c r="IU459" s="217"/>
      <c r="IV459" s="217"/>
      <c r="IW459" s="217"/>
    </row>
    <row r="460" customFormat="false" ht="12.75" hidden="false" customHeight="false" outlineLevel="0" collapsed="false">
      <c r="A460" s="192"/>
      <c r="B460" s="217"/>
      <c r="C460" s="222"/>
      <c r="D460" s="222"/>
      <c r="E460" s="222"/>
      <c r="F460" s="217"/>
      <c r="G460" s="217"/>
      <c r="H460" s="217"/>
      <c r="I460" s="217"/>
      <c r="J460" s="217"/>
      <c r="K460" s="217"/>
      <c r="L460" s="217"/>
      <c r="M460" s="217"/>
      <c r="N460" s="217"/>
      <c r="O460" s="217"/>
      <c r="P460" s="217"/>
      <c r="Q460" s="217"/>
      <c r="R460" s="217"/>
      <c r="S460" s="217"/>
      <c r="T460" s="217"/>
      <c r="U460" s="217"/>
      <c r="V460" s="217"/>
      <c r="W460" s="217"/>
      <c r="X460" s="217"/>
      <c r="Y460" s="217"/>
      <c r="Z460" s="217"/>
      <c r="AA460" s="217"/>
      <c r="AB460" s="217"/>
      <c r="AC460" s="217"/>
      <c r="AD460" s="217"/>
      <c r="AE460" s="217"/>
      <c r="AF460" s="217"/>
      <c r="AG460" s="217"/>
      <c r="AH460" s="217"/>
      <c r="AI460" s="217"/>
      <c r="AJ460" s="217"/>
      <c r="AK460" s="217"/>
      <c r="AL460" s="217"/>
      <c r="AM460" s="217"/>
      <c r="AN460" s="217"/>
      <c r="AO460" s="217"/>
      <c r="AP460" s="217"/>
      <c r="AQ460" s="217"/>
      <c r="AR460" s="217"/>
      <c r="AS460" s="217"/>
      <c r="AT460" s="217"/>
      <c r="AU460" s="217"/>
      <c r="AV460" s="217"/>
      <c r="AW460" s="217"/>
      <c r="AX460" s="217"/>
      <c r="AY460" s="217"/>
      <c r="AZ460" s="217"/>
      <c r="BA460" s="217"/>
      <c r="BB460" s="217"/>
      <c r="BC460" s="217"/>
      <c r="BD460" s="217"/>
      <c r="BE460" s="217"/>
      <c r="BF460" s="217"/>
      <c r="BG460" s="217"/>
      <c r="BH460" s="217"/>
      <c r="BI460" s="217"/>
      <c r="BJ460" s="217"/>
      <c r="BK460" s="217"/>
      <c r="BL460" s="217"/>
      <c r="BM460" s="217"/>
      <c r="BN460" s="217"/>
      <c r="BO460" s="217"/>
      <c r="BP460" s="217"/>
      <c r="BQ460" s="217"/>
      <c r="BR460" s="217"/>
      <c r="BS460" s="217"/>
      <c r="BT460" s="217"/>
      <c r="BU460" s="217"/>
      <c r="BV460" s="217"/>
      <c r="BW460" s="217"/>
      <c r="BX460" s="217"/>
      <c r="BY460" s="217"/>
      <c r="BZ460" s="217"/>
      <c r="CA460" s="217"/>
      <c r="CB460" s="217"/>
      <c r="CC460" s="217"/>
      <c r="CD460" s="217"/>
      <c r="CE460" s="217"/>
      <c r="CF460" s="217"/>
      <c r="CG460" s="217"/>
      <c r="CH460" s="217"/>
      <c r="CI460" s="217"/>
      <c r="CJ460" s="217"/>
      <c r="CK460" s="217"/>
      <c r="CL460" s="217"/>
      <c r="CM460" s="217"/>
      <c r="CN460" s="217"/>
      <c r="CO460" s="217"/>
      <c r="CP460" s="217"/>
      <c r="CQ460" s="217"/>
      <c r="CR460" s="217"/>
      <c r="CS460" s="217"/>
      <c r="CT460" s="217"/>
      <c r="CU460" s="217"/>
      <c r="CV460" s="217"/>
      <c r="CW460" s="217"/>
      <c r="CX460" s="217"/>
      <c r="CY460" s="217"/>
      <c r="CZ460" s="217"/>
      <c r="DA460" s="217"/>
      <c r="DB460" s="217"/>
      <c r="DC460" s="217"/>
      <c r="DD460" s="217"/>
      <c r="DE460" s="217"/>
      <c r="DF460" s="217"/>
      <c r="DG460" s="217"/>
      <c r="DH460" s="217"/>
      <c r="DI460" s="217"/>
      <c r="DJ460" s="217"/>
      <c r="DK460" s="217"/>
      <c r="DL460" s="217"/>
      <c r="DM460" s="217"/>
      <c r="DN460" s="217"/>
      <c r="DO460" s="217"/>
      <c r="DP460" s="217"/>
      <c r="DQ460" s="217"/>
      <c r="DR460" s="217"/>
      <c r="DS460" s="217"/>
      <c r="DT460" s="217"/>
      <c r="DU460" s="217"/>
      <c r="DV460" s="217"/>
      <c r="DW460" s="217"/>
      <c r="DX460" s="217"/>
      <c r="DY460" s="217"/>
      <c r="DZ460" s="217"/>
      <c r="EA460" s="217"/>
      <c r="EB460" s="217"/>
      <c r="EC460" s="217"/>
      <c r="ED460" s="217"/>
      <c r="EE460" s="217"/>
      <c r="EF460" s="217"/>
      <c r="EG460" s="217"/>
      <c r="EH460" s="217"/>
      <c r="EI460" s="217"/>
      <c r="EJ460" s="217"/>
      <c r="EK460" s="217"/>
      <c r="EL460" s="217"/>
      <c r="EM460" s="217"/>
      <c r="EN460" s="217"/>
      <c r="EO460" s="217"/>
      <c r="EP460" s="217"/>
      <c r="EQ460" s="217"/>
      <c r="ER460" s="217"/>
      <c r="ES460" s="217"/>
      <c r="ET460" s="217"/>
      <c r="EU460" s="217"/>
      <c r="EV460" s="217"/>
      <c r="EW460" s="217"/>
      <c r="EX460" s="217"/>
      <c r="EY460" s="217"/>
      <c r="EZ460" s="217"/>
      <c r="FA460" s="217"/>
      <c r="FB460" s="217"/>
      <c r="FC460" s="217"/>
      <c r="FD460" s="217"/>
      <c r="FE460" s="217"/>
      <c r="FF460" s="217"/>
      <c r="FG460" s="217"/>
      <c r="FH460" s="217"/>
      <c r="FI460" s="217"/>
      <c r="FJ460" s="217"/>
      <c r="FK460" s="217"/>
      <c r="FL460" s="217"/>
      <c r="FM460" s="217"/>
      <c r="FN460" s="217"/>
      <c r="FO460" s="217"/>
      <c r="FP460" s="217"/>
      <c r="FQ460" s="217"/>
      <c r="FR460" s="217"/>
      <c r="FS460" s="217"/>
      <c r="FT460" s="217"/>
      <c r="FU460" s="217"/>
      <c r="FV460" s="217"/>
      <c r="FW460" s="217"/>
      <c r="FX460" s="217"/>
      <c r="FY460" s="217"/>
      <c r="FZ460" s="217"/>
      <c r="GA460" s="217"/>
      <c r="GB460" s="217"/>
      <c r="GC460" s="217"/>
      <c r="GD460" s="217"/>
      <c r="GE460" s="217"/>
      <c r="GF460" s="217"/>
      <c r="GG460" s="217"/>
      <c r="GH460" s="217"/>
      <c r="GI460" s="217"/>
      <c r="GJ460" s="217"/>
      <c r="GK460" s="217"/>
      <c r="GL460" s="217"/>
      <c r="GM460" s="217"/>
      <c r="GN460" s="217"/>
      <c r="GO460" s="217"/>
      <c r="GP460" s="217"/>
      <c r="GQ460" s="217"/>
      <c r="GR460" s="217"/>
      <c r="GS460" s="217"/>
      <c r="GT460" s="217"/>
      <c r="GU460" s="217"/>
      <c r="GV460" s="217"/>
      <c r="GW460" s="217"/>
      <c r="GX460" s="217"/>
      <c r="GY460" s="217"/>
      <c r="GZ460" s="217"/>
      <c r="HA460" s="217"/>
      <c r="HB460" s="217"/>
      <c r="HC460" s="217"/>
      <c r="HD460" s="217"/>
      <c r="HE460" s="217"/>
      <c r="HF460" s="217"/>
      <c r="HG460" s="217"/>
      <c r="HH460" s="217"/>
      <c r="HI460" s="217"/>
      <c r="HJ460" s="217"/>
      <c r="HK460" s="217"/>
      <c r="HL460" s="217"/>
      <c r="HM460" s="217"/>
      <c r="HN460" s="217"/>
      <c r="HO460" s="217"/>
      <c r="HP460" s="217"/>
      <c r="HQ460" s="217"/>
      <c r="HR460" s="217"/>
      <c r="HS460" s="217"/>
      <c r="HT460" s="217"/>
      <c r="HU460" s="217"/>
      <c r="HV460" s="217"/>
      <c r="HW460" s="217"/>
      <c r="HX460" s="217"/>
      <c r="HY460" s="217"/>
      <c r="HZ460" s="217"/>
      <c r="IA460" s="217"/>
      <c r="IB460" s="217"/>
      <c r="IC460" s="217"/>
      <c r="ID460" s="217"/>
      <c r="IE460" s="217"/>
      <c r="IF460" s="217"/>
      <c r="IG460" s="217"/>
      <c r="IH460" s="217"/>
      <c r="II460" s="217"/>
      <c r="IJ460" s="217"/>
      <c r="IK460" s="217"/>
      <c r="IL460" s="217"/>
      <c r="IM460" s="217"/>
      <c r="IN460" s="217"/>
      <c r="IO460" s="217"/>
      <c r="IP460" s="217"/>
      <c r="IQ460" s="217"/>
      <c r="IR460" s="217"/>
      <c r="IS460" s="217"/>
      <c r="IT460" s="217"/>
      <c r="IU460" s="217"/>
      <c r="IV460" s="217"/>
      <c r="IW460" s="217"/>
    </row>
    <row r="461" customFormat="false" ht="12.75" hidden="false" customHeight="false" outlineLevel="0" collapsed="false">
      <c r="A461" s="234"/>
      <c r="B461" s="235"/>
      <c r="C461" s="222"/>
      <c r="D461" s="222"/>
      <c r="E461" s="222"/>
      <c r="F461" s="232"/>
      <c r="G461" s="232"/>
      <c r="H461" s="232"/>
      <c r="I461" s="232"/>
      <c r="J461" s="232"/>
      <c r="K461" s="232"/>
      <c r="L461" s="232"/>
      <c r="M461" s="232"/>
      <c r="N461" s="232"/>
      <c r="O461" s="232"/>
      <c r="P461" s="232"/>
      <c r="Q461" s="232"/>
      <c r="R461" s="232"/>
      <c r="S461" s="232"/>
      <c r="T461" s="232"/>
      <c r="U461" s="232"/>
      <c r="V461" s="232"/>
      <c r="W461" s="232"/>
      <c r="X461" s="232"/>
      <c r="Y461" s="232"/>
      <c r="Z461" s="232"/>
      <c r="AA461" s="232"/>
      <c r="AB461" s="232"/>
      <c r="AC461" s="232"/>
      <c r="AD461" s="232"/>
      <c r="AE461" s="232"/>
      <c r="AF461" s="232"/>
      <c r="AG461" s="232"/>
      <c r="AH461" s="232"/>
      <c r="AI461" s="232"/>
      <c r="AJ461" s="232"/>
      <c r="AK461" s="232"/>
      <c r="AL461" s="232"/>
      <c r="AM461" s="232"/>
      <c r="AN461" s="232"/>
      <c r="AO461" s="232"/>
      <c r="AP461" s="232"/>
      <c r="AQ461" s="232"/>
      <c r="AR461" s="232"/>
      <c r="AS461" s="232"/>
      <c r="AT461" s="232"/>
      <c r="AU461" s="232"/>
      <c r="AV461" s="232"/>
      <c r="AW461" s="232"/>
      <c r="AX461" s="232"/>
      <c r="AY461" s="232"/>
      <c r="AZ461" s="232"/>
      <c r="BA461" s="232"/>
      <c r="BB461" s="232"/>
      <c r="BC461" s="232"/>
      <c r="BD461" s="232"/>
      <c r="BE461" s="232"/>
      <c r="BF461" s="232"/>
      <c r="BG461" s="232"/>
      <c r="BH461" s="232"/>
      <c r="BI461" s="232"/>
      <c r="BJ461" s="232"/>
      <c r="BK461" s="232"/>
      <c r="BL461" s="232"/>
      <c r="BM461" s="232"/>
      <c r="BN461" s="232"/>
      <c r="BO461" s="232"/>
      <c r="BP461" s="232"/>
      <c r="BQ461" s="232"/>
      <c r="BR461" s="232"/>
      <c r="BS461" s="232"/>
      <c r="BT461" s="232"/>
      <c r="BU461" s="232"/>
      <c r="BV461" s="232"/>
      <c r="BW461" s="232"/>
      <c r="BX461" s="232"/>
      <c r="BY461" s="232"/>
      <c r="BZ461" s="232"/>
      <c r="CA461" s="232"/>
      <c r="CB461" s="232"/>
      <c r="CC461" s="232"/>
      <c r="CD461" s="232"/>
      <c r="CE461" s="232"/>
      <c r="CF461" s="232"/>
      <c r="CG461" s="232"/>
      <c r="CH461" s="232"/>
      <c r="CI461" s="232"/>
      <c r="CJ461" s="232"/>
      <c r="CK461" s="232"/>
      <c r="CL461" s="232"/>
      <c r="CM461" s="232"/>
      <c r="CN461" s="232"/>
      <c r="CO461" s="232"/>
      <c r="CP461" s="232"/>
      <c r="CQ461" s="232"/>
      <c r="CR461" s="232"/>
      <c r="CS461" s="232"/>
      <c r="CT461" s="232"/>
      <c r="CU461" s="232"/>
      <c r="CV461" s="232"/>
      <c r="CW461" s="232"/>
      <c r="CX461" s="232"/>
      <c r="CY461" s="232"/>
      <c r="CZ461" s="232"/>
      <c r="DA461" s="232"/>
      <c r="DB461" s="232"/>
      <c r="DC461" s="232"/>
      <c r="DD461" s="232"/>
      <c r="DE461" s="232"/>
      <c r="DF461" s="232"/>
      <c r="DG461" s="232"/>
      <c r="DH461" s="232"/>
      <c r="DI461" s="232"/>
      <c r="DJ461" s="232"/>
      <c r="DK461" s="232"/>
      <c r="DL461" s="232"/>
      <c r="DM461" s="232"/>
      <c r="DN461" s="232"/>
      <c r="DO461" s="232"/>
      <c r="DP461" s="232"/>
      <c r="DQ461" s="232"/>
      <c r="DR461" s="232"/>
      <c r="DS461" s="232"/>
      <c r="DT461" s="232"/>
      <c r="DU461" s="232"/>
      <c r="DV461" s="232"/>
      <c r="DW461" s="232"/>
      <c r="DX461" s="232"/>
      <c r="DY461" s="232"/>
      <c r="DZ461" s="232"/>
      <c r="EA461" s="232"/>
      <c r="EB461" s="232"/>
      <c r="EC461" s="232"/>
      <c r="ED461" s="232"/>
      <c r="EE461" s="232"/>
      <c r="EF461" s="232"/>
      <c r="EG461" s="232"/>
      <c r="EH461" s="232"/>
      <c r="EI461" s="232"/>
      <c r="EJ461" s="232"/>
      <c r="EK461" s="232"/>
      <c r="EL461" s="232"/>
      <c r="EM461" s="232"/>
      <c r="EN461" s="232"/>
      <c r="EO461" s="232"/>
      <c r="EP461" s="232"/>
      <c r="EQ461" s="232"/>
      <c r="ER461" s="232"/>
      <c r="ES461" s="232"/>
      <c r="ET461" s="232"/>
      <c r="EU461" s="232"/>
      <c r="EV461" s="232"/>
      <c r="EW461" s="232"/>
      <c r="EX461" s="232"/>
      <c r="EY461" s="232"/>
      <c r="EZ461" s="232"/>
      <c r="FA461" s="232"/>
      <c r="FB461" s="232"/>
      <c r="FC461" s="232"/>
      <c r="FD461" s="232"/>
      <c r="FE461" s="232"/>
      <c r="FF461" s="232"/>
      <c r="FG461" s="232"/>
      <c r="FH461" s="232"/>
      <c r="FI461" s="232"/>
      <c r="FJ461" s="232"/>
      <c r="FK461" s="232"/>
      <c r="FL461" s="232"/>
      <c r="FM461" s="232"/>
      <c r="FN461" s="232"/>
      <c r="FO461" s="232"/>
      <c r="FP461" s="232"/>
      <c r="FQ461" s="232"/>
      <c r="FR461" s="232"/>
      <c r="FS461" s="232"/>
      <c r="FT461" s="232"/>
      <c r="FU461" s="232"/>
      <c r="FV461" s="232"/>
      <c r="FW461" s="232"/>
      <c r="FX461" s="232"/>
      <c r="FY461" s="232"/>
      <c r="FZ461" s="232"/>
      <c r="GA461" s="232"/>
      <c r="GB461" s="232"/>
      <c r="GC461" s="232"/>
      <c r="GD461" s="232"/>
      <c r="GE461" s="232"/>
      <c r="GF461" s="232"/>
      <c r="GG461" s="232"/>
      <c r="GH461" s="232"/>
      <c r="GI461" s="232"/>
      <c r="GJ461" s="232"/>
      <c r="GK461" s="232"/>
      <c r="GL461" s="232"/>
      <c r="GM461" s="232"/>
      <c r="GN461" s="232"/>
      <c r="GO461" s="232"/>
      <c r="GP461" s="232"/>
      <c r="GQ461" s="232"/>
      <c r="GR461" s="232"/>
      <c r="GS461" s="232"/>
      <c r="GT461" s="232"/>
      <c r="GU461" s="232"/>
      <c r="GV461" s="232"/>
      <c r="GW461" s="232"/>
      <c r="GX461" s="232"/>
      <c r="GY461" s="232"/>
      <c r="GZ461" s="232"/>
      <c r="HA461" s="232"/>
      <c r="HB461" s="232"/>
      <c r="HC461" s="232"/>
      <c r="HD461" s="232"/>
      <c r="HE461" s="232"/>
      <c r="HF461" s="232"/>
      <c r="HG461" s="232"/>
      <c r="HH461" s="232"/>
      <c r="HI461" s="232"/>
      <c r="HJ461" s="232"/>
      <c r="HK461" s="232"/>
      <c r="HL461" s="232"/>
      <c r="HM461" s="232"/>
      <c r="HN461" s="232"/>
      <c r="HO461" s="232"/>
      <c r="HP461" s="232"/>
      <c r="HQ461" s="232"/>
      <c r="HR461" s="232"/>
      <c r="HS461" s="232"/>
      <c r="HT461" s="232"/>
      <c r="HU461" s="232"/>
      <c r="HV461" s="232"/>
      <c r="HW461" s="232"/>
      <c r="HX461" s="232"/>
      <c r="HY461" s="232"/>
      <c r="HZ461" s="232"/>
      <c r="IA461" s="232"/>
      <c r="IB461" s="232"/>
      <c r="IC461" s="232"/>
      <c r="ID461" s="232"/>
      <c r="IE461" s="232"/>
      <c r="IF461" s="232"/>
      <c r="IG461" s="232"/>
      <c r="IH461" s="232"/>
      <c r="II461" s="232"/>
      <c r="IJ461" s="232"/>
      <c r="IK461" s="232"/>
      <c r="IL461" s="232"/>
      <c r="IM461" s="232"/>
      <c r="IN461" s="232"/>
      <c r="IO461" s="232"/>
      <c r="IP461" s="232"/>
      <c r="IQ461" s="232"/>
      <c r="IR461" s="232"/>
      <c r="IS461" s="232"/>
      <c r="IT461" s="232"/>
      <c r="IU461" s="232"/>
      <c r="IV461" s="232"/>
      <c r="IW461" s="232"/>
    </row>
    <row r="462" customFormat="false" ht="12.75" hidden="false" customHeight="false" outlineLevel="0" collapsed="false">
      <c r="A462" s="191"/>
      <c r="B462" s="216"/>
      <c r="C462" s="222"/>
      <c r="D462" s="222"/>
      <c r="E462" s="222"/>
      <c r="F462" s="217"/>
      <c r="G462" s="217"/>
      <c r="H462" s="217"/>
      <c r="I462" s="217"/>
      <c r="J462" s="217"/>
      <c r="K462" s="217"/>
      <c r="L462" s="217"/>
      <c r="M462" s="217"/>
      <c r="N462" s="217"/>
      <c r="O462" s="217"/>
      <c r="P462" s="217"/>
      <c r="Q462" s="217"/>
      <c r="R462" s="217"/>
      <c r="S462" s="217"/>
      <c r="T462" s="217"/>
      <c r="U462" s="217"/>
      <c r="V462" s="217"/>
      <c r="W462" s="217"/>
      <c r="X462" s="217"/>
      <c r="Y462" s="217"/>
      <c r="Z462" s="217"/>
      <c r="AA462" s="217"/>
      <c r="AB462" s="217"/>
      <c r="AC462" s="217"/>
      <c r="AD462" s="217"/>
      <c r="AE462" s="217"/>
      <c r="AF462" s="217"/>
      <c r="AG462" s="217"/>
      <c r="AH462" s="217"/>
      <c r="AI462" s="217"/>
      <c r="AJ462" s="217"/>
      <c r="AK462" s="217"/>
      <c r="AL462" s="217"/>
      <c r="AM462" s="217"/>
      <c r="AN462" s="217"/>
      <c r="AO462" s="217"/>
      <c r="AP462" s="217"/>
      <c r="AQ462" s="217"/>
      <c r="AR462" s="217"/>
      <c r="AS462" s="217"/>
      <c r="AT462" s="217"/>
      <c r="AU462" s="217"/>
      <c r="AV462" s="217"/>
      <c r="AW462" s="217"/>
      <c r="AX462" s="217"/>
      <c r="AY462" s="217"/>
      <c r="AZ462" s="217"/>
      <c r="BA462" s="217"/>
      <c r="BB462" s="217"/>
      <c r="BC462" s="217"/>
      <c r="BD462" s="217"/>
      <c r="BE462" s="217"/>
      <c r="BF462" s="217"/>
      <c r="BG462" s="217"/>
      <c r="BH462" s="217"/>
      <c r="BI462" s="217"/>
      <c r="BJ462" s="217"/>
      <c r="BK462" s="217"/>
      <c r="BL462" s="217"/>
      <c r="BM462" s="217"/>
      <c r="BN462" s="217"/>
      <c r="BO462" s="217"/>
      <c r="BP462" s="217"/>
      <c r="BQ462" s="217"/>
      <c r="BR462" s="217"/>
      <c r="BS462" s="217"/>
      <c r="BT462" s="217"/>
      <c r="BU462" s="217"/>
      <c r="BV462" s="217"/>
      <c r="BW462" s="217"/>
      <c r="BX462" s="217"/>
      <c r="BY462" s="217"/>
      <c r="BZ462" s="217"/>
      <c r="CA462" s="217"/>
      <c r="CB462" s="217"/>
      <c r="CC462" s="217"/>
      <c r="CD462" s="217"/>
      <c r="CE462" s="217"/>
      <c r="CF462" s="217"/>
      <c r="CG462" s="217"/>
      <c r="CH462" s="217"/>
      <c r="CI462" s="217"/>
      <c r="CJ462" s="217"/>
      <c r="CK462" s="217"/>
      <c r="CL462" s="217"/>
      <c r="CM462" s="217"/>
      <c r="CN462" s="217"/>
      <c r="CO462" s="217"/>
      <c r="CP462" s="217"/>
      <c r="CQ462" s="217"/>
      <c r="CR462" s="217"/>
      <c r="CS462" s="217"/>
      <c r="CT462" s="217"/>
      <c r="CU462" s="217"/>
      <c r="CV462" s="217"/>
      <c r="CW462" s="217"/>
      <c r="CX462" s="217"/>
      <c r="CY462" s="217"/>
      <c r="CZ462" s="217"/>
      <c r="DA462" s="217"/>
      <c r="DB462" s="217"/>
      <c r="DC462" s="217"/>
      <c r="DD462" s="217"/>
      <c r="DE462" s="217"/>
      <c r="DF462" s="217"/>
      <c r="DG462" s="217"/>
      <c r="DH462" s="217"/>
      <c r="DI462" s="217"/>
      <c r="DJ462" s="217"/>
      <c r="DK462" s="217"/>
      <c r="DL462" s="217"/>
      <c r="DM462" s="217"/>
      <c r="DN462" s="217"/>
      <c r="DO462" s="217"/>
      <c r="DP462" s="217"/>
      <c r="DQ462" s="217"/>
      <c r="DR462" s="217"/>
      <c r="DS462" s="217"/>
      <c r="DT462" s="217"/>
      <c r="DU462" s="217"/>
      <c r="DV462" s="217"/>
      <c r="DW462" s="217"/>
      <c r="DX462" s="217"/>
      <c r="DY462" s="217"/>
      <c r="DZ462" s="217"/>
      <c r="EA462" s="217"/>
      <c r="EB462" s="217"/>
      <c r="EC462" s="217"/>
      <c r="ED462" s="217"/>
      <c r="EE462" s="217"/>
      <c r="EF462" s="217"/>
      <c r="EG462" s="217"/>
      <c r="EH462" s="217"/>
      <c r="EI462" s="217"/>
      <c r="EJ462" s="217"/>
      <c r="EK462" s="217"/>
      <c r="EL462" s="217"/>
      <c r="EM462" s="217"/>
      <c r="EN462" s="217"/>
      <c r="EO462" s="217"/>
      <c r="EP462" s="217"/>
      <c r="EQ462" s="217"/>
      <c r="ER462" s="217"/>
      <c r="ES462" s="217"/>
      <c r="ET462" s="217"/>
      <c r="EU462" s="217"/>
      <c r="EV462" s="217"/>
      <c r="EW462" s="217"/>
      <c r="EX462" s="217"/>
      <c r="EY462" s="217"/>
      <c r="EZ462" s="217"/>
      <c r="FA462" s="217"/>
      <c r="FB462" s="217"/>
      <c r="FC462" s="217"/>
      <c r="FD462" s="217"/>
      <c r="FE462" s="217"/>
      <c r="FF462" s="217"/>
      <c r="FG462" s="217"/>
      <c r="FH462" s="217"/>
      <c r="FI462" s="217"/>
      <c r="FJ462" s="217"/>
      <c r="FK462" s="217"/>
      <c r="FL462" s="217"/>
      <c r="FM462" s="217"/>
      <c r="FN462" s="217"/>
      <c r="FO462" s="217"/>
      <c r="FP462" s="217"/>
      <c r="FQ462" s="217"/>
      <c r="FR462" s="217"/>
      <c r="FS462" s="217"/>
      <c r="FT462" s="217"/>
      <c r="FU462" s="217"/>
      <c r="FV462" s="217"/>
      <c r="FW462" s="217"/>
      <c r="FX462" s="217"/>
      <c r="FY462" s="217"/>
      <c r="FZ462" s="217"/>
      <c r="GA462" s="217"/>
      <c r="GB462" s="217"/>
      <c r="GC462" s="217"/>
      <c r="GD462" s="217"/>
      <c r="GE462" s="217"/>
      <c r="GF462" s="217"/>
      <c r="GG462" s="217"/>
      <c r="GH462" s="217"/>
      <c r="GI462" s="217"/>
      <c r="GJ462" s="217"/>
      <c r="GK462" s="217"/>
      <c r="GL462" s="217"/>
      <c r="GM462" s="217"/>
      <c r="GN462" s="217"/>
      <c r="GO462" s="217"/>
      <c r="GP462" s="217"/>
      <c r="GQ462" s="217"/>
      <c r="GR462" s="217"/>
      <c r="GS462" s="217"/>
      <c r="GT462" s="217"/>
      <c r="GU462" s="217"/>
      <c r="GV462" s="217"/>
      <c r="GW462" s="217"/>
      <c r="GX462" s="217"/>
      <c r="GY462" s="217"/>
      <c r="GZ462" s="217"/>
      <c r="HA462" s="217"/>
      <c r="HB462" s="217"/>
      <c r="HC462" s="217"/>
      <c r="HD462" s="217"/>
      <c r="HE462" s="217"/>
      <c r="HF462" s="217"/>
      <c r="HG462" s="217"/>
      <c r="HH462" s="217"/>
      <c r="HI462" s="217"/>
      <c r="HJ462" s="217"/>
      <c r="HK462" s="217"/>
      <c r="HL462" s="217"/>
      <c r="HM462" s="217"/>
      <c r="HN462" s="217"/>
      <c r="HO462" s="217"/>
      <c r="HP462" s="217"/>
      <c r="HQ462" s="217"/>
      <c r="HR462" s="217"/>
      <c r="HS462" s="217"/>
      <c r="HT462" s="217"/>
      <c r="HU462" s="217"/>
      <c r="HV462" s="217"/>
      <c r="HW462" s="217"/>
      <c r="HX462" s="217"/>
      <c r="HY462" s="217"/>
      <c r="HZ462" s="217"/>
      <c r="IA462" s="217"/>
      <c r="IB462" s="217"/>
      <c r="IC462" s="217"/>
      <c r="ID462" s="217"/>
      <c r="IE462" s="217"/>
      <c r="IF462" s="217"/>
      <c r="IG462" s="217"/>
      <c r="IH462" s="217"/>
      <c r="II462" s="217"/>
      <c r="IJ462" s="217"/>
      <c r="IK462" s="217"/>
      <c r="IL462" s="217"/>
      <c r="IM462" s="217"/>
      <c r="IN462" s="217"/>
      <c r="IO462" s="217"/>
      <c r="IP462" s="217"/>
      <c r="IQ462" s="217"/>
      <c r="IR462" s="217"/>
      <c r="IS462" s="217"/>
      <c r="IT462" s="217"/>
      <c r="IU462" s="217"/>
      <c r="IV462" s="217"/>
      <c r="IW462" s="217"/>
    </row>
    <row r="463" customFormat="false" ht="12.75" hidden="false" customHeight="false" outlineLevel="0" collapsed="false">
      <c r="A463" s="194"/>
      <c r="B463" s="216"/>
      <c r="C463" s="222"/>
      <c r="D463" s="222"/>
      <c r="E463" s="222"/>
      <c r="F463" s="217"/>
      <c r="G463" s="217"/>
      <c r="H463" s="217"/>
      <c r="I463" s="217"/>
      <c r="J463" s="217"/>
      <c r="K463" s="217"/>
      <c r="L463" s="217"/>
      <c r="M463" s="217"/>
      <c r="N463" s="217"/>
      <c r="O463" s="217"/>
      <c r="P463" s="217"/>
      <c r="Q463" s="217"/>
      <c r="R463" s="217"/>
      <c r="S463" s="217"/>
      <c r="T463" s="217"/>
      <c r="U463" s="217"/>
      <c r="V463" s="217"/>
      <c r="W463" s="217"/>
      <c r="X463" s="217"/>
      <c r="Y463" s="217"/>
      <c r="Z463" s="217"/>
      <c r="AA463" s="217"/>
      <c r="AB463" s="217"/>
      <c r="AC463" s="217"/>
      <c r="AD463" s="217"/>
      <c r="AE463" s="217"/>
      <c r="AF463" s="217"/>
      <c r="AG463" s="217"/>
      <c r="AH463" s="217"/>
      <c r="AI463" s="217"/>
      <c r="AJ463" s="217"/>
      <c r="AK463" s="217"/>
      <c r="AL463" s="217"/>
      <c r="AM463" s="217"/>
      <c r="AN463" s="217"/>
      <c r="AO463" s="217"/>
      <c r="AP463" s="217"/>
      <c r="AQ463" s="217"/>
      <c r="AR463" s="217"/>
      <c r="AS463" s="217"/>
      <c r="AT463" s="217"/>
      <c r="AU463" s="217"/>
      <c r="AV463" s="217"/>
      <c r="AW463" s="217"/>
      <c r="AX463" s="217"/>
      <c r="AY463" s="217"/>
      <c r="AZ463" s="217"/>
      <c r="BA463" s="217"/>
      <c r="BB463" s="217"/>
      <c r="BC463" s="217"/>
      <c r="BD463" s="217"/>
      <c r="BE463" s="217"/>
      <c r="BF463" s="217"/>
      <c r="BG463" s="217"/>
      <c r="BH463" s="217"/>
      <c r="BI463" s="217"/>
      <c r="BJ463" s="217"/>
      <c r="BK463" s="217"/>
      <c r="BL463" s="217"/>
      <c r="BM463" s="217"/>
      <c r="BN463" s="217"/>
      <c r="BO463" s="217"/>
      <c r="BP463" s="217"/>
      <c r="BQ463" s="217"/>
      <c r="BR463" s="217"/>
      <c r="BS463" s="217"/>
      <c r="BT463" s="217"/>
      <c r="BU463" s="217"/>
      <c r="BV463" s="217"/>
      <c r="BW463" s="217"/>
      <c r="BX463" s="217"/>
      <c r="BY463" s="217"/>
      <c r="BZ463" s="217"/>
      <c r="CA463" s="217"/>
      <c r="CB463" s="217"/>
      <c r="CC463" s="217"/>
      <c r="CD463" s="217"/>
      <c r="CE463" s="217"/>
      <c r="CF463" s="217"/>
      <c r="CG463" s="217"/>
      <c r="CH463" s="217"/>
      <c r="CI463" s="217"/>
      <c r="CJ463" s="217"/>
      <c r="CK463" s="217"/>
      <c r="CL463" s="217"/>
      <c r="CM463" s="217"/>
      <c r="CN463" s="217"/>
      <c r="CO463" s="217"/>
      <c r="CP463" s="217"/>
      <c r="CQ463" s="217"/>
      <c r="CR463" s="217"/>
      <c r="CS463" s="217"/>
      <c r="CT463" s="217"/>
      <c r="CU463" s="217"/>
      <c r="CV463" s="217"/>
      <c r="CW463" s="217"/>
      <c r="CX463" s="217"/>
      <c r="CY463" s="217"/>
      <c r="CZ463" s="217"/>
      <c r="DA463" s="217"/>
      <c r="DB463" s="217"/>
      <c r="DC463" s="217"/>
      <c r="DD463" s="217"/>
      <c r="DE463" s="217"/>
      <c r="DF463" s="217"/>
      <c r="DG463" s="217"/>
      <c r="DH463" s="217"/>
      <c r="DI463" s="217"/>
      <c r="DJ463" s="217"/>
      <c r="DK463" s="217"/>
      <c r="DL463" s="217"/>
      <c r="DM463" s="217"/>
      <c r="DN463" s="217"/>
      <c r="DO463" s="217"/>
      <c r="DP463" s="217"/>
      <c r="DQ463" s="217"/>
      <c r="DR463" s="217"/>
      <c r="DS463" s="217"/>
      <c r="DT463" s="217"/>
      <c r="DU463" s="217"/>
      <c r="DV463" s="217"/>
      <c r="DW463" s="217"/>
      <c r="DX463" s="217"/>
      <c r="DY463" s="217"/>
      <c r="DZ463" s="217"/>
      <c r="EA463" s="217"/>
      <c r="EB463" s="217"/>
      <c r="EC463" s="217"/>
      <c r="ED463" s="217"/>
      <c r="EE463" s="217"/>
      <c r="EF463" s="217"/>
      <c r="EG463" s="217"/>
      <c r="EH463" s="217"/>
      <c r="EI463" s="217"/>
      <c r="EJ463" s="217"/>
      <c r="EK463" s="217"/>
      <c r="EL463" s="217"/>
      <c r="EM463" s="217"/>
      <c r="EN463" s="217"/>
      <c r="EO463" s="217"/>
      <c r="EP463" s="217"/>
      <c r="EQ463" s="217"/>
      <c r="ER463" s="217"/>
      <c r="ES463" s="217"/>
      <c r="ET463" s="217"/>
      <c r="EU463" s="217"/>
      <c r="EV463" s="217"/>
      <c r="EW463" s="217"/>
      <c r="EX463" s="217"/>
      <c r="EY463" s="217"/>
      <c r="EZ463" s="217"/>
      <c r="FA463" s="217"/>
      <c r="FB463" s="217"/>
      <c r="FC463" s="217"/>
      <c r="FD463" s="217"/>
      <c r="FE463" s="217"/>
      <c r="FF463" s="217"/>
      <c r="FG463" s="217"/>
      <c r="FH463" s="217"/>
      <c r="FI463" s="217"/>
      <c r="FJ463" s="217"/>
      <c r="FK463" s="217"/>
      <c r="FL463" s="217"/>
      <c r="FM463" s="217"/>
      <c r="FN463" s="217"/>
      <c r="FO463" s="217"/>
      <c r="FP463" s="217"/>
      <c r="FQ463" s="217"/>
      <c r="FR463" s="217"/>
      <c r="FS463" s="217"/>
      <c r="FT463" s="217"/>
      <c r="FU463" s="217"/>
      <c r="FV463" s="217"/>
      <c r="FW463" s="217"/>
      <c r="FX463" s="217"/>
      <c r="FY463" s="217"/>
      <c r="FZ463" s="217"/>
      <c r="GA463" s="217"/>
      <c r="GB463" s="217"/>
      <c r="GC463" s="217"/>
      <c r="GD463" s="217"/>
      <c r="GE463" s="217"/>
      <c r="GF463" s="217"/>
      <c r="GG463" s="217"/>
      <c r="GH463" s="217"/>
      <c r="GI463" s="217"/>
      <c r="GJ463" s="217"/>
      <c r="GK463" s="217"/>
      <c r="GL463" s="217"/>
      <c r="GM463" s="217"/>
      <c r="GN463" s="217"/>
      <c r="GO463" s="217"/>
      <c r="GP463" s="217"/>
      <c r="GQ463" s="217"/>
      <c r="GR463" s="217"/>
      <c r="GS463" s="217"/>
      <c r="GT463" s="217"/>
      <c r="GU463" s="217"/>
      <c r="GV463" s="217"/>
      <c r="GW463" s="217"/>
      <c r="GX463" s="217"/>
      <c r="GY463" s="217"/>
      <c r="GZ463" s="217"/>
      <c r="HA463" s="217"/>
      <c r="HB463" s="217"/>
      <c r="HC463" s="217"/>
      <c r="HD463" s="217"/>
      <c r="HE463" s="217"/>
      <c r="HF463" s="217"/>
      <c r="HG463" s="217"/>
      <c r="HH463" s="217"/>
      <c r="HI463" s="217"/>
      <c r="HJ463" s="217"/>
      <c r="HK463" s="217"/>
      <c r="HL463" s="217"/>
      <c r="HM463" s="217"/>
      <c r="HN463" s="217"/>
      <c r="HO463" s="217"/>
      <c r="HP463" s="217"/>
      <c r="HQ463" s="217"/>
      <c r="HR463" s="217"/>
      <c r="HS463" s="217"/>
      <c r="HT463" s="217"/>
      <c r="HU463" s="217"/>
      <c r="HV463" s="217"/>
      <c r="HW463" s="217"/>
      <c r="HX463" s="217"/>
      <c r="HY463" s="217"/>
      <c r="HZ463" s="217"/>
      <c r="IA463" s="217"/>
      <c r="IB463" s="217"/>
      <c r="IC463" s="217"/>
      <c r="ID463" s="217"/>
      <c r="IE463" s="217"/>
      <c r="IF463" s="217"/>
      <c r="IG463" s="217"/>
      <c r="IH463" s="217"/>
      <c r="II463" s="217"/>
      <c r="IJ463" s="217"/>
      <c r="IK463" s="217"/>
      <c r="IL463" s="217"/>
      <c r="IM463" s="217"/>
      <c r="IN463" s="217"/>
      <c r="IO463" s="217"/>
      <c r="IP463" s="217"/>
      <c r="IQ463" s="217"/>
      <c r="IR463" s="217"/>
      <c r="IS463" s="217"/>
      <c r="IT463" s="217"/>
      <c r="IU463" s="217"/>
      <c r="IV463" s="217"/>
      <c r="IW463" s="217"/>
    </row>
    <row r="464" customFormat="false" ht="12.75" hidden="false" customHeight="false" outlineLevel="0" collapsed="false">
      <c r="A464" s="194"/>
      <c r="B464" s="216"/>
      <c r="C464" s="222"/>
      <c r="D464" s="222"/>
      <c r="E464" s="222"/>
      <c r="F464" s="217"/>
      <c r="G464" s="217"/>
      <c r="H464" s="217"/>
      <c r="I464" s="217"/>
      <c r="J464" s="217"/>
      <c r="K464" s="217"/>
      <c r="L464" s="217"/>
      <c r="M464" s="217"/>
      <c r="N464" s="217"/>
      <c r="O464" s="217"/>
      <c r="P464" s="217"/>
      <c r="Q464" s="217"/>
      <c r="R464" s="217"/>
      <c r="S464" s="217"/>
      <c r="T464" s="217"/>
      <c r="U464" s="217"/>
      <c r="V464" s="217"/>
      <c r="W464" s="217"/>
      <c r="X464" s="217"/>
      <c r="Y464" s="217"/>
      <c r="Z464" s="217"/>
      <c r="AA464" s="217"/>
      <c r="AB464" s="217"/>
      <c r="AC464" s="217"/>
      <c r="AD464" s="217"/>
      <c r="AE464" s="217"/>
      <c r="AF464" s="217"/>
      <c r="AG464" s="217"/>
      <c r="AH464" s="217"/>
      <c r="AI464" s="217"/>
      <c r="AJ464" s="217"/>
      <c r="AK464" s="217"/>
      <c r="AL464" s="217"/>
      <c r="AM464" s="217"/>
      <c r="AN464" s="217"/>
      <c r="AO464" s="217"/>
      <c r="AP464" s="217"/>
      <c r="AQ464" s="217"/>
      <c r="AR464" s="217"/>
      <c r="AS464" s="217"/>
      <c r="AT464" s="217"/>
      <c r="AU464" s="217"/>
      <c r="AV464" s="217"/>
      <c r="AW464" s="217"/>
      <c r="AX464" s="217"/>
      <c r="AY464" s="217"/>
      <c r="AZ464" s="217"/>
      <c r="BA464" s="217"/>
      <c r="BB464" s="217"/>
      <c r="BC464" s="217"/>
      <c r="BD464" s="217"/>
      <c r="BE464" s="217"/>
      <c r="BF464" s="217"/>
      <c r="BG464" s="217"/>
      <c r="BH464" s="217"/>
      <c r="BI464" s="217"/>
      <c r="BJ464" s="217"/>
      <c r="BK464" s="217"/>
      <c r="BL464" s="217"/>
      <c r="BM464" s="217"/>
      <c r="BN464" s="217"/>
      <c r="BO464" s="217"/>
      <c r="BP464" s="217"/>
      <c r="BQ464" s="217"/>
      <c r="BR464" s="217"/>
      <c r="BS464" s="217"/>
      <c r="BT464" s="217"/>
      <c r="BU464" s="217"/>
      <c r="BV464" s="217"/>
      <c r="BW464" s="217"/>
      <c r="BX464" s="217"/>
      <c r="BY464" s="217"/>
      <c r="BZ464" s="217"/>
      <c r="CA464" s="217"/>
      <c r="CB464" s="217"/>
      <c r="CC464" s="217"/>
      <c r="CD464" s="217"/>
      <c r="CE464" s="217"/>
      <c r="CF464" s="217"/>
      <c r="CG464" s="217"/>
      <c r="CH464" s="217"/>
      <c r="CI464" s="217"/>
      <c r="CJ464" s="217"/>
      <c r="CK464" s="217"/>
      <c r="CL464" s="217"/>
      <c r="CM464" s="217"/>
      <c r="CN464" s="217"/>
      <c r="CO464" s="217"/>
      <c r="CP464" s="217"/>
      <c r="CQ464" s="217"/>
      <c r="CR464" s="217"/>
      <c r="CS464" s="217"/>
      <c r="CT464" s="217"/>
      <c r="CU464" s="217"/>
      <c r="CV464" s="217"/>
      <c r="CW464" s="217"/>
      <c r="CX464" s="217"/>
      <c r="CY464" s="217"/>
      <c r="CZ464" s="217"/>
      <c r="DA464" s="217"/>
      <c r="DB464" s="217"/>
      <c r="DC464" s="217"/>
      <c r="DD464" s="217"/>
      <c r="DE464" s="217"/>
      <c r="DF464" s="217"/>
      <c r="DG464" s="217"/>
      <c r="DH464" s="217"/>
      <c r="DI464" s="217"/>
      <c r="DJ464" s="217"/>
      <c r="DK464" s="217"/>
      <c r="DL464" s="217"/>
      <c r="DM464" s="217"/>
      <c r="DN464" s="217"/>
      <c r="DO464" s="217"/>
      <c r="DP464" s="217"/>
      <c r="DQ464" s="217"/>
      <c r="DR464" s="217"/>
      <c r="DS464" s="217"/>
      <c r="DT464" s="217"/>
      <c r="DU464" s="217"/>
      <c r="DV464" s="217"/>
      <c r="DW464" s="217"/>
      <c r="DX464" s="217"/>
      <c r="DY464" s="217"/>
      <c r="DZ464" s="217"/>
      <c r="EA464" s="217"/>
      <c r="EB464" s="217"/>
      <c r="EC464" s="217"/>
      <c r="ED464" s="217"/>
      <c r="EE464" s="217"/>
      <c r="EF464" s="217"/>
      <c r="EG464" s="217"/>
      <c r="EH464" s="217"/>
      <c r="EI464" s="217"/>
      <c r="EJ464" s="217"/>
      <c r="EK464" s="217"/>
      <c r="EL464" s="217"/>
      <c r="EM464" s="217"/>
      <c r="EN464" s="217"/>
      <c r="EO464" s="217"/>
      <c r="EP464" s="217"/>
      <c r="EQ464" s="217"/>
      <c r="ER464" s="217"/>
      <c r="ES464" s="217"/>
      <c r="ET464" s="217"/>
      <c r="EU464" s="217"/>
      <c r="EV464" s="217"/>
      <c r="EW464" s="217"/>
      <c r="EX464" s="217"/>
      <c r="EY464" s="217"/>
      <c r="EZ464" s="217"/>
      <c r="FA464" s="217"/>
      <c r="FB464" s="217"/>
      <c r="FC464" s="217"/>
      <c r="FD464" s="217"/>
      <c r="FE464" s="217"/>
      <c r="FF464" s="217"/>
      <c r="FG464" s="217"/>
      <c r="FH464" s="217"/>
      <c r="FI464" s="217"/>
      <c r="FJ464" s="217"/>
      <c r="FK464" s="217"/>
      <c r="FL464" s="217"/>
      <c r="FM464" s="217"/>
      <c r="FN464" s="217"/>
      <c r="FO464" s="217"/>
      <c r="FP464" s="217"/>
      <c r="FQ464" s="217"/>
      <c r="FR464" s="217"/>
      <c r="FS464" s="217"/>
      <c r="FT464" s="217"/>
      <c r="FU464" s="217"/>
      <c r="FV464" s="217"/>
      <c r="FW464" s="217"/>
      <c r="FX464" s="217"/>
      <c r="FY464" s="217"/>
      <c r="FZ464" s="217"/>
      <c r="GA464" s="217"/>
      <c r="GB464" s="217"/>
      <c r="GC464" s="217"/>
      <c r="GD464" s="217"/>
      <c r="GE464" s="217"/>
      <c r="GF464" s="217"/>
      <c r="GG464" s="217"/>
      <c r="GH464" s="217"/>
      <c r="GI464" s="217"/>
      <c r="GJ464" s="217"/>
      <c r="GK464" s="217"/>
      <c r="GL464" s="217"/>
      <c r="GM464" s="217"/>
      <c r="GN464" s="217"/>
      <c r="GO464" s="217"/>
      <c r="GP464" s="217"/>
      <c r="GQ464" s="217"/>
      <c r="GR464" s="217"/>
      <c r="GS464" s="217"/>
      <c r="GT464" s="217"/>
      <c r="GU464" s="217"/>
      <c r="GV464" s="217"/>
      <c r="GW464" s="217"/>
      <c r="GX464" s="217"/>
      <c r="GY464" s="217"/>
      <c r="GZ464" s="217"/>
      <c r="HA464" s="217"/>
      <c r="HB464" s="217"/>
      <c r="HC464" s="217"/>
      <c r="HD464" s="217"/>
      <c r="HE464" s="217"/>
      <c r="HF464" s="217"/>
      <c r="HG464" s="217"/>
      <c r="HH464" s="217"/>
      <c r="HI464" s="217"/>
      <c r="HJ464" s="217"/>
      <c r="HK464" s="217"/>
      <c r="HL464" s="217"/>
      <c r="HM464" s="217"/>
      <c r="HN464" s="217"/>
      <c r="HO464" s="217"/>
      <c r="HP464" s="217"/>
      <c r="HQ464" s="217"/>
      <c r="HR464" s="217"/>
      <c r="HS464" s="217"/>
      <c r="HT464" s="217"/>
      <c r="HU464" s="217"/>
      <c r="HV464" s="217"/>
      <c r="HW464" s="217"/>
      <c r="HX464" s="217"/>
      <c r="HY464" s="217"/>
      <c r="HZ464" s="217"/>
      <c r="IA464" s="217"/>
      <c r="IB464" s="217"/>
      <c r="IC464" s="217"/>
      <c r="ID464" s="217"/>
      <c r="IE464" s="217"/>
      <c r="IF464" s="217"/>
      <c r="IG464" s="217"/>
      <c r="IH464" s="217"/>
      <c r="II464" s="217"/>
      <c r="IJ464" s="217"/>
      <c r="IK464" s="217"/>
      <c r="IL464" s="217"/>
      <c r="IM464" s="217"/>
      <c r="IN464" s="217"/>
      <c r="IO464" s="217"/>
      <c r="IP464" s="217"/>
      <c r="IQ464" s="217"/>
      <c r="IR464" s="217"/>
      <c r="IS464" s="217"/>
      <c r="IT464" s="217"/>
      <c r="IU464" s="217"/>
      <c r="IV464" s="217"/>
      <c r="IW464" s="217"/>
    </row>
    <row r="465" customFormat="false" ht="12.75" hidden="false" customHeight="false" outlineLevel="0" collapsed="false">
      <c r="A465" s="194"/>
      <c r="B465" s="216"/>
      <c r="C465" s="222"/>
      <c r="D465" s="222"/>
      <c r="E465" s="222"/>
      <c r="F465" s="217"/>
      <c r="G465" s="217"/>
      <c r="H465" s="217"/>
      <c r="I465" s="217"/>
      <c r="J465" s="217"/>
      <c r="K465" s="217"/>
      <c r="L465" s="217"/>
      <c r="M465" s="217"/>
      <c r="N465" s="217"/>
      <c r="O465" s="217"/>
      <c r="P465" s="217"/>
      <c r="Q465" s="217"/>
      <c r="R465" s="217"/>
      <c r="S465" s="217"/>
      <c r="T465" s="217"/>
      <c r="U465" s="217"/>
      <c r="V465" s="217"/>
      <c r="W465" s="217"/>
      <c r="X465" s="217"/>
      <c r="Y465" s="217"/>
      <c r="Z465" s="217"/>
      <c r="AA465" s="217"/>
      <c r="AB465" s="217"/>
      <c r="AC465" s="217"/>
      <c r="AD465" s="217"/>
      <c r="AE465" s="217"/>
      <c r="AF465" s="217"/>
      <c r="AG465" s="217"/>
      <c r="AH465" s="217"/>
      <c r="AI465" s="217"/>
      <c r="AJ465" s="217"/>
      <c r="AK465" s="217"/>
      <c r="AL465" s="217"/>
      <c r="AM465" s="217"/>
      <c r="AN465" s="217"/>
      <c r="AO465" s="217"/>
      <c r="AP465" s="217"/>
      <c r="AQ465" s="217"/>
      <c r="AR465" s="217"/>
      <c r="AS465" s="217"/>
      <c r="AT465" s="217"/>
      <c r="AU465" s="217"/>
      <c r="AV465" s="217"/>
      <c r="AW465" s="217"/>
      <c r="AX465" s="217"/>
      <c r="AY465" s="217"/>
      <c r="AZ465" s="217"/>
      <c r="BA465" s="217"/>
      <c r="BB465" s="217"/>
      <c r="BC465" s="217"/>
      <c r="BD465" s="217"/>
      <c r="BE465" s="217"/>
      <c r="BF465" s="217"/>
      <c r="BG465" s="217"/>
      <c r="BH465" s="217"/>
      <c r="BI465" s="217"/>
      <c r="BJ465" s="217"/>
      <c r="BK465" s="217"/>
      <c r="BL465" s="217"/>
      <c r="BM465" s="217"/>
      <c r="BN465" s="217"/>
      <c r="BO465" s="217"/>
      <c r="BP465" s="217"/>
      <c r="BQ465" s="217"/>
      <c r="BR465" s="217"/>
      <c r="BS465" s="217"/>
      <c r="BT465" s="217"/>
      <c r="BU465" s="217"/>
      <c r="BV465" s="217"/>
      <c r="BW465" s="217"/>
      <c r="BX465" s="217"/>
      <c r="BY465" s="217"/>
      <c r="BZ465" s="217"/>
      <c r="CA465" s="217"/>
      <c r="CB465" s="217"/>
      <c r="CC465" s="217"/>
      <c r="CD465" s="217"/>
      <c r="CE465" s="217"/>
      <c r="CF465" s="217"/>
      <c r="CG465" s="217"/>
      <c r="CH465" s="217"/>
      <c r="CI465" s="217"/>
      <c r="CJ465" s="217"/>
      <c r="CK465" s="217"/>
      <c r="CL465" s="217"/>
      <c r="CM465" s="217"/>
      <c r="CN465" s="217"/>
      <c r="CO465" s="217"/>
      <c r="CP465" s="217"/>
      <c r="CQ465" s="217"/>
      <c r="CR465" s="217"/>
      <c r="CS465" s="217"/>
      <c r="CT465" s="217"/>
      <c r="CU465" s="217"/>
      <c r="CV465" s="217"/>
      <c r="CW465" s="217"/>
      <c r="CX465" s="217"/>
      <c r="CY465" s="217"/>
      <c r="CZ465" s="217"/>
      <c r="DA465" s="217"/>
      <c r="DB465" s="217"/>
      <c r="DC465" s="217"/>
      <c r="DD465" s="217"/>
      <c r="DE465" s="217"/>
      <c r="DF465" s="217"/>
      <c r="DG465" s="217"/>
      <c r="DH465" s="217"/>
      <c r="DI465" s="217"/>
      <c r="DJ465" s="217"/>
      <c r="DK465" s="217"/>
      <c r="DL465" s="217"/>
      <c r="DM465" s="217"/>
      <c r="DN465" s="217"/>
      <c r="DO465" s="217"/>
      <c r="DP465" s="217"/>
      <c r="DQ465" s="217"/>
      <c r="DR465" s="217"/>
      <c r="DS465" s="217"/>
      <c r="DT465" s="217"/>
      <c r="DU465" s="217"/>
      <c r="DV465" s="217"/>
      <c r="DW465" s="217"/>
      <c r="DX465" s="217"/>
      <c r="DY465" s="217"/>
      <c r="DZ465" s="217"/>
      <c r="EA465" s="217"/>
      <c r="EB465" s="217"/>
      <c r="EC465" s="217"/>
      <c r="ED465" s="217"/>
      <c r="EE465" s="217"/>
      <c r="EF465" s="217"/>
      <c r="EG465" s="217"/>
      <c r="EH465" s="217"/>
      <c r="EI465" s="217"/>
      <c r="EJ465" s="217"/>
      <c r="EK465" s="217"/>
      <c r="EL465" s="217"/>
      <c r="EM465" s="217"/>
      <c r="EN465" s="217"/>
      <c r="EO465" s="217"/>
      <c r="EP465" s="217"/>
      <c r="EQ465" s="217"/>
      <c r="ER465" s="217"/>
      <c r="ES465" s="217"/>
      <c r="ET465" s="217"/>
      <c r="EU465" s="217"/>
      <c r="EV465" s="217"/>
      <c r="EW465" s="217"/>
      <c r="EX465" s="217"/>
      <c r="EY465" s="217"/>
      <c r="EZ465" s="217"/>
      <c r="FA465" s="217"/>
      <c r="FB465" s="217"/>
      <c r="FC465" s="217"/>
      <c r="FD465" s="217"/>
      <c r="FE465" s="217"/>
      <c r="FF465" s="217"/>
      <c r="FG465" s="217"/>
      <c r="FH465" s="217"/>
      <c r="FI465" s="217"/>
      <c r="FJ465" s="217"/>
      <c r="FK465" s="217"/>
      <c r="FL465" s="217"/>
      <c r="FM465" s="217"/>
      <c r="FN465" s="217"/>
      <c r="FO465" s="217"/>
      <c r="FP465" s="217"/>
      <c r="FQ465" s="217"/>
      <c r="FR465" s="217"/>
      <c r="FS465" s="217"/>
      <c r="FT465" s="217"/>
      <c r="FU465" s="217"/>
      <c r="FV465" s="217"/>
      <c r="FW465" s="217"/>
      <c r="FX465" s="217"/>
      <c r="FY465" s="217"/>
      <c r="FZ465" s="217"/>
      <c r="GA465" s="217"/>
      <c r="GB465" s="217"/>
      <c r="GC465" s="217"/>
      <c r="GD465" s="217"/>
      <c r="GE465" s="217"/>
      <c r="GF465" s="217"/>
      <c r="GG465" s="217"/>
      <c r="GH465" s="217"/>
      <c r="GI465" s="217"/>
      <c r="GJ465" s="217"/>
      <c r="GK465" s="217"/>
      <c r="GL465" s="217"/>
      <c r="GM465" s="217"/>
      <c r="GN465" s="217"/>
      <c r="GO465" s="217"/>
      <c r="GP465" s="217"/>
      <c r="GQ465" s="217"/>
      <c r="GR465" s="217"/>
      <c r="GS465" s="217"/>
      <c r="GT465" s="217"/>
      <c r="GU465" s="217"/>
      <c r="GV465" s="217"/>
      <c r="GW465" s="217"/>
      <c r="GX465" s="217"/>
      <c r="GY465" s="217"/>
      <c r="GZ465" s="217"/>
      <c r="HA465" s="217"/>
      <c r="HB465" s="217"/>
      <c r="HC465" s="217"/>
      <c r="HD465" s="217"/>
      <c r="HE465" s="217"/>
      <c r="HF465" s="217"/>
      <c r="HG465" s="217"/>
      <c r="HH465" s="217"/>
      <c r="HI465" s="217"/>
      <c r="HJ465" s="217"/>
      <c r="HK465" s="217"/>
      <c r="HL465" s="217"/>
      <c r="HM465" s="217"/>
      <c r="HN465" s="217"/>
      <c r="HO465" s="217"/>
      <c r="HP465" s="217"/>
      <c r="HQ465" s="217"/>
      <c r="HR465" s="217"/>
      <c r="HS465" s="217"/>
      <c r="HT465" s="217"/>
      <c r="HU465" s="217"/>
      <c r="HV465" s="217"/>
      <c r="HW465" s="217"/>
      <c r="HX465" s="217"/>
      <c r="HY465" s="217"/>
      <c r="HZ465" s="217"/>
      <c r="IA465" s="217"/>
      <c r="IB465" s="217"/>
      <c r="IC465" s="217"/>
      <c r="ID465" s="217"/>
      <c r="IE465" s="217"/>
      <c r="IF465" s="217"/>
      <c r="IG465" s="217"/>
      <c r="IH465" s="217"/>
      <c r="II465" s="217"/>
      <c r="IJ465" s="217"/>
      <c r="IK465" s="217"/>
      <c r="IL465" s="217"/>
      <c r="IM465" s="217"/>
      <c r="IN465" s="217"/>
      <c r="IO465" s="217"/>
      <c r="IP465" s="217"/>
      <c r="IQ465" s="217"/>
      <c r="IR465" s="217"/>
      <c r="IS465" s="217"/>
      <c r="IT465" s="217"/>
      <c r="IU465" s="217"/>
      <c r="IV465" s="217"/>
      <c r="IW465" s="217"/>
    </row>
    <row r="466" customFormat="false" ht="12.75" hidden="false" customHeight="false" outlineLevel="0" collapsed="false">
      <c r="A466" s="191"/>
      <c r="B466" s="216"/>
      <c r="C466" s="222"/>
      <c r="D466" s="222"/>
      <c r="E466" s="222"/>
      <c r="F466" s="217"/>
      <c r="G466" s="217"/>
      <c r="H466" s="217"/>
      <c r="I466" s="217"/>
      <c r="J466" s="217"/>
      <c r="K466" s="217"/>
      <c r="L466" s="217"/>
      <c r="M466" s="217"/>
      <c r="N466" s="217"/>
      <c r="O466" s="217"/>
      <c r="P466" s="217"/>
      <c r="Q466" s="217"/>
      <c r="R466" s="217"/>
      <c r="S466" s="217"/>
      <c r="T466" s="217"/>
      <c r="U466" s="217"/>
      <c r="V466" s="217"/>
      <c r="W466" s="217"/>
      <c r="X466" s="217"/>
      <c r="Y466" s="217"/>
      <c r="Z466" s="217"/>
      <c r="AA466" s="217"/>
      <c r="AB466" s="217"/>
      <c r="AC466" s="217"/>
      <c r="AD466" s="217"/>
      <c r="AE466" s="217"/>
      <c r="AF466" s="217"/>
      <c r="AG466" s="217"/>
      <c r="AH466" s="217"/>
      <c r="AI466" s="217"/>
      <c r="AJ466" s="217"/>
      <c r="AK466" s="217"/>
      <c r="AL466" s="217"/>
      <c r="AM466" s="217"/>
      <c r="AN466" s="217"/>
      <c r="AO466" s="217"/>
      <c r="AP466" s="217"/>
      <c r="AQ466" s="217"/>
      <c r="AR466" s="217"/>
      <c r="AS466" s="217"/>
      <c r="AT466" s="217"/>
      <c r="AU466" s="217"/>
      <c r="AV466" s="217"/>
      <c r="AW466" s="217"/>
      <c r="AX466" s="217"/>
      <c r="AY466" s="217"/>
      <c r="AZ466" s="217"/>
      <c r="BA466" s="217"/>
      <c r="BB466" s="217"/>
      <c r="BC466" s="217"/>
      <c r="BD466" s="217"/>
      <c r="BE466" s="217"/>
      <c r="BF466" s="217"/>
      <c r="BG466" s="217"/>
      <c r="BH466" s="217"/>
      <c r="BI466" s="217"/>
      <c r="BJ466" s="217"/>
      <c r="BK466" s="217"/>
      <c r="BL466" s="217"/>
      <c r="BM466" s="217"/>
      <c r="BN466" s="217"/>
      <c r="BO466" s="217"/>
      <c r="BP466" s="217"/>
      <c r="BQ466" s="217"/>
      <c r="BR466" s="217"/>
      <c r="BS466" s="217"/>
      <c r="BT466" s="217"/>
      <c r="BU466" s="217"/>
      <c r="BV466" s="217"/>
      <c r="BW466" s="217"/>
      <c r="BX466" s="217"/>
      <c r="BY466" s="217"/>
      <c r="BZ466" s="217"/>
      <c r="CA466" s="217"/>
      <c r="CB466" s="217"/>
      <c r="CC466" s="217"/>
      <c r="CD466" s="217"/>
      <c r="CE466" s="217"/>
      <c r="CF466" s="217"/>
      <c r="CG466" s="217"/>
      <c r="CH466" s="217"/>
      <c r="CI466" s="217"/>
      <c r="CJ466" s="217"/>
      <c r="CK466" s="217"/>
      <c r="CL466" s="217"/>
      <c r="CM466" s="217"/>
      <c r="CN466" s="217"/>
      <c r="CO466" s="217"/>
      <c r="CP466" s="217"/>
      <c r="CQ466" s="217"/>
      <c r="CR466" s="217"/>
      <c r="CS466" s="217"/>
      <c r="CT466" s="217"/>
      <c r="CU466" s="217"/>
      <c r="CV466" s="217"/>
      <c r="CW466" s="217"/>
      <c r="CX466" s="217"/>
      <c r="CY466" s="217"/>
      <c r="CZ466" s="217"/>
      <c r="DA466" s="217"/>
      <c r="DB466" s="217"/>
      <c r="DC466" s="217"/>
      <c r="DD466" s="217"/>
      <c r="DE466" s="217"/>
      <c r="DF466" s="217"/>
      <c r="DG466" s="217"/>
      <c r="DH466" s="217"/>
      <c r="DI466" s="217"/>
      <c r="DJ466" s="217"/>
      <c r="DK466" s="217"/>
      <c r="DL466" s="217"/>
      <c r="DM466" s="217"/>
      <c r="DN466" s="217"/>
      <c r="DO466" s="217"/>
      <c r="DP466" s="217"/>
      <c r="DQ466" s="217"/>
      <c r="DR466" s="217"/>
      <c r="DS466" s="217"/>
      <c r="DT466" s="217"/>
      <c r="DU466" s="217"/>
      <c r="DV466" s="217"/>
      <c r="DW466" s="217"/>
      <c r="DX466" s="217"/>
      <c r="DY466" s="217"/>
      <c r="DZ466" s="217"/>
      <c r="EA466" s="217"/>
      <c r="EB466" s="217"/>
      <c r="EC466" s="217"/>
      <c r="ED466" s="217"/>
      <c r="EE466" s="217"/>
      <c r="EF466" s="217"/>
      <c r="EG466" s="217"/>
      <c r="EH466" s="217"/>
      <c r="EI466" s="217"/>
      <c r="EJ466" s="217"/>
      <c r="EK466" s="217"/>
      <c r="EL466" s="217"/>
      <c r="EM466" s="217"/>
      <c r="EN466" s="217"/>
      <c r="EO466" s="217"/>
      <c r="EP466" s="217"/>
      <c r="EQ466" s="217"/>
      <c r="ER466" s="217"/>
      <c r="ES466" s="217"/>
      <c r="ET466" s="217"/>
      <c r="EU466" s="217"/>
      <c r="EV466" s="217"/>
      <c r="EW466" s="217"/>
      <c r="EX466" s="217"/>
      <c r="EY466" s="217"/>
      <c r="EZ466" s="217"/>
      <c r="FA466" s="217"/>
      <c r="FB466" s="217"/>
      <c r="FC466" s="217"/>
      <c r="FD466" s="217"/>
      <c r="FE466" s="217"/>
      <c r="FF466" s="217"/>
      <c r="FG466" s="217"/>
      <c r="FH466" s="217"/>
      <c r="FI466" s="217"/>
      <c r="FJ466" s="217"/>
      <c r="FK466" s="217"/>
      <c r="FL466" s="217"/>
      <c r="FM466" s="217"/>
      <c r="FN466" s="217"/>
      <c r="FO466" s="217"/>
      <c r="FP466" s="217"/>
      <c r="FQ466" s="217"/>
      <c r="FR466" s="217"/>
      <c r="FS466" s="217"/>
      <c r="FT466" s="217"/>
      <c r="FU466" s="217"/>
      <c r="FV466" s="217"/>
      <c r="FW466" s="217"/>
      <c r="FX466" s="217"/>
      <c r="FY466" s="217"/>
      <c r="FZ466" s="217"/>
      <c r="GA466" s="217"/>
      <c r="GB466" s="217"/>
      <c r="GC466" s="217"/>
      <c r="GD466" s="217"/>
      <c r="GE466" s="217"/>
      <c r="GF466" s="217"/>
      <c r="GG466" s="217"/>
      <c r="GH466" s="217"/>
      <c r="GI466" s="217"/>
      <c r="GJ466" s="217"/>
      <c r="GK466" s="217"/>
      <c r="GL466" s="217"/>
      <c r="GM466" s="217"/>
      <c r="GN466" s="217"/>
      <c r="GO466" s="217"/>
      <c r="GP466" s="217"/>
      <c r="GQ466" s="217"/>
      <c r="GR466" s="217"/>
      <c r="GS466" s="217"/>
      <c r="GT466" s="217"/>
      <c r="GU466" s="217"/>
      <c r="GV466" s="217"/>
      <c r="GW466" s="217"/>
      <c r="GX466" s="217"/>
      <c r="GY466" s="217"/>
      <c r="GZ466" s="217"/>
      <c r="HA466" s="217"/>
      <c r="HB466" s="217"/>
      <c r="HC466" s="217"/>
      <c r="HD466" s="217"/>
      <c r="HE466" s="217"/>
      <c r="HF466" s="217"/>
      <c r="HG466" s="217"/>
      <c r="HH466" s="217"/>
      <c r="HI466" s="217"/>
      <c r="HJ466" s="217"/>
      <c r="HK466" s="217"/>
      <c r="HL466" s="217"/>
      <c r="HM466" s="217"/>
      <c r="HN466" s="217"/>
      <c r="HO466" s="217"/>
      <c r="HP466" s="217"/>
      <c r="HQ466" s="217"/>
      <c r="HR466" s="217"/>
      <c r="HS466" s="217"/>
      <c r="HT466" s="217"/>
      <c r="HU466" s="217"/>
      <c r="HV466" s="217"/>
      <c r="HW466" s="217"/>
      <c r="HX466" s="217"/>
      <c r="HY466" s="217"/>
      <c r="HZ466" s="217"/>
      <c r="IA466" s="217"/>
      <c r="IB466" s="217"/>
      <c r="IC466" s="217"/>
      <c r="ID466" s="217"/>
      <c r="IE466" s="217"/>
      <c r="IF466" s="217"/>
      <c r="IG466" s="217"/>
      <c r="IH466" s="217"/>
      <c r="II466" s="217"/>
      <c r="IJ466" s="217"/>
      <c r="IK466" s="217"/>
      <c r="IL466" s="217"/>
      <c r="IM466" s="217"/>
      <c r="IN466" s="217"/>
      <c r="IO466" s="217"/>
      <c r="IP466" s="217"/>
      <c r="IQ466" s="217"/>
      <c r="IR466" s="217"/>
      <c r="IS466" s="217"/>
      <c r="IT466" s="217"/>
      <c r="IU466" s="217"/>
      <c r="IV466" s="217"/>
      <c r="IW466" s="217"/>
    </row>
    <row r="467" customFormat="false" ht="12.75" hidden="false" customHeight="false" outlineLevel="0" collapsed="false">
      <c r="A467" s="230"/>
      <c r="B467" s="235"/>
      <c r="C467" s="222"/>
      <c r="D467" s="222"/>
      <c r="E467" s="222"/>
      <c r="F467" s="232"/>
      <c r="G467" s="232"/>
      <c r="H467" s="232"/>
      <c r="I467" s="232"/>
      <c r="J467" s="232"/>
      <c r="K467" s="232"/>
      <c r="L467" s="232"/>
      <c r="M467" s="232"/>
      <c r="N467" s="232"/>
      <c r="O467" s="232"/>
      <c r="P467" s="232"/>
      <c r="Q467" s="232"/>
      <c r="R467" s="232"/>
      <c r="S467" s="232"/>
      <c r="T467" s="232"/>
      <c r="U467" s="232"/>
      <c r="V467" s="232"/>
      <c r="W467" s="232"/>
      <c r="X467" s="232"/>
      <c r="Y467" s="232"/>
      <c r="Z467" s="232"/>
      <c r="AA467" s="232"/>
      <c r="AB467" s="232"/>
      <c r="AC467" s="232"/>
      <c r="AD467" s="232"/>
      <c r="AE467" s="232"/>
      <c r="AF467" s="232"/>
      <c r="AG467" s="232"/>
      <c r="AH467" s="232"/>
      <c r="AI467" s="232"/>
      <c r="AJ467" s="232"/>
      <c r="AK467" s="232"/>
      <c r="AL467" s="232"/>
      <c r="AM467" s="232"/>
      <c r="AN467" s="232"/>
      <c r="AO467" s="232"/>
      <c r="AP467" s="232"/>
      <c r="AQ467" s="232"/>
      <c r="AR467" s="232"/>
      <c r="AS467" s="232"/>
      <c r="AT467" s="232"/>
      <c r="AU467" s="232"/>
      <c r="AV467" s="232"/>
      <c r="AW467" s="232"/>
      <c r="AX467" s="232"/>
      <c r="AY467" s="232"/>
      <c r="AZ467" s="232"/>
      <c r="BA467" s="232"/>
      <c r="BB467" s="232"/>
      <c r="BC467" s="232"/>
      <c r="BD467" s="232"/>
      <c r="BE467" s="232"/>
      <c r="BF467" s="232"/>
      <c r="BG467" s="232"/>
      <c r="BH467" s="232"/>
      <c r="BI467" s="232"/>
      <c r="BJ467" s="232"/>
      <c r="BK467" s="232"/>
      <c r="BL467" s="232"/>
      <c r="BM467" s="232"/>
      <c r="BN467" s="232"/>
      <c r="BO467" s="232"/>
      <c r="BP467" s="232"/>
      <c r="BQ467" s="232"/>
      <c r="BR467" s="232"/>
      <c r="BS467" s="232"/>
      <c r="BT467" s="232"/>
      <c r="BU467" s="232"/>
      <c r="BV467" s="232"/>
      <c r="BW467" s="232"/>
      <c r="BX467" s="232"/>
      <c r="BY467" s="232"/>
      <c r="BZ467" s="232"/>
      <c r="CA467" s="232"/>
      <c r="CB467" s="232"/>
      <c r="CC467" s="232"/>
      <c r="CD467" s="232"/>
      <c r="CE467" s="232"/>
      <c r="CF467" s="232"/>
      <c r="CG467" s="232"/>
      <c r="CH467" s="232"/>
      <c r="CI467" s="232"/>
      <c r="CJ467" s="232"/>
      <c r="CK467" s="232"/>
      <c r="CL467" s="232"/>
      <c r="CM467" s="232"/>
      <c r="CN467" s="232"/>
      <c r="CO467" s="232"/>
      <c r="CP467" s="232"/>
      <c r="CQ467" s="232"/>
      <c r="CR467" s="232"/>
      <c r="CS467" s="232"/>
      <c r="CT467" s="232"/>
      <c r="CU467" s="232"/>
      <c r="CV467" s="232"/>
      <c r="CW467" s="232"/>
      <c r="CX467" s="232"/>
      <c r="CY467" s="232"/>
      <c r="CZ467" s="232"/>
      <c r="DA467" s="232"/>
      <c r="DB467" s="232"/>
      <c r="DC467" s="232"/>
      <c r="DD467" s="232"/>
      <c r="DE467" s="232"/>
      <c r="DF467" s="232"/>
      <c r="DG467" s="232"/>
      <c r="DH467" s="232"/>
      <c r="DI467" s="232"/>
      <c r="DJ467" s="232"/>
      <c r="DK467" s="232"/>
      <c r="DL467" s="232"/>
      <c r="DM467" s="232"/>
      <c r="DN467" s="232"/>
      <c r="DO467" s="232"/>
      <c r="DP467" s="232"/>
      <c r="DQ467" s="232"/>
      <c r="DR467" s="232"/>
      <c r="DS467" s="232"/>
      <c r="DT467" s="232"/>
      <c r="DU467" s="232"/>
      <c r="DV467" s="232"/>
      <c r="DW467" s="232"/>
      <c r="DX467" s="232"/>
      <c r="DY467" s="232"/>
      <c r="DZ467" s="232"/>
      <c r="EA467" s="232"/>
      <c r="EB467" s="232"/>
      <c r="EC467" s="232"/>
      <c r="ED467" s="232"/>
      <c r="EE467" s="232"/>
      <c r="EF467" s="232"/>
      <c r="EG467" s="232"/>
      <c r="EH467" s="232"/>
      <c r="EI467" s="232"/>
      <c r="EJ467" s="232"/>
      <c r="EK467" s="232"/>
      <c r="EL467" s="232"/>
      <c r="EM467" s="232"/>
      <c r="EN467" s="232"/>
      <c r="EO467" s="232"/>
      <c r="EP467" s="232"/>
      <c r="EQ467" s="232"/>
      <c r="ER467" s="232"/>
      <c r="ES467" s="232"/>
      <c r="ET467" s="232"/>
      <c r="EU467" s="232"/>
      <c r="EV467" s="232"/>
      <c r="EW467" s="232"/>
      <c r="EX467" s="232"/>
      <c r="EY467" s="232"/>
      <c r="EZ467" s="232"/>
      <c r="FA467" s="232"/>
      <c r="FB467" s="232"/>
      <c r="FC467" s="232"/>
      <c r="FD467" s="232"/>
      <c r="FE467" s="232"/>
      <c r="FF467" s="232"/>
      <c r="FG467" s="232"/>
      <c r="FH467" s="232"/>
      <c r="FI467" s="232"/>
      <c r="FJ467" s="232"/>
      <c r="FK467" s="232"/>
      <c r="FL467" s="232"/>
      <c r="FM467" s="232"/>
      <c r="FN467" s="232"/>
      <c r="FO467" s="232"/>
      <c r="FP467" s="232"/>
      <c r="FQ467" s="232"/>
      <c r="FR467" s="232"/>
      <c r="FS467" s="232"/>
      <c r="FT467" s="232"/>
      <c r="FU467" s="232"/>
      <c r="FV467" s="232"/>
      <c r="FW467" s="232"/>
      <c r="FX467" s="232"/>
      <c r="FY467" s="232"/>
      <c r="FZ467" s="232"/>
      <c r="GA467" s="232"/>
      <c r="GB467" s="232"/>
      <c r="GC467" s="232"/>
      <c r="GD467" s="232"/>
      <c r="GE467" s="232"/>
      <c r="GF467" s="232"/>
      <c r="GG467" s="232"/>
      <c r="GH467" s="232"/>
      <c r="GI467" s="232"/>
      <c r="GJ467" s="232"/>
      <c r="GK467" s="232"/>
      <c r="GL467" s="232"/>
      <c r="GM467" s="232"/>
      <c r="GN467" s="232"/>
      <c r="GO467" s="232"/>
      <c r="GP467" s="232"/>
      <c r="GQ467" s="232"/>
      <c r="GR467" s="232"/>
      <c r="GS467" s="232"/>
      <c r="GT467" s="232"/>
      <c r="GU467" s="232"/>
      <c r="GV467" s="232"/>
      <c r="GW467" s="232"/>
      <c r="GX467" s="232"/>
      <c r="GY467" s="232"/>
      <c r="GZ467" s="232"/>
      <c r="HA467" s="232"/>
      <c r="HB467" s="232"/>
      <c r="HC467" s="232"/>
      <c r="HD467" s="232"/>
      <c r="HE467" s="232"/>
      <c r="HF467" s="232"/>
      <c r="HG467" s="232"/>
      <c r="HH467" s="232"/>
      <c r="HI467" s="232"/>
      <c r="HJ467" s="232"/>
      <c r="HK467" s="232"/>
      <c r="HL467" s="232"/>
      <c r="HM467" s="232"/>
      <c r="HN467" s="232"/>
      <c r="HO467" s="232"/>
      <c r="HP467" s="232"/>
      <c r="HQ467" s="232"/>
      <c r="HR467" s="232"/>
      <c r="HS467" s="232"/>
      <c r="HT467" s="232"/>
      <c r="HU467" s="232"/>
      <c r="HV467" s="232"/>
      <c r="HW467" s="232"/>
      <c r="HX467" s="232"/>
      <c r="HY467" s="232"/>
      <c r="HZ467" s="232"/>
      <c r="IA467" s="232"/>
      <c r="IB467" s="232"/>
      <c r="IC467" s="232"/>
      <c r="ID467" s="232"/>
      <c r="IE467" s="232"/>
      <c r="IF467" s="232"/>
      <c r="IG467" s="232"/>
      <c r="IH467" s="232"/>
      <c r="II467" s="232"/>
      <c r="IJ467" s="232"/>
      <c r="IK467" s="232"/>
      <c r="IL467" s="232"/>
      <c r="IM467" s="232"/>
      <c r="IN467" s="232"/>
      <c r="IO467" s="232"/>
      <c r="IP467" s="232"/>
      <c r="IQ467" s="232"/>
      <c r="IR467" s="232"/>
      <c r="IS467" s="232"/>
      <c r="IT467" s="232"/>
      <c r="IU467" s="232"/>
      <c r="IV467" s="232"/>
      <c r="IW467" s="232"/>
    </row>
    <row r="468" customFormat="false" ht="12.75" hidden="false" customHeight="false" outlineLevel="0" collapsed="false">
      <c r="A468" s="191"/>
      <c r="B468" s="236"/>
      <c r="C468" s="222"/>
      <c r="D468" s="222"/>
      <c r="E468" s="222"/>
      <c r="F468" s="217"/>
      <c r="G468" s="217"/>
      <c r="H468" s="217"/>
      <c r="I468" s="217"/>
      <c r="J468" s="217"/>
      <c r="K468" s="217"/>
      <c r="L468" s="217"/>
      <c r="M468" s="217"/>
      <c r="N468" s="217"/>
      <c r="O468" s="217"/>
      <c r="P468" s="217"/>
      <c r="Q468" s="217"/>
      <c r="R468" s="217"/>
      <c r="S468" s="217"/>
      <c r="T468" s="217"/>
      <c r="U468" s="217"/>
      <c r="V468" s="217"/>
      <c r="W468" s="217"/>
      <c r="X468" s="217"/>
      <c r="Y468" s="217"/>
      <c r="Z468" s="217"/>
      <c r="AA468" s="217"/>
      <c r="AB468" s="217"/>
      <c r="AC468" s="217"/>
      <c r="AD468" s="217"/>
      <c r="AE468" s="217"/>
      <c r="AF468" s="217"/>
      <c r="AG468" s="217"/>
      <c r="AH468" s="217"/>
      <c r="AI468" s="217"/>
      <c r="AJ468" s="217"/>
      <c r="AK468" s="217"/>
      <c r="AL468" s="217"/>
      <c r="AM468" s="217"/>
      <c r="AN468" s="217"/>
      <c r="AO468" s="217"/>
      <c r="AP468" s="217"/>
      <c r="AQ468" s="217"/>
      <c r="AR468" s="217"/>
      <c r="AS468" s="217"/>
      <c r="AT468" s="217"/>
      <c r="AU468" s="217"/>
      <c r="AV468" s="217"/>
      <c r="AW468" s="217"/>
      <c r="AX468" s="217"/>
      <c r="AY468" s="217"/>
      <c r="AZ468" s="217"/>
      <c r="BA468" s="217"/>
      <c r="BB468" s="217"/>
      <c r="BC468" s="217"/>
      <c r="BD468" s="217"/>
      <c r="BE468" s="217"/>
      <c r="BF468" s="217"/>
      <c r="BG468" s="217"/>
      <c r="BH468" s="217"/>
      <c r="BI468" s="217"/>
      <c r="BJ468" s="217"/>
      <c r="BK468" s="217"/>
      <c r="BL468" s="217"/>
      <c r="BM468" s="217"/>
      <c r="BN468" s="217"/>
      <c r="BO468" s="217"/>
      <c r="BP468" s="217"/>
      <c r="BQ468" s="217"/>
      <c r="BR468" s="217"/>
      <c r="BS468" s="217"/>
      <c r="BT468" s="217"/>
      <c r="BU468" s="217"/>
      <c r="BV468" s="217"/>
      <c r="BW468" s="217"/>
      <c r="BX468" s="217"/>
      <c r="BY468" s="217"/>
      <c r="BZ468" s="217"/>
      <c r="CA468" s="217"/>
      <c r="CB468" s="217"/>
      <c r="CC468" s="217"/>
      <c r="CD468" s="217"/>
      <c r="CE468" s="217"/>
      <c r="CF468" s="217"/>
      <c r="CG468" s="217"/>
      <c r="CH468" s="217"/>
      <c r="CI468" s="217"/>
      <c r="CJ468" s="217"/>
      <c r="CK468" s="217"/>
      <c r="CL468" s="217"/>
      <c r="CM468" s="217"/>
      <c r="CN468" s="217"/>
      <c r="CO468" s="217"/>
      <c r="CP468" s="217"/>
      <c r="CQ468" s="217"/>
      <c r="CR468" s="217"/>
      <c r="CS468" s="217"/>
      <c r="CT468" s="217"/>
      <c r="CU468" s="217"/>
      <c r="CV468" s="217"/>
      <c r="CW468" s="217"/>
      <c r="CX468" s="217"/>
      <c r="CY468" s="217"/>
      <c r="CZ468" s="217"/>
      <c r="DA468" s="217"/>
      <c r="DB468" s="217"/>
      <c r="DC468" s="217"/>
      <c r="DD468" s="217"/>
      <c r="DE468" s="217"/>
      <c r="DF468" s="217"/>
      <c r="DG468" s="217"/>
      <c r="DH468" s="217"/>
      <c r="DI468" s="217"/>
      <c r="DJ468" s="217"/>
      <c r="DK468" s="217"/>
      <c r="DL468" s="217"/>
      <c r="DM468" s="217"/>
      <c r="DN468" s="217"/>
      <c r="DO468" s="217"/>
      <c r="DP468" s="217"/>
      <c r="DQ468" s="217"/>
      <c r="DR468" s="217"/>
      <c r="DS468" s="217"/>
      <c r="DT468" s="217"/>
      <c r="DU468" s="217"/>
      <c r="DV468" s="217"/>
      <c r="DW468" s="217"/>
      <c r="DX468" s="217"/>
      <c r="DY468" s="217"/>
      <c r="DZ468" s="217"/>
      <c r="EA468" s="217"/>
      <c r="EB468" s="217"/>
      <c r="EC468" s="217"/>
      <c r="ED468" s="217"/>
      <c r="EE468" s="217"/>
      <c r="EF468" s="217"/>
      <c r="EG468" s="217"/>
      <c r="EH468" s="217"/>
      <c r="EI468" s="217"/>
      <c r="EJ468" s="217"/>
      <c r="EK468" s="217"/>
      <c r="EL468" s="217"/>
      <c r="EM468" s="217"/>
      <c r="EN468" s="217"/>
      <c r="EO468" s="217"/>
      <c r="EP468" s="217"/>
      <c r="EQ468" s="217"/>
      <c r="ER468" s="217"/>
      <c r="ES468" s="217"/>
      <c r="ET468" s="217"/>
      <c r="EU468" s="217"/>
      <c r="EV468" s="217"/>
      <c r="EW468" s="217"/>
      <c r="EX468" s="217"/>
      <c r="EY468" s="217"/>
      <c r="EZ468" s="217"/>
      <c r="FA468" s="217"/>
      <c r="FB468" s="217"/>
      <c r="FC468" s="217"/>
      <c r="FD468" s="217"/>
      <c r="FE468" s="217"/>
      <c r="FF468" s="217"/>
      <c r="FG468" s="217"/>
      <c r="FH468" s="217"/>
      <c r="FI468" s="217"/>
      <c r="FJ468" s="217"/>
      <c r="FK468" s="217"/>
      <c r="FL468" s="217"/>
      <c r="FM468" s="217"/>
      <c r="FN468" s="217"/>
      <c r="FO468" s="217"/>
      <c r="FP468" s="217"/>
      <c r="FQ468" s="217"/>
      <c r="FR468" s="217"/>
      <c r="FS468" s="217"/>
      <c r="FT468" s="217"/>
      <c r="FU468" s="217"/>
      <c r="FV468" s="217"/>
      <c r="FW468" s="217"/>
      <c r="FX468" s="217"/>
      <c r="FY468" s="217"/>
      <c r="FZ468" s="217"/>
      <c r="GA468" s="217"/>
      <c r="GB468" s="217"/>
      <c r="GC468" s="217"/>
      <c r="GD468" s="217"/>
      <c r="GE468" s="217"/>
      <c r="GF468" s="217"/>
      <c r="GG468" s="217"/>
      <c r="GH468" s="217"/>
      <c r="GI468" s="217"/>
      <c r="GJ468" s="217"/>
      <c r="GK468" s="217"/>
      <c r="GL468" s="217"/>
      <c r="GM468" s="217"/>
      <c r="GN468" s="217"/>
      <c r="GO468" s="217"/>
      <c r="GP468" s="217"/>
      <c r="GQ468" s="217"/>
      <c r="GR468" s="217"/>
      <c r="GS468" s="217"/>
      <c r="GT468" s="217"/>
      <c r="GU468" s="217"/>
      <c r="GV468" s="217"/>
      <c r="GW468" s="217"/>
      <c r="GX468" s="217"/>
      <c r="GY468" s="217"/>
      <c r="GZ468" s="217"/>
      <c r="HA468" s="217"/>
      <c r="HB468" s="217"/>
      <c r="HC468" s="217"/>
      <c r="HD468" s="217"/>
      <c r="HE468" s="217"/>
      <c r="HF468" s="217"/>
      <c r="HG468" s="217"/>
      <c r="HH468" s="217"/>
      <c r="HI468" s="217"/>
      <c r="HJ468" s="217"/>
      <c r="HK468" s="217"/>
      <c r="HL468" s="217"/>
      <c r="HM468" s="217"/>
      <c r="HN468" s="217"/>
      <c r="HO468" s="217"/>
      <c r="HP468" s="217"/>
      <c r="HQ468" s="217"/>
      <c r="HR468" s="217"/>
      <c r="HS468" s="217"/>
      <c r="HT468" s="217"/>
      <c r="HU468" s="217"/>
      <c r="HV468" s="217"/>
      <c r="HW468" s="217"/>
      <c r="HX468" s="217"/>
      <c r="HY468" s="217"/>
      <c r="HZ468" s="217"/>
      <c r="IA468" s="217"/>
      <c r="IB468" s="217"/>
      <c r="IC468" s="217"/>
      <c r="ID468" s="217"/>
      <c r="IE468" s="217"/>
      <c r="IF468" s="217"/>
      <c r="IG468" s="217"/>
      <c r="IH468" s="217"/>
      <c r="II468" s="217"/>
      <c r="IJ468" s="217"/>
      <c r="IK468" s="217"/>
      <c r="IL468" s="217"/>
      <c r="IM468" s="217"/>
      <c r="IN468" s="217"/>
      <c r="IO468" s="217"/>
      <c r="IP468" s="217"/>
      <c r="IQ468" s="217"/>
      <c r="IR468" s="217"/>
      <c r="IS468" s="217"/>
      <c r="IT468" s="217"/>
      <c r="IU468" s="217"/>
      <c r="IV468" s="217"/>
      <c r="IW468" s="217"/>
    </row>
    <row r="469" customFormat="false" ht="12.75" hidden="false" customHeight="false" outlineLevel="0" collapsed="false">
      <c r="A469" s="194"/>
      <c r="B469" s="236"/>
      <c r="C469" s="222"/>
      <c r="D469" s="222"/>
      <c r="E469" s="222"/>
      <c r="F469" s="217"/>
      <c r="G469" s="217"/>
      <c r="H469" s="217"/>
      <c r="I469" s="217"/>
      <c r="J469" s="217"/>
      <c r="K469" s="217"/>
      <c r="L469" s="217"/>
      <c r="M469" s="217"/>
      <c r="N469" s="217"/>
      <c r="O469" s="217"/>
      <c r="P469" s="217"/>
      <c r="Q469" s="217"/>
      <c r="R469" s="217"/>
      <c r="S469" s="217"/>
      <c r="T469" s="217"/>
      <c r="U469" s="217"/>
      <c r="V469" s="217"/>
      <c r="W469" s="217"/>
      <c r="X469" s="217"/>
      <c r="Y469" s="217"/>
      <c r="Z469" s="217"/>
      <c r="AA469" s="217"/>
      <c r="AB469" s="217"/>
      <c r="AC469" s="217"/>
      <c r="AD469" s="217"/>
      <c r="AE469" s="217"/>
      <c r="AF469" s="217"/>
      <c r="AG469" s="217"/>
      <c r="AH469" s="217"/>
      <c r="AI469" s="217"/>
      <c r="AJ469" s="217"/>
      <c r="AK469" s="217"/>
      <c r="AL469" s="217"/>
      <c r="AM469" s="217"/>
      <c r="AN469" s="217"/>
      <c r="AO469" s="217"/>
      <c r="AP469" s="217"/>
      <c r="AQ469" s="217"/>
      <c r="AR469" s="217"/>
      <c r="AS469" s="217"/>
      <c r="AT469" s="217"/>
      <c r="AU469" s="217"/>
      <c r="AV469" s="217"/>
      <c r="AW469" s="217"/>
      <c r="AX469" s="217"/>
      <c r="AY469" s="217"/>
      <c r="AZ469" s="217"/>
      <c r="BA469" s="217"/>
      <c r="BB469" s="217"/>
      <c r="BC469" s="217"/>
      <c r="BD469" s="217"/>
      <c r="BE469" s="217"/>
      <c r="BF469" s="217"/>
      <c r="BG469" s="217"/>
      <c r="BH469" s="217"/>
      <c r="BI469" s="217"/>
      <c r="BJ469" s="217"/>
      <c r="BK469" s="217"/>
      <c r="BL469" s="217"/>
      <c r="BM469" s="217"/>
      <c r="BN469" s="217"/>
      <c r="BO469" s="217"/>
      <c r="BP469" s="217"/>
      <c r="BQ469" s="217"/>
      <c r="BR469" s="217"/>
      <c r="BS469" s="217"/>
      <c r="BT469" s="217"/>
      <c r="BU469" s="217"/>
      <c r="BV469" s="217"/>
      <c r="BW469" s="217"/>
      <c r="BX469" s="217"/>
      <c r="BY469" s="217"/>
      <c r="BZ469" s="217"/>
      <c r="CA469" s="217"/>
      <c r="CB469" s="217"/>
      <c r="CC469" s="217"/>
      <c r="CD469" s="217"/>
      <c r="CE469" s="217"/>
      <c r="CF469" s="217"/>
      <c r="CG469" s="217"/>
      <c r="CH469" s="217"/>
      <c r="CI469" s="217"/>
      <c r="CJ469" s="217"/>
      <c r="CK469" s="217"/>
      <c r="CL469" s="217"/>
      <c r="CM469" s="217"/>
      <c r="CN469" s="217"/>
      <c r="CO469" s="217"/>
      <c r="CP469" s="217"/>
      <c r="CQ469" s="217"/>
      <c r="CR469" s="217"/>
      <c r="CS469" s="217"/>
      <c r="CT469" s="217"/>
      <c r="CU469" s="217"/>
      <c r="CV469" s="217"/>
      <c r="CW469" s="217"/>
      <c r="CX469" s="217"/>
      <c r="CY469" s="217"/>
      <c r="CZ469" s="217"/>
      <c r="DA469" s="217"/>
      <c r="DB469" s="217"/>
      <c r="DC469" s="217"/>
      <c r="DD469" s="217"/>
      <c r="DE469" s="217"/>
      <c r="DF469" s="217"/>
      <c r="DG469" s="217"/>
      <c r="DH469" s="217"/>
      <c r="DI469" s="217"/>
      <c r="DJ469" s="217"/>
      <c r="DK469" s="217"/>
      <c r="DL469" s="217"/>
      <c r="DM469" s="217"/>
      <c r="DN469" s="217"/>
      <c r="DO469" s="217"/>
      <c r="DP469" s="217"/>
      <c r="DQ469" s="217"/>
      <c r="DR469" s="217"/>
      <c r="DS469" s="217"/>
      <c r="DT469" s="217"/>
      <c r="DU469" s="217"/>
      <c r="DV469" s="217"/>
      <c r="DW469" s="217"/>
      <c r="DX469" s="217"/>
      <c r="DY469" s="217"/>
      <c r="DZ469" s="217"/>
      <c r="EA469" s="217"/>
      <c r="EB469" s="217"/>
      <c r="EC469" s="217"/>
      <c r="ED469" s="217"/>
      <c r="EE469" s="217"/>
      <c r="EF469" s="217"/>
      <c r="EG469" s="217"/>
      <c r="EH469" s="217"/>
      <c r="EI469" s="217"/>
      <c r="EJ469" s="217"/>
      <c r="EK469" s="217"/>
      <c r="EL469" s="217"/>
      <c r="EM469" s="217"/>
      <c r="EN469" s="217"/>
      <c r="EO469" s="217"/>
      <c r="EP469" s="217"/>
      <c r="EQ469" s="217"/>
      <c r="ER469" s="217"/>
      <c r="ES469" s="217"/>
      <c r="ET469" s="217"/>
      <c r="EU469" s="217"/>
      <c r="EV469" s="217"/>
      <c r="EW469" s="217"/>
      <c r="EX469" s="217"/>
      <c r="EY469" s="217"/>
      <c r="EZ469" s="217"/>
      <c r="FA469" s="217"/>
      <c r="FB469" s="217"/>
      <c r="FC469" s="217"/>
      <c r="FD469" s="217"/>
      <c r="FE469" s="217"/>
      <c r="FF469" s="217"/>
      <c r="FG469" s="217"/>
      <c r="FH469" s="217"/>
      <c r="FI469" s="217"/>
      <c r="FJ469" s="217"/>
      <c r="FK469" s="217"/>
      <c r="FL469" s="217"/>
      <c r="FM469" s="217"/>
      <c r="FN469" s="217"/>
      <c r="FO469" s="217"/>
      <c r="FP469" s="217"/>
      <c r="FQ469" s="217"/>
      <c r="FR469" s="217"/>
      <c r="FS469" s="217"/>
      <c r="FT469" s="217"/>
      <c r="FU469" s="217"/>
      <c r="FV469" s="217"/>
      <c r="FW469" s="217"/>
      <c r="FX469" s="217"/>
      <c r="FY469" s="217"/>
      <c r="FZ469" s="217"/>
      <c r="GA469" s="217"/>
      <c r="GB469" s="217"/>
      <c r="GC469" s="217"/>
      <c r="GD469" s="217"/>
      <c r="GE469" s="217"/>
      <c r="GF469" s="217"/>
      <c r="GG469" s="217"/>
      <c r="GH469" s="217"/>
      <c r="GI469" s="217"/>
      <c r="GJ469" s="217"/>
      <c r="GK469" s="217"/>
      <c r="GL469" s="217"/>
      <c r="GM469" s="217"/>
      <c r="GN469" s="217"/>
      <c r="GO469" s="217"/>
      <c r="GP469" s="217"/>
      <c r="GQ469" s="217"/>
      <c r="GR469" s="217"/>
      <c r="GS469" s="217"/>
      <c r="GT469" s="217"/>
      <c r="GU469" s="217"/>
      <c r="GV469" s="217"/>
      <c r="GW469" s="217"/>
      <c r="GX469" s="217"/>
      <c r="GY469" s="217"/>
      <c r="GZ469" s="217"/>
      <c r="HA469" s="217"/>
      <c r="HB469" s="217"/>
      <c r="HC469" s="217"/>
      <c r="HD469" s="217"/>
      <c r="HE469" s="217"/>
      <c r="HF469" s="217"/>
      <c r="HG469" s="217"/>
      <c r="HH469" s="217"/>
      <c r="HI469" s="217"/>
      <c r="HJ469" s="217"/>
      <c r="HK469" s="217"/>
      <c r="HL469" s="217"/>
      <c r="HM469" s="217"/>
      <c r="HN469" s="217"/>
      <c r="HO469" s="217"/>
      <c r="HP469" s="217"/>
      <c r="HQ469" s="217"/>
      <c r="HR469" s="217"/>
      <c r="HS469" s="217"/>
      <c r="HT469" s="217"/>
      <c r="HU469" s="217"/>
      <c r="HV469" s="217"/>
      <c r="HW469" s="217"/>
      <c r="HX469" s="217"/>
      <c r="HY469" s="217"/>
      <c r="HZ469" s="217"/>
      <c r="IA469" s="217"/>
      <c r="IB469" s="217"/>
      <c r="IC469" s="217"/>
      <c r="ID469" s="217"/>
      <c r="IE469" s="217"/>
      <c r="IF469" s="217"/>
      <c r="IG469" s="217"/>
      <c r="IH469" s="217"/>
      <c r="II469" s="217"/>
      <c r="IJ469" s="217"/>
      <c r="IK469" s="217"/>
      <c r="IL469" s="217"/>
      <c r="IM469" s="217"/>
      <c r="IN469" s="217"/>
      <c r="IO469" s="217"/>
      <c r="IP469" s="217"/>
      <c r="IQ469" s="217"/>
      <c r="IR469" s="217"/>
      <c r="IS469" s="217"/>
      <c r="IT469" s="217"/>
      <c r="IU469" s="217"/>
      <c r="IV469" s="217"/>
      <c r="IW469" s="217"/>
    </row>
    <row r="470" customFormat="false" ht="12.75" hidden="false" customHeight="false" outlineLevel="0" collapsed="false">
      <c r="A470" s="190"/>
      <c r="B470" s="229"/>
      <c r="C470" s="222"/>
      <c r="D470" s="222"/>
      <c r="E470" s="222"/>
      <c r="F470" s="217"/>
      <c r="G470" s="217"/>
      <c r="H470" s="217"/>
      <c r="I470" s="217"/>
      <c r="J470" s="217"/>
      <c r="K470" s="217"/>
      <c r="L470" s="217"/>
      <c r="M470" s="217"/>
      <c r="N470" s="217"/>
      <c r="O470" s="217"/>
      <c r="P470" s="217"/>
      <c r="Q470" s="217"/>
      <c r="R470" s="217"/>
      <c r="S470" s="217"/>
      <c r="T470" s="217"/>
      <c r="U470" s="217"/>
      <c r="V470" s="217"/>
      <c r="W470" s="217"/>
      <c r="X470" s="217"/>
      <c r="Y470" s="217"/>
      <c r="Z470" s="217"/>
      <c r="AA470" s="217"/>
      <c r="AB470" s="217"/>
      <c r="AC470" s="217"/>
      <c r="AD470" s="217"/>
      <c r="AE470" s="217"/>
      <c r="AF470" s="217"/>
      <c r="AG470" s="217"/>
      <c r="AH470" s="217"/>
      <c r="AI470" s="217"/>
      <c r="AJ470" s="217"/>
      <c r="AK470" s="217"/>
      <c r="AL470" s="217"/>
      <c r="AM470" s="217"/>
      <c r="AN470" s="217"/>
      <c r="AO470" s="217"/>
      <c r="AP470" s="217"/>
      <c r="AQ470" s="217"/>
      <c r="AR470" s="217"/>
      <c r="AS470" s="217"/>
      <c r="AT470" s="217"/>
      <c r="AU470" s="217"/>
      <c r="AV470" s="217"/>
      <c r="AW470" s="217"/>
      <c r="AX470" s="217"/>
      <c r="AY470" s="217"/>
      <c r="AZ470" s="217"/>
      <c r="BA470" s="217"/>
      <c r="BB470" s="217"/>
      <c r="BC470" s="217"/>
      <c r="BD470" s="217"/>
      <c r="BE470" s="217"/>
      <c r="BF470" s="217"/>
      <c r="BG470" s="217"/>
      <c r="BH470" s="217"/>
      <c r="BI470" s="217"/>
      <c r="BJ470" s="217"/>
      <c r="BK470" s="217"/>
      <c r="BL470" s="217"/>
      <c r="BM470" s="217"/>
      <c r="BN470" s="217"/>
      <c r="BO470" s="217"/>
      <c r="BP470" s="217"/>
      <c r="BQ470" s="217"/>
      <c r="BR470" s="217"/>
      <c r="BS470" s="217"/>
      <c r="BT470" s="217"/>
      <c r="BU470" s="217"/>
      <c r="BV470" s="217"/>
      <c r="BW470" s="217"/>
      <c r="BX470" s="217"/>
      <c r="BY470" s="217"/>
      <c r="BZ470" s="217"/>
      <c r="CA470" s="217"/>
      <c r="CB470" s="217"/>
      <c r="CC470" s="217"/>
      <c r="CD470" s="217"/>
      <c r="CE470" s="217"/>
      <c r="CF470" s="217"/>
      <c r="CG470" s="217"/>
      <c r="CH470" s="217"/>
      <c r="CI470" s="217"/>
      <c r="CJ470" s="217"/>
      <c r="CK470" s="217"/>
      <c r="CL470" s="217"/>
      <c r="CM470" s="217"/>
      <c r="CN470" s="217"/>
      <c r="CO470" s="217"/>
      <c r="CP470" s="217"/>
      <c r="CQ470" s="217"/>
      <c r="CR470" s="217"/>
      <c r="CS470" s="217"/>
      <c r="CT470" s="217"/>
      <c r="CU470" s="217"/>
      <c r="CV470" s="217"/>
      <c r="CW470" s="217"/>
      <c r="CX470" s="217"/>
      <c r="CY470" s="217"/>
      <c r="CZ470" s="217"/>
      <c r="DA470" s="217"/>
      <c r="DB470" s="217"/>
      <c r="DC470" s="217"/>
      <c r="DD470" s="217"/>
      <c r="DE470" s="217"/>
      <c r="DF470" s="217"/>
      <c r="DG470" s="217"/>
      <c r="DH470" s="217"/>
      <c r="DI470" s="217"/>
      <c r="DJ470" s="217"/>
      <c r="DK470" s="217"/>
      <c r="DL470" s="217"/>
      <c r="DM470" s="217"/>
      <c r="DN470" s="217"/>
      <c r="DO470" s="217"/>
      <c r="DP470" s="217"/>
      <c r="DQ470" s="217"/>
      <c r="DR470" s="217"/>
      <c r="DS470" s="217"/>
      <c r="DT470" s="217"/>
      <c r="DU470" s="217"/>
      <c r="DV470" s="217"/>
      <c r="DW470" s="217"/>
      <c r="DX470" s="217"/>
      <c r="DY470" s="217"/>
      <c r="DZ470" s="217"/>
      <c r="EA470" s="217"/>
      <c r="EB470" s="217"/>
      <c r="EC470" s="217"/>
      <c r="ED470" s="217"/>
      <c r="EE470" s="217"/>
      <c r="EF470" s="217"/>
      <c r="EG470" s="217"/>
      <c r="EH470" s="217"/>
      <c r="EI470" s="217"/>
      <c r="EJ470" s="217"/>
      <c r="EK470" s="217"/>
      <c r="EL470" s="217"/>
      <c r="EM470" s="217"/>
      <c r="EN470" s="217"/>
      <c r="EO470" s="217"/>
      <c r="EP470" s="217"/>
      <c r="EQ470" s="217"/>
      <c r="ER470" s="217"/>
      <c r="ES470" s="217"/>
      <c r="ET470" s="217"/>
      <c r="EU470" s="217"/>
      <c r="EV470" s="217"/>
      <c r="EW470" s="217"/>
      <c r="EX470" s="217"/>
      <c r="EY470" s="217"/>
      <c r="EZ470" s="217"/>
      <c r="FA470" s="217"/>
      <c r="FB470" s="217"/>
      <c r="FC470" s="217"/>
      <c r="FD470" s="217"/>
      <c r="FE470" s="217"/>
      <c r="FF470" s="217"/>
      <c r="FG470" s="217"/>
      <c r="FH470" s="217"/>
      <c r="FI470" s="217"/>
      <c r="FJ470" s="217"/>
      <c r="FK470" s="217"/>
      <c r="FL470" s="217"/>
      <c r="FM470" s="217"/>
      <c r="FN470" s="217"/>
      <c r="FO470" s="217"/>
      <c r="FP470" s="217"/>
      <c r="FQ470" s="217"/>
      <c r="FR470" s="217"/>
      <c r="FS470" s="217"/>
      <c r="FT470" s="217"/>
      <c r="FU470" s="217"/>
      <c r="FV470" s="217"/>
      <c r="FW470" s="217"/>
      <c r="FX470" s="217"/>
      <c r="FY470" s="217"/>
      <c r="FZ470" s="217"/>
      <c r="GA470" s="217"/>
      <c r="GB470" s="217"/>
      <c r="GC470" s="217"/>
      <c r="GD470" s="217"/>
      <c r="GE470" s="217"/>
      <c r="GF470" s="217"/>
      <c r="GG470" s="217"/>
      <c r="GH470" s="217"/>
      <c r="GI470" s="217"/>
      <c r="GJ470" s="217"/>
      <c r="GK470" s="217"/>
      <c r="GL470" s="217"/>
      <c r="GM470" s="217"/>
      <c r="GN470" s="217"/>
      <c r="GO470" s="217"/>
      <c r="GP470" s="217"/>
      <c r="GQ470" s="217"/>
      <c r="GR470" s="217"/>
      <c r="GS470" s="217"/>
      <c r="GT470" s="217"/>
      <c r="GU470" s="217"/>
      <c r="GV470" s="217"/>
      <c r="GW470" s="217"/>
      <c r="GX470" s="217"/>
      <c r="GY470" s="217"/>
      <c r="GZ470" s="217"/>
      <c r="HA470" s="217"/>
      <c r="HB470" s="217"/>
      <c r="HC470" s="217"/>
      <c r="HD470" s="217"/>
      <c r="HE470" s="217"/>
      <c r="HF470" s="217"/>
      <c r="HG470" s="217"/>
      <c r="HH470" s="217"/>
      <c r="HI470" s="217"/>
      <c r="HJ470" s="217"/>
      <c r="HK470" s="217"/>
      <c r="HL470" s="217"/>
      <c r="HM470" s="217"/>
      <c r="HN470" s="217"/>
      <c r="HO470" s="217"/>
      <c r="HP470" s="217"/>
      <c r="HQ470" s="217"/>
      <c r="HR470" s="217"/>
      <c r="HS470" s="217"/>
      <c r="HT470" s="217"/>
      <c r="HU470" s="217"/>
      <c r="HV470" s="217"/>
      <c r="HW470" s="217"/>
      <c r="HX470" s="217"/>
      <c r="HY470" s="217"/>
      <c r="HZ470" s="217"/>
      <c r="IA470" s="217"/>
      <c r="IB470" s="217"/>
      <c r="IC470" s="217"/>
      <c r="ID470" s="217"/>
      <c r="IE470" s="217"/>
      <c r="IF470" s="217"/>
      <c r="IG470" s="217"/>
      <c r="IH470" s="217"/>
      <c r="II470" s="217"/>
      <c r="IJ470" s="217"/>
      <c r="IK470" s="217"/>
      <c r="IL470" s="217"/>
      <c r="IM470" s="217"/>
      <c r="IN470" s="217"/>
      <c r="IO470" s="217"/>
      <c r="IP470" s="217"/>
      <c r="IQ470" s="217"/>
      <c r="IR470" s="217"/>
      <c r="IS470" s="217"/>
      <c r="IT470" s="217"/>
      <c r="IU470" s="217"/>
      <c r="IV470" s="217"/>
      <c r="IW470" s="217"/>
    </row>
    <row r="471" customFormat="false" ht="12.75" hidden="false" customHeight="false" outlineLevel="0" collapsed="false">
      <c r="A471" s="234"/>
      <c r="B471" s="235"/>
      <c r="C471" s="222"/>
      <c r="D471" s="222"/>
      <c r="E471" s="222"/>
      <c r="F471" s="232"/>
      <c r="G471" s="232"/>
      <c r="H471" s="232"/>
      <c r="I471" s="232"/>
      <c r="J471" s="232"/>
      <c r="K471" s="232"/>
      <c r="L471" s="232"/>
      <c r="M471" s="232"/>
      <c r="N471" s="232"/>
      <c r="O471" s="232"/>
      <c r="P471" s="232"/>
      <c r="Q471" s="232"/>
      <c r="R471" s="232"/>
      <c r="S471" s="232"/>
      <c r="T471" s="232"/>
      <c r="U471" s="232"/>
      <c r="V471" s="232"/>
      <c r="W471" s="232"/>
      <c r="X471" s="232"/>
      <c r="Y471" s="232"/>
      <c r="Z471" s="232"/>
      <c r="AA471" s="232"/>
      <c r="AB471" s="232"/>
      <c r="AC471" s="232"/>
      <c r="AD471" s="232"/>
      <c r="AE471" s="232"/>
      <c r="AF471" s="232"/>
      <c r="AG471" s="232"/>
      <c r="AH471" s="232"/>
      <c r="AI471" s="232"/>
      <c r="AJ471" s="232"/>
      <c r="AK471" s="232"/>
      <c r="AL471" s="232"/>
      <c r="AM471" s="232"/>
      <c r="AN471" s="232"/>
      <c r="AO471" s="232"/>
      <c r="AP471" s="232"/>
      <c r="AQ471" s="232"/>
      <c r="AR471" s="232"/>
      <c r="AS471" s="232"/>
      <c r="AT471" s="232"/>
      <c r="AU471" s="232"/>
      <c r="AV471" s="232"/>
      <c r="AW471" s="232"/>
      <c r="AX471" s="232"/>
      <c r="AY471" s="232"/>
      <c r="AZ471" s="232"/>
      <c r="BA471" s="232"/>
      <c r="BB471" s="232"/>
      <c r="BC471" s="232"/>
      <c r="BD471" s="232"/>
      <c r="BE471" s="232"/>
      <c r="BF471" s="232"/>
      <c r="BG471" s="232"/>
      <c r="BH471" s="232"/>
      <c r="BI471" s="232"/>
      <c r="BJ471" s="232"/>
      <c r="BK471" s="232"/>
      <c r="BL471" s="232"/>
      <c r="BM471" s="232"/>
      <c r="BN471" s="232"/>
      <c r="BO471" s="232"/>
      <c r="BP471" s="232"/>
      <c r="BQ471" s="232"/>
      <c r="BR471" s="232"/>
      <c r="BS471" s="232"/>
      <c r="BT471" s="232"/>
      <c r="BU471" s="232"/>
      <c r="BV471" s="232"/>
      <c r="BW471" s="232"/>
      <c r="BX471" s="232"/>
      <c r="BY471" s="232"/>
      <c r="BZ471" s="232"/>
      <c r="CA471" s="232"/>
      <c r="CB471" s="232"/>
      <c r="CC471" s="232"/>
      <c r="CD471" s="232"/>
      <c r="CE471" s="232"/>
      <c r="CF471" s="232"/>
      <c r="CG471" s="232"/>
      <c r="CH471" s="232"/>
      <c r="CI471" s="232"/>
      <c r="CJ471" s="232"/>
      <c r="CK471" s="232"/>
      <c r="CL471" s="232"/>
      <c r="CM471" s="232"/>
      <c r="CN471" s="232"/>
      <c r="CO471" s="232"/>
      <c r="CP471" s="232"/>
      <c r="CQ471" s="232"/>
      <c r="CR471" s="232"/>
      <c r="CS471" s="232"/>
      <c r="CT471" s="232"/>
      <c r="CU471" s="232"/>
      <c r="CV471" s="232"/>
      <c r="CW471" s="232"/>
      <c r="CX471" s="232"/>
      <c r="CY471" s="232"/>
      <c r="CZ471" s="232"/>
      <c r="DA471" s="232"/>
      <c r="DB471" s="232"/>
      <c r="DC471" s="232"/>
      <c r="DD471" s="232"/>
      <c r="DE471" s="232"/>
      <c r="DF471" s="232"/>
      <c r="DG471" s="232"/>
      <c r="DH471" s="232"/>
      <c r="DI471" s="232"/>
      <c r="DJ471" s="232"/>
      <c r="DK471" s="232"/>
      <c r="DL471" s="232"/>
      <c r="DM471" s="232"/>
      <c r="DN471" s="232"/>
      <c r="DO471" s="232"/>
      <c r="DP471" s="232"/>
      <c r="DQ471" s="232"/>
      <c r="DR471" s="232"/>
      <c r="DS471" s="232"/>
      <c r="DT471" s="232"/>
      <c r="DU471" s="232"/>
      <c r="DV471" s="232"/>
      <c r="DW471" s="232"/>
      <c r="DX471" s="232"/>
      <c r="DY471" s="232"/>
      <c r="DZ471" s="232"/>
      <c r="EA471" s="232"/>
      <c r="EB471" s="232"/>
      <c r="EC471" s="232"/>
      <c r="ED471" s="232"/>
      <c r="EE471" s="232"/>
      <c r="EF471" s="232"/>
      <c r="EG471" s="232"/>
      <c r="EH471" s="232"/>
      <c r="EI471" s="232"/>
      <c r="EJ471" s="232"/>
      <c r="EK471" s="232"/>
      <c r="EL471" s="232"/>
      <c r="EM471" s="232"/>
      <c r="EN471" s="232"/>
      <c r="EO471" s="232"/>
      <c r="EP471" s="232"/>
      <c r="EQ471" s="232"/>
      <c r="ER471" s="232"/>
      <c r="ES471" s="232"/>
      <c r="ET471" s="232"/>
      <c r="EU471" s="232"/>
      <c r="EV471" s="232"/>
      <c r="EW471" s="232"/>
      <c r="EX471" s="232"/>
      <c r="EY471" s="232"/>
      <c r="EZ471" s="232"/>
      <c r="FA471" s="232"/>
      <c r="FB471" s="232"/>
      <c r="FC471" s="232"/>
      <c r="FD471" s="232"/>
      <c r="FE471" s="232"/>
      <c r="FF471" s="232"/>
      <c r="FG471" s="232"/>
      <c r="FH471" s="232"/>
      <c r="FI471" s="232"/>
      <c r="FJ471" s="232"/>
      <c r="FK471" s="232"/>
      <c r="FL471" s="232"/>
      <c r="FM471" s="232"/>
      <c r="FN471" s="232"/>
      <c r="FO471" s="232"/>
      <c r="FP471" s="232"/>
      <c r="FQ471" s="232"/>
      <c r="FR471" s="232"/>
      <c r="FS471" s="232"/>
      <c r="FT471" s="232"/>
      <c r="FU471" s="232"/>
      <c r="FV471" s="232"/>
      <c r="FW471" s="232"/>
      <c r="FX471" s="232"/>
      <c r="FY471" s="232"/>
      <c r="FZ471" s="232"/>
      <c r="GA471" s="232"/>
      <c r="GB471" s="232"/>
      <c r="GC471" s="232"/>
      <c r="GD471" s="232"/>
      <c r="GE471" s="232"/>
      <c r="GF471" s="232"/>
      <c r="GG471" s="232"/>
      <c r="GH471" s="232"/>
      <c r="GI471" s="232"/>
      <c r="GJ471" s="232"/>
      <c r="GK471" s="232"/>
      <c r="GL471" s="232"/>
      <c r="GM471" s="232"/>
      <c r="GN471" s="232"/>
      <c r="GO471" s="232"/>
      <c r="GP471" s="232"/>
      <c r="GQ471" s="232"/>
      <c r="GR471" s="232"/>
      <c r="GS471" s="232"/>
      <c r="GT471" s="232"/>
      <c r="GU471" s="232"/>
      <c r="GV471" s="232"/>
      <c r="GW471" s="232"/>
      <c r="GX471" s="232"/>
      <c r="GY471" s="232"/>
      <c r="GZ471" s="232"/>
      <c r="HA471" s="232"/>
      <c r="HB471" s="232"/>
      <c r="HC471" s="232"/>
      <c r="HD471" s="232"/>
      <c r="HE471" s="232"/>
      <c r="HF471" s="232"/>
      <c r="HG471" s="232"/>
      <c r="HH471" s="232"/>
      <c r="HI471" s="232"/>
      <c r="HJ471" s="232"/>
      <c r="HK471" s="232"/>
      <c r="HL471" s="232"/>
      <c r="HM471" s="232"/>
      <c r="HN471" s="232"/>
      <c r="HO471" s="232"/>
      <c r="HP471" s="232"/>
      <c r="HQ471" s="232"/>
      <c r="HR471" s="232"/>
      <c r="HS471" s="232"/>
      <c r="HT471" s="232"/>
      <c r="HU471" s="232"/>
      <c r="HV471" s="232"/>
      <c r="HW471" s="232"/>
      <c r="HX471" s="232"/>
      <c r="HY471" s="232"/>
      <c r="HZ471" s="232"/>
      <c r="IA471" s="232"/>
      <c r="IB471" s="232"/>
      <c r="IC471" s="232"/>
      <c r="ID471" s="232"/>
      <c r="IE471" s="232"/>
      <c r="IF471" s="232"/>
      <c r="IG471" s="232"/>
      <c r="IH471" s="232"/>
      <c r="II471" s="232"/>
      <c r="IJ471" s="232"/>
      <c r="IK471" s="232"/>
      <c r="IL471" s="232"/>
      <c r="IM471" s="232"/>
      <c r="IN471" s="232"/>
      <c r="IO471" s="232"/>
      <c r="IP471" s="232"/>
      <c r="IQ471" s="232"/>
      <c r="IR471" s="232"/>
      <c r="IS471" s="232"/>
      <c r="IT471" s="232"/>
      <c r="IU471" s="232"/>
      <c r="IV471" s="232"/>
      <c r="IW471" s="232"/>
    </row>
    <row r="472" customFormat="false" ht="12.75" hidden="false" customHeight="false" outlineLevel="0" collapsed="false">
      <c r="A472" s="192"/>
      <c r="B472" s="216"/>
      <c r="C472" s="222"/>
      <c r="D472" s="222"/>
      <c r="E472" s="222"/>
      <c r="F472" s="217"/>
      <c r="G472" s="217"/>
      <c r="H472" s="217"/>
      <c r="I472" s="217"/>
      <c r="J472" s="217"/>
      <c r="K472" s="217"/>
      <c r="L472" s="217"/>
      <c r="M472" s="217"/>
      <c r="N472" s="217"/>
      <c r="O472" s="217"/>
      <c r="P472" s="217"/>
      <c r="Q472" s="217"/>
      <c r="R472" s="217"/>
      <c r="S472" s="217"/>
      <c r="T472" s="217"/>
      <c r="U472" s="217"/>
      <c r="V472" s="217"/>
      <c r="W472" s="217"/>
      <c r="X472" s="217"/>
      <c r="Y472" s="217"/>
      <c r="Z472" s="217"/>
      <c r="AA472" s="217"/>
      <c r="AB472" s="217"/>
      <c r="AC472" s="217"/>
      <c r="AD472" s="217"/>
      <c r="AE472" s="217"/>
      <c r="AF472" s="217"/>
      <c r="AG472" s="217"/>
      <c r="AH472" s="217"/>
      <c r="AI472" s="217"/>
      <c r="AJ472" s="217"/>
      <c r="AK472" s="217"/>
      <c r="AL472" s="217"/>
      <c r="AM472" s="217"/>
      <c r="AN472" s="217"/>
      <c r="AO472" s="217"/>
      <c r="AP472" s="217"/>
      <c r="AQ472" s="217"/>
      <c r="AR472" s="217"/>
      <c r="AS472" s="217"/>
      <c r="AT472" s="217"/>
      <c r="AU472" s="217"/>
      <c r="AV472" s="217"/>
      <c r="AW472" s="217"/>
      <c r="AX472" s="217"/>
      <c r="AY472" s="217"/>
      <c r="AZ472" s="217"/>
      <c r="BA472" s="217"/>
      <c r="BB472" s="217"/>
      <c r="BC472" s="217"/>
      <c r="BD472" s="217"/>
      <c r="BE472" s="217"/>
      <c r="BF472" s="217"/>
      <c r="BG472" s="217"/>
      <c r="BH472" s="217"/>
      <c r="BI472" s="217"/>
      <c r="BJ472" s="217"/>
      <c r="BK472" s="217"/>
      <c r="BL472" s="217"/>
      <c r="BM472" s="217"/>
      <c r="BN472" s="217"/>
      <c r="BO472" s="217"/>
      <c r="BP472" s="217"/>
      <c r="BQ472" s="217"/>
      <c r="BR472" s="217"/>
      <c r="BS472" s="217"/>
      <c r="BT472" s="217"/>
      <c r="BU472" s="217"/>
      <c r="BV472" s="217"/>
      <c r="BW472" s="217"/>
      <c r="BX472" s="217"/>
      <c r="BY472" s="217"/>
      <c r="BZ472" s="217"/>
      <c r="CA472" s="217"/>
      <c r="CB472" s="217"/>
      <c r="CC472" s="217"/>
      <c r="CD472" s="217"/>
      <c r="CE472" s="217"/>
      <c r="CF472" s="217"/>
      <c r="CG472" s="217"/>
      <c r="CH472" s="217"/>
      <c r="CI472" s="217"/>
      <c r="CJ472" s="217"/>
      <c r="CK472" s="217"/>
      <c r="CL472" s="217"/>
      <c r="CM472" s="217"/>
      <c r="CN472" s="217"/>
      <c r="CO472" s="217"/>
      <c r="CP472" s="217"/>
      <c r="CQ472" s="217"/>
      <c r="CR472" s="217"/>
      <c r="CS472" s="217"/>
      <c r="CT472" s="217"/>
      <c r="CU472" s="217"/>
      <c r="CV472" s="217"/>
      <c r="CW472" s="217"/>
      <c r="CX472" s="217"/>
      <c r="CY472" s="217"/>
      <c r="CZ472" s="217"/>
      <c r="DA472" s="217"/>
      <c r="DB472" s="217"/>
      <c r="DC472" s="217"/>
      <c r="DD472" s="217"/>
      <c r="DE472" s="217"/>
      <c r="DF472" s="217"/>
      <c r="DG472" s="217"/>
      <c r="DH472" s="217"/>
      <c r="DI472" s="217"/>
      <c r="DJ472" s="217"/>
      <c r="DK472" s="217"/>
      <c r="DL472" s="217"/>
      <c r="DM472" s="217"/>
      <c r="DN472" s="217"/>
      <c r="DO472" s="217"/>
      <c r="DP472" s="217"/>
      <c r="DQ472" s="217"/>
      <c r="DR472" s="217"/>
      <c r="DS472" s="217"/>
      <c r="DT472" s="217"/>
      <c r="DU472" s="217"/>
      <c r="DV472" s="217"/>
      <c r="DW472" s="217"/>
      <c r="DX472" s="217"/>
      <c r="DY472" s="217"/>
      <c r="DZ472" s="217"/>
      <c r="EA472" s="217"/>
      <c r="EB472" s="217"/>
      <c r="EC472" s="217"/>
      <c r="ED472" s="217"/>
      <c r="EE472" s="217"/>
      <c r="EF472" s="217"/>
      <c r="EG472" s="217"/>
      <c r="EH472" s="217"/>
      <c r="EI472" s="217"/>
      <c r="EJ472" s="217"/>
      <c r="EK472" s="217"/>
      <c r="EL472" s="217"/>
      <c r="EM472" s="217"/>
      <c r="EN472" s="217"/>
      <c r="EO472" s="217"/>
      <c r="EP472" s="217"/>
      <c r="EQ472" s="217"/>
      <c r="ER472" s="217"/>
      <c r="ES472" s="217"/>
      <c r="ET472" s="217"/>
      <c r="EU472" s="217"/>
      <c r="EV472" s="217"/>
      <c r="EW472" s="217"/>
      <c r="EX472" s="217"/>
      <c r="EY472" s="217"/>
      <c r="EZ472" s="217"/>
      <c r="FA472" s="217"/>
      <c r="FB472" s="217"/>
      <c r="FC472" s="217"/>
      <c r="FD472" s="217"/>
      <c r="FE472" s="217"/>
      <c r="FF472" s="217"/>
      <c r="FG472" s="217"/>
      <c r="FH472" s="217"/>
      <c r="FI472" s="217"/>
      <c r="FJ472" s="217"/>
      <c r="FK472" s="217"/>
      <c r="FL472" s="217"/>
      <c r="FM472" s="217"/>
      <c r="FN472" s="217"/>
      <c r="FO472" s="217"/>
      <c r="FP472" s="217"/>
      <c r="FQ472" s="217"/>
      <c r="FR472" s="217"/>
      <c r="FS472" s="217"/>
      <c r="FT472" s="217"/>
      <c r="FU472" s="217"/>
      <c r="FV472" s="217"/>
      <c r="FW472" s="217"/>
      <c r="FX472" s="217"/>
      <c r="FY472" s="217"/>
      <c r="FZ472" s="217"/>
      <c r="GA472" s="217"/>
      <c r="GB472" s="217"/>
      <c r="GC472" s="217"/>
      <c r="GD472" s="217"/>
      <c r="GE472" s="217"/>
      <c r="GF472" s="217"/>
      <c r="GG472" s="217"/>
      <c r="GH472" s="217"/>
      <c r="GI472" s="217"/>
      <c r="GJ472" s="217"/>
      <c r="GK472" s="217"/>
      <c r="GL472" s="217"/>
      <c r="GM472" s="217"/>
      <c r="GN472" s="217"/>
      <c r="GO472" s="217"/>
      <c r="GP472" s="217"/>
      <c r="GQ472" s="217"/>
      <c r="GR472" s="217"/>
      <c r="GS472" s="217"/>
      <c r="GT472" s="217"/>
      <c r="GU472" s="217"/>
      <c r="GV472" s="217"/>
      <c r="GW472" s="217"/>
      <c r="GX472" s="217"/>
      <c r="GY472" s="217"/>
      <c r="GZ472" s="217"/>
      <c r="HA472" s="217"/>
      <c r="HB472" s="217"/>
      <c r="HC472" s="217"/>
      <c r="HD472" s="217"/>
      <c r="HE472" s="217"/>
      <c r="HF472" s="217"/>
      <c r="HG472" s="217"/>
      <c r="HH472" s="217"/>
      <c r="HI472" s="217"/>
      <c r="HJ472" s="217"/>
      <c r="HK472" s="217"/>
      <c r="HL472" s="217"/>
      <c r="HM472" s="217"/>
      <c r="HN472" s="217"/>
      <c r="HO472" s="217"/>
      <c r="HP472" s="217"/>
      <c r="HQ472" s="217"/>
      <c r="HR472" s="217"/>
      <c r="HS472" s="217"/>
      <c r="HT472" s="217"/>
      <c r="HU472" s="217"/>
      <c r="HV472" s="217"/>
      <c r="HW472" s="217"/>
      <c r="HX472" s="217"/>
      <c r="HY472" s="217"/>
      <c r="HZ472" s="217"/>
      <c r="IA472" s="217"/>
      <c r="IB472" s="217"/>
      <c r="IC472" s="217"/>
      <c r="ID472" s="217"/>
      <c r="IE472" s="217"/>
      <c r="IF472" s="217"/>
      <c r="IG472" s="217"/>
      <c r="IH472" s="217"/>
      <c r="II472" s="217"/>
      <c r="IJ472" s="217"/>
      <c r="IK472" s="217"/>
      <c r="IL472" s="217"/>
      <c r="IM472" s="217"/>
      <c r="IN472" s="217"/>
      <c r="IO472" s="217"/>
      <c r="IP472" s="217"/>
      <c r="IQ472" s="217"/>
      <c r="IR472" s="217"/>
      <c r="IS472" s="217"/>
      <c r="IT472" s="217"/>
      <c r="IU472" s="217"/>
      <c r="IV472" s="217"/>
      <c r="IW472" s="217"/>
    </row>
    <row r="473" customFormat="false" ht="12.75" hidden="false" customHeight="false" outlineLevel="0" collapsed="false">
      <c r="A473" s="234"/>
      <c r="B473" s="235"/>
      <c r="C473" s="222"/>
      <c r="D473" s="222"/>
      <c r="E473" s="222"/>
      <c r="F473" s="232"/>
      <c r="G473" s="232"/>
      <c r="H473" s="232"/>
      <c r="I473" s="232"/>
      <c r="J473" s="232"/>
      <c r="K473" s="232"/>
      <c r="L473" s="232"/>
      <c r="M473" s="232"/>
      <c r="N473" s="232"/>
      <c r="O473" s="232"/>
      <c r="P473" s="232"/>
      <c r="Q473" s="232"/>
      <c r="R473" s="232"/>
      <c r="S473" s="232"/>
      <c r="T473" s="232"/>
      <c r="U473" s="232"/>
      <c r="V473" s="232"/>
      <c r="W473" s="232"/>
      <c r="X473" s="232"/>
      <c r="Y473" s="232"/>
      <c r="Z473" s="232"/>
      <c r="AA473" s="232"/>
      <c r="AB473" s="232"/>
      <c r="AC473" s="232"/>
      <c r="AD473" s="232"/>
      <c r="AE473" s="232"/>
      <c r="AF473" s="232"/>
      <c r="AG473" s="232"/>
      <c r="AH473" s="232"/>
      <c r="AI473" s="232"/>
      <c r="AJ473" s="232"/>
      <c r="AK473" s="232"/>
      <c r="AL473" s="232"/>
      <c r="AM473" s="232"/>
      <c r="AN473" s="232"/>
      <c r="AO473" s="232"/>
      <c r="AP473" s="232"/>
      <c r="AQ473" s="232"/>
      <c r="AR473" s="232"/>
      <c r="AS473" s="232"/>
      <c r="AT473" s="232"/>
      <c r="AU473" s="232"/>
      <c r="AV473" s="232"/>
      <c r="AW473" s="232"/>
      <c r="AX473" s="232"/>
      <c r="AY473" s="232"/>
      <c r="AZ473" s="232"/>
      <c r="BA473" s="232"/>
      <c r="BB473" s="232"/>
      <c r="BC473" s="232"/>
      <c r="BD473" s="232"/>
      <c r="BE473" s="232"/>
      <c r="BF473" s="232"/>
      <c r="BG473" s="232"/>
      <c r="BH473" s="232"/>
      <c r="BI473" s="232"/>
      <c r="BJ473" s="232"/>
      <c r="BK473" s="232"/>
      <c r="BL473" s="232"/>
      <c r="BM473" s="232"/>
      <c r="BN473" s="232"/>
      <c r="BO473" s="232"/>
      <c r="BP473" s="232"/>
      <c r="BQ473" s="232"/>
      <c r="BR473" s="232"/>
      <c r="BS473" s="232"/>
      <c r="BT473" s="232"/>
      <c r="BU473" s="232"/>
      <c r="BV473" s="232"/>
      <c r="BW473" s="232"/>
      <c r="BX473" s="232"/>
      <c r="BY473" s="232"/>
      <c r="BZ473" s="232"/>
      <c r="CA473" s="232"/>
      <c r="CB473" s="232"/>
      <c r="CC473" s="232"/>
      <c r="CD473" s="232"/>
      <c r="CE473" s="232"/>
      <c r="CF473" s="232"/>
      <c r="CG473" s="232"/>
      <c r="CH473" s="232"/>
      <c r="CI473" s="232"/>
      <c r="CJ473" s="232"/>
      <c r="CK473" s="232"/>
      <c r="CL473" s="232"/>
      <c r="CM473" s="232"/>
      <c r="CN473" s="232"/>
      <c r="CO473" s="232"/>
      <c r="CP473" s="232"/>
      <c r="CQ473" s="232"/>
      <c r="CR473" s="232"/>
      <c r="CS473" s="232"/>
      <c r="CT473" s="232"/>
      <c r="CU473" s="232"/>
      <c r="CV473" s="232"/>
      <c r="CW473" s="232"/>
      <c r="CX473" s="232"/>
      <c r="CY473" s="232"/>
      <c r="CZ473" s="232"/>
      <c r="DA473" s="232"/>
      <c r="DB473" s="232"/>
      <c r="DC473" s="232"/>
      <c r="DD473" s="232"/>
      <c r="DE473" s="232"/>
      <c r="DF473" s="232"/>
      <c r="DG473" s="232"/>
      <c r="DH473" s="232"/>
      <c r="DI473" s="232"/>
      <c r="DJ473" s="232"/>
      <c r="DK473" s="232"/>
      <c r="DL473" s="232"/>
      <c r="DM473" s="232"/>
      <c r="DN473" s="232"/>
      <c r="DO473" s="232"/>
      <c r="DP473" s="232"/>
      <c r="DQ473" s="232"/>
      <c r="DR473" s="232"/>
      <c r="DS473" s="232"/>
      <c r="DT473" s="232"/>
      <c r="DU473" s="232"/>
      <c r="DV473" s="232"/>
      <c r="DW473" s="232"/>
      <c r="DX473" s="232"/>
      <c r="DY473" s="232"/>
      <c r="DZ473" s="232"/>
      <c r="EA473" s="232"/>
      <c r="EB473" s="232"/>
      <c r="EC473" s="232"/>
      <c r="ED473" s="232"/>
      <c r="EE473" s="232"/>
      <c r="EF473" s="232"/>
      <c r="EG473" s="232"/>
      <c r="EH473" s="232"/>
      <c r="EI473" s="232"/>
      <c r="EJ473" s="232"/>
      <c r="EK473" s="232"/>
      <c r="EL473" s="232"/>
      <c r="EM473" s="232"/>
      <c r="EN473" s="232"/>
      <c r="EO473" s="232"/>
      <c r="EP473" s="232"/>
      <c r="EQ473" s="232"/>
      <c r="ER473" s="232"/>
      <c r="ES473" s="232"/>
      <c r="ET473" s="232"/>
      <c r="EU473" s="232"/>
      <c r="EV473" s="232"/>
      <c r="EW473" s="232"/>
      <c r="EX473" s="232"/>
      <c r="EY473" s="232"/>
      <c r="EZ473" s="232"/>
      <c r="FA473" s="232"/>
      <c r="FB473" s="232"/>
      <c r="FC473" s="232"/>
      <c r="FD473" s="232"/>
      <c r="FE473" s="232"/>
      <c r="FF473" s="232"/>
      <c r="FG473" s="232"/>
      <c r="FH473" s="232"/>
      <c r="FI473" s="232"/>
      <c r="FJ473" s="232"/>
      <c r="FK473" s="232"/>
      <c r="FL473" s="232"/>
      <c r="FM473" s="232"/>
      <c r="FN473" s="232"/>
      <c r="FO473" s="232"/>
      <c r="FP473" s="232"/>
      <c r="FQ473" s="232"/>
      <c r="FR473" s="232"/>
      <c r="FS473" s="232"/>
      <c r="FT473" s="232"/>
      <c r="FU473" s="232"/>
      <c r="FV473" s="232"/>
      <c r="FW473" s="232"/>
      <c r="FX473" s="232"/>
      <c r="FY473" s="232"/>
      <c r="FZ473" s="232"/>
      <c r="GA473" s="232"/>
      <c r="GB473" s="232"/>
      <c r="GC473" s="232"/>
      <c r="GD473" s="232"/>
      <c r="GE473" s="232"/>
      <c r="GF473" s="232"/>
      <c r="GG473" s="232"/>
      <c r="GH473" s="232"/>
      <c r="GI473" s="232"/>
      <c r="GJ473" s="232"/>
      <c r="GK473" s="232"/>
      <c r="GL473" s="232"/>
      <c r="GM473" s="232"/>
      <c r="GN473" s="232"/>
      <c r="GO473" s="232"/>
      <c r="GP473" s="232"/>
      <c r="GQ473" s="232"/>
      <c r="GR473" s="232"/>
      <c r="GS473" s="232"/>
      <c r="GT473" s="232"/>
      <c r="GU473" s="232"/>
      <c r="GV473" s="232"/>
      <c r="GW473" s="232"/>
      <c r="GX473" s="232"/>
      <c r="GY473" s="232"/>
      <c r="GZ473" s="232"/>
      <c r="HA473" s="232"/>
      <c r="HB473" s="232"/>
      <c r="HC473" s="232"/>
      <c r="HD473" s="232"/>
      <c r="HE473" s="232"/>
      <c r="HF473" s="232"/>
      <c r="HG473" s="232"/>
      <c r="HH473" s="232"/>
      <c r="HI473" s="232"/>
      <c r="HJ473" s="232"/>
      <c r="HK473" s="232"/>
      <c r="HL473" s="232"/>
      <c r="HM473" s="232"/>
      <c r="HN473" s="232"/>
      <c r="HO473" s="232"/>
      <c r="HP473" s="232"/>
      <c r="HQ473" s="232"/>
      <c r="HR473" s="232"/>
      <c r="HS473" s="232"/>
      <c r="HT473" s="232"/>
      <c r="HU473" s="232"/>
      <c r="HV473" s="232"/>
      <c r="HW473" s="232"/>
      <c r="HX473" s="232"/>
      <c r="HY473" s="232"/>
      <c r="HZ473" s="232"/>
      <c r="IA473" s="232"/>
      <c r="IB473" s="232"/>
      <c r="IC473" s="232"/>
      <c r="ID473" s="232"/>
      <c r="IE473" s="232"/>
      <c r="IF473" s="232"/>
      <c r="IG473" s="232"/>
      <c r="IH473" s="232"/>
      <c r="II473" s="232"/>
      <c r="IJ473" s="232"/>
      <c r="IK473" s="232"/>
      <c r="IL473" s="232"/>
      <c r="IM473" s="232"/>
      <c r="IN473" s="232"/>
      <c r="IO473" s="232"/>
      <c r="IP473" s="232"/>
      <c r="IQ473" s="232"/>
      <c r="IR473" s="232"/>
      <c r="IS473" s="232"/>
      <c r="IT473" s="232"/>
      <c r="IU473" s="232"/>
      <c r="IV473" s="232"/>
      <c r="IW473" s="232"/>
    </row>
    <row r="474" customFormat="false" ht="12.75" hidden="false" customHeight="false" outlineLevel="0" collapsed="false">
      <c r="A474" s="192"/>
      <c r="B474" s="229"/>
      <c r="C474" s="222"/>
      <c r="D474" s="222"/>
      <c r="E474" s="222"/>
      <c r="F474" s="217"/>
      <c r="G474" s="217"/>
      <c r="H474" s="217"/>
      <c r="I474" s="217"/>
      <c r="J474" s="217"/>
      <c r="K474" s="217"/>
      <c r="L474" s="217"/>
      <c r="M474" s="217"/>
      <c r="N474" s="217"/>
      <c r="O474" s="217"/>
      <c r="P474" s="217"/>
      <c r="Q474" s="217"/>
      <c r="R474" s="217"/>
      <c r="S474" s="217"/>
      <c r="T474" s="217"/>
      <c r="U474" s="217"/>
      <c r="V474" s="217"/>
      <c r="W474" s="217"/>
      <c r="X474" s="217"/>
      <c r="Y474" s="217"/>
      <c r="Z474" s="217"/>
      <c r="AA474" s="217"/>
      <c r="AB474" s="217"/>
      <c r="AC474" s="217"/>
      <c r="AD474" s="217"/>
      <c r="AE474" s="217"/>
      <c r="AF474" s="217"/>
      <c r="AG474" s="217"/>
      <c r="AH474" s="217"/>
      <c r="AI474" s="217"/>
      <c r="AJ474" s="217"/>
      <c r="AK474" s="217"/>
      <c r="AL474" s="217"/>
      <c r="AM474" s="217"/>
      <c r="AN474" s="217"/>
      <c r="AO474" s="217"/>
      <c r="AP474" s="217"/>
      <c r="AQ474" s="217"/>
      <c r="AR474" s="217"/>
      <c r="AS474" s="217"/>
      <c r="AT474" s="217"/>
      <c r="AU474" s="217"/>
      <c r="AV474" s="217"/>
      <c r="AW474" s="217"/>
      <c r="AX474" s="217"/>
      <c r="AY474" s="217"/>
      <c r="AZ474" s="217"/>
      <c r="BA474" s="217"/>
      <c r="BB474" s="217"/>
      <c r="BC474" s="217"/>
      <c r="BD474" s="217"/>
      <c r="BE474" s="217"/>
      <c r="BF474" s="217"/>
      <c r="BG474" s="217"/>
      <c r="BH474" s="217"/>
      <c r="BI474" s="217"/>
      <c r="BJ474" s="217"/>
      <c r="BK474" s="217"/>
      <c r="BL474" s="217"/>
      <c r="BM474" s="217"/>
      <c r="BN474" s="217"/>
      <c r="BO474" s="217"/>
      <c r="BP474" s="217"/>
      <c r="BQ474" s="217"/>
      <c r="BR474" s="217"/>
      <c r="BS474" s="217"/>
      <c r="BT474" s="217"/>
      <c r="BU474" s="217"/>
      <c r="BV474" s="217"/>
      <c r="BW474" s="217"/>
      <c r="BX474" s="217"/>
      <c r="BY474" s="217"/>
      <c r="BZ474" s="217"/>
      <c r="CA474" s="217"/>
      <c r="CB474" s="217"/>
      <c r="CC474" s="217"/>
      <c r="CD474" s="217"/>
      <c r="CE474" s="217"/>
      <c r="CF474" s="217"/>
      <c r="CG474" s="217"/>
      <c r="CH474" s="217"/>
      <c r="CI474" s="217"/>
      <c r="CJ474" s="217"/>
      <c r="CK474" s="217"/>
      <c r="CL474" s="217"/>
      <c r="CM474" s="217"/>
      <c r="CN474" s="217"/>
      <c r="CO474" s="217"/>
      <c r="CP474" s="217"/>
      <c r="CQ474" s="217"/>
      <c r="CR474" s="217"/>
      <c r="CS474" s="217"/>
      <c r="CT474" s="217"/>
      <c r="CU474" s="217"/>
      <c r="CV474" s="217"/>
      <c r="CW474" s="217"/>
      <c r="CX474" s="217"/>
      <c r="CY474" s="217"/>
      <c r="CZ474" s="217"/>
      <c r="DA474" s="217"/>
      <c r="DB474" s="217"/>
      <c r="DC474" s="217"/>
      <c r="DD474" s="217"/>
      <c r="DE474" s="217"/>
      <c r="DF474" s="217"/>
      <c r="DG474" s="217"/>
      <c r="DH474" s="217"/>
      <c r="DI474" s="217"/>
      <c r="DJ474" s="217"/>
      <c r="DK474" s="217"/>
      <c r="DL474" s="217"/>
      <c r="DM474" s="217"/>
      <c r="DN474" s="217"/>
      <c r="DO474" s="217"/>
      <c r="DP474" s="217"/>
      <c r="DQ474" s="217"/>
      <c r="DR474" s="217"/>
      <c r="DS474" s="217"/>
      <c r="DT474" s="217"/>
      <c r="DU474" s="217"/>
      <c r="DV474" s="217"/>
      <c r="DW474" s="217"/>
      <c r="DX474" s="217"/>
      <c r="DY474" s="217"/>
      <c r="DZ474" s="217"/>
      <c r="EA474" s="217"/>
      <c r="EB474" s="217"/>
      <c r="EC474" s="217"/>
      <c r="ED474" s="217"/>
      <c r="EE474" s="217"/>
      <c r="EF474" s="217"/>
      <c r="EG474" s="217"/>
      <c r="EH474" s="217"/>
      <c r="EI474" s="217"/>
      <c r="EJ474" s="217"/>
      <c r="EK474" s="217"/>
      <c r="EL474" s="217"/>
      <c r="EM474" s="217"/>
      <c r="EN474" s="217"/>
      <c r="EO474" s="217"/>
      <c r="EP474" s="217"/>
      <c r="EQ474" s="217"/>
      <c r="ER474" s="217"/>
      <c r="ES474" s="217"/>
      <c r="ET474" s="217"/>
      <c r="EU474" s="217"/>
      <c r="EV474" s="217"/>
      <c r="EW474" s="217"/>
      <c r="EX474" s="217"/>
      <c r="EY474" s="217"/>
      <c r="EZ474" s="217"/>
      <c r="FA474" s="217"/>
      <c r="FB474" s="217"/>
      <c r="FC474" s="217"/>
      <c r="FD474" s="217"/>
      <c r="FE474" s="217"/>
      <c r="FF474" s="217"/>
      <c r="FG474" s="217"/>
      <c r="FH474" s="217"/>
      <c r="FI474" s="217"/>
      <c r="FJ474" s="217"/>
      <c r="FK474" s="217"/>
      <c r="FL474" s="217"/>
      <c r="FM474" s="217"/>
      <c r="FN474" s="217"/>
      <c r="FO474" s="217"/>
      <c r="FP474" s="217"/>
      <c r="FQ474" s="217"/>
      <c r="FR474" s="217"/>
      <c r="FS474" s="217"/>
      <c r="FT474" s="217"/>
      <c r="FU474" s="217"/>
      <c r="FV474" s="217"/>
      <c r="FW474" s="217"/>
      <c r="FX474" s="217"/>
      <c r="FY474" s="217"/>
      <c r="FZ474" s="217"/>
      <c r="GA474" s="217"/>
      <c r="GB474" s="217"/>
      <c r="GC474" s="217"/>
      <c r="GD474" s="217"/>
      <c r="GE474" s="217"/>
      <c r="GF474" s="217"/>
      <c r="GG474" s="217"/>
      <c r="GH474" s="217"/>
      <c r="GI474" s="217"/>
      <c r="GJ474" s="217"/>
      <c r="GK474" s="217"/>
      <c r="GL474" s="217"/>
      <c r="GM474" s="217"/>
      <c r="GN474" s="217"/>
      <c r="GO474" s="217"/>
      <c r="GP474" s="217"/>
      <c r="GQ474" s="217"/>
      <c r="GR474" s="217"/>
      <c r="GS474" s="217"/>
      <c r="GT474" s="217"/>
      <c r="GU474" s="217"/>
      <c r="GV474" s="217"/>
      <c r="GW474" s="217"/>
      <c r="GX474" s="217"/>
      <c r="GY474" s="217"/>
      <c r="GZ474" s="217"/>
      <c r="HA474" s="217"/>
      <c r="HB474" s="217"/>
      <c r="HC474" s="217"/>
      <c r="HD474" s="217"/>
      <c r="HE474" s="217"/>
      <c r="HF474" s="217"/>
      <c r="HG474" s="217"/>
      <c r="HH474" s="217"/>
      <c r="HI474" s="217"/>
      <c r="HJ474" s="217"/>
      <c r="HK474" s="217"/>
      <c r="HL474" s="217"/>
      <c r="HM474" s="217"/>
      <c r="HN474" s="217"/>
      <c r="HO474" s="217"/>
      <c r="HP474" s="217"/>
      <c r="HQ474" s="217"/>
      <c r="HR474" s="217"/>
      <c r="HS474" s="217"/>
      <c r="HT474" s="217"/>
      <c r="HU474" s="217"/>
      <c r="HV474" s="217"/>
      <c r="HW474" s="217"/>
      <c r="HX474" s="217"/>
      <c r="HY474" s="217"/>
      <c r="HZ474" s="217"/>
      <c r="IA474" s="217"/>
      <c r="IB474" s="217"/>
      <c r="IC474" s="217"/>
      <c r="ID474" s="217"/>
      <c r="IE474" s="217"/>
      <c r="IF474" s="217"/>
      <c r="IG474" s="217"/>
      <c r="IH474" s="217"/>
      <c r="II474" s="217"/>
      <c r="IJ474" s="217"/>
      <c r="IK474" s="217"/>
      <c r="IL474" s="217"/>
      <c r="IM474" s="217"/>
      <c r="IN474" s="217"/>
      <c r="IO474" s="217"/>
      <c r="IP474" s="217"/>
      <c r="IQ474" s="217"/>
      <c r="IR474" s="217"/>
      <c r="IS474" s="217"/>
      <c r="IT474" s="217"/>
      <c r="IU474" s="217"/>
      <c r="IV474" s="217"/>
      <c r="IW474" s="217"/>
    </row>
    <row r="475" customFormat="false" ht="12.75" hidden="false" customHeight="false" outlineLevel="0" collapsed="false">
      <c r="A475" s="192"/>
      <c r="B475" s="229"/>
      <c r="C475" s="222"/>
      <c r="D475" s="222"/>
      <c r="E475" s="222"/>
      <c r="F475" s="217"/>
      <c r="G475" s="217"/>
      <c r="H475" s="217"/>
      <c r="I475" s="217"/>
      <c r="J475" s="217"/>
      <c r="K475" s="217"/>
      <c r="L475" s="217"/>
      <c r="M475" s="217"/>
      <c r="N475" s="217"/>
      <c r="O475" s="217"/>
      <c r="P475" s="217"/>
      <c r="Q475" s="217"/>
      <c r="R475" s="217"/>
      <c r="S475" s="217"/>
      <c r="T475" s="217"/>
      <c r="U475" s="217"/>
      <c r="V475" s="217"/>
      <c r="W475" s="217"/>
      <c r="X475" s="217"/>
      <c r="Y475" s="217"/>
      <c r="Z475" s="217"/>
      <c r="AA475" s="217"/>
      <c r="AB475" s="217"/>
      <c r="AC475" s="217"/>
      <c r="AD475" s="217"/>
      <c r="AE475" s="217"/>
      <c r="AF475" s="217"/>
      <c r="AG475" s="217"/>
      <c r="AH475" s="217"/>
      <c r="AI475" s="217"/>
      <c r="AJ475" s="217"/>
      <c r="AK475" s="217"/>
      <c r="AL475" s="217"/>
      <c r="AM475" s="217"/>
      <c r="AN475" s="217"/>
      <c r="AO475" s="217"/>
      <c r="AP475" s="217"/>
      <c r="AQ475" s="217"/>
      <c r="AR475" s="217"/>
      <c r="AS475" s="217"/>
      <c r="AT475" s="217"/>
      <c r="AU475" s="217"/>
      <c r="AV475" s="217"/>
      <c r="AW475" s="217"/>
      <c r="AX475" s="217"/>
      <c r="AY475" s="217"/>
      <c r="AZ475" s="217"/>
      <c r="BA475" s="217"/>
      <c r="BB475" s="217"/>
      <c r="BC475" s="217"/>
      <c r="BD475" s="217"/>
      <c r="BE475" s="217"/>
      <c r="BF475" s="217"/>
      <c r="BG475" s="217"/>
      <c r="BH475" s="217"/>
      <c r="BI475" s="217"/>
      <c r="BJ475" s="217"/>
      <c r="BK475" s="217"/>
      <c r="BL475" s="217"/>
      <c r="BM475" s="217"/>
      <c r="BN475" s="217"/>
      <c r="BO475" s="217"/>
      <c r="BP475" s="217"/>
      <c r="BQ475" s="217"/>
      <c r="BR475" s="217"/>
      <c r="BS475" s="217"/>
      <c r="BT475" s="217"/>
      <c r="BU475" s="217"/>
      <c r="BV475" s="217"/>
      <c r="BW475" s="217"/>
      <c r="BX475" s="217"/>
      <c r="BY475" s="217"/>
      <c r="BZ475" s="217"/>
      <c r="CA475" s="217"/>
      <c r="CB475" s="217"/>
      <c r="CC475" s="217"/>
      <c r="CD475" s="217"/>
      <c r="CE475" s="217"/>
      <c r="CF475" s="217"/>
      <c r="CG475" s="217"/>
      <c r="CH475" s="217"/>
      <c r="CI475" s="217"/>
      <c r="CJ475" s="217"/>
      <c r="CK475" s="217"/>
      <c r="CL475" s="217"/>
      <c r="CM475" s="217"/>
      <c r="CN475" s="217"/>
      <c r="CO475" s="217"/>
      <c r="CP475" s="217"/>
      <c r="CQ475" s="217"/>
      <c r="CR475" s="217"/>
      <c r="CS475" s="217"/>
      <c r="CT475" s="217"/>
      <c r="CU475" s="217"/>
      <c r="CV475" s="217"/>
      <c r="CW475" s="217"/>
      <c r="CX475" s="217"/>
      <c r="CY475" s="217"/>
      <c r="CZ475" s="217"/>
      <c r="DA475" s="217"/>
      <c r="DB475" s="217"/>
      <c r="DC475" s="217"/>
      <c r="DD475" s="217"/>
      <c r="DE475" s="217"/>
      <c r="DF475" s="217"/>
      <c r="DG475" s="217"/>
      <c r="DH475" s="217"/>
      <c r="DI475" s="217"/>
      <c r="DJ475" s="217"/>
      <c r="DK475" s="217"/>
      <c r="DL475" s="217"/>
      <c r="DM475" s="217"/>
      <c r="DN475" s="217"/>
      <c r="DO475" s="217"/>
      <c r="DP475" s="217"/>
      <c r="DQ475" s="217"/>
      <c r="DR475" s="217"/>
      <c r="DS475" s="217"/>
      <c r="DT475" s="217"/>
      <c r="DU475" s="217"/>
      <c r="DV475" s="217"/>
      <c r="DW475" s="217"/>
      <c r="DX475" s="217"/>
      <c r="DY475" s="217"/>
      <c r="DZ475" s="217"/>
      <c r="EA475" s="217"/>
      <c r="EB475" s="217"/>
      <c r="EC475" s="217"/>
      <c r="ED475" s="217"/>
      <c r="EE475" s="217"/>
      <c r="EF475" s="217"/>
      <c r="EG475" s="217"/>
      <c r="EH475" s="217"/>
      <c r="EI475" s="217"/>
      <c r="EJ475" s="217"/>
      <c r="EK475" s="217"/>
      <c r="EL475" s="217"/>
      <c r="EM475" s="217"/>
      <c r="EN475" s="217"/>
      <c r="EO475" s="217"/>
      <c r="EP475" s="217"/>
      <c r="EQ475" s="217"/>
      <c r="ER475" s="217"/>
      <c r="ES475" s="217"/>
      <c r="ET475" s="217"/>
      <c r="EU475" s="217"/>
      <c r="EV475" s="217"/>
      <c r="EW475" s="217"/>
      <c r="EX475" s="217"/>
      <c r="EY475" s="217"/>
      <c r="EZ475" s="217"/>
      <c r="FA475" s="217"/>
      <c r="FB475" s="217"/>
      <c r="FC475" s="217"/>
      <c r="FD475" s="217"/>
      <c r="FE475" s="217"/>
      <c r="FF475" s="217"/>
      <c r="FG475" s="217"/>
      <c r="FH475" s="217"/>
      <c r="FI475" s="217"/>
      <c r="FJ475" s="217"/>
      <c r="FK475" s="217"/>
      <c r="FL475" s="217"/>
      <c r="FM475" s="217"/>
      <c r="FN475" s="217"/>
      <c r="FO475" s="217"/>
      <c r="FP475" s="217"/>
      <c r="FQ475" s="217"/>
      <c r="FR475" s="217"/>
      <c r="FS475" s="217"/>
      <c r="FT475" s="217"/>
      <c r="FU475" s="217"/>
      <c r="FV475" s="217"/>
      <c r="FW475" s="217"/>
      <c r="FX475" s="217"/>
      <c r="FY475" s="217"/>
      <c r="FZ475" s="217"/>
      <c r="GA475" s="217"/>
      <c r="GB475" s="217"/>
      <c r="GC475" s="217"/>
      <c r="GD475" s="217"/>
      <c r="GE475" s="217"/>
      <c r="GF475" s="217"/>
      <c r="GG475" s="217"/>
      <c r="GH475" s="217"/>
      <c r="GI475" s="217"/>
      <c r="GJ475" s="217"/>
      <c r="GK475" s="217"/>
      <c r="GL475" s="217"/>
      <c r="GM475" s="217"/>
      <c r="GN475" s="217"/>
      <c r="GO475" s="217"/>
      <c r="GP475" s="217"/>
      <c r="GQ475" s="217"/>
      <c r="GR475" s="217"/>
      <c r="GS475" s="217"/>
      <c r="GT475" s="217"/>
      <c r="GU475" s="217"/>
      <c r="GV475" s="217"/>
      <c r="GW475" s="217"/>
      <c r="GX475" s="217"/>
      <c r="GY475" s="217"/>
      <c r="GZ475" s="217"/>
      <c r="HA475" s="217"/>
      <c r="HB475" s="217"/>
      <c r="HC475" s="217"/>
      <c r="HD475" s="217"/>
      <c r="HE475" s="217"/>
      <c r="HF475" s="217"/>
      <c r="HG475" s="217"/>
      <c r="HH475" s="217"/>
      <c r="HI475" s="217"/>
      <c r="HJ475" s="217"/>
      <c r="HK475" s="217"/>
      <c r="HL475" s="217"/>
      <c r="HM475" s="217"/>
      <c r="HN475" s="217"/>
      <c r="HO475" s="217"/>
      <c r="HP475" s="217"/>
      <c r="HQ475" s="217"/>
      <c r="HR475" s="217"/>
      <c r="HS475" s="217"/>
      <c r="HT475" s="217"/>
      <c r="HU475" s="217"/>
      <c r="HV475" s="217"/>
      <c r="HW475" s="217"/>
      <c r="HX475" s="217"/>
      <c r="HY475" s="217"/>
      <c r="HZ475" s="217"/>
      <c r="IA475" s="217"/>
      <c r="IB475" s="217"/>
      <c r="IC475" s="217"/>
      <c r="ID475" s="217"/>
      <c r="IE475" s="217"/>
      <c r="IF475" s="217"/>
      <c r="IG475" s="217"/>
      <c r="IH475" s="217"/>
      <c r="II475" s="217"/>
      <c r="IJ475" s="217"/>
      <c r="IK475" s="217"/>
      <c r="IL475" s="217"/>
      <c r="IM475" s="217"/>
      <c r="IN475" s="217"/>
      <c r="IO475" s="217"/>
      <c r="IP475" s="217"/>
      <c r="IQ475" s="217"/>
      <c r="IR475" s="217"/>
      <c r="IS475" s="217"/>
      <c r="IT475" s="217"/>
      <c r="IU475" s="217"/>
      <c r="IV475" s="217"/>
      <c r="IW475" s="217"/>
    </row>
    <row r="476" customFormat="false" ht="12.75" hidden="false" customHeight="false" outlineLevel="0" collapsed="false">
      <c r="A476" s="192"/>
      <c r="B476" s="229"/>
      <c r="C476" s="222"/>
      <c r="D476" s="222"/>
      <c r="E476" s="222"/>
      <c r="F476" s="217"/>
      <c r="G476" s="217"/>
      <c r="H476" s="217"/>
      <c r="I476" s="217"/>
      <c r="J476" s="217"/>
      <c r="K476" s="217"/>
      <c r="L476" s="217"/>
      <c r="M476" s="217"/>
      <c r="N476" s="217"/>
      <c r="O476" s="217"/>
      <c r="P476" s="217"/>
      <c r="Q476" s="217"/>
      <c r="R476" s="217"/>
      <c r="S476" s="217"/>
      <c r="T476" s="217"/>
      <c r="U476" s="217"/>
      <c r="V476" s="217"/>
      <c r="W476" s="217"/>
      <c r="X476" s="217"/>
      <c r="Y476" s="217"/>
      <c r="Z476" s="217"/>
      <c r="AA476" s="217"/>
      <c r="AB476" s="217"/>
      <c r="AC476" s="217"/>
      <c r="AD476" s="217"/>
      <c r="AE476" s="217"/>
      <c r="AF476" s="217"/>
      <c r="AG476" s="217"/>
      <c r="AH476" s="217"/>
      <c r="AI476" s="217"/>
      <c r="AJ476" s="217"/>
      <c r="AK476" s="217"/>
      <c r="AL476" s="217"/>
      <c r="AM476" s="217"/>
      <c r="AN476" s="217"/>
      <c r="AO476" s="217"/>
      <c r="AP476" s="217"/>
      <c r="AQ476" s="217"/>
      <c r="AR476" s="217"/>
      <c r="AS476" s="217"/>
      <c r="AT476" s="217"/>
      <c r="AU476" s="217"/>
      <c r="AV476" s="217"/>
      <c r="AW476" s="217"/>
      <c r="AX476" s="217"/>
      <c r="AY476" s="217"/>
      <c r="AZ476" s="217"/>
      <c r="BA476" s="217"/>
      <c r="BB476" s="217"/>
      <c r="BC476" s="217"/>
      <c r="BD476" s="217"/>
      <c r="BE476" s="217"/>
      <c r="BF476" s="217"/>
      <c r="BG476" s="217"/>
      <c r="BH476" s="217"/>
      <c r="BI476" s="217"/>
      <c r="BJ476" s="217"/>
      <c r="BK476" s="217"/>
      <c r="BL476" s="217"/>
      <c r="BM476" s="217"/>
      <c r="BN476" s="217"/>
      <c r="BO476" s="217"/>
      <c r="BP476" s="217"/>
      <c r="BQ476" s="217"/>
      <c r="BR476" s="217"/>
      <c r="BS476" s="217"/>
      <c r="BT476" s="217"/>
      <c r="BU476" s="217"/>
      <c r="BV476" s="217"/>
      <c r="BW476" s="217"/>
      <c r="BX476" s="217"/>
      <c r="BY476" s="217"/>
      <c r="BZ476" s="217"/>
      <c r="CA476" s="217"/>
      <c r="CB476" s="217"/>
      <c r="CC476" s="217"/>
      <c r="CD476" s="217"/>
      <c r="CE476" s="217"/>
      <c r="CF476" s="217"/>
      <c r="CG476" s="217"/>
      <c r="CH476" s="217"/>
      <c r="CI476" s="217"/>
      <c r="CJ476" s="217"/>
      <c r="CK476" s="217"/>
      <c r="CL476" s="217"/>
      <c r="CM476" s="217"/>
      <c r="CN476" s="217"/>
      <c r="CO476" s="217"/>
      <c r="CP476" s="217"/>
      <c r="CQ476" s="217"/>
      <c r="CR476" s="217"/>
      <c r="CS476" s="217"/>
      <c r="CT476" s="217"/>
      <c r="CU476" s="217"/>
      <c r="CV476" s="217"/>
      <c r="CW476" s="217"/>
      <c r="CX476" s="217"/>
      <c r="CY476" s="217"/>
      <c r="CZ476" s="217"/>
      <c r="DA476" s="217"/>
      <c r="DB476" s="217"/>
      <c r="DC476" s="217"/>
      <c r="DD476" s="217"/>
      <c r="DE476" s="217"/>
      <c r="DF476" s="217"/>
      <c r="DG476" s="217"/>
      <c r="DH476" s="217"/>
      <c r="DI476" s="217"/>
      <c r="DJ476" s="217"/>
      <c r="DK476" s="217"/>
      <c r="DL476" s="217"/>
      <c r="DM476" s="217"/>
      <c r="DN476" s="217"/>
      <c r="DO476" s="217"/>
      <c r="DP476" s="217"/>
      <c r="DQ476" s="217"/>
      <c r="DR476" s="217"/>
      <c r="DS476" s="217"/>
      <c r="DT476" s="217"/>
      <c r="DU476" s="217"/>
      <c r="DV476" s="217"/>
      <c r="DW476" s="217"/>
      <c r="DX476" s="217"/>
      <c r="DY476" s="217"/>
      <c r="DZ476" s="217"/>
      <c r="EA476" s="217"/>
      <c r="EB476" s="217"/>
      <c r="EC476" s="217"/>
      <c r="ED476" s="217"/>
      <c r="EE476" s="217"/>
      <c r="EF476" s="217"/>
      <c r="EG476" s="217"/>
      <c r="EH476" s="217"/>
      <c r="EI476" s="217"/>
      <c r="EJ476" s="217"/>
      <c r="EK476" s="217"/>
      <c r="EL476" s="217"/>
      <c r="EM476" s="217"/>
      <c r="EN476" s="217"/>
      <c r="EO476" s="217"/>
      <c r="EP476" s="217"/>
      <c r="EQ476" s="217"/>
      <c r="ER476" s="217"/>
      <c r="ES476" s="217"/>
      <c r="ET476" s="217"/>
      <c r="EU476" s="217"/>
      <c r="EV476" s="217"/>
      <c r="EW476" s="217"/>
      <c r="EX476" s="217"/>
      <c r="EY476" s="217"/>
      <c r="EZ476" s="217"/>
      <c r="FA476" s="217"/>
      <c r="FB476" s="217"/>
      <c r="FC476" s="217"/>
      <c r="FD476" s="217"/>
      <c r="FE476" s="217"/>
      <c r="FF476" s="217"/>
      <c r="FG476" s="217"/>
      <c r="FH476" s="217"/>
      <c r="FI476" s="217"/>
      <c r="FJ476" s="217"/>
      <c r="FK476" s="217"/>
      <c r="FL476" s="217"/>
      <c r="FM476" s="217"/>
      <c r="FN476" s="217"/>
      <c r="FO476" s="217"/>
      <c r="FP476" s="217"/>
      <c r="FQ476" s="217"/>
      <c r="FR476" s="217"/>
      <c r="FS476" s="217"/>
      <c r="FT476" s="217"/>
      <c r="FU476" s="217"/>
      <c r="FV476" s="217"/>
      <c r="FW476" s="217"/>
      <c r="FX476" s="217"/>
      <c r="FY476" s="217"/>
      <c r="FZ476" s="217"/>
      <c r="GA476" s="217"/>
      <c r="GB476" s="217"/>
      <c r="GC476" s="217"/>
      <c r="GD476" s="217"/>
      <c r="GE476" s="217"/>
      <c r="GF476" s="217"/>
      <c r="GG476" s="217"/>
      <c r="GH476" s="217"/>
      <c r="GI476" s="217"/>
      <c r="GJ476" s="217"/>
      <c r="GK476" s="217"/>
      <c r="GL476" s="217"/>
      <c r="GM476" s="217"/>
      <c r="GN476" s="217"/>
      <c r="GO476" s="217"/>
      <c r="GP476" s="217"/>
      <c r="GQ476" s="217"/>
      <c r="GR476" s="217"/>
      <c r="GS476" s="217"/>
      <c r="GT476" s="217"/>
      <c r="GU476" s="217"/>
      <c r="GV476" s="217"/>
      <c r="GW476" s="217"/>
      <c r="GX476" s="217"/>
      <c r="GY476" s="217"/>
      <c r="GZ476" s="217"/>
      <c r="HA476" s="217"/>
      <c r="HB476" s="217"/>
      <c r="HC476" s="217"/>
      <c r="HD476" s="217"/>
      <c r="HE476" s="217"/>
      <c r="HF476" s="217"/>
      <c r="HG476" s="217"/>
      <c r="HH476" s="217"/>
      <c r="HI476" s="217"/>
      <c r="HJ476" s="217"/>
      <c r="HK476" s="217"/>
      <c r="HL476" s="217"/>
      <c r="HM476" s="217"/>
      <c r="HN476" s="217"/>
      <c r="HO476" s="217"/>
      <c r="HP476" s="217"/>
      <c r="HQ476" s="217"/>
      <c r="HR476" s="217"/>
      <c r="HS476" s="217"/>
      <c r="HT476" s="217"/>
      <c r="HU476" s="217"/>
      <c r="HV476" s="217"/>
      <c r="HW476" s="217"/>
      <c r="HX476" s="217"/>
      <c r="HY476" s="217"/>
      <c r="HZ476" s="217"/>
      <c r="IA476" s="217"/>
      <c r="IB476" s="217"/>
      <c r="IC476" s="217"/>
      <c r="ID476" s="217"/>
      <c r="IE476" s="217"/>
      <c r="IF476" s="217"/>
      <c r="IG476" s="217"/>
      <c r="IH476" s="217"/>
      <c r="II476" s="217"/>
      <c r="IJ476" s="217"/>
      <c r="IK476" s="217"/>
      <c r="IL476" s="217"/>
      <c r="IM476" s="217"/>
      <c r="IN476" s="217"/>
      <c r="IO476" s="217"/>
      <c r="IP476" s="217"/>
      <c r="IQ476" s="217"/>
      <c r="IR476" s="217"/>
      <c r="IS476" s="217"/>
      <c r="IT476" s="217"/>
      <c r="IU476" s="217"/>
      <c r="IV476" s="217"/>
      <c r="IW476" s="217"/>
    </row>
    <row r="477" customFormat="false" ht="12.75" hidden="false" customHeight="false" outlineLevel="0" collapsed="false">
      <c r="A477" s="148"/>
      <c r="B477" s="148"/>
      <c r="C477" s="148"/>
      <c r="D477" s="148"/>
      <c r="E477" s="148"/>
    </row>
    <row r="478" customFormat="false" ht="12.75" hidden="false" customHeight="false" outlineLevel="0" collapsed="false">
      <c r="A478" s="148"/>
      <c r="B478" s="148"/>
      <c r="C478" s="148"/>
      <c r="D478" s="148"/>
      <c r="E478" s="148"/>
    </row>
    <row r="479" customFormat="false" ht="12.75" hidden="false" customHeight="false" outlineLevel="0" collapsed="false">
      <c r="A479" s="148"/>
      <c r="B479" s="148"/>
      <c r="C479" s="148"/>
      <c r="D479" s="148"/>
      <c r="E479" s="148"/>
    </row>
    <row r="480" customFormat="false" ht="18.75" hidden="false" customHeight="false" outlineLevel="0" collapsed="false">
      <c r="A480" s="197"/>
      <c r="B480" s="148"/>
      <c r="C480" s="148"/>
      <c r="D480" s="148"/>
      <c r="E480" s="148"/>
    </row>
    <row r="481" customFormat="false" ht="12.75" hidden="false" customHeight="false" outlineLevel="0" collapsed="false">
      <c r="A481" s="160"/>
      <c r="B481" s="148"/>
      <c r="C481" s="148"/>
      <c r="D481" s="148"/>
      <c r="E481" s="148"/>
    </row>
    <row r="482" customFormat="false" ht="12.75" hidden="false" customHeight="false" outlineLevel="0" collapsed="false">
      <c r="A482" s="187"/>
      <c r="B482" s="148"/>
      <c r="C482" s="148"/>
      <c r="D482" s="206"/>
      <c r="E482" s="206"/>
    </row>
    <row r="483" customFormat="false" ht="12.75" hidden="false" customHeight="false" outlineLevel="0" collapsed="false">
      <c r="A483" s="148"/>
      <c r="B483" s="148"/>
      <c r="C483" s="148"/>
      <c r="D483" s="148"/>
      <c r="E483" s="148"/>
    </row>
    <row r="484" customFormat="false" ht="12.75" hidden="false" customHeight="false" outlineLevel="0" collapsed="false">
      <c r="A484" s="149"/>
      <c r="B484" s="149"/>
      <c r="C484" s="170"/>
      <c r="D484" s="170"/>
      <c r="E484" s="170"/>
    </row>
    <row r="485" customFormat="false" ht="12.75" hidden="false" customHeight="false" outlineLevel="0" collapsed="false">
      <c r="A485" s="160"/>
      <c r="B485" s="148"/>
      <c r="C485" s="148"/>
      <c r="D485" s="148"/>
      <c r="E485" s="148"/>
    </row>
    <row r="486" customFormat="false" ht="12.75" hidden="false" customHeight="false" outlineLevel="0" collapsed="false">
      <c r="A486" s="199"/>
      <c r="B486" s="148"/>
      <c r="C486" s="148"/>
      <c r="D486" s="200"/>
      <c r="E486" s="200"/>
    </row>
    <row r="487" customFormat="false" ht="12.75" hidden="false" customHeight="false" outlineLevel="0" collapsed="false">
      <c r="A487" s="199"/>
      <c r="B487" s="148"/>
      <c r="C487" s="148"/>
      <c r="D487" s="200"/>
      <c r="E487" s="200"/>
    </row>
    <row r="488" customFormat="false" ht="12.75" hidden="false" customHeight="false" outlineLevel="0" collapsed="false">
      <c r="A488" s="237"/>
      <c r="B488" s="148"/>
      <c r="C488" s="148"/>
      <c r="D488" s="200"/>
      <c r="E488" s="200"/>
    </row>
    <row r="489" customFormat="false" ht="12.75" hidden="false" customHeight="false" outlineLevel="0" collapsed="false">
      <c r="A489" s="199"/>
      <c r="B489" s="148"/>
      <c r="C489" s="148"/>
      <c r="D489" s="200"/>
      <c r="E489" s="200"/>
    </row>
    <row r="490" customFormat="false" ht="12.75" hidden="false" customHeight="false" outlineLevel="0" collapsed="false">
      <c r="A490" s="148"/>
      <c r="B490" s="148"/>
      <c r="C490" s="148"/>
      <c r="D490" s="200"/>
      <c r="E490" s="200"/>
    </row>
    <row r="491" customFormat="false" ht="12.75" hidden="false" customHeight="false" outlineLevel="0" collapsed="false">
      <c r="A491" s="160"/>
      <c r="B491" s="148"/>
      <c r="C491" s="148"/>
      <c r="D491" s="200"/>
      <c r="E491" s="200"/>
    </row>
    <row r="492" customFormat="false" ht="12.75" hidden="false" customHeight="false" outlineLevel="0" collapsed="false">
      <c r="A492" s="199"/>
      <c r="B492" s="148"/>
      <c r="C492" s="148"/>
      <c r="D492" s="200"/>
      <c r="E492" s="200"/>
    </row>
    <row r="493" customFormat="false" ht="12.75" hidden="false" customHeight="false" outlineLevel="0" collapsed="false">
      <c r="A493" s="199"/>
      <c r="B493" s="148"/>
      <c r="C493" s="148"/>
      <c r="D493" s="200"/>
      <c r="E493" s="200"/>
    </row>
    <row r="494" customFormat="false" ht="12.75" hidden="false" customHeight="false" outlineLevel="0" collapsed="false">
      <c r="A494" s="199"/>
      <c r="B494" s="148"/>
      <c r="C494" s="148"/>
      <c r="D494" s="200"/>
      <c r="E494" s="200"/>
    </row>
    <row r="495" customFormat="false" ht="12.75" hidden="false" customHeight="false" outlineLevel="0" collapsed="false">
      <c r="A495" s="199"/>
      <c r="B495" s="148"/>
      <c r="C495" s="148"/>
      <c r="D495" s="200"/>
      <c r="E495" s="200"/>
    </row>
    <row r="496" customFormat="false" ht="12.75" hidden="false" customHeight="false" outlineLevel="0" collapsed="false">
      <c r="A496" s="199"/>
      <c r="B496" s="148"/>
      <c r="C496" s="148"/>
      <c r="D496" s="200"/>
      <c r="E496" s="200"/>
    </row>
    <row r="497" customFormat="false" ht="12.75" hidden="false" customHeight="false" outlineLevel="0" collapsed="false">
      <c r="A497" s="199"/>
      <c r="B497" s="148"/>
      <c r="C497" s="148"/>
      <c r="D497" s="200"/>
      <c r="E497" s="200"/>
    </row>
    <row r="498" customFormat="false" ht="12.75" hidden="false" customHeight="false" outlineLevel="0" collapsed="false">
      <c r="A498" s="199"/>
      <c r="B498" s="148"/>
      <c r="C498" s="148"/>
      <c r="D498" s="200"/>
      <c r="E498" s="200"/>
    </row>
    <row r="499" customFormat="false" ht="12.75" hidden="false" customHeight="false" outlineLevel="0" collapsed="false">
      <c r="A499" s="199"/>
      <c r="B499" s="148"/>
      <c r="C499" s="148"/>
      <c r="D499" s="200"/>
      <c r="E499" s="200"/>
    </row>
    <row r="500" customFormat="false" ht="12.75" hidden="false" customHeight="false" outlineLevel="0" collapsed="false">
      <c r="A500" s="199"/>
      <c r="B500" s="148"/>
      <c r="C500" s="148"/>
      <c r="D500" s="200"/>
      <c r="E500" s="200"/>
    </row>
    <row r="501" customFormat="false" ht="12.75" hidden="false" customHeight="false" outlineLevel="0" collapsed="false">
      <c r="A501" s="199"/>
      <c r="B501" s="148"/>
      <c r="C501" s="148"/>
      <c r="D501" s="200"/>
      <c r="E501" s="200"/>
    </row>
    <row r="502" customFormat="false" ht="12.75" hidden="false" customHeight="false" outlineLevel="0" collapsed="false">
      <c r="A502" s="148"/>
      <c r="B502" s="148"/>
      <c r="C502" s="148"/>
      <c r="D502" s="200"/>
      <c r="E502" s="200"/>
    </row>
    <row r="503" customFormat="false" ht="12.75" hidden="false" customHeight="false" outlineLevel="0" collapsed="false">
      <c r="A503" s="148"/>
      <c r="B503" s="148"/>
      <c r="C503" s="148"/>
      <c r="D503" s="200"/>
      <c r="E503" s="200"/>
    </row>
    <row r="504" customFormat="false" ht="12.75" hidden="false" customHeight="false" outlineLevel="0" collapsed="false">
      <c r="A504" s="148"/>
      <c r="B504" s="148"/>
      <c r="C504" s="148"/>
      <c r="D504" s="200"/>
      <c r="E504" s="200"/>
    </row>
    <row r="505" customFormat="false" ht="12.75" hidden="false" customHeight="false" outlineLevel="0" collapsed="false">
      <c r="A505" s="199"/>
      <c r="B505" s="148"/>
      <c r="C505" s="148"/>
      <c r="D505" s="200"/>
      <c r="E505" s="200"/>
    </row>
    <row r="506" customFormat="false" ht="12.75" hidden="false" customHeight="false" outlineLevel="0" collapsed="false">
      <c r="A506" s="148"/>
      <c r="B506" s="148"/>
      <c r="C506" s="148"/>
      <c r="D506" s="200"/>
      <c r="E506" s="200"/>
    </row>
    <row r="507" customFormat="false" ht="12.75" hidden="false" customHeight="false" outlineLevel="0" collapsed="false">
      <c r="A507" s="148"/>
      <c r="B507" s="148"/>
      <c r="C507" s="148"/>
      <c r="D507" s="200"/>
      <c r="E507" s="200"/>
    </row>
    <row r="508" customFormat="false" ht="12.75" hidden="false" customHeight="false" outlineLevel="0" collapsed="false">
      <c r="A508" s="160"/>
      <c r="B508" s="148"/>
      <c r="C508" s="148"/>
      <c r="D508" s="200"/>
      <c r="E508" s="200"/>
    </row>
    <row r="509" customFormat="false" ht="12.75" hidden="false" customHeight="false" outlineLevel="0" collapsed="false">
      <c r="A509" s="199"/>
      <c r="B509" s="148"/>
      <c r="C509" s="148"/>
      <c r="D509" s="200"/>
      <c r="E509" s="200"/>
    </row>
    <row r="510" customFormat="false" ht="12.75" hidden="false" customHeight="false" outlineLevel="0" collapsed="false">
      <c r="A510" s="160"/>
      <c r="B510" s="148"/>
      <c r="C510" s="148"/>
      <c r="D510" s="200"/>
      <c r="E510" s="200"/>
    </row>
    <row r="511" customFormat="false" ht="12.75" hidden="false" customHeight="false" outlineLevel="0" collapsed="false">
      <c r="A511" s="160"/>
      <c r="B511" s="148"/>
      <c r="C511" s="148"/>
      <c r="D511" s="200"/>
      <c r="E511" s="200"/>
    </row>
    <row r="512" customFormat="false" ht="12.75" hidden="false" customHeight="false" outlineLevel="0" collapsed="false">
      <c r="A512" s="160"/>
      <c r="B512" s="148"/>
      <c r="C512" s="148"/>
      <c r="D512" s="200"/>
      <c r="E512" s="200"/>
    </row>
    <row r="513" customFormat="false" ht="12.75" hidden="false" customHeight="false" outlineLevel="0" collapsed="false">
      <c r="A513" s="148"/>
      <c r="B513" s="148"/>
      <c r="C513" s="148"/>
      <c r="D513" s="200"/>
      <c r="E513" s="200"/>
    </row>
    <row r="514" customFormat="false" ht="12.75" hidden="false" customHeight="false" outlineLevel="0" collapsed="false">
      <c r="A514" s="148"/>
      <c r="B514" s="148"/>
      <c r="C514" s="148"/>
      <c r="D514" s="200"/>
      <c r="E514" s="200"/>
    </row>
    <row r="515" customFormat="false" ht="12.75" hidden="false" customHeight="false" outlineLevel="0" collapsed="false">
      <c r="A515" s="160"/>
      <c r="B515" s="148"/>
      <c r="C515" s="148"/>
      <c r="D515" s="200"/>
      <c r="E515" s="200"/>
    </row>
    <row r="516" customFormat="false" ht="12.75" hidden="false" customHeight="false" outlineLevel="0" collapsed="false">
      <c r="A516" s="160"/>
      <c r="B516" s="148"/>
      <c r="C516" s="148"/>
      <c r="D516" s="200"/>
      <c r="E516" s="200"/>
    </row>
    <row r="517" customFormat="false" ht="12.75" hidden="false" customHeight="false" outlineLevel="0" collapsed="false">
      <c r="A517" s="160"/>
      <c r="B517" s="148"/>
      <c r="C517" s="148"/>
      <c r="D517" s="200"/>
      <c r="E517" s="200"/>
    </row>
    <row r="518" customFormat="false" ht="12.75" hidden="false" customHeight="false" outlineLevel="0" collapsed="false">
      <c r="A518" s="160"/>
      <c r="B518" s="148"/>
      <c r="C518" s="148"/>
      <c r="D518" s="200"/>
      <c r="E518" s="200"/>
    </row>
    <row r="519" customFormat="false" ht="12.75" hidden="false" customHeight="false" outlineLevel="0" collapsed="false">
      <c r="A519" s="148"/>
      <c r="B519" s="148"/>
      <c r="C519" s="148"/>
      <c r="D519" s="148"/>
      <c r="E519" s="148"/>
    </row>
    <row r="520" customFormat="false" ht="12.75" hidden="false" customHeight="false" outlineLevel="0" collapsed="false">
      <c r="A520" s="148"/>
      <c r="B520" s="148"/>
      <c r="C520" s="148"/>
      <c r="D520" s="148"/>
      <c r="E520" s="148"/>
    </row>
    <row r="521" customFormat="false" ht="12.75" hidden="false" customHeight="false" outlineLevel="0" collapsed="false">
      <c r="A521" s="148"/>
      <c r="B521" s="148"/>
      <c r="C521" s="148"/>
      <c r="D521" s="148"/>
      <c r="E521" s="148"/>
    </row>
    <row r="522" customFormat="false" ht="12.75" hidden="false" customHeight="false" outlineLevel="0" collapsed="false">
      <c r="A522" s="148"/>
      <c r="B522" s="148"/>
      <c r="C522" s="148"/>
      <c r="D522" s="148"/>
      <c r="E522" s="148"/>
    </row>
    <row r="523" customFormat="false" ht="12.75" hidden="false" customHeight="false" outlineLevel="0" collapsed="false">
      <c r="A523" s="148"/>
      <c r="B523" s="148"/>
      <c r="C523" s="148"/>
      <c r="D523" s="148"/>
      <c r="E523" s="148"/>
    </row>
    <row r="524" customFormat="false" ht="12.75" hidden="false" customHeight="false" outlineLevel="0" collapsed="false">
      <c r="A524" s="148"/>
      <c r="B524" s="148"/>
      <c r="C524" s="148"/>
      <c r="D524" s="148"/>
      <c r="E524" s="148"/>
    </row>
    <row r="525" customFormat="false" ht="12.75" hidden="false" customHeight="false" outlineLevel="0" collapsed="false">
      <c r="A525" s="148"/>
      <c r="B525" s="148"/>
      <c r="C525" s="148"/>
      <c r="D525" s="148"/>
      <c r="E525" s="148"/>
    </row>
    <row r="526" customFormat="false" ht="12.75" hidden="false" customHeight="false" outlineLevel="0" collapsed="false">
      <c r="A526" s="148"/>
      <c r="B526" s="148"/>
      <c r="C526" s="148"/>
      <c r="D526" s="148"/>
      <c r="E526" s="148"/>
    </row>
    <row r="527" customFormat="false" ht="12.75" hidden="false" customHeight="false" outlineLevel="0" collapsed="false">
      <c r="A527" s="148"/>
      <c r="B527" s="148"/>
      <c r="C527" s="148"/>
      <c r="D527" s="148"/>
      <c r="E527" s="148"/>
    </row>
    <row r="528" customFormat="false" ht="12.75" hidden="false" customHeight="false" outlineLevel="0" collapsed="false">
      <c r="A528" s="148"/>
      <c r="B528" s="148"/>
      <c r="C528" s="148"/>
      <c r="D528" s="148"/>
      <c r="E528" s="148"/>
    </row>
    <row r="529" customFormat="false" ht="12.75" hidden="false" customHeight="false" outlineLevel="0" collapsed="false">
      <c r="A529" s="148"/>
      <c r="B529" s="148"/>
      <c r="C529" s="148"/>
      <c r="D529" s="148"/>
      <c r="E529" s="148"/>
    </row>
    <row r="530" customFormat="false" ht="12.75" hidden="false" customHeight="false" outlineLevel="0" collapsed="false">
      <c r="A530" s="148"/>
      <c r="B530" s="148"/>
      <c r="C530" s="148"/>
      <c r="D530" s="148"/>
      <c r="E530" s="148"/>
    </row>
    <row r="531" customFormat="false" ht="12.75" hidden="false" customHeight="false" outlineLevel="0" collapsed="false">
      <c r="A531" s="148"/>
      <c r="B531" s="148"/>
      <c r="C531" s="148"/>
      <c r="D531" s="148"/>
      <c r="E531" s="148"/>
    </row>
    <row r="532" customFormat="false" ht="12.75" hidden="false" customHeight="false" outlineLevel="0" collapsed="false">
      <c r="A532" s="148"/>
      <c r="B532" s="148"/>
      <c r="C532" s="148"/>
      <c r="D532" s="148"/>
      <c r="E532" s="148"/>
    </row>
    <row r="533" customFormat="false" ht="12.75" hidden="false" customHeight="false" outlineLevel="0" collapsed="false">
      <c r="A533" s="148"/>
      <c r="B533" s="148"/>
      <c r="C533" s="148"/>
      <c r="D533" s="148"/>
      <c r="E533" s="148"/>
    </row>
    <row r="534" customFormat="false" ht="12.75" hidden="false" customHeight="false" outlineLevel="0" collapsed="false">
      <c r="A534" s="148"/>
      <c r="B534" s="148"/>
      <c r="C534" s="148"/>
      <c r="D534" s="148"/>
      <c r="E534" s="148"/>
    </row>
    <row r="535" customFormat="false" ht="12.75" hidden="false" customHeight="false" outlineLevel="0" collapsed="false">
      <c r="A535" s="148"/>
      <c r="B535" s="148"/>
      <c r="C535" s="148"/>
      <c r="D535" s="148"/>
      <c r="E535" s="148"/>
    </row>
    <row r="536" customFormat="false" ht="12.75" hidden="false" customHeight="false" outlineLevel="0" collapsed="false">
      <c r="A536" s="148"/>
      <c r="B536" s="148"/>
      <c r="C536" s="148"/>
      <c r="D536" s="148"/>
      <c r="E536" s="148"/>
    </row>
    <row r="537" customFormat="false" ht="12.75" hidden="false" customHeight="false" outlineLevel="0" collapsed="false">
      <c r="A537" s="148"/>
      <c r="B537" s="148"/>
      <c r="C537" s="148"/>
      <c r="D537" s="148"/>
      <c r="E537" s="148"/>
    </row>
    <row r="538" customFormat="false" ht="12.75" hidden="false" customHeight="false" outlineLevel="0" collapsed="false">
      <c r="A538" s="148"/>
      <c r="B538" s="148"/>
      <c r="C538" s="148"/>
      <c r="D538" s="148"/>
      <c r="E538" s="148"/>
    </row>
    <row r="539" customFormat="false" ht="12.75" hidden="false" customHeight="false" outlineLevel="0" collapsed="false">
      <c r="A539" s="148"/>
      <c r="B539" s="148"/>
      <c r="C539" s="148"/>
      <c r="D539" s="148"/>
      <c r="E539" s="148"/>
    </row>
    <row r="540" customFormat="false" ht="12.75" hidden="false" customHeight="false" outlineLevel="0" collapsed="false">
      <c r="A540" s="148"/>
      <c r="B540" s="148"/>
      <c r="C540" s="148"/>
      <c r="D540" s="148"/>
      <c r="E540" s="148"/>
    </row>
    <row r="541" customFormat="false" ht="12.75" hidden="false" customHeight="false" outlineLevel="0" collapsed="false">
      <c r="A541" s="148"/>
      <c r="B541" s="148"/>
      <c r="C541" s="148"/>
      <c r="D541" s="148"/>
      <c r="E541" s="148"/>
    </row>
    <row r="542" customFormat="false" ht="12.75" hidden="false" customHeight="false" outlineLevel="0" collapsed="false">
      <c r="A542" s="148"/>
      <c r="B542" s="148"/>
      <c r="C542" s="148"/>
      <c r="D542" s="148"/>
      <c r="E542" s="148"/>
    </row>
    <row r="543" customFormat="false" ht="12.75" hidden="false" customHeight="false" outlineLevel="0" collapsed="false">
      <c r="A543" s="148"/>
      <c r="B543" s="148"/>
      <c r="C543" s="148"/>
      <c r="D543" s="148"/>
      <c r="E543" s="148"/>
    </row>
    <row r="544" customFormat="false" ht="12.75" hidden="false" customHeight="false" outlineLevel="0" collapsed="false">
      <c r="A544" s="148"/>
      <c r="B544" s="148"/>
      <c r="C544" s="148"/>
      <c r="D544" s="148"/>
      <c r="E544" s="148"/>
    </row>
    <row r="545" customFormat="false" ht="12.75" hidden="false" customHeight="false" outlineLevel="0" collapsed="false">
      <c r="A545" s="148"/>
      <c r="B545" s="148"/>
      <c r="C545" s="148"/>
      <c r="D545" s="148"/>
      <c r="E545" s="148"/>
    </row>
    <row r="546" customFormat="false" ht="12.75" hidden="false" customHeight="false" outlineLevel="0" collapsed="false">
      <c r="A546" s="148"/>
      <c r="B546" s="148"/>
      <c r="C546" s="148"/>
      <c r="D546" s="148"/>
      <c r="E546" s="148"/>
    </row>
    <row r="547" customFormat="false" ht="12.75" hidden="false" customHeight="false" outlineLevel="0" collapsed="false">
      <c r="A547" s="148"/>
      <c r="B547" s="148"/>
      <c r="C547" s="148"/>
      <c r="D547" s="148"/>
      <c r="E547" s="148"/>
    </row>
    <row r="548" customFormat="false" ht="12.75" hidden="false" customHeight="false" outlineLevel="0" collapsed="false">
      <c r="A548" s="148"/>
      <c r="B548" s="148"/>
      <c r="C548" s="148"/>
      <c r="D548" s="148"/>
      <c r="E548" s="148"/>
    </row>
    <row r="549" customFormat="false" ht="12.75" hidden="false" customHeight="false" outlineLevel="0" collapsed="false">
      <c r="A549" s="148"/>
      <c r="B549" s="148"/>
      <c r="C549" s="148"/>
      <c r="D549" s="148"/>
      <c r="E549" s="148"/>
    </row>
    <row r="550" customFormat="false" ht="12.75" hidden="false" customHeight="false" outlineLevel="0" collapsed="false">
      <c r="A550" s="148"/>
      <c r="B550" s="148"/>
      <c r="C550" s="148"/>
      <c r="D550" s="148"/>
      <c r="E550" s="148"/>
    </row>
    <row r="551" customFormat="false" ht="12.75" hidden="false" customHeight="false" outlineLevel="0" collapsed="false">
      <c r="A551" s="148"/>
      <c r="B551" s="148"/>
      <c r="C551" s="148"/>
      <c r="D551" s="148"/>
      <c r="E551" s="148"/>
    </row>
    <row r="552" customFormat="false" ht="12.75" hidden="false" customHeight="false" outlineLevel="0" collapsed="false">
      <c r="A552" s="148"/>
      <c r="B552" s="148"/>
      <c r="C552" s="148"/>
      <c r="D552" s="148"/>
      <c r="E552" s="148"/>
    </row>
    <row r="553" customFormat="false" ht="12.75" hidden="false" customHeight="false" outlineLevel="0" collapsed="false">
      <c r="A553" s="148"/>
      <c r="B553" s="148"/>
      <c r="C553" s="148"/>
      <c r="D553" s="148"/>
      <c r="E553" s="148"/>
    </row>
    <row r="554" customFormat="false" ht="12.75" hidden="false" customHeight="false" outlineLevel="0" collapsed="false">
      <c r="A554" s="148"/>
      <c r="B554" s="148"/>
      <c r="C554" s="148"/>
      <c r="D554" s="148"/>
      <c r="E554" s="148"/>
    </row>
    <row r="555" customFormat="false" ht="12.75" hidden="false" customHeight="false" outlineLevel="0" collapsed="false">
      <c r="A555" s="148"/>
      <c r="B555" s="148"/>
      <c r="C555" s="148"/>
      <c r="D555" s="148"/>
      <c r="E555" s="148"/>
    </row>
    <row r="556" customFormat="false" ht="12.75" hidden="false" customHeight="false" outlineLevel="0" collapsed="false">
      <c r="A556" s="148"/>
      <c r="B556" s="148"/>
      <c r="C556" s="148"/>
      <c r="D556" s="148"/>
      <c r="E556" s="148"/>
    </row>
    <row r="557" customFormat="false" ht="12.75" hidden="false" customHeight="false" outlineLevel="0" collapsed="false">
      <c r="A557" s="148"/>
      <c r="B557" s="148"/>
      <c r="C557" s="148"/>
      <c r="D557" s="148"/>
      <c r="E557" s="148"/>
    </row>
    <row r="558" customFormat="false" ht="12.75" hidden="false" customHeight="false" outlineLevel="0" collapsed="false">
      <c r="A558" s="148"/>
      <c r="B558" s="148"/>
      <c r="C558" s="148"/>
      <c r="D558" s="148"/>
      <c r="E558" s="148"/>
    </row>
    <row r="559" customFormat="false" ht="12.75" hidden="false" customHeight="false" outlineLevel="0" collapsed="false">
      <c r="A559" s="148"/>
      <c r="B559" s="148"/>
      <c r="C559" s="148"/>
      <c r="D559" s="148"/>
      <c r="E559" s="148"/>
    </row>
    <row r="560" customFormat="false" ht="12.75" hidden="false" customHeight="false" outlineLevel="0" collapsed="false">
      <c r="A560" s="148"/>
      <c r="B560" s="148"/>
      <c r="C560" s="148"/>
      <c r="D560" s="148"/>
      <c r="E560" s="148"/>
    </row>
    <row r="561" customFormat="false" ht="12.75" hidden="false" customHeight="false" outlineLevel="0" collapsed="false">
      <c r="A561" s="148"/>
      <c r="B561" s="148"/>
      <c r="C561" s="148"/>
      <c r="D561" s="148"/>
      <c r="E561" s="148"/>
    </row>
    <row r="562" customFormat="false" ht="12.75" hidden="false" customHeight="false" outlineLevel="0" collapsed="false">
      <c r="A562" s="148"/>
      <c r="B562" s="148"/>
      <c r="C562" s="148"/>
      <c r="D562" s="148"/>
      <c r="E562" s="148"/>
    </row>
    <row r="563" customFormat="false" ht="12.75" hidden="false" customHeight="false" outlineLevel="0" collapsed="false">
      <c r="A563" s="148"/>
      <c r="B563" s="148"/>
      <c r="C563" s="148"/>
      <c r="D563" s="148"/>
      <c r="E563" s="148"/>
    </row>
    <row r="564" customFormat="false" ht="12.75" hidden="false" customHeight="false" outlineLevel="0" collapsed="false">
      <c r="A564" s="148"/>
      <c r="B564" s="148"/>
      <c r="C564" s="148"/>
      <c r="D564" s="148"/>
      <c r="E564" s="148"/>
    </row>
    <row r="565" customFormat="false" ht="12.75" hidden="false" customHeight="false" outlineLevel="0" collapsed="false">
      <c r="A565" s="148"/>
      <c r="B565" s="148"/>
      <c r="C565" s="148"/>
      <c r="D565" s="148"/>
      <c r="E565" s="148"/>
    </row>
    <row r="566" customFormat="false" ht="12.75" hidden="false" customHeight="false" outlineLevel="0" collapsed="false">
      <c r="A566" s="148"/>
      <c r="B566" s="148"/>
      <c r="C566" s="148"/>
      <c r="D566" s="148"/>
      <c r="E566" s="148"/>
    </row>
    <row r="567" customFormat="false" ht="12.75" hidden="false" customHeight="false" outlineLevel="0" collapsed="false">
      <c r="A567" s="148"/>
      <c r="B567" s="148"/>
      <c r="C567" s="148"/>
      <c r="D567" s="148"/>
      <c r="E567" s="148"/>
    </row>
    <row r="568" customFormat="false" ht="12.75" hidden="false" customHeight="false" outlineLevel="0" collapsed="false">
      <c r="A568" s="148"/>
      <c r="B568" s="148"/>
      <c r="C568" s="148"/>
      <c r="D568" s="148"/>
      <c r="E568" s="148"/>
    </row>
    <row r="569" customFormat="false" ht="12.75" hidden="false" customHeight="false" outlineLevel="0" collapsed="false">
      <c r="A569" s="148"/>
      <c r="B569" s="148"/>
      <c r="C569" s="148"/>
      <c r="D569" s="148"/>
      <c r="E569" s="148"/>
    </row>
    <row r="570" customFormat="false" ht="12.75" hidden="false" customHeight="false" outlineLevel="0" collapsed="false">
      <c r="A570" s="148"/>
      <c r="B570" s="148"/>
      <c r="C570" s="148"/>
      <c r="D570" s="148"/>
      <c r="E570" s="148"/>
    </row>
    <row r="571" customFormat="false" ht="12.75" hidden="false" customHeight="false" outlineLevel="0" collapsed="false">
      <c r="A571" s="148"/>
      <c r="B571" s="148"/>
      <c r="C571" s="148"/>
      <c r="D571" s="148"/>
      <c r="E571" s="148"/>
    </row>
    <row r="572" customFormat="false" ht="12.75" hidden="false" customHeight="false" outlineLevel="0" collapsed="false">
      <c r="A572" s="148"/>
      <c r="B572" s="148"/>
      <c r="C572" s="148"/>
      <c r="D572" s="148"/>
      <c r="E572" s="148"/>
    </row>
    <row r="573" customFormat="false" ht="12.75" hidden="false" customHeight="false" outlineLevel="0" collapsed="false">
      <c r="A573" s="148"/>
      <c r="B573" s="148"/>
      <c r="C573" s="148"/>
      <c r="D573" s="148"/>
      <c r="E573" s="148"/>
    </row>
    <row r="574" customFormat="false" ht="12.75" hidden="false" customHeight="false" outlineLevel="0" collapsed="false">
      <c r="A574" s="148"/>
      <c r="B574" s="148"/>
      <c r="C574" s="148"/>
      <c r="D574" s="148"/>
      <c r="E574" s="148"/>
    </row>
    <row r="575" customFormat="false" ht="12.75" hidden="false" customHeight="false" outlineLevel="0" collapsed="false">
      <c r="A575" s="148"/>
      <c r="B575" s="148"/>
      <c r="C575" s="148"/>
      <c r="D575" s="148"/>
      <c r="E575" s="148"/>
    </row>
    <row r="576" customFormat="false" ht="12.75" hidden="false" customHeight="false" outlineLevel="0" collapsed="false">
      <c r="A576" s="148"/>
      <c r="B576" s="148"/>
      <c r="C576" s="148"/>
      <c r="D576" s="148"/>
      <c r="E576" s="148"/>
    </row>
    <row r="577" customFormat="false" ht="12.75" hidden="false" customHeight="false" outlineLevel="0" collapsed="false">
      <c r="A577" s="148"/>
      <c r="B577" s="148"/>
      <c r="C577" s="148"/>
      <c r="D577" s="148"/>
      <c r="E577" s="148"/>
    </row>
    <row r="578" customFormat="false" ht="12.75" hidden="false" customHeight="false" outlineLevel="0" collapsed="false">
      <c r="A578" s="148"/>
      <c r="B578" s="148"/>
      <c r="C578" s="148"/>
      <c r="D578" s="148"/>
      <c r="E578" s="148"/>
    </row>
    <row r="579" customFormat="false" ht="12.75" hidden="false" customHeight="false" outlineLevel="0" collapsed="false">
      <c r="A579" s="148"/>
      <c r="B579" s="148"/>
      <c r="C579" s="148"/>
      <c r="D579" s="148"/>
      <c r="E579" s="148"/>
    </row>
    <row r="580" customFormat="false" ht="12.75" hidden="false" customHeight="false" outlineLevel="0" collapsed="false">
      <c r="A580" s="148"/>
      <c r="B580" s="148"/>
      <c r="C580" s="148"/>
      <c r="D580" s="148"/>
      <c r="E580" s="148"/>
    </row>
    <row r="581" customFormat="false" ht="12.75" hidden="false" customHeight="false" outlineLevel="0" collapsed="false">
      <c r="A581" s="148"/>
      <c r="B581" s="148"/>
      <c r="C581" s="148"/>
      <c r="D581" s="148"/>
      <c r="E581" s="148"/>
    </row>
    <row r="582" customFormat="false" ht="12.75" hidden="false" customHeight="false" outlineLevel="0" collapsed="false">
      <c r="A582" s="148"/>
      <c r="B582" s="148"/>
      <c r="C582" s="148"/>
      <c r="D582" s="148"/>
      <c r="E582" s="148"/>
    </row>
    <row r="583" customFormat="false" ht="12.75" hidden="false" customHeight="false" outlineLevel="0" collapsed="false">
      <c r="A583" s="148"/>
      <c r="B583" s="148"/>
      <c r="C583" s="148"/>
      <c r="D583" s="148"/>
      <c r="E583" s="148"/>
    </row>
    <row r="584" customFormat="false" ht="12.75" hidden="false" customHeight="false" outlineLevel="0" collapsed="false">
      <c r="A584" s="148"/>
      <c r="B584" s="148"/>
      <c r="C584" s="148"/>
      <c r="D584" s="148"/>
      <c r="E584" s="148"/>
    </row>
    <row r="585" customFormat="false" ht="12.75" hidden="false" customHeight="false" outlineLevel="0" collapsed="false">
      <c r="A585" s="148"/>
      <c r="B585" s="148"/>
      <c r="C585" s="148"/>
      <c r="D585" s="148"/>
      <c r="E585" s="148"/>
    </row>
    <row r="586" customFormat="false" ht="12.75" hidden="false" customHeight="false" outlineLevel="0" collapsed="false">
      <c r="A586" s="148"/>
      <c r="B586" s="148"/>
      <c r="C586" s="148"/>
      <c r="D586" s="148"/>
      <c r="E586" s="148"/>
    </row>
    <row r="587" customFormat="false" ht="12.75" hidden="false" customHeight="false" outlineLevel="0" collapsed="false">
      <c r="A587" s="148"/>
      <c r="B587" s="148"/>
      <c r="C587" s="148"/>
      <c r="D587" s="148"/>
      <c r="E587" s="148"/>
    </row>
    <row r="588" customFormat="false" ht="12.75" hidden="false" customHeight="false" outlineLevel="0" collapsed="false">
      <c r="A588" s="148"/>
      <c r="B588" s="148"/>
      <c r="C588" s="148"/>
      <c r="D588" s="148"/>
      <c r="E588" s="148"/>
    </row>
    <row r="589" customFormat="false" ht="12.75" hidden="false" customHeight="false" outlineLevel="0" collapsed="false">
      <c r="A589" s="148"/>
      <c r="B589" s="148"/>
      <c r="C589" s="148"/>
      <c r="D589" s="148"/>
      <c r="E589" s="148"/>
    </row>
    <row r="590" customFormat="false" ht="12.75" hidden="false" customHeight="false" outlineLevel="0" collapsed="false">
      <c r="A590" s="148"/>
      <c r="B590" s="148"/>
      <c r="C590" s="148"/>
      <c r="D590" s="148"/>
      <c r="E590" s="148"/>
    </row>
    <row r="591" customFormat="false" ht="12.75" hidden="false" customHeight="false" outlineLevel="0" collapsed="false">
      <c r="A591" s="148"/>
      <c r="B591" s="148"/>
      <c r="C591" s="148"/>
      <c r="D591" s="148"/>
      <c r="E591" s="148"/>
    </row>
    <row r="592" customFormat="false" ht="12.75" hidden="false" customHeight="false" outlineLevel="0" collapsed="false">
      <c r="A592" s="148"/>
      <c r="B592" s="148"/>
      <c r="C592" s="148"/>
      <c r="D592" s="148"/>
      <c r="E592" s="148"/>
    </row>
    <row r="593" customFormat="false" ht="12.75" hidden="false" customHeight="false" outlineLevel="0" collapsed="false">
      <c r="A593" s="148"/>
      <c r="B593" s="148"/>
      <c r="C593" s="148"/>
      <c r="D593" s="148"/>
      <c r="E593" s="148"/>
    </row>
    <row r="594" customFormat="false" ht="12.75" hidden="false" customHeight="false" outlineLevel="0" collapsed="false">
      <c r="A594" s="148"/>
      <c r="B594" s="148"/>
      <c r="C594" s="148"/>
      <c r="D594" s="148"/>
      <c r="E594" s="148"/>
    </row>
    <row r="595" customFormat="false" ht="12.75" hidden="false" customHeight="false" outlineLevel="0" collapsed="false">
      <c r="A595" s="148"/>
      <c r="B595" s="148"/>
      <c r="C595" s="148"/>
      <c r="D595" s="148"/>
      <c r="E595" s="148"/>
    </row>
    <row r="596" customFormat="false" ht="12.75" hidden="false" customHeight="false" outlineLevel="0" collapsed="false">
      <c r="A596" s="148"/>
      <c r="B596" s="148"/>
      <c r="C596" s="148"/>
      <c r="D596" s="148"/>
      <c r="E596" s="148"/>
    </row>
    <row r="597" customFormat="false" ht="12.75" hidden="false" customHeight="false" outlineLevel="0" collapsed="false">
      <c r="A597" s="148"/>
      <c r="B597" s="148"/>
      <c r="C597" s="148"/>
      <c r="D597" s="148"/>
      <c r="E597" s="148"/>
    </row>
    <row r="598" customFormat="false" ht="12.75" hidden="false" customHeight="false" outlineLevel="0" collapsed="false">
      <c r="A598" s="148"/>
      <c r="B598" s="148"/>
      <c r="C598" s="148"/>
      <c r="D598" s="148"/>
      <c r="E598" s="148"/>
    </row>
    <row r="599" customFormat="false" ht="12.75" hidden="false" customHeight="false" outlineLevel="0" collapsed="false">
      <c r="A599" s="148"/>
      <c r="B599" s="148"/>
      <c r="C599" s="148"/>
      <c r="D599" s="148"/>
      <c r="E599" s="148"/>
    </row>
    <row r="600" customFormat="false" ht="12.75" hidden="false" customHeight="false" outlineLevel="0" collapsed="false">
      <c r="A600" s="148"/>
      <c r="B600" s="148"/>
      <c r="C600" s="148"/>
      <c r="D600" s="148"/>
      <c r="E600" s="148"/>
    </row>
    <row r="601" customFormat="false" ht="12.75" hidden="false" customHeight="false" outlineLevel="0" collapsed="false">
      <c r="A601" s="148"/>
      <c r="B601" s="148"/>
      <c r="C601" s="148"/>
      <c r="D601" s="148"/>
      <c r="E601" s="148"/>
    </row>
    <row r="602" customFormat="false" ht="12.75" hidden="false" customHeight="false" outlineLevel="0" collapsed="false">
      <c r="A602" s="148"/>
      <c r="B602" s="148"/>
      <c r="C602" s="148"/>
      <c r="D602" s="148"/>
      <c r="E602" s="148"/>
    </row>
    <row r="603" customFormat="false" ht="12.75" hidden="false" customHeight="false" outlineLevel="0" collapsed="false">
      <c r="A603" s="148"/>
      <c r="B603" s="148"/>
      <c r="C603" s="148"/>
      <c r="D603" s="148"/>
      <c r="E603" s="148"/>
    </row>
    <row r="604" customFormat="false" ht="12.75" hidden="false" customHeight="false" outlineLevel="0" collapsed="false">
      <c r="A604" s="148"/>
      <c r="B604" s="148"/>
      <c r="C604" s="148"/>
      <c r="D604" s="148"/>
      <c r="E604" s="148"/>
    </row>
    <row r="605" customFormat="false" ht="12.75" hidden="false" customHeight="false" outlineLevel="0" collapsed="false">
      <c r="A605" s="148"/>
      <c r="B605" s="148"/>
      <c r="C605" s="148"/>
      <c r="D605" s="148"/>
      <c r="E605" s="148"/>
    </row>
    <row r="606" customFormat="false" ht="12.75" hidden="false" customHeight="false" outlineLevel="0" collapsed="false">
      <c r="A606" s="148"/>
      <c r="B606" s="148"/>
      <c r="C606" s="148"/>
      <c r="D606" s="148"/>
      <c r="E606" s="148"/>
    </row>
    <row r="607" customFormat="false" ht="12.75" hidden="false" customHeight="false" outlineLevel="0" collapsed="false">
      <c r="A607" s="148"/>
      <c r="B607" s="148"/>
      <c r="C607" s="148"/>
      <c r="D607" s="148"/>
      <c r="E607" s="148"/>
    </row>
    <row r="608" customFormat="false" ht="12.75" hidden="false" customHeight="false" outlineLevel="0" collapsed="false">
      <c r="A608" s="148"/>
      <c r="B608" s="148"/>
      <c r="C608" s="148"/>
      <c r="D608" s="148"/>
      <c r="E608" s="148"/>
    </row>
    <row r="609" customFormat="false" ht="12.75" hidden="false" customHeight="false" outlineLevel="0" collapsed="false">
      <c r="A609" s="148"/>
      <c r="B609" s="148"/>
      <c r="C609" s="148"/>
      <c r="D609" s="148"/>
      <c r="E609" s="148"/>
    </row>
    <row r="610" customFormat="false" ht="12.75" hidden="false" customHeight="false" outlineLevel="0" collapsed="false">
      <c r="A610" s="148"/>
      <c r="B610" s="148"/>
      <c r="C610" s="148"/>
      <c r="D610" s="148"/>
      <c r="E610" s="148"/>
    </row>
    <row r="611" customFormat="false" ht="12.75" hidden="false" customHeight="false" outlineLevel="0" collapsed="false">
      <c r="A611" s="148"/>
      <c r="B611" s="148"/>
      <c r="C611" s="148"/>
      <c r="D611" s="148"/>
      <c r="E611" s="148"/>
    </row>
    <row r="612" customFormat="false" ht="12.75" hidden="false" customHeight="false" outlineLevel="0" collapsed="false">
      <c r="A612" s="148"/>
      <c r="B612" s="148"/>
      <c r="C612" s="148"/>
      <c r="D612" s="148"/>
      <c r="E612" s="148"/>
    </row>
    <row r="613" customFormat="false" ht="12.75" hidden="false" customHeight="false" outlineLevel="0" collapsed="false">
      <c r="A613" s="148"/>
      <c r="B613" s="148"/>
      <c r="C613" s="148"/>
      <c r="D613" s="148"/>
      <c r="E613" s="148"/>
    </row>
    <row r="614" customFormat="false" ht="12.75" hidden="false" customHeight="false" outlineLevel="0" collapsed="false">
      <c r="A614" s="148"/>
      <c r="B614" s="148"/>
      <c r="C614" s="148"/>
      <c r="D614" s="148"/>
      <c r="E614" s="148"/>
    </row>
    <row r="615" customFormat="false" ht="12.75" hidden="false" customHeight="false" outlineLevel="0" collapsed="false">
      <c r="A615" s="148"/>
      <c r="B615" s="148"/>
      <c r="C615" s="148"/>
      <c r="D615" s="148"/>
      <c r="E615" s="148"/>
    </row>
    <row r="616" customFormat="false" ht="12.75" hidden="false" customHeight="false" outlineLevel="0" collapsed="false">
      <c r="A616" s="148"/>
      <c r="B616" s="148"/>
      <c r="C616" s="148"/>
      <c r="D616" s="148"/>
      <c r="E616" s="148"/>
    </row>
    <row r="617" customFormat="false" ht="12.75" hidden="false" customHeight="false" outlineLevel="0" collapsed="false">
      <c r="A617" s="148"/>
      <c r="B617" s="148"/>
      <c r="C617" s="148"/>
      <c r="D617" s="148"/>
      <c r="E617" s="148"/>
    </row>
    <row r="618" customFormat="false" ht="12.75" hidden="false" customHeight="false" outlineLevel="0" collapsed="false">
      <c r="A618" s="148"/>
      <c r="B618" s="148"/>
      <c r="C618" s="148"/>
      <c r="D618" s="148"/>
      <c r="E618" s="148"/>
    </row>
    <row r="619" customFormat="false" ht="12.75" hidden="false" customHeight="false" outlineLevel="0" collapsed="false">
      <c r="A619" s="148"/>
      <c r="B619" s="148"/>
      <c r="C619" s="148"/>
      <c r="D619" s="148"/>
      <c r="E619" s="148"/>
    </row>
    <row r="620" customFormat="false" ht="12.75" hidden="false" customHeight="false" outlineLevel="0" collapsed="false">
      <c r="A620" s="148"/>
      <c r="B620" s="148"/>
      <c r="C620" s="148"/>
      <c r="D620" s="148"/>
      <c r="E620" s="148"/>
    </row>
    <row r="621" customFormat="false" ht="12.75" hidden="false" customHeight="false" outlineLevel="0" collapsed="false">
      <c r="A621" s="148"/>
      <c r="B621" s="148"/>
      <c r="C621" s="148"/>
      <c r="D621" s="148"/>
      <c r="E621" s="148"/>
    </row>
    <row r="622" customFormat="false" ht="12.75" hidden="false" customHeight="false" outlineLevel="0" collapsed="false">
      <c r="A622" s="148"/>
      <c r="B622" s="148"/>
      <c r="C622" s="148"/>
      <c r="D622" s="148"/>
      <c r="E622" s="148"/>
    </row>
    <row r="623" customFormat="false" ht="12.75" hidden="false" customHeight="false" outlineLevel="0" collapsed="false">
      <c r="A623" s="148"/>
      <c r="B623" s="148"/>
      <c r="C623" s="148"/>
      <c r="D623" s="148"/>
      <c r="E623" s="148"/>
    </row>
    <row r="624" customFormat="false" ht="12.75" hidden="false" customHeight="false" outlineLevel="0" collapsed="false">
      <c r="A624" s="148"/>
      <c r="B624" s="148"/>
      <c r="C624" s="148"/>
      <c r="D624" s="148"/>
      <c r="E624" s="148"/>
    </row>
    <row r="625" customFormat="false" ht="12.75" hidden="false" customHeight="false" outlineLevel="0" collapsed="false">
      <c r="A625" s="148"/>
      <c r="B625" s="148"/>
      <c r="C625" s="148"/>
      <c r="D625" s="148"/>
      <c r="E625" s="148"/>
    </row>
    <row r="626" customFormat="false" ht="12.75" hidden="false" customHeight="false" outlineLevel="0" collapsed="false">
      <c r="A626" s="148"/>
      <c r="B626" s="148"/>
      <c r="C626" s="148"/>
      <c r="D626" s="148"/>
      <c r="E626" s="148"/>
    </row>
    <row r="627" customFormat="false" ht="12.75" hidden="false" customHeight="false" outlineLevel="0" collapsed="false">
      <c r="A627" s="148"/>
      <c r="B627" s="148"/>
      <c r="C627" s="148"/>
      <c r="D627" s="148"/>
      <c r="E627" s="148"/>
    </row>
    <row r="628" customFormat="false" ht="12.75" hidden="false" customHeight="false" outlineLevel="0" collapsed="false">
      <c r="A628" s="148"/>
      <c r="B628" s="148"/>
      <c r="C628" s="148"/>
      <c r="D628" s="148"/>
      <c r="E628" s="148"/>
    </row>
    <row r="629" customFormat="false" ht="12.75" hidden="false" customHeight="false" outlineLevel="0" collapsed="false">
      <c r="A629" s="148"/>
      <c r="B629" s="148"/>
      <c r="C629" s="148"/>
      <c r="D629" s="148"/>
      <c r="E629" s="148"/>
    </row>
    <row r="630" customFormat="false" ht="12.75" hidden="false" customHeight="false" outlineLevel="0" collapsed="false">
      <c r="A630" s="148"/>
      <c r="B630" s="148"/>
      <c r="C630" s="148"/>
      <c r="D630" s="148"/>
      <c r="E630" s="148"/>
    </row>
    <row r="631" customFormat="false" ht="12.75" hidden="false" customHeight="false" outlineLevel="0" collapsed="false">
      <c r="A631" s="148"/>
      <c r="B631" s="148"/>
      <c r="C631" s="148"/>
      <c r="D631" s="148"/>
      <c r="E631" s="148"/>
    </row>
    <row r="632" customFormat="false" ht="12.75" hidden="false" customHeight="false" outlineLevel="0" collapsed="false">
      <c r="A632" s="148"/>
      <c r="B632" s="148"/>
      <c r="C632" s="148"/>
      <c r="D632" s="148"/>
      <c r="E632" s="148"/>
    </row>
    <row r="633" customFormat="false" ht="12.75" hidden="false" customHeight="false" outlineLevel="0" collapsed="false">
      <c r="A633" s="148"/>
      <c r="B633" s="148"/>
      <c r="C633" s="148"/>
      <c r="D633" s="148"/>
      <c r="E633" s="148"/>
    </row>
    <row r="634" customFormat="false" ht="12.75" hidden="false" customHeight="false" outlineLevel="0" collapsed="false">
      <c r="A634" s="148"/>
      <c r="B634" s="148"/>
      <c r="C634" s="148"/>
      <c r="D634" s="148"/>
      <c r="E634" s="148"/>
    </row>
    <row r="635" customFormat="false" ht="12.75" hidden="false" customHeight="false" outlineLevel="0" collapsed="false">
      <c r="A635" s="148"/>
      <c r="B635" s="148"/>
      <c r="C635" s="148"/>
      <c r="D635" s="148"/>
      <c r="E635" s="148"/>
    </row>
    <row r="636" customFormat="false" ht="12.75" hidden="false" customHeight="false" outlineLevel="0" collapsed="false">
      <c r="A636" s="148"/>
      <c r="B636" s="148"/>
      <c r="C636" s="148"/>
      <c r="D636" s="148"/>
      <c r="E636" s="148"/>
    </row>
    <row r="637" customFormat="false" ht="12.75" hidden="false" customHeight="false" outlineLevel="0" collapsed="false">
      <c r="A637" s="148"/>
      <c r="B637" s="148"/>
      <c r="C637" s="148"/>
      <c r="D637" s="148"/>
      <c r="E637" s="148"/>
    </row>
    <row r="638" customFormat="false" ht="12.75" hidden="false" customHeight="false" outlineLevel="0" collapsed="false">
      <c r="A638" s="148"/>
      <c r="B638" s="148"/>
      <c r="C638" s="148"/>
      <c r="D638" s="148"/>
      <c r="E638" s="148"/>
    </row>
    <row r="639" customFormat="false" ht="12.75" hidden="false" customHeight="false" outlineLevel="0" collapsed="false">
      <c r="A639" s="148"/>
      <c r="B639" s="148"/>
      <c r="C639" s="148"/>
      <c r="D639" s="148"/>
      <c r="E639" s="148"/>
    </row>
    <row r="640" customFormat="false" ht="12.75" hidden="false" customHeight="false" outlineLevel="0" collapsed="false">
      <c r="A640" s="148"/>
      <c r="B640" s="148"/>
      <c r="C640" s="148"/>
      <c r="D640" s="148"/>
      <c r="E640" s="148"/>
    </row>
    <row r="641" customFormat="false" ht="12.75" hidden="false" customHeight="false" outlineLevel="0" collapsed="false">
      <c r="A641" s="148"/>
      <c r="B641" s="148"/>
      <c r="C641" s="148"/>
      <c r="D641" s="148"/>
      <c r="E641" s="148"/>
    </row>
    <row r="642" customFormat="false" ht="12.75" hidden="false" customHeight="false" outlineLevel="0" collapsed="false">
      <c r="A642" s="148"/>
      <c r="B642" s="148"/>
      <c r="C642" s="148"/>
      <c r="D642" s="148"/>
      <c r="E642" s="148"/>
    </row>
    <row r="643" customFormat="false" ht="12.75" hidden="false" customHeight="false" outlineLevel="0" collapsed="false">
      <c r="A643" s="148"/>
      <c r="B643" s="148"/>
      <c r="C643" s="148"/>
      <c r="D643" s="148"/>
      <c r="E643" s="148"/>
    </row>
    <row r="644" customFormat="false" ht="12.75" hidden="false" customHeight="false" outlineLevel="0" collapsed="false">
      <c r="A644" s="148"/>
      <c r="B644" s="148"/>
      <c r="C644" s="148"/>
      <c r="D644" s="148"/>
      <c r="E644" s="148"/>
    </row>
    <row r="645" customFormat="false" ht="12.75" hidden="false" customHeight="false" outlineLevel="0" collapsed="false">
      <c r="A645" s="148"/>
      <c r="B645" s="148"/>
      <c r="C645" s="148"/>
      <c r="D645" s="148"/>
      <c r="E645" s="148"/>
    </row>
    <row r="646" customFormat="false" ht="12.75" hidden="false" customHeight="false" outlineLevel="0" collapsed="false">
      <c r="A646" s="148"/>
      <c r="B646" s="148"/>
      <c r="C646" s="148"/>
      <c r="D646" s="148"/>
      <c r="E646" s="148"/>
    </row>
    <row r="647" customFormat="false" ht="12.75" hidden="false" customHeight="false" outlineLevel="0" collapsed="false">
      <c r="A647" s="148"/>
      <c r="B647" s="148"/>
      <c r="C647" s="148"/>
      <c r="D647" s="148"/>
      <c r="E647" s="148"/>
    </row>
    <row r="648" customFormat="false" ht="12.75" hidden="false" customHeight="false" outlineLevel="0" collapsed="false">
      <c r="A648" s="148"/>
      <c r="B648" s="148"/>
      <c r="C648" s="148"/>
      <c r="D648" s="148"/>
      <c r="E648" s="148"/>
    </row>
    <row r="649" customFormat="false" ht="12.75" hidden="false" customHeight="false" outlineLevel="0" collapsed="false">
      <c r="A649" s="148"/>
      <c r="B649" s="148"/>
      <c r="C649" s="148"/>
      <c r="D649" s="148"/>
      <c r="E649" s="148"/>
    </row>
    <row r="650" customFormat="false" ht="12.75" hidden="false" customHeight="false" outlineLevel="0" collapsed="false">
      <c r="A650" s="148"/>
      <c r="B650" s="148"/>
      <c r="C650" s="148"/>
      <c r="D650" s="148"/>
      <c r="E650" s="148"/>
    </row>
    <row r="651" customFormat="false" ht="12.75" hidden="false" customHeight="false" outlineLevel="0" collapsed="false">
      <c r="A651" s="148"/>
      <c r="B651" s="148"/>
      <c r="C651" s="148"/>
      <c r="D651" s="148"/>
      <c r="E651" s="148"/>
    </row>
    <row r="652" customFormat="false" ht="12.75" hidden="false" customHeight="false" outlineLevel="0" collapsed="false">
      <c r="A652" s="148"/>
      <c r="B652" s="148"/>
      <c r="C652" s="148"/>
      <c r="D652" s="148"/>
      <c r="E652" s="148"/>
    </row>
    <row r="653" customFormat="false" ht="12.75" hidden="false" customHeight="false" outlineLevel="0" collapsed="false">
      <c r="A653" s="148"/>
      <c r="B653" s="148"/>
      <c r="C653" s="148"/>
      <c r="D653" s="148"/>
      <c r="E653" s="148"/>
    </row>
    <row r="654" customFormat="false" ht="12.75" hidden="false" customHeight="false" outlineLevel="0" collapsed="false">
      <c r="A654" s="148"/>
      <c r="B654" s="148"/>
      <c r="C654" s="148"/>
      <c r="D654" s="148"/>
      <c r="E654" s="148"/>
    </row>
    <row r="655" customFormat="false" ht="12.75" hidden="false" customHeight="false" outlineLevel="0" collapsed="false">
      <c r="A655" s="148"/>
      <c r="B655" s="148"/>
      <c r="C655" s="148"/>
      <c r="D655" s="148"/>
      <c r="E655" s="148"/>
    </row>
    <row r="656" customFormat="false" ht="12.75" hidden="false" customHeight="false" outlineLevel="0" collapsed="false">
      <c r="A656" s="148"/>
      <c r="B656" s="148"/>
      <c r="C656" s="148"/>
      <c r="D656" s="148"/>
      <c r="E656" s="148"/>
    </row>
    <row r="657" customFormat="false" ht="12.75" hidden="false" customHeight="false" outlineLevel="0" collapsed="false">
      <c r="A657" s="148"/>
      <c r="B657" s="148"/>
      <c r="C657" s="148"/>
      <c r="D657" s="148"/>
      <c r="E657" s="148"/>
    </row>
    <row r="658" customFormat="false" ht="12.75" hidden="false" customHeight="false" outlineLevel="0" collapsed="false">
      <c r="A658" s="148"/>
      <c r="B658" s="148"/>
      <c r="C658" s="148"/>
      <c r="D658" s="148"/>
      <c r="E658" s="148"/>
    </row>
    <row r="659" customFormat="false" ht="12.75" hidden="false" customHeight="false" outlineLevel="0" collapsed="false">
      <c r="A659" s="148"/>
      <c r="B659" s="148"/>
      <c r="C659" s="148"/>
      <c r="D659" s="148"/>
      <c r="E659" s="148"/>
    </row>
    <row r="660" customFormat="false" ht="12.75" hidden="false" customHeight="false" outlineLevel="0" collapsed="false">
      <c r="A660" s="148"/>
      <c r="B660" s="148"/>
      <c r="C660" s="148"/>
      <c r="D660" s="148"/>
      <c r="E660" s="148"/>
    </row>
    <row r="661" customFormat="false" ht="12.75" hidden="false" customHeight="false" outlineLevel="0" collapsed="false">
      <c r="A661" s="148"/>
      <c r="B661" s="148"/>
      <c r="C661" s="148"/>
      <c r="D661" s="148"/>
      <c r="E661" s="148"/>
    </row>
    <row r="662" customFormat="false" ht="12.75" hidden="false" customHeight="false" outlineLevel="0" collapsed="false">
      <c r="A662" s="148"/>
      <c r="B662" s="148"/>
      <c r="C662" s="148"/>
      <c r="D662" s="148"/>
      <c r="E662" s="148"/>
    </row>
    <row r="663" customFormat="false" ht="12.75" hidden="false" customHeight="false" outlineLevel="0" collapsed="false">
      <c r="A663" s="148"/>
      <c r="B663" s="148"/>
      <c r="C663" s="148"/>
      <c r="D663" s="148"/>
      <c r="E663" s="148"/>
    </row>
    <row r="664" customFormat="false" ht="12.75" hidden="false" customHeight="false" outlineLevel="0" collapsed="false">
      <c r="A664" s="148"/>
      <c r="B664" s="148"/>
      <c r="C664" s="148"/>
      <c r="D664" s="148"/>
      <c r="E664" s="148"/>
    </row>
    <row r="665" customFormat="false" ht="12.75" hidden="false" customHeight="false" outlineLevel="0" collapsed="false">
      <c r="A665" s="148"/>
      <c r="B665" s="148"/>
      <c r="C665" s="148"/>
      <c r="D665" s="148"/>
      <c r="E665" s="148"/>
    </row>
    <row r="666" customFormat="false" ht="12.75" hidden="false" customHeight="false" outlineLevel="0" collapsed="false">
      <c r="A666" s="148"/>
      <c r="B666" s="148"/>
      <c r="C666" s="148"/>
      <c r="D666" s="148"/>
      <c r="E666" s="148"/>
    </row>
    <row r="667" customFormat="false" ht="12.75" hidden="false" customHeight="false" outlineLevel="0" collapsed="false">
      <c r="A667" s="148"/>
      <c r="B667" s="148"/>
      <c r="C667" s="148"/>
      <c r="D667" s="148"/>
      <c r="E667" s="148"/>
    </row>
    <row r="668" customFormat="false" ht="12.75" hidden="false" customHeight="false" outlineLevel="0" collapsed="false">
      <c r="A668" s="148"/>
      <c r="B668" s="148"/>
      <c r="C668" s="148"/>
      <c r="D668" s="148"/>
      <c r="E668" s="148"/>
    </row>
    <row r="669" customFormat="false" ht="12.75" hidden="false" customHeight="false" outlineLevel="0" collapsed="false">
      <c r="A669" s="148"/>
      <c r="B669" s="148"/>
      <c r="C669" s="148"/>
      <c r="D669" s="148"/>
      <c r="E669" s="148"/>
    </row>
    <row r="670" customFormat="false" ht="12.75" hidden="false" customHeight="false" outlineLevel="0" collapsed="false">
      <c r="A670" s="148"/>
      <c r="B670" s="148"/>
      <c r="C670" s="148"/>
      <c r="D670" s="148"/>
      <c r="E670" s="148"/>
    </row>
    <row r="671" customFormat="false" ht="12.75" hidden="false" customHeight="false" outlineLevel="0" collapsed="false">
      <c r="A671" s="148"/>
      <c r="B671" s="148"/>
      <c r="C671" s="148"/>
      <c r="D671" s="148"/>
      <c r="E671" s="148"/>
    </row>
    <row r="672" customFormat="false" ht="12.75" hidden="false" customHeight="false" outlineLevel="0" collapsed="false">
      <c r="A672" s="148"/>
      <c r="B672" s="148"/>
      <c r="C672" s="148"/>
      <c r="D672" s="148"/>
      <c r="E672" s="148"/>
    </row>
    <row r="673" customFormat="false" ht="12.75" hidden="false" customHeight="false" outlineLevel="0" collapsed="false">
      <c r="A673" s="148"/>
      <c r="B673" s="148"/>
      <c r="C673" s="148"/>
      <c r="D673" s="148"/>
      <c r="E673" s="148"/>
    </row>
    <row r="674" customFormat="false" ht="12.75" hidden="false" customHeight="false" outlineLevel="0" collapsed="false">
      <c r="A674" s="148"/>
      <c r="B674" s="148"/>
      <c r="C674" s="148"/>
      <c r="D674" s="148"/>
      <c r="E674" s="148"/>
    </row>
    <row r="675" customFormat="false" ht="12.75" hidden="false" customHeight="false" outlineLevel="0" collapsed="false">
      <c r="A675" s="148"/>
      <c r="B675" s="148"/>
      <c r="C675" s="148"/>
      <c r="D675" s="148"/>
      <c r="E675" s="148"/>
    </row>
    <row r="676" customFormat="false" ht="12.75" hidden="false" customHeight="false" outlineLevel="0" collapsed="false">
      <c r="A676" s="148"/>
      <c r="B676" s="148"/>
      <c r="C676" s="148"/>
      <c r="D676" s="148"/>
      <c r="E676" s="148"/>
    </row>
    <row r="677" customFormat="false" ht="12.75" hidden="false" customHeight="false" outlineLevel="0" collapsed="false">
      <c r="A677" s="148"/>
      <c r="B677" s="148"/>
      <c r="C677" s="148"/>
      <c r="D677" s="148"/>
      <c r="E677" s="148"/>
    </row>
    <row r="678" customFormat="false" ht="12.75" hidden="false" customHeight="false" outlineLevel="0" collapsed="false">
      <c r="A678" s="148"/>
      <c r="B678" s="148"/>
      <c r="C678" s="148"/>
      <c r="D678" s="148"/>
      <c r="E678" s="148"/>
    </row>
    <row r="679" customFormat="false" ht="12.75" hidden="false" customHeight="false" outlineLevel="0" collapsed="false">
      <c r="A679" s="148"/>
      <c r="B679" s="148"/>
      <c r="C679" s="148"/>
      <c r="D679" s="148"/>
      <c r="E679" s="148"/>
    </row>
    <row r="680" customFormat="false" ht="12.75" hidden="false" customHeight="false" outlineLevel="0" collapsed="false">
      <c r="A680" s="148"/>
      <c r="B680" s="148"/>
      <c r="C680" s="148"/>
      <c r="D680" s="148"/>
      <c r="E680" s="148"/>
    </row>
    <row r="681" customFormat="false" ht="12.75" hidden="false" customHeight="false" outlineLevel="0" collapsed="false">
      <c r="A681" s="148"/>
      <c r="B681" s="148"/>
      <c r="C681" s="148"/>
      <c r="D681" s="148"/>
      <c r="E681" s="148"/>
    </row>
    <row r="682" customFormat="false" ht="12.75" hidden="false" customHeight="false" outlineLevel="0" collapsed="false">
      <c r="A682" s="148"/>
      <c r="B682" s="148"/>
      <c r="C682" s="148"/>
      <c r="D682" s="148"/>
      <c r="E682" s="148"/>
    </row>
    <row r="683" customFormat="false" ht="12.75" hidden="false" customHeight="false" outlineLevel="0" collapsed="false">
      <c r="A683" s="148"/>
      <c r="B683" s="148"/>
      <c r="C683" s="148"/>
      <c r="D683" s="148"/>
      <c r="E683" s="148"/>
    </row>
    <row r="684" customFormat="false" ht="12.75" hidden="false" customHeight="false" outlineLevel="0" collapsed="false">
      <c r="A684" s="148"/>
      <c r="B684" s="148"/>
      <c r="C684" s="148"/>
      <c r="D684" s="148"/>
      <c r="E684" s="148"/>
    </row>
    <row r="685" customFormat="false" ht="12.75" hidden="false" customHeight="false" outlineLevel="0" collapsed="false">
      <c r="A685" s="148"/>
      <c r="B685" s="148"/>
      <c r="C685" s="148"/>
      <c r="D685" s="148"/>
      <c r="E685" s="148"/>
    </row>
    <row r="686" customFormat="false" ht="12.75" hidden="false" customHeight="false" outlineLevel="0" collapsed="false">
      <c r="A686" s="148"/>
      <c r="B686" s="148"/>
      <c r="C686" s="148"/>
      <c r="D686" s="148"/>
      <c r="E686" s="148"/>
    </row>
    <row r="687" customFormat="false" ht="12.75" hidden="false" customHeight="false" outlineLevel="0" collapsed="false">
      <c r="A687" s="148"/>
      <c r="B687" s="148"/>
      <c r="C687" s="148"/>
      <c r="D687" s="148"/>
      <c r="E687" s="148"/>
    </row>
    <row r="688" customFormat="false" ht="12.75" hidden="false" customHeight="false" outlineLevel="0" collapsed="false">
      <c r="A688" s="148"/>
      <c r="B688" s="148"/>
      <c r="C688" s="148"/>
      <c r="D688" s="148"/>
      <c r="E688" s="148"/>
    </row>
    <row r="689" customFormat="false" ht="12.75" hidden="false" customHeight="false" outlineLevel="0" collapsed="false">
      <c r="A689" s="148"/>
      <c r="B689" s="148"/>
      <c r="C689" s="148"/>
      <c r="D689" s="148"/>
      <c r="E689" s="148"/>
    </row>
    <row r="690" customFormat="false" ht="12.75" hidden="false" customHeight="false" outlineLevel="0" collapsed="false">
      <c r="A690" s="148"/>
      <c r="B690" s="148"/>
      <c r="C690" s="148"/>
      <c r="D690" s="148"/>
      <c r="E690" s="148"/>
    </row>
    <row r="691" customFormat="false" ht="12.75" hidden="false" customHeight="false" outlineLevel="0" collapsed="false">
      <c r="A691" s="148"/>
      <c r="B691" s="148"/>
      <c r="C691" s="148"/>
      <c r="D691" s="148"/>
      <c r="E691" s="148"/>
    </row>
    <row r="692" customFormat="false" ht="12.75" hidden="false" customHeight="false" outlineLevel="0" collapsed="false">
      <c r="A692" s="148"/>
      <c r="B692" s="148"/>
      <c r="C692" s="148"/>
      <c r="D692" s="148"/>
      <c r="E692" s="148"/>
    </row>
    <row r="693" customFormat="false" ht="12.75" hidden="false" customHeight="false" outlineLevel="0" collapsed="false">
      <c r="A693" s="148"/>
      <c r="B693" s="148"/>
      <c r="C693" s="148"/>
      <c r="D693" s="148"/>
      <c r="E693" s="148"/>
    </row>
    <row r="694" customFormat="false" ht="12.75" hidden="false" customHeight="false" outlineLevel="0" collapsed="false">
      <c r="A694" s="148"/>
      <c r="B694" s="148"/>
      <c r="C694" s="148"/>
      <c r="D694" s="148"/>
      <c r="E694" s="148"/>
    </row>
    <row r="695" customFormat="false" ht="12.75" hidden="false" customHeight="false" outlineLevel="0" collapsed="false">
      <c r="A695" s="148"/>
      <c r="B695" s="148"/>
      <c r="C695" s="148"/>
      <c r="D695" s="148"/>
      <c r="E695" s="148"/>
    </row>
    <row r="696" customFormat="false" ht="12.75" hidden="false" customHeight="false" outlineLevel="0" collapsed="false">
      <c r="A696" s="148"/>
      <c r="B696" s="148"/>
      <c r="C696" s="148"/>
      <c r="D696" s="148"/>
      <c r="E696" s="148"/>
    </row>
    <row r="697" customFormat="false" ht="12.75" hidden="false" customHeight="false" outlineLevel="0" collapsed="false">
      <c r="A697" s="148"/>
      <c r="B697" s="148"/>
      <c r="C697" s="148"/>
      <c r="D697" s="148"/>
      <c r="E697" s="148"/>
    </row>
    <row r="698" customFormat="false" ht="12.75" hidden="false" customHeight="false" outlineLevel="0" collapsed="false">
      <c r="A698" s="148"/>
      <c r="B698" s="148"/>
      <c r="C698" s="148"/>
      <c r="D698" s="148"/>
      <c r="E698" s="148"/>
    </row>
    <row r="699" customFormat="false" ht="12.75" hidden="false" customHeight="false" outlineLevel="0" collapsed="false">
      <c r="A699" s="148"/>
      <c r="B699" s="148"/>
      <c r="C699" s="148"/>
      <c r="D699" s="148"/>
      <c r="E699" s="148"/>
    </row>
    <row r="700" customFormat="false" ht="12.75" hidden="false" customHeight="false" outlineLevel="0" collapsed="false">
      <c r="A700" s="148"/>
      <c r="B700" s="148"/>
      <c r="C700" s="148"/>
      <c r="D700" s="148"/>
      <c r="E700" s="148"/>
    </row>
    <row r="701" customFormat="false" ht="12.75" hidden="false" customHeight="false" outlineLevel="0" collapsed="false">
      <c r="A701" s="148"/>
      <c r="B701" s="148"/>
      <c r="C701" s="148"/>
      <c r="D701" s="148"/>
      <c r="E701" s="148"/>
    </row>
    <row r="702" customFormat="false" ht="12.75" hidden="false" customHeight="false" outlineLevel="0" collapsed="false">
      <c r="A702" s="148"/>
      <c r="B702" s="148"/>
      <c r="C702" s="148"/>
      <c r="D702" s="148"/>
      <c r="E702" s="148"/>
    </row>
    <row r="703" customFormat="false" ht="12.75" hidden="false" customHeight="false" outlineLevel="0" collapsed="false">
      <c r="A703" s="148"/>
      <c r="B703" s="148"/>
      <c r="C703" s="148"/>
      <c r="D703" s="148"/>
      <c r="E703" s="148"/>
    </row>
    <row r="704" customFormat="false" ht="12.75" hidden="false" customHeight="false" outlineLevel="0" collapsed="false">
      <c r="A704" s="148"/>
      <c r="B704" s="148"/>
      <c r="C704" s="148"/>
      <c r="D704" s="148"/>
      <c r="E704" s="148"/>
    </row>
    <row r="705" customFormat="false" ht="12.75" hidden="false" customHeight="false" outlineLevel="0" collapsed="false">
      <c r="A705" s="148"/>
      <c r="B705" s="148"/>
      <c r="C705" s="148"/>
      <c r="D705" s="148"/>
      <c r="E705" s="148"/>
    </row>
    <row r="706" customFormat="false" ht="12.75" hidden="false" customHeight="false" outlineLevel="0" collapsed="false">
      <c r="A706" s="148"/>
      <c r="B706" s="148"/>
      <c r="C706" s="148"/>
      <c r="D706" s="148"/>
      <c r="E706" s="148"/>
    </row>
    <row r="707" customFormat="false" ht="12.75" hidden="false" customHeight="false" outlineLevel="0" collapsed="false">
      <c r="A707" s="148"/>
      <c r="B707" s="148"/>
      <c r="C707" s="148"/>
      <c r="D707" s="148"/>
      <c r="E707" s="148"/>
    </row>
    <row r="708" customFormat="false" ht="12.75" hidden="false" customHeight="false" outlineLevel="0" collapsed="false">
      <c r="A708" s="148"/>
      <c r="B708" s="148"/>
      <c r="C708" s="148"/>
      <c r="D708" s="148"/>
      <c r="E708" s="148"/>
    </row>
    <row r="709" customFormat="false" ht="12.75" hidden="false" customHeight="false" outlineLevel="0" collapsed="false">
      <c r="A709" s="148"/>
      <c r="B709" s="148"/>
      <c r="C709" s="148"/>
      <c r="D709" s="148"/>
      <c r="E709" s="148"/>
    </row>
    <row r="710" customFormat="false" ht="12.75" hidden="false" customHeight="false" outlineLevel="0" collapsed="false">
      <c r="A710" s="148"/>
      <c r="B710" s="148"/>
      <c r="C710" s="148"/>
      <c r="D710" s="148"/>
      <c r="E710" s="148"/>
    </row>
    <row r="711" customFormat="false" ht="12.75" hidden="false" customHeight="false" outlineLevel="0" collapsed="false">
      <c r="A711" s="148"/>
      <c r="B711" s="148"/>
      <c r="C711" s="148"/>
      <c r="D711" s="148"/>
      <c r="E711" s="148"/>
    </row>
    <row r="712" customFormat="false" ht="12.75" hidden="false" customHeight="false" outlineLevel="0" collapsed="false">
      <c r="A712" s="148"/>
      <c r="B712" s="148"/>
      <c r="C712" s="148"/>
      <c r="D712" s="148"/>
      <c r="E712" s="148"/>
    </row>
    <row r="713" customFormat="false" ht="12.75" hidden="false" customHeight="false" outlineLevel="0" collapsed="false">
      <c r="A713" s="148"/>
      <c r="B713" s="148"/>
      <c r="C713" s="148"/>
      <c r="D713" s="148"/>
      <c r="E713" s="148"/>
    </row>
    <row r="714" customFormat="false" ht="12.75" hidden="false" customHeight="false" outlineLevel="0" collapsed="false">
      <c r="A714" s="148"/>
      <c r="B714" s="148"/>
      <c r="C714" s="148"/>
      <c r="D714" s="148"/>
      <c r="E714" s="148"/>
    </row>
    <row r="715" customFormat="false" ht="12.75" hidden="false" customHeight="false" outlineLevel="0" collapsed="false">
      <c r="A715" s="148"/>
      <c r="B715" s="148"/>
      <c r="C715" s="148"/>
      <c r="D715" s="148"/>
      <c r="E715" s="148"/>
    </row>
    <row r="716" customFormat="false" ht="12.75" hidden="false" customHeight="false" outlineLevel="0" collapsed="false">
      <c r="A716" s="148"/>
      <c r="B716" s="148"/>
      <c r="C716" s="148"/>
      <c r="D716" s="148"/>
      <c r="E716" s="148"/>
    </row>
    <row r="717" customFormat="false" ht="12.75" hidden="false" customHeight="false" outlineLevel="0" collapsed="false">
      <c r="A717" s="148"/>
      <c r="B717" s="148"/>
      <c r="C717" s="148"/>
      <c r="D717" s="148"/>
      <c r="E717" s="148"/>
    </row>
    <row r="718" customFormat="false" ht="12.75" hidden="false" customHeight="false" outlineLevel="0" collapsed="false">
      <c r="A718" s="148"/>
      <c r="B718" s="148"/>
      <c r="C718" s="148"/>
      <c r="D718" s="148"/>
      <c r="E718" s="148"/>
    </row>
    <row r="719" customFormat="false" ht="12.75" hidden="false" customHeight="false" outlineLevel="0" collapsed="false">
      <c r="A719" s="148"/>
      <c r="B719" s="148"/>
      <c r="C719" s="148"/>
      <c r="D719" s="148"/>
      <c r="E719" s="148"/>
    </row>
    <row r="720" customFormat="false" ht="12.75" hidden="false" customHeight="false" outlineLevel="0" collapsed="false">
      <c r="A720" s="148"/>
      <c r="B720" s="148"/>
      <c r="C720" s="148"/>
      <c r="D720" s="148"/>
      <c r="E720" s="148"/>
    </row>
    <row r="721" customFormat="false" ht="12.75" hidden="false" customHeight="false" outlineLevel="0" collapsed="false">
      <c r="A721" s="148"/>
      <c r="B721" s="148"/>
      <c r="C721" s="148"/>
      <c r="D721" s="148"/>
      <c r="E721" s="148"/>
    </row>
    <row r="722" customFormat="false" ht="12.75" hidden="false" customHeight="false" outlineLevel="0" collapsed="false">
      <c r="A722" s="148"/>
      <c r="B722" s="148"/>
      <c r="C722" s="148"/>
      <c r="D722" s="148"/>
      <c r="E722" s="148"/>
    </row>
    <row r="723" customFormat="false" ht="12.75" hidden="false" customHeight="false" outlineLevel="0" collapsed="false">
      <c r="A723" s="148"/>
      <c r="B723" s="148"/>
      <c r="C723" s="148"/>
      <c r="D723" s="148"/>
      <c r="E723" s="148"/>
    </row>
    <row r="724" customFormat="false" ht="12.75" hidden="false" customHeight="false" outlineLevel="0" collapsed="false">
      <c r="A724" s="148"/>
      <c r="B724" s="148"/>
      <c r="C724" s="148"/>
      <c r="D724" s="148"/>
      <c r="E724" s="148"/>
    </row>
    <row r="725" customFormat="false" ht="12.75" hidden="false" customHeight="false" outlineLevel="0" collapsed="false">
      <c r="A725" s="148"/>
      <c r="B725" s="148"/>
      <c r="C725" s="148"/>
      <c r="D725" s="148"/>
      <c r="E725" s="148"/>
    </row>
    <row r="726" customFormat="false" ht="12.75" hidden="false" customHeight="false" outlineLevel="0" collapsed="false">
      <c r="A726" s="148"/>
      <c r="B726" s="148"/>
      <c r="C726" s="148"/>
      <c r="D726" s="148"/>
      <c r="E726" s="148"/>
    </row>
    <row r="727" customFormat="false" ht="12.75" hidden="false" customHeight="false" outlineLevel="0" collapsed="false">
      <c r="A727" s="148"/>
      <c r="B727" s="148"/>
      <c r="C727" s="148"/>
      <c r="D727" s="148"/>
      <c r="E727" s="148"/>
    </row>
    <row r="728" customFormat="false" ht="12.75" hidden="false" customHeight="false" outlineLevel="0" collapsed="false">
      <c r="A728" s="148"/>
      <c r="B728" s="148"/>
      <c r="C728" s="148"/>
      <c r="D728" s="148"/>
      <c r="E728" s="148"/>
    </row>
    <row r="729" customFormat="false" ht="12.75" hidden="false" customHeight="false" outlineLevel="0" collapsed="false">
      <c r="A729" s="148"/>
      <c r="B729" s="148"/>
      <c r="C729" s="148"/>
      <c r="D729" s="148"/>
      <c r="E729" s="148"/>
    </row>
    <row r="730" customFormat="false" ht="12.75" hidden="false" customHeight="false" outlineLevel="0" collapsed="false">
      <c r="A730" s="148"/>
      <c r="B730" s="148"/>
      <c r="C730" s="148"/>
      <c r="D730" s="148"/>
      <c r="E730" s="148"/>
    </row>
    <row r="731" customFormat="false" ht="12.75" hidden="false" customHeight="false" outlineLevel="0" collapsed="false">
      <c r="A731" s="148"/>
      <c r="B731" s="148"/>
      <c r="C731" s="148"/>
      <c r="D731" s="148"/>
      <c r="E731" s="148"/>
    </row>
    <row r="732" customFormat="false" ht="12.75" hidden="false" customHeight="false" outlineLevel="0" collapsed="false">
      <c r="A732" s="148"/>
      <c r="B732" s="148"/>
      <c r="C732" s="148"/>
      <c r="D732" s="148"/>
      <c r="E732" s="148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6" man="true" max="16383" min="0"/>
    <brk id="297" man="true" max="16383" min="0"/>
    <brk id="348" man="true" max="16383" min="0"/>
    <brk id="401" man="true" max="16383" min="0"/>
    <brk id="456" man="true" max="16383" min="0"/>
    <brk id="477" man="true" max="16383" min="0"/>
    <brk id="527" man="true" max="16383" min="0"/>
    <brk id="590" man="true" max="16383" min="0"/>
    <brk id="611" man="true" max="16383" min="0"/>
  </rowBreaks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2:IW720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5" width="55.7"/>
    <col collapsed="false" customWidth="true" hidden="false" outlineLevel="0" max="5" min="2" style="5" width="15.7"/>
    <col collapsed="false" customWidth="true" hidden="false" outlineLevel="0" max="43" min="6" style="148" width="15.7"/>
    <col collapsed="false" customWidth="false" hidden="false" outlineLevel="0" max="257" min="44" style="148" width="9.14"/>
  </cols>
  <sheetData>
    <row r="2" customFormat="false" ht="20.25" hidden="false" customHeight="false" outlineLevel="0" collapsed="false">
      <c r="A2" s="145" t="s">
        <v>106</v>
      </c>
      <c r="C2" s="169"/>
      <c r="D2" s="169"/>
      <c r="E2" s="169"/>
    </row>
    <row r="3" customFormat="false" ht="12.75" hidden="false" customHeight="false" outlineLevel="0" collapsed="false">
      <c r="A3" s="151"/>
      <c r="C3" s="242" t="n">
        <f aca="false">7/12</f>
        <v>0.583333333333333</v>
      </c>
    </row>
    <row r="4" customFormat="false" ht="13.5" hidden="false" customHeight="false" outlineLevel="0" collapsed="false">
      <c r="A4" s="146" t="s">
        <v>73</v>
      </c>
      <c r="B4" s="147" t="n">
        <f aca="false">Summary!$B$19</f>
        <v>36526</v>
      </c>
      <c r="C4" s="147" t="n">
        <v>36891</v>
      </c>
      <c r="D4" s="147" t="n">
        <v>37256</v>
      </c>
      <c r="E4" s="147" t="n">
        <v>37621</v>
      </c>
    </row>
    <row r="5" customFormat="false" ht="12.75" hidden="false" customHeight="false" outlineLevel="0" collapsed="false">
      <c r="A5" s="149"/>
      <c r="E5" s="170"/>
    </row>
    <row r="6" customFormat="false" ht="12.75" hidden="false" customHeight="false" outlineLevel="0" collapsed="false">
      <c r="A6" s="149" t="s">
        <v>74</v>
      </c>
      <c r="B6" s="170"/>
      <c r="C6" s="96" t="n">
        <f aca="false">C64</f>
        <v>13.9043700172054</v>
      </c>
      <c r="D6" s="96" t="n">
        <f aca="false">C65</f>
        <v>6.28259043063263</v>
      </c>
      <c r="E6" s="96" t="n">
        <f aca="false">C66</f>
        <v>4.85957244667495</v>
      </c>
    </row>
    <row r="7" customFormat="false" ht="12.75" hidden="false" customHeight="false" outlineLevel="0" collapsed="false">
      <c r="A7" s="149"/>
      <c r="E7" s="170"/>
    </row>
    <row r="8" customFormat="false" ht="12.75" hidden="false" customHeight="false" outlineLevel="0" collapsed="false">
      <c r="A8" s="149" t="s">
        <v>75</v>
      </c>
      <c r="B8" s="1"/>
      <c r="C8" s="67" t="n">
        <f aca="false">SUMIF($B$53:$AL$53,"=1",$B$55:$AL$55)</f>
        <v>44446.833</v>
      </c>
      <c r="D8" s="67" t="n">
        <f aca="false">SUMIF($B$53:$AL$53,"=2",$B$55:$AL$55)</f>
        <v>32149.665</v>
      </c>
      <c r="E8" s="67" t="n">
        <f aca="false">SUMIF($B$53:$AL$53,"=3",$B$55:$AL$55)</f>
        <v>23147.398</v>
      </c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  <c r="AA8" s="1"/>
      <c r="AB8" s="1"/>
      <c r="AC8" s="1"/>
      <c r="AD8" s="1"/>
      <c r="AE8" s="1"/>
      <c r="AF8" s="1"/>
      <c r="AG8" s="1"/>
      <c r="AH8" s="1"/>
      <c r="AI8" s="1"/>
      <c r="AJ8" s="1"/>
      <c r="AK8" s="1"/>
      <c r="AL8" s="1"/>
      <c r="AM8" s="1"/>
      <c r="AN8" s="1"/>
      <c r="AO8" s="1"/>
      <c r="AP8" s="1"/>
      <c r="AQ8" s="1"/>
      <c r="AR8" s="1"/>
      <c r="AS8" s="1"/>
      <c r="AT8" s="1"/>
      <c r="AU8" s="1"/>
      <c r="AV8" s="1"/>
      <c r="AW8" s="1"/>
      <c r="AX8" s="1"/>
      <c r="AY8" s="1"/>
      <c r="AZ8" s="1"/>
      <c r="BA8" s="1"/>
      <c r="BB8" s="1"/>
      <c r="BC8" s="1"/>
      <c r="BD8" s="1"/>
      <c r="BE8" s="1"/>
      <c r="BF8" s="1"/>
      <c r="BG8" s="1"/>
      <c r="BH8" s="1"/>
      <c r="BI8" s="1"/>
      <c r="BJ8" s="1"/>
      <c r="BK8" s="1"/>
      <c r="BL8" s="1"/>
      <c r="BM8" s="1"/>
      <c r="BN8" s="1"/>
      <c r="BO8" s="1"/>
      <c r="BP8" s="1"/>
      <c r="BQ8" s="1"/>
      <c r="BR8" s="1"/>
      <c r="BS8" s="1"/>
      <c r="BT8" s="1"/>
      <c r="BU8" s="1"/>
      <c r="BV8" s="1"/>
      <c r="BW8" s="1"/>
      <c r="BX8" s="1"/>
      <c r="BY8" s="1"/>
      <c r="BZ8" s="1"/>
      <c r="CA8" s="1"/>
      <c r="CB8" s="1"/>
      <c r="CC8" s="1"/>
      <c r="CD8" s="1"/>
      <c r="CE8" s="1"/>
      <c r="CF8" s="1"/>
      <c r="CG8" s="1"/>
      <c r="CH8" s="1"/>
      <c r="CI8" s="1"/>
      <c r="CJ8" s="1"/>
      <c r="CK8" s="1"/>
      <c r="CL8" s="1"/>
      <c r="CM8" s="1"/>
      <c r="CN8" s="1"/>
      <c r="CO8" s="1"/>
      <c r="CP8" s="1"/>
      <c r="CQ8" s="1"/>
      <c r="CR8" s="1"/>
      <c r="CS8" s="1"/>
      <c r="CT8" s="1"/>
      <c r="CU8" s="1"/>
      <c r="CV8" s="1"/>
      <c r="CW8" s="1"/>
      <c r="CX8" s="1"/>
      <c r="CY8" s="1"/>
      <c r="CZ8" s="1"/>
      <c r="DA8" s="1"/>
      <c r="DB8" s="1"/>
      <c r="DC8" s="1"/>
      <c r="DD8" s="1"/>
      <c r="DE8" s="1"/>
      <c r="DF8" s="1"/>
      <c r="DG8" s="1"/>
      <c r="DH8" s="1"/>
      <c r="DI8" s="1"/>
      <c r="DJ8" s="1"/>
      <c r="DK8" s="1"/>
      <c r="DL8" s="1"/>
      <c r="DM8" s="1"/>
      <c r="DN8" s="1"/>
      <c r="DO8" s="1"/>
      <c r="DP8" s="1"/>
      <c r="DQ8" s="1"/>
      <c r="DR8" s="1"/>
      <c r="DS8" s="1"/>
      <c r="DT8" s="1"/>
      <c r="DU8" s="1"/>
      <c r="DV8" s="1"/>
      <c r="DW8" s="1"/>
      <c r="DX8" s="1"/>
      <c r="DY8" s="1"/>
      <c r="DZ8" s="1"/>
      <c r="EA8" s="1"/>
      <c r="EB8" s="1"/>
      <c r="EC8" s="1"/>
      <c r="ED8" s="1"/>
      <c r="EE8" s="1"/>
      <c r="EF8" s="1"/>
      <c r="EG8" s="1"/>
      <c r="EH8" s="1"/>
      <c r="EI8" s="1"/>
      <c r="EJ8" s="1"/>
      <c r="EK8" s="1"/>
      <c r="EL8" s="1"/>
      <c r="EM8" s="1"/>
      <c r="EN8" s="1"/>
      <c r="EO8" s="1"/>
      <c r="EP8" s="1"/>
      <c r="EQ8" s="1"/>
      <c r="ER8" s="1"/>
      <c r="ES8" s="1"/>
      <c r="ET8" s="1"/>
      <c r="EU8" s="1"/>
      <c r="EV8" s="1"/>
      <c r="EW8" s="1"/>
      <c r="EX8" s="1"/>
      <c r="EY8" s="1"/>
      <c r="EZ8" s="1"/>
      <c r="FA8" s="1"/>
      <c r="FB8" s="1"/>
      <c r="FC8" s="1"/>
      <c r="FD8" s="1"/>
      <c r="FE8" s="1"/>
      <c r="FF8" s="1"/>
      <c r="FG8" s="1"/>
      <c r="FH8" s="1"/>
      <c r="FI8" s="1"/>
      <c r="FJ8" s="1"/>
      <c r="FK8" s="1"/>
      <c r="FL8" s="1"/>
      <c r="FM8" s="1"/>
      <c r="FN8" s="1"/>
      <c r="FO8" s="1"/>
      <c r="FP8" s="1"/>
      <c r="FQ8" s="1"/>
      <c r="FR8" s="1"/>
      <c r="FS8" s="1"/>
      <c r="FT8" s="1"/>
      <c r="FU8" s="1"/>
      <c r="FV8" s="1"/>
      <c r="FW8" s="1"/>
      <c r="FX8" s="1"/>
      <c r="FY8" s="1"/>
      <c r="FZ8" s="1"/>
      <c r="GA8" s="1"/>
      <c r="GB8" s="1"/>
      <c r="GC8" s="1"/>
      <c r="GD8" s="1"/>
      <c r="GE8" s="1"/>
      <c r="GF8" s="1"/>
      <c r="GG8" s="1"/>
      <c r="GH8" s="1"/>
      <c r="GI8" s="1"/>
      <c r="GJ8" s="1"/>
      <c r="GK8" s="1"/>
      <c r="GL8" s="1"/>
      <c r="GM8" s="1"/>
      <c r="GN8" s="1"/>
      <c r="GO8" s="1"/>
      <c r="GP8" s="1"/>
      <c r="GQ8" s="1"/>
      <c r="GR8" s="1"/>
      <c r="GS8" s="1"/>
      <c r="GT8" s="1"/>
      <c r="GU8" s="1"/>
      <c r="GV8" s="1"/>
      <c r="GW8" s="1"/>
      <c r="GX8" s="1"/>
      <c r="GY8" s="1"/>
      <c r="GZ8" s="1"/>
      <c r="HA8" s="1"/>
      <c r="HB8" s="1"/>
      <c r="HC8" s="1"/>
      <c r="HD8" s="1"/>
      <c r="HE8" s="1"/>
      <c r="HF8" s="1"/>
      <c r="HG8" s="1"/>
      <c r="HH8" s="1"/>
      <c r="HI8" s="1"/>
      <c r="HJ8" s="1"/>
      <c r="HK8" s="1"/>
      <c r="HL8" s="1"/>
      <c r="HM8" s="1"/>
      <c r="HN8" s="1"/>
      <c r="HO8" s="1"/>
      <c r="HP8" s="1"/>
      <c r="HQ8" s="1"/>
      <c r="HR8" s="1"/>
      <c r="HS8" s="1"/>
      <c r="HT8" s="1"/>
      <c r="HU8" s="1"/>
      <c r="HV8" s="1"/>
      <c r="HW8" s="1"/>
      <c r="HX8" s="1"/>
      <c r="HY8" s="1"/>
      <c r="HZ8" s="1"/>
      <c r="IA8" s="1"/>
      <c r="IB8" s="1"/>
      <c r="IC8" s="1"/>
      <c r="ID8" s="1"/>
      <c r="IE8" s="1"/>
      <c r="IF8" s="1"/>
      <c r="IG8" s="1"/>
      <c r="IH8" s="1"/>
      <c r="II8" s="1"/>
      <c r="IJ8" s="1"/>
      <c r="IK8" s="1"/>
      <c r="IL8" s="1"/>
      <c r="IM8" s="1"/>
      <c r="IN8" s="1"/>
      <c r="IO8" s="1"/>
      <c r="IP8" s="1"/>
      <c r="IQ8" s="1"/>
      <c r="IR8" s="1"/>
      <c r="IS8" s="1"/>
      <c r="IT8" s="1"/>
      <c r="IU8" s="1"/>
      <c r="IV8" s="1"/>
      <c r="IW8" s="1"/>
    </row>
    <row r="9" customFormat="false" ht="12.75" hidden="false" customHeight="false" outlineLevel="0" collapsed="false">
      <c r="A9" s="149"/>
      <c r="B9" s="1"/>
      <c r="C9" s="1"/>
      <c r="D9" s="1"/>
      <c r="E9" s="1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  <c r="AA9" s="1"/>
      <c r="AB9" s="1"/>
      <c r="AC9" s="1"/>
      <c r="AD9" s="1"/>
      <c r="AE9" s="1"/>
      <c r="AF9" s="1"/>
      <c r="AG9" s="1"/>
      <c r="AH9" s="1"/>
      <c r="AI9" s="1"/>
      <c r="AJ9" s="1"/>
      <c r="AK9" s="1"/>
      <c r="AL9" s="1"/>
      <c r="AM9" s="1"/>
      <c r="AN9" s="1"/>
      <c r="AO9" s="1"/>
      <c r="AP9" s="1"/>
      <c r="AQ9" s="1"/>
      <c r="AR9" s="1"/>
      <c r="AS9" s="1"/>
      <c r="AT9" s="1"/>
      <c r="AU9" s="1"/>
      <c r="AV9" s="1"/>
      <c r="AW9" s="1"/>
      <c r="AX9" s="1"/>
      <c r="AY9" s="1"/>
      <c r="AZ9" s="1"/>
      <c r="BA9" s="1"/>
      <c r="BB9" s="1"/>
      <c r="BC9" s="1"/>
      <c r="BD9" s="1"/>
      <c r="BE9" s="1"/>
      <c r="BF9" s="1"/>
      <c r="BG9" s="1"/>
      <c r="BH9" s="1"/>
      <c r="BI9" s="1"/>
      <c r="BJ9" s="1"/>
      <c r="BK9" s="1"/>
      <c r="BL9" s="1"/>
      <c r="BM9" s="1"/>
      <c r="BN9" s="1"/>
      <c r="BO9" s="1"/>
      <c r="BP9" s="1"/>
      <c r="BQ9" s="1"/>
      <c r="BR9" s="1"/>
      <c r="BS9" s="1"/>
      <c r="BT9" s="1"/>
      <c r="BU9" s="1"/>
      <c r="BV9" s="1"/>
      <c r="BW9" s="1"/>
      <c r="BX9" s="1"/>
      <c r="BY9" s="1"/>
      <c r="BZ9" s="1"/>
      <c r="CA9" s="1"/>
      <c r="CB9" s="1"/>
      <c r="CC9" s="1"/>
      <c r="CD9" s="1"/>
      <c r="CE9" s="1"/>
      <c r="CF9" s="1"/>
      <c r="CG9" s="1"/>
      <c r="CH9" s="1"/>
      <c r="CI9" s="1"/>
      <c r="CJ9" s="1"/>
      <c r="CK9" s="1"/>
      <c r="CL9" s="1"/>
      <c r="CM9" s="1"/>
      <c r="CN9" s="1"/>
      <c r="CO9" s="1"/>
      <c r="CP9" s="1"/>
      <c r="CQ9" s="1"/>
      <c r="CR9" s="1"/>
      <c r="CS9" s="1"/>
      <c r="CT9" s="1"/>
      <c r="CU9" s="1"/>
      <c r="CV9" s="1"/>
      <c r="CW9" s="1"/>
      <c r="CX9" s="1"/>
      <c r="CY9" s="1"/>
      <c r="CZ9" s="1"/>
      <c r="DA9" s="1"/>
      <c r="DB9" s="1"/>
      <c r="DC9" s="1"/>
      <c r="DD9" s="1"/>
      <c r="DE9" s="1"/>
      <c r="DF9" s="1"/>
      <c r="DG9" s="1"/>
      <c r="DH9" s="1"/>
      <c r="DI9" s="1"/>
      <c r="DJ9" s="1"/>
      <c r="DK9" s="1"/>
      <c r="DL9" s="1"/>
      <c r="DM9" s="1"/>
      <c r="DN9" s="1"/>
      <c r="DO9" s="1"/>
      <c r="DP9" s="1"/>
      <c r="DQ9" s="1"/>
      <c r="DR9" s="1"/>
      <c r="DS9" s="1"/>
      <c r="DT9" s="1"/>
      <c r="DU9" s="1"/>
      <c r="DV9" s="1"/>
      <c r="DW9" s="1"/>
      <c r="DX9" s="1"/>
      <c r="DY9" s="1"/>
      <c r="DZ9" s="1"/>
      <c r="EA9" s="1"/>
      <c r="EB9" s="1"/>
      <c r="EC9" s="1"/>
      <c r="ED9" s="1"/>
      <c r="EE9" s="1"/>
      <c r="EF9" s="1"/>
      <c r="EG9" s="1"/>
      <c r="EH9" s="1"/>
      <c r="EI9" s="1"/>
      <c r="EJ9" s="1"/>
      <c r="EK9" s="1"/>
      <c r="EL9" s="1"/>
      <c r="EM9" s="1"/>
      <c r="EN9" s="1"/>
      <c r="EO9" s="1"/>
      <c r="EP9" s="1"/>
      <c r="EQ9" s="1"/>
      <c r="ER9" s="1"/>
      <c r="ES9" s="1"/>
      <c r="ET9" s="1"/>
      <c r="EU9" s="1"/>
      <c r="EV9" s="1"/>
      <c r="EW9" s="1"/>
      <c r="EX9" s="1"/>
      <c r="EY9" s="1"/>
      <c r="EZ9" s="1"/>
      <c r="FA9" s="1"/>
      <c r="FB9" s="1"/>
      <c r="FC9" s="1"/>
      <c r="FD9" s="1"/>
      <c r="FE9" s="1"/>
      <c r="FF9" s="1"/>
      <c r="FG9" s="1"/>
      <c r="FH9" s="1"/>
      <c r="FI9" s="1"/>
      <c r="FJ9" s="1"/>
      <c r="FK9" s="1"/>
      <c r="FL9" s="1"/>
      <c r="FM9" s="1"/>
      <c r="FN9" s="1"/>
      <c r="FO9" s="1"/>
      <c r="FP9" s="1"/>
      <c r="FQ9" s="1"/>
      <c r="FR9" s="1"/>
      <c r="FS9" s="1"/>
      <c r="FT9" s="1"/>
      <c r="FU9" s="1"/>
      <c r="FV9" s="1"/>
      <c r="FW9" s="1"/>
      <c r="FX9" s="1"/>
      <c r="FY9" s="1"/>
      <c r="FZ9" s="1"/>
      <c r="GA9" s="1"/>
      <c r="GB9" s="1"/>
      <c r="GC9" s="1"/>
      <c r="GD9" s="1"/>
      <c r="GE9" s="1"/>
      <c r="GF9" s="1"/>
      <c r="GG9" s="1"/>
      <c r="GH9" s="1"/>
      <c r="GI9" s="1"/>
      <c r="GJ9" s="1"/>
      <c r="GK9" s="1"/>
      <c r="GL9" s="1"/>
      <c r="GM9" s="1"/>
      <c r="GN9" s="1"/>
      <c r="GO9" s="1"/>
      <c r="GP9" s="1"/>
      <c r="GQ9" s="1"/>
      <c r="GR9" s="1"/>
      <c r="GS9" s="1"/>
      <c r="GT9" s="1"/>
      <c r="GU9" s="1"/>
      <c r="GV9" s="1"/>
      <c r="GW9" s="1"/>
      <c r="GX9" s="1"/>
      <c r="GY9" s="1"/>
      <c r="GZ9" s="1"/>
      <c r="HA9" s="1"/>
      <c r="HB9" s="1"/>
      <c r="HC9" s="1"/>
      <c r="HD9" s="1"/>
      <c r="HE9" s="1"/>
      <c r="HF9" s="1"/>
      <c r="HG9" s="1"/>
      <c r="HH9" s="1"/>
      <c r="HI9" s="1"/>
      <c r="HJ9" s="1"/>
      <c r="HK9" s="1"/>
      <c r="HL9" s="1"/>
      <c r="HM9" s="1"/>
      <c r="HN9" s="1"/>
      <c r="HO9" s="1"/>
      <c r="HP9" s="1"/>
      <c r="HQ9" s="1"/>
      <c r="HR9" s="1"/>
      <c r="HS9" s="1"/>
      <c r="HT9" s="1"/>
      <c r="HU9" s="1"/>
      <c r="HV9" s="1"/>
      <c r="HW9" s="1"/>
      <c r="HX9" s="1"/>
      <c r="HY9" s="1"/>
      <c r="HZ9" s="1"/>
      <c r="IA9" s="1"/>
      <c r="IB9" s="1"/>
      <c r="IC9" s="1"/>
      <c r="ID9" s="1"/>
      <c r="IE9" s="1"/>
      <c r="IF9" s="1"/>
      <c r="IG9" s="1"/>
      <c r="IH9" s="1"/>
      <c r="II9" s="1"/>
      <c r="IJ9" s="1"/>
      <c r="IK9" s="1"/>
      <c r="IL9" s="1"/>
      <c r="IM9" s="1"/>
      <c r="IN9" s="1"/>
      <c r="IO9" s="1"/>
      <c r="IP9" s="1"/>
      <c r="IQ9" s="1"/>
      <c r="IR9" s="1"/>
      <c r="IS9" s="1"/>
      <c r="IT9" s="1"/>
      <c r="IU9" s="1"/>
      <c r="IV9" s="1"/>
      <c r="IW9" s="1"/>
    </row>
    <row r="10" customFormat="false" ht="12.75" hidden="false" customHeight="false" outlineLevel="0" collapsed="false">
      <c r="A10" s="149" t="s">
        <v>76</v>
      </c>
      <c r="B10" s="1"/>
      <c r="C10" s="171" t="n">
        <f aca="false">B64</f>
        <v>45745.3773566058</v>
      </c>
      <c r="D10" s="171" t="n">
        <f aca="false">B65</f>
        <v>35433.810028768</v>
      </c>
      <c r="E10" s="171" t="n">
        <f aca="false">B66</f>
        <v>27407.9885992467</v>
      </c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  <c r="IQ10" s="1"/>
      <c r="IR10" s="1"/>
      <c r="IS10" s="1"/>
      <c r="IT10" s="1"/>
      <c r="IU10" s="1"/>
      <c r="IV10" s="1"/>
      <c r="IW10" s="1"/>
    </row>
    <row r="11" customFormat="false" ht="12" hidden="false" customHeight="true" outlineLevel="0" collapsed="false">
      <c r="A11" s="240"/>
      <c r="B11" s="240"/>
      <c r="C11" s="1"/>
      <c r="D11" s="1"/>
      <c r="E11" s="1"/>
      <c r="F11" s="175"/>
      <c r="G11" s="175"/>
      <c r="H11" s="175"/>
      <c r="I11" s="175"/>
      <c r="J11" s="175"/>
      <c r="K11" s="175"/>
      <c r="L11" s="175"/>
      <c r="M11" s="175"/>
      <c r="N11" s="175"/>
      <c r="O11" s="175"/>
      <c r="P11" s="175"/>
      <c r="Q11" s="175"/>
      <c r="R11" s="175"/>
      <c r="S11" s="175"/>
      <c r="T11" s="175"/>
      <c r="U11" s="175"/>
      <c r="V11" s="175"/>
      <c r="W11" s="175"/>
      <c r="X11" s="175"/>
      <c r="Y11" s="175"/>
      <c r="Z11" s="175"/>
      <c r="AA11" s="175"/>
      <c r="AB11" s="175"/>
      <c r="AC11" s="175"/>
      <c r="AD11" s="175"/>
      <c r="AE11" s="175"/>
      <c r="AF11" s="175"/>
      <c r="AG11" s="175"/>
      <c r="AH11" s="175"/>
      <c r="AI11" s="175"/>
      <c r="AJ11" s="175"/>
      <c r="AK11" s="175"/>
      <c r="AL11" s="175"/>
      <c r="AM11" s="175"/>
      <c r="AN11" s="175"/>
      <c r="AO11" s="175"/>
      <c r="AP11" s="175"/>
      <c r="AQ11" s="175"/>
      <c r="AR11" s="175"/>
      <c r="AS11" s="175"/>
      <c r="AT11" s="175"/>
      <c r="AU11" s="175"/>
      <c r="AV11" s="175"/>
      <c r="AW11" s="175"/>
      <c r="AX11" s="175"/>
      <c r="AY11" s="175"/>
      <c r="AZ11" s="175"/>
      <c r="BA11" s="175"/>
      <c r="BB11" s="175"/>
      <c r="BC11" s="175"/>
      <c r="BD11" s="175"/>
      <c r="BE11" s="175"/>
      <c r="BF11" s="175"/>
      <c r="BG11" s="175"/>
      <c r="BH11" s="175"/>
      <c r="BI11" s="175"/>
      <c r="BJ11" s="175"/>
      <c r="BK11" s="175"/>
      <c r="BL11" s="175"/>
      <c r="BM11" s="175"/>
      <c r="BN11" s="175"/>
      <c r="BO11" s="175"/>
      <c r="BP11" s="175"/>
      <c r="BQ11" s="175"/>
      <c r="BR11" s="175"/>
      <c r="BS11" s="175"/>
      <c r="BT11" s="175"/>
      <c r="BU11" s="175"/>
      <c r="BV11" s="175"/>
      <c r="BW11" s="175"/>
      <c r="BX11" s="175"/>
      <c r="BY11" s="175"/>
      <c r="BZ11" s="175"/>
      <c r="CA11" s="175"/>
      <c r="CB11" s="175"/>
      <c r="CC11" s="175"/>
      <c r="CD11" s="175"/>
      <c r="CE11" s="175"/>
      <c r="CF11" s="175"/>
      <c r="CG11" s="175"/>
      <c r="CH11" s="175"/>
      <c r="CI11" s="175"/>
      <c r="CJ11" s="175"/>
      <c r="CK11" s="175"/>
      <c r="CL11" s="175"/>
      <c r="CM11" s="175"/>
      <c r="CN11" s="175"/>
      <c r="CO11" s="175"/>
      <c r="CP11" s="175"/>
      <c r="CQ11" s="175"/>
      <c r="CR11" s="175"/>
      <c r="CS11" s="175"/>
      <c r="CT11" s="175"/>
      <c r="CU11" s="175"/>
      <c r="CV11" s="175"/>
      <c r="CW11" s="175"/>
      <c r="CX11" s="175"/>
      <c r="CY11" s="175"/>
      <c r="CZ11" s="175"/>
      <c r="DA11" s="175"/>
      <c r="DB11" s="175"/>
      <c r="DC11" s="175"/>
      <c r="DD11" s="175"/>
      <c r="DE11" s="175"/>
      <c r="DF11" s="175"/>
      <c r="DG11" s="175"/>
      <c r="DH11" s="175"/>
      <c r="DI11" s="175"/>
      <c r="DJ11" s="175"/>
      <c r="DK11" s="175"/>
      <c r="DL11" s="175"/>
      <c r="DM11" s="175"/>
      <c r="DN11" s="175"/>
      <c r="DO11" s="175"/>
      <c r="DP11" s="175"/>
      <c r="DQ11" s="175"/>
      <c r="DR11" s="175"/>
      <c r="DS11" s="175"/>
      <c r="DT11" s="175"/>
      <c r="DU11" s="175"/>
      <c r="DV11" s="175"/>
      <c r="DW11" s="175"/>
      <c r="DX11" s="175"/>
      <c r="DY11" s="175"/>
      <c r="DZ11" s="175"/>
      <c r="EA11" s="175"/>
      <c r="EB11" s="175"/>
      <c r="EC11" s="175"/>
      <c r="ED11" s="175"/>
      <c r="EE11" s="175"/>
      <c r="EF11" s="175"/>
      <c r="EG11" s="175"/>
      <c r="EH11" s="175"/>
      <c r="EI11" s="175"/>
      <c r="EJ11" s="175"/>
      <c r="EK11" s="175"/>
      <c r="EL11" s="175"/>
      <c r="EM11" s="175"/>
      <c r="EN11" s="175"/>
      <c r="EO11" s="175"/>
      <c r="EP11" s="175"/>
      <c r="EQ11" s="175"/>
      <c r="ER11" s="175"/>
      <c r="ES11" s="175"/>
      <c r="ET11" s="175"/>
      <c r="EU11" s="175"/>
      <c r="EV11" s="175"/>
      <c r="EW11" s="175"/>
      <c r="EX11" s="175"/>
      <c r="EY11" s="175"/>
      <c r="EZ11" s="175"/>
      <c r="FA11" s="175"/>
      <c r="FB11" s="175"/>
      <c r="FC11" s="175"/>
      <c r="FD11" s="175"/>
      <c r="FE11" s="175"/>
      <c r="FF11" s="175"/>
      <c r="FG11" s="175"/>
      <c r="FH11" s="175"/>
      <c r="FI11" s="175"/>
      <c r="FJ11" s="175"/>
      <c r="FK11" s="175"/>
      <c r="FL11" s="175"/>
      <c r="FM11" s="175"/>
      <c r="FN11" s="175"/>
      <c r="FO11" s="175"/>
      <c r="FP11" s="175"/>
      <c r="FQ11" s="175"/>
      <c r="FR11" s="175"/>
      <c r="FS11" s="175"/>
      <c r="FT11" s="175"/>
      <c r="FU11" s="175"/>
      <c r="FV11" s="175"/>
      <c r="FW11" s="175"/>
      <c r="FX11" s="175"/>
      <c r="FY11" s="175"/>
      <c r="FZ11" s="175"/>
      <c r="GA11" s="175"/>
      <c r="GB11" s="175"/>
      <c r="GC11" s="175"/>
      <c r="GD11" s="175"/>
      <c r="GE11" s="175"/>
      <c r="GF11" s="175"/>
      <c r="GG11" s="175"/>
      <c r="GH11" s="175"/>
      <c r="GI11" s="175"/>
      <c r="GJ11" s="175"/>
      <c r="GK11" s="175"/>
      <c r="GL11" s="175"/>
      <c r="GM11" s="175"/>
      <c r="GN11" s="175"/>
      <c r="GO11" s="175"/>
      <c r="GP11" s="175"/>
      <c r="GQ11" s="175"/>
      <c r="GR11" s="175"/>
      <c r="GS11" s="175"/>
      <c r="GT11" s="175"/>
      <c r="GU11" s="175"/>
      <c r="GV11" s="175"/>
      <c r="GW11" s="175"/>
      <c r="GX11" s="175"/>
      <c r="GY11" s="175"/>
      <c r="GZ11" s="175"/>
      <c r="HA11" s="175"/>
      <c r="HB11" s="175"/>
      <c r="HC11" s="175"/>
      <c r="HD11" s="175"/>
      <c r="HE11" s="175"/>
      <c r="HF11" s="175"/>
      <c r="HG11" s="175"/>
      <c r="HH11" s="175"/>
      <c r="HI11" s="175"/>
      <c r="HJ11" s="175"/>
      <c r="HK11" s="175"/>
      <c r="HL11" s="175"/>
      <c r="HM11" s="175"/>
      <c r="HN11" s="175"/>
      <c r="HO11" s="175"/>
      <c r="HP11" s="175"/>
      <c r="HQ11" s="175"/>
      <c r="HR11" s="175"/>
      <c r="HS11" s="175"/>
      <c r="HT11" s="175"/>
      <c r="HU11" s="175"/>
      <c r="HV11" s="175"/>
      <c r="HW11" s="175"/>
      <c r="HX11" s="175"/>
      <c r="HY11" s="175"/>
      <c r="HZ11" s="175"/>
      <c r="IA11" s="175"/>
      <c r="IB11" s="175"/>
      <c r="IC11" s="175"/>
      <c r="ID11" s="175"/>
      <c r="IE11" s="175"/>
      <c r="IF11" s="175"/>
      <c r="IG11" s="175"/>
      <c r="IH11" s="175"/>
      <c r="II11" s="175"/>
      <c r="IJ11" s="175"/>
      <c r="IK11" s="175"/>
      <c r="IL11" s="175"/>
      <c r="IM11" s="175"/>
      <c r="IN11" s="175"/>
      <c r="IO11" s="175"/>
      <c r="IP11" s="175"/>
      <c r="IQ11" s="175"/>
      <c r="IR11" s="175"/>
      <c r="IS11" s="175"/>
      <c r="IT11" s="175"/>
      <c r="IU11" s="175"/>
      <c r="IV11" s="175"/>
      <c r="IW11" s="175"/>
    </row>
    <row r="12" customFormat="false" ht="12.75" hidden="false" customHeight="false" outlineLevel="0" collapsed="false">
      <c r="A12" s="151" t="s">
        <v>77</v>
      </c>
      <c r="C12" s="1"/>
      <c r="D12" s="1"/>
      <c r="E12" s="1"/>
    </row>
    <row r="13" customFormat="false" ht="12.75" hidden="false" customHeight="false" outlineLevel="0" collapsed="false">
      <c r="A13" s="152" t="s">
        <v>78</v>
      </c>
      <c r="C13" s="67" t="n">
        <v>0</v>
      </c>
      <c r="D13" s="67" t="n">
        <v>0</v>
      </c>
      <c r="E13" s="67" t="n">
        <v>0</v>
      </c>
    </row>
    <row r="14" customFormat="false" ht="12.75" hidden="false" customHeight="false" outlineLevel="0" collapsed="false">
      <c r="A14" s="152" t="s">
        <v>62</v>
      </c>
      <c r="C14" s="67" t="n">
        <f aca="false">Assumptions!G26*C3</f>
        <v>589.75</v>
      </c>
      <c r="D14" s="67" t="n">
        <f aca="false">C14/$C$3*(1+Assumptions!$B$23)</f>
        <v>1041.33</v>
      </c>
      <c r="E14" s="67" t="n">
        <f aca="false">D14*(1+Assumptions!$B$23)</f>
        <v>1072.5699</v>
      </c>
    </row>
    <row r="15" customFormat="false" ht="12.75" hidden="false" customHeight="false" outlineLevel="0" collapsed="false">
      <c r="A15" s="152" t="s">
        <v>63</v>
      </c>
      <c r="C15" s="67" t="n">
        <f aca="false">Assumptions!G27*C3</f>
        <v>489.576</v>
      </c>
      <c r="D15" s="67" t="n">
        <f aca="false">C15/$C$3*(1+Assumptions!$B$23)</f>
        <v>864.451337142857</v>
      </c>
      <c r="E15" s="67" t="n">
        <f aca="false">D15*(1+Assumptions!$B$23)</f>
        <v>890.384877257143</v>
      </c>
    </row>
    <row r="16" customFormat="false" ht="12.75" hidden="false" customHeight="false" outlineLevel="0" collapsed="false">
      <c r="A16" s="152" t="s">
        <v>64</v>
      </c>
      <c r="C16" s="67" t="n">
        <f aca="false">Assumptions!G28*C3</f>
        <v>466.667</v>
      </c>
      <c r="D16" s="67" t="n">
        <f aca="false">C16/$C$3*(1+Assumptions!$B$23)</f>
        <v>824.000588571429</v>
      </c>
      <c r="E16" s="67" t="n">
        <f aca="false">D16*(1+Assumptions!$B$23)</f>
        <v>848.720606228571</v>
      </c>
    </row>
    <row r="17" customFormat="false" ht="12.75" hidden="false" customHeight="false" outlineLevel="0" collapsed="false">
      <c r="A17" s="152" t="s">
        <v>65</v>
      </c>
      <c r="C17" s="67" t="n">
        <f aca="false">Assumptions!G29*C3</f>
        <v>111.363</v>
      </c>
      <c r="D17" s="67" t="n">
        <f aca="false">C17/$C$3*(1+Assumptions!$B$23)</f>
        <v>196.63524</v>
      </c>
      <c r="E17" s="67" t="n">
        <f aca="false">D17*(1+Assumptions!$B$23)</f>
        <v>202.5342972</v>
      </c>
    </row>
    <row r="18" customFormat="false" ht="12.75" hidden="false" customHeight="false" outlineLevel="0" collapsed="false">
      <c r="A18" s="152" t="s">
        <v>66</v>
      </c>
      <c r="C18" s="67" t="n">
        <f aca="false">Assumptions!G30*C3</f>
        <v>0</v>
      </c>
      <c r="D18" s="67" t="n">
        <f aca="false">C18/$C$3*(1+Assumptions!$B$23)</f>
        <v>0</v>
      </c>
      <c r="E18" s="67" t="n">
        <f aca="false">D18*(1+Assumptions!$B$23)</f>
        <v>0</v>
      </c>
    </row>
    <row r="19" customFormat="false" ht="12.75" hidden="false" customHeight="false" outlineLevel="0" collapsed="false">
      <c r="A19" s="152" t="s">
        <v>94</v>
      </c>
      <c r="C19" s="67" t="n">
        <f aca="false">+Assumptions!G31*C3</f>
        <v>37.738</v>
      </c>
      <c r="D19" s="67" t="n">
        <f aca="false">C19/$C$3*(1+Assumptions!$B$23)</f>
        <v>66.6345257142857</v>
      </c>
      <c r="E19" s="67" t="n">
        <f aca="false">D19*(1+Assumptions!$B$23)</f>
        <v>68.6335614857143</v>
      </c>
    </row>
    <row r="20" customFormat="false" ht="12.75" hidden="false" customHeight="false" outlineLevel="0" collapsed="false">
      <c r="A20" s="152" t="s">
        <v>95</v>
      </c>
      <c r="C20" s="172" t="n">
        <v>333.91852828968</v>
      </c>
      <c r="D20" s="172" t="n">
        <v>303.4123888608</v>
      </c>
      <c r="E20" s="172" t="n">
        <v>391.782346584676</v>
      </c>
    </row>
    <row r="21" customFormat="false" ht="12.75" hidden="false" customHeight="false" outlineLevel="0" collapsed="false">
      <c r="A21" s="152" t="s">
        <v>81</v>
      </c>
      <c r="C21" s="172" t="n">
        <v>921.914</v>
      </c>
      <c r="D21" s="172" t="n">
        <v>0</v>
      </c>
      <c r="E21" s="172" t="n">
        <v>0</v>
      </c>
    </row>
    <row r="22" customFormat="false" ht="12.75" hidden="false" customHeight="false" outlineLevel="0" collapsed="false">
      <c r="A22" s="152" t="s">
        <v>82</v>
      </c>
      <c r="C22" s="67" t="n">
        <v>0</v>
      </c>
      <c r="D22" s="67" t="n">
        <f aca="false">C22/$C$3*(1+Assumptions!$B$23)</f>
        <v>0</v>
      </c>
      <c r="E22" s="67" t="n">
        <v>0</v>
      </c>
    </row>
    <row r="23" customFormat="false" ht="12.75" hidden="false" customHeight="false" outlineLevel="0" collapsed="false">
      <c r="A23" s="152" t="s">
        <v>83</v>
      </c>
      <c r="C23" s="67" t="n">
        <f aca="false">Assumptions!G32*C3</f>
        <v>0</v>
      </c>
      <c r="D23" s="67" t="n">
        <f aca="false">C23/$C$3*(1+Assumptions!$B$23)</f>
        <v>0</v>
      </c>
      <c r="E23" s="67" t="n">
        <f aca="false">D23*(1+Assumptions!$B$23)</f>
        <v>0</v>
      </c>
    </row>
    <row r="24" customFormat="false" ht="12.75" hidden="false" customHeight="false" outlineLevel="0" collapsed="false">
      <c r="A24" s="152" t="s">
        <v>84</v>
      </c>
      <c r="B24" s="148"/>
      <c r="C24" s="153" t="n">
        <f aca="false">Assumptions!G33*C3</f>
        <v>68.05575</v>
      </c>
      <c r="D24" s="153" t="n">
        <f aca="false">C24/$C$3*(1+Assumptions!$B$23)</f>
        <v>120.16701</v>
      </c>
      <c r="E24" s="153" t="n">
        <f aca="false">D24*(1+Assumptions!$B$23)</f>
        <v>123.7720203</v>
      </c>
    </row>
    <row r="25" customFormat="false" ht="12.75" hidden="false" customHeight="false" outlineLevel="0" collapsed="false">
      <c r="A25" s="152" t="s">
        <v>85</v>
      </c>
      <c r="B25" s="148"/>
      <c r="C25" s="169" t="n">
        <f aca="false">SUM(C13:C24)</f>
        <v>3018.98227828968</v>
      </c>
      <c r="D25" s="169" t="n">
        <f aca="false">SUM(D13:D24)</f>
        <v>3416.63109028937</v>
      </c>
      <c r="E25" s="169" t="n">
        <f aca="false">SUM(E13:E24)</f>
        <v>3598.3976090561</v>
      </c>
    </row>
    <row r="26" customFormat="false" ht="14.25" hidden="false" customHeight="true" outlineLevel="0" collapsed="false">
      <c r="A26" s="154"/>
      <c r="B26" s="238"/>
      <c r="C26" s="173"/>
      <c r="D26" s="174"/>
      <c r="E26" s="243"/>
      <c r="F26" s="175"/>
      <c r="G26" s="175"/>
      <c r="H26" s="175"/>
      <c r="I26" s="175"/>
      <c r="J26" s="175"/>
      <c r="K26" s="175"/>
      <c r="L26" s="175"/>
      <c r="M26" s="175"/>
      <c r="N26" s="175"/>
      <c r="O26" s="175"/>
      <c r="P26" s="175"/>
      <c r="Q26" s="175"/>
      <c r="R26" s="175"/>
      <c r="S26" s="175"/>
      <c r="T26" s="175"/>
      <c r="U26" s="175"/>
      <c r="V26" s="175"/>
      <c r="W26" s="175"/>
      <c r="X26" s="175"/>
      <c r="Y26" s="175"/>
      <c r="Z26" s="175"/>
      <c r="AA26" s="175"/>
      <c r="AB26" s="175"/>
      <c r="AC26" s="175"/>
      <c r="AD26" s="175"/>
      <c r="AE26" s="175"/>
      <c r="AF26" s="175"/>
      <c r="AG26" s="175"/>
      <c r="AH26" s="175"/>
      <c r="AI26" s="175"/>
      <c r="AJ26" s="175"/>
      <c r="AK26" s="175"/>
      <c r="AL26" s="175"/>
      <c r="AM26" s="175"/>
      <c r="AN26" s="175"/>
      <c r="AO26" s="175"/>
      <c r="AP26" s="175"/>
      <c r="AQ26" s="175"/>
      <c r="AR26" s="175"/>
      <c r="AS26" s="175"/>
      <c r="AT26" s="175"/>
      <c r="AU26" s="175"/>
      <c r="AV26" s="175"/>
      <c r="AW26" s="175"/>
      <c r="AX26" s="175"/>
      <c r="AY26" s="175"/>
      <c r="AZ26" s="175"/>
      <c r="BA26" s="175"/>
      <c r="BB26" s="175"/>
      <c r="BC26" s="175"/>
      <c r="BD26" s="175"/>
      <c r="BE26" s="175"/>
      <c r="BF26" s="175"/>
      <c r="BG26" s="175"/>
      <c r="BH26" s="175"/>
      <c r="BI26" s="175"/>
      <c r="BJ26" s="175"/>
      <c r="BK26" s="175"/>
      <c r="BL26" s="175"/>
      <c r="BM26" s="175"/>
      <c r="BN26" s="175"/>
      <c r="BO26" s="175"/>
      <c r="BP26" s="175"/>
      <c r="BQ26" s="175"/>
      <c r="BR26" s="175"/>
      <c r="BS26" s="175"/>
      <c r="BT26" s="175"/>
      <c r="BU26" s="175"/>
      <c r="BV26" s="175"/>
      <c r="BW26" s="175"/>
      <c r="BX26" s="175"/>
      <c r="BY26" s="175"/>
      <c r="BZ26" s="175"/>
      <c r="CA26" s="175"/>
      <c r="CB26" s="175"/>
      <c r="CC26" s="175"/>
      <c r="CD26" s="175"/>
      <c r="CE26" s="175"/>
      <c r="CF26" s="175"/>
      <c r="CG26" s="175"/>
      <c r="CH26" s="175"/>
      <c r="CI26" s="175"/>
      <c r="CJ26" s="175"/>
      <c r="CK26" s="175"/>
      <c r="CL26" s="175"/>
      <c r="CM26" s="175"/>
      <c r="CN26" s="175"/>
      <c r="CO26" s="175"/>
      <c r="CP26" s="175"/>
      <c r="CQ26" s="175"/>
      <c r="CR26" s="175"/>
      <c r="CS26" s="175"/>
      <c r="CT26" s="175"/>
      <c r="CU26" s="175"/>
      <c r="CV26" s="175"/>
      <c r="CW26" s="175"/>
      <c r="CX26" s="175"/>
      <c r="CY26" s="175"/>
      <c r="CZ26" s="175"/>
      <c r="DA26" s="175"/>
      <c r="DB26" s="175"/>
      <c r="DC26" s="175"/>
      <c r="DD26" s="175"/>
      <c r="DE26" s="175"/>
      <c r="DF26" s="175"/>
      <c r="DG26" s="175"/>
      <c r="DH26" s="175"/>
      <c r="DI26" s="175"/>
      <c r="DJ26" s="175"/>
      <c r="DK26" s="175"/>
      <c r="DL26" s="175"/>
      <c r="DM26" s="175"/>
      <c r="DN26" s="175"/>
      <c r="DO26" s="175"/>
      <c r="DP26" s="175"/>
      <c r="DQ26" s="175"/>
      <c r="DR26" s="175"/>
      <c r="DS26" s="175"/>
      <c r="DT26" s="175"/>
      <c r="DU26" s="175"/>
      <c r="DV26" s="175"/>
      <c r="DW26" s="175"/>
      <c r="DX26" s="175"/>
      <c r="DY26" s="175"/>
      <c r="DZ26" s="175"/>
      <c r="EA26" s="175"/>
      <c r="EB26" s="175"/>
      <c r="EC26" s="175"/>
      <c r="ED26" s="175"/>
      <c r="EE26" s="175"/>
      <c r="EF26" s="175"/>
      <c r="EG26" s="175"/>
      <c r="EH26" s="175"/>
      <c r="EI26" s="175"/>
      <c r="EJ26" s="175"/>
      <c r="EK26" s="175"/>
      <c r="EL26" s="175"/>
      <c r="EM26" s="175"/>
      <c r="EN26" s="175"/>
      <c r="EO26" s="175"/>
      <c r="EP26" s="175"/>
      <c r="EQ26" s="175"/>
      <c r="ER26" s="175"/>
      <c r="ES26" s="175"/>
      <c r="ET26" s="175"/>
      <c r="EU26" s="175"/>
      <c r="EV26" s="175"/>
      <c r="EW26" s="175"/>
      <c r="EX26" s="175"/>
      <c r="EY26" s="175"/>
      <c r="EZ26" s="175"/>
      <c r="FA26" s="175"/>
      <c r="FB26" s="175"/>
      <c r="FC26" s="175"/>
      <c r="FD26" s="175"/>
      <c r="FE26" s="175"/>
      <c r="FF26" s="175"/>
      <c r="FG26" s="175"/>
      <c r="FH26" s="175"/>
      <c r="FI26" s="175"/>
      <c r="FJ26" s="175"/>
      <c r="FK26" s="175"/>
      <c r="FL26" s="175"/>
      <c r="FM26" s="175"/>
      <c r="FN26" s="175"/>
      <c r="FO26" s="175"/>
      <c r="FP26" s="175"/>
      <c r="FQ26" s="175"/>
      <c r="FR26" s="175"/>
      <c r="FS26" s="175"/>
      <c r="FT26" s="175"/>
      <c r="FU26" s="175"/>
      <c r="FV26" s="175"/>
      <c r="FW26" s="175"/>
      <c r="FX26" s="175"/>
      <c r="FY26" s="175"/>
      <c r="FZ26" s="175"/>
      <c r="GA26" s="175"/>
      <c r="GB26" s="175"/>
      <c r="GC26" s="175"/>
      <c r="GD26" s="175"/>
      <c r="GE26" s="175"/>
      <c r="GF26" s="175"/>
      <c r="GG26" s="175"/>
      <c r="GH26" s="175"/>
      <c r="GI26" s="175"/>
      <c r="GJ26" s="175"/>
      <c r="GK26" s="175"/>
      <c r="GL26" s="175"/>
      <c r="GM26" s="175"/>
      <c r="GN26" s="175"/>
      <c r="GO26" s="175"/>
      <c r="GP26" s="175"/>
      <c r="GQ26" s="175"/>
      <c r="GR26" s="175"/>
      <c r="GS26" s="175"/>
      <c r="GT26" s="175"/>
      <c r="GU26" s="175"/>
      <c r="GV26" s="175"/>
      <c r="GW26" s="175"/>
      <c r="GX26" s="175"/>
      <c r="GY26" s="175"/>
      <c r="GZ26" s="175"/>
      <c r="HA26" s="175"/>
      <c r="HB26" s="175"/>
      <c r="HC26" s="175"/>
      <c r="HD26" s="175"/>
      <c r="HE26" s="175"/>
      <c r="HF26" s="175"/>
      <c r="HG26" s="175"/>
      <c r="HH26" s="175"/>
      <c r="HI26" s="175"/>
      <c r="HJ26" s="175"/>
      <c r="HK26" s="175"/>
      <c r="HL26" s="175"/>
      <c r="HM26" s="175"/>
      <c r="HN26" s="175"/>
      <c r="HO26" s="175"/>
      <c r="HP26" s="175"/>
      <c r="HQ26" s="175"/>
      <c r="HR26" s="175"/>
      <c r="HS26" s="175"/>
      <c r="HT26" s="175"/>
      <c r="HU26" s="175"/>
      <c r="HV26" s="175"/>
      <c r="HW26" s="175"/>
      <c r="HX26" s="175"/>
      <c r="HY26" s="175"/>
      <c r="HZ26" s="175"/>
      <c r="IA26" s="175"/>
      <c r="IB26" s="175"/>
      <c r="IC26" s="175"/>
      <c r="ID26" s="175"/>
      <c r="IE26" s="175"/>
      <c r="IF26" s="175"/>
      <c r="IG26" s="175"/>
      <c r="IH26" s="175"/>
      <c r="II26" s="175"/>
      <c r="IJ26" s="175"/>
      <c r="IK26" s="175"/>
      <c r="IL26" s="175"/>
      <c r="IM26" s="175"/>
      <c r="IN26" s="175"/>
      <c r="IO26" s="175"/>
      <c r="IP26" s="175"/>
      <c r="IQ26" s="175"/>
      <c r="IR26" s="175"/>
      <c r="IS26" s="175"/>
      <c r="IT26" s="175"/>
      <c r="IU26" s="175"/>
      <c r="IV26" s="175"/>
      <c r="IW26" s="175"/>
    </row>
    <row r="27" customFormat="false" ht="12.75" hidden="false" customHeight="false" outlineLevel="0" collapsed="false">
      <c r="A27" s="151" t="s">
        <v>86</v>
      </c>
      <c r="B27" s="151"/>
      <c r="C27" s="176" t="n">
        <f aca="false">C10-C25</f>
        <v>42726.3950783161</v>
      </c>
      <c r="D27" s="176" t="n">
        <f aca="false">D10-D25</f>
        <v>32017.1789384786</v>
      </c>
      <c r="E27" s="176" t="n">
        <f aca="false">E10-E25</f>
        <v>23809.5909901906</v>
      </c>
    </row>
    <row r="28" customFormat="false" ht="12.75" hidden="false" customHeight="false" outlineLevel="0" collapsed="false">
      <c r="A28" s="148"/>
      <c r="B28" s="180"/>
      <c r="C28" s="180"/>
      <c r="D28" s="180"/>
      <c r="E28" s="180"/>
    </row>
    <row r="29" customFormat="false" ht="12.75" hidden="false" customHeight="false" outlineLevel="0" collapsed="false">
      <c r="A29" s="148"/>
      <c r="B29" s="180"/>
      <c r="C29" s="180"/>
      <c r="D29" s="180"/>
      <c r="E29" s="180"/>
    </row>
    <row r="30" customFormat="false" ht="12.75" hidden="false" customHeight="false" outlineLevel="0" collapsed="false">
      <c r="A30" s="239"/>
      <c r="B30" s="244"/>
      <c r="C30" s="244"/>
      <c r="D30" s="244"/>
      <c r="E30" s="244"/>
    </row>
    <row r="31" customFormat="false" ht="12.75" hidden="false" customHeight="false" outlineLevel="0" collapsed="false">
      <c r="A31" s="148"/>
      <c r="B31" s="180"/>
      <c r="C31" s="180"/>
      <c r="D31" s="180"/>
      <c r="E31" s="180"/>
    </row>
    <row r="32" customFormat="false" ht="12.75" hidden="false" customHeight="false" outlineLevel="0" collapsed="false">
      <c r="A32" s="1" t="s">
        <v>87</v>
      </c>
      <c r="B32" s="1"/>
      <c r="C32" s="67" t="n">
        <v>0</v>
      </c>
      <c r="D32" s="67" t="n">
        <v>0</v>
      </c>
      <c r="E32" s="67" t="n">
        <f aca="false">Summary!$B$31*Assumptions!G7</f>
        <v>154200</v>
      </c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  <c r="IQ32" s="1"/>
      <c r="IR32" s="1"/>
      <c r="IS32" s="1"/>
      <c r="IT32" s="1"/>
      <c r="IU32" s="1"/>
      <c r="IV32" s="1"/>
      <c r="IW32" s="1"/>
    </row>
    <row r="33" customFormat="false" ht="12.75" hidden="false" customHeight="false" outlineLevel="0" collapsed="false">
      <c r="A33" s="1"/>
      <c r="B33" s="1"/>
      <c r="C33" s="67"/>
      <c r="D33" s="67"/>
      <c r="E33" s="67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  <c r="IQ33" s="1"/>
      <c r="IR33" s="1"/>
      <c r="IS33" s="1"/>
      <c r="IT33" s="1"/>
      <c r="IU33" s="1"/>
      <c r="IV33" s="1"/>
      <c r="IW33" s="1"/>
    </row>
    <row r="34" customFormat="false" ht="12.75" hidden="false" customHeight="false" outlineLevel="0" collapsed="false">
      <c r="A34" s="1"/>
      <c r="B34" s="1"/>
      <c r="C34" s="162"/>
      <c r="D34" s="162"/>
      <c r="E34" s="162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  <c r="IQ34" s="1"/>
      <c r="IR34" s="1"/>
      <c r="IS34" s="1"/>
      <c r="IT34" s="1"/>
      <c r="IU34" s="1"/>
      <c r="IV34" s="1"/>
      <c r="IW34" s="1"/>
    </row>
    <row r="35" customFormat="false" ht="12.75" hidden="false" customHeight="false" outlineLevel="0" collapsed="false">
      <c r="A35" s="163" t="s">
        <v>88</v>
      </c>
      <c r="B35" s="1"/>
      <c r="C35" s="162"/>
      <c r="D35" s="162"/>
      <c r="E35" s="16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  <c r="IQ35" s="1"/>
      <c r="IR35" s="1"/>
      <c r="IS35" s="1"/>
      <c r="IT35" s="1"/>
      <c r="IU35" s="1"/>
      <c r="IV35" s="1"/>
      <c r="IW35" s="1"/>
    </row>
    <row r="36" customFormat="false" ht="12.75" hidden="false" customHeight="false" outlineLevel="0" collapsed="false">
      <c r="A36" s="1" t="s">
        <v>89</v>
      </c>
      <c r="B36" s="67" t="n">
        <v>0</v>
      </c>
      <c r="C36" s="178" t="n">
        <f aca="false">C27</f>
        <v>42726.3950783161</v>
      </c>
      <c r="D36" s="178" t="n">
        <f aca="false">D27</f>
        <v>32017.1789384786</v>
      </c>
      <c r="E36" s="178" t="n">
        <f aca="false">E27</f>
        <v>23809.5909901906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  <c r="IQ36" s="1"/>
      <c r="IR36" s="1"/>
      <c r="IS36" s="1"/>
      <c r="IT36" s="1"/>
      <c r="IU36" s="1"/>
      <c r="IV36" s="1"/>
      <c r="IW36" s="1"/>
    </row>
    <row r="37" customFormat="false" ht="12.75" hidden="false" customHeight="false" outlineLevel="0" collapsed="false">
      <c r="A37" s="1"/>
      <c r="B37" s="1"/>
      <c r="C37" s="162"/>
      <c r="D37" s="162"/>
      <c r="E37" s="162"/>
    </row>
    <row r="38" customFormat="false" ht="12.75" hidden="false" customHeight="false" outlineLevel="0" collapsed="false">
      <c r="A38" s="1" t="s">
        <v>90</v>
      </c>
      <c r="B38" s="122" t="n">
        <f aca="false">Summary!$E$29</f>
        <v>0.1593</v>
      </c>
      <c r="C38" s="148"/>
      <c r="D38" s="148"/>
      <c r="E38" s="148"/>
    </row>
    <row r="39" customFormat="false" ht="13.5" hidden="false" customHeight="false" outlineLevel="0" collapsed="false">
      <c r="A39" s="1"/>
      <c r="B39" s="1"/>
      <c r="C39" s="162"/>
      <c r="D39" s="162"/>
      <c r="E39" s="162"/>
    </row>
    <row r="40" customFormat="false" ht="16.5" hidden="false" customHeight="false" outlineLevel="0" collapsed="false">
      <c r="A40" s="164" t="s">
        <v>91</v>
      </c>
      <c r="B40" s="165" t="e">
        <f aca="false">([1]!xNPV,B38,B36:E36,B4:E4)</f>
        <v>#VALUE!</v>
      </c>
      <c r="C40" s="162"/>
      <c r="D40" s="162"/>
      <c r="E40" s="162"/>
    </row>
    <row r="41" customFormat="false" ht="12.75" hidden="false" customHeight="false" outlineLevel="0" collapsed="false">
      <c r="A41" s="1"/>
      <c r="B41" s="1"/>
      <c r="C41" s="162"/>
      <c r="D41" s="162"/>
      <c r="E41" s="162"/>
    </row>
    <row r="42" customFormat="false" ht="12.75" hidden="false" customHeight="false" outlineLevel="0" collapsed="false">
      <c r="A42" s="1"/>
      <c r="B42" s="167"/>
      <c r="C42" s="162"/>
      <c r="D42" s="162"/>
      <c r="E42" s="162"/>
    </row>
    <row r="43" customFormat="false" ht="12.75" hidden="false" customHeight="false" outlineLevel="0" collapsed="false">
      <c r="A43" s="163" t="s">
        <v>92</v>
      </c>
      <c r="B43" s="167"/>
      <c r="C43" s="162"/>
      <c r="D43" s="162"/>
      <c r="E43" s="162"/>
    </row>
    <row r="44" customFormat="false" ht="12.75" hidden="false" customHeight="false" outlineLevel="0" collapsed="false">
      <c r="A44" s="1" t="s">
        <v>89</v>
      </c>
      <c r="B44" s="67" t="n">
        <v>0</v>
      </c>
      <c r="C44" s="178" t="n">
        <f aca="false">C36+C32</f>
        <v>42726.3950783161</v>
      </c>
      <c r="D44" s="178" t="n">
        <f aca="false">D36+D32</f>
        <v>32017.1789384786</v>
      </c>
      <c r="E44" s="178" t="n">
        <f aca="false">E36+E32</f>
        <v>178009.590990191</v>
      </c>
    </row>
    <row r="45" customFormat="false" ht="12.75" hidden="false" customHeight="false" outlineLevel="0" collapsed="false">
      <c r="A45" s="1"/>
      <c r="B45" s="1"/>
      <c r="C45" s="162"/>
      <c r="D45" s="162"/>
      <c r="E45" s="162"/>
    </row>
    <row r="46" customFormat="false" ht="12.75" hidden="false" customHeight="false" outlineLevel="0" collapsed="false">
      <c r="A46" s="1" t="s">
        <v>90</v>
      </c>
      <c r="B46" s="122" t="n">
        <f aca="false">Summary!$E$29</f>
        <v>0.1593</v>
      </c>
      <c r="C46" s="148"/>
      <c r="D46" s="148"/>
      <c r="E46" s="148"/>
    </row>
    <row r="47" customFormat="false" ht="13.5" hidden="false" customHeight="false" outlineLevel="0" collapsed="false">
      <c r="A47" s="1"/>
      <c r="B47" s="1"/>
      <c r="C47" s="162"/>
      <c r="D47" s="162"/>
      <c r="E47" s="162"/>
    </row>
    <row r="48" customFormat="false" ht="16.5" hidden="false" customHeight="false" outlineLevel="0" collapsed="false">
      <c r="A48" s="164" t="s">
        <v>91</v>
      </c>
      <c r="B48" s="165" t="e">
        <f aca="false">([1]!xNPV,B46,B44:E44,B4:E4)</f>
        <v>#VALUE!</v>
      </c>
      <c r="C48" s="162"/>
      <c r="D48" s="162"/>
      <c r="E48" s="162"/>
    </row>
    <row r="49" customFormat="false" ht="12.75" hidden="false" customHeight="false" outlineLevel="0" collapsed="false">
      <c r="A49" s="160"/>
      <c r="B49" s="148"/>
      <c r="C49" s="180"/>
      <c r="D49" s="180"/>
      <c r="E49" s="180"/>
    </row>
    <row r="50" customFormat="false" ht="12.75" hidden="false" customHeight="false" outlineLevel="0" collapsed="false">
      <c r="A50" s="160"/>
      <c r="B50" s="148"/>
      <c r="C50" s="180"/>
      <c r="D50" s="180"/>
      <c r="E50" s="180"/>
    </row>
    <row r="51" customFormat="false" ht="12.75" hidden="false" customHeight="false" outlineLevel="0" collapsed="false">
      <c r="A51" s="148"/>
      <c r="B51" s="148"/>
      <c r="C51" s="180"/>
      <c r="D51" s="180"/>
      <c r="E51" s="180"/>
    </row>
    <row r="52" customFormat="false" ht="12.75" hidden="false" customHeight="false" outlineLevel="0" collapsed="false">
      <c r="A52" s="148"/>
      <c r="B52" s="180"/>
      <c r="C52" s="180"/>
      <c r="D52" s="180"/>
      <c r="E52" s="180"/>
    </row>
    <row r="53" customFormat="false" ht="12.75" hidden="false" customHeight="false" outlineLevel="0" collapsed="false">
      <c r="A53" s="148"/>
      <c r="B53" s="181" t="n">
        <v>1</v>
      </c>
      <c r="C53" s="181" t="n">
        <v>1</v>
      </c>
      <c r="D53" s="181" t="n">
        <v>1</v>
      </c>
      <c r="E53" s="181" t="n">
        <v>1</v>
      </c>
      <c r="F53" s="181" t="n">
        <v>1</v>
      </c>
      <c r="G53" s="181" t="n">
        <v>1</v>
      </c>
      <c r="H53" s="181" t="n">
        <v>1</v>
      </c>
      <c r="I53" s="181" t="n">
        <v>1</v>
      </c>
      <c r="J53" s="181" t="n">
        <v>1</v>
      </c>
      <c r="K53" s="181" t="n">
        <v>1</v>
      </c>
      <c r="L53" s="181" t="n">
        <v>1</v>
      </c>
      <c r="M53" s="181" t="n">
        <v>1</v>
      </c>
      <c r="N53" s="181" t="n">
        <v>1</v>
      </c>
      <c r="O53" s="181" t="n">
        <v>2</v>
      </c>
      <c r="P53" s="181" t="n">
        <v>2</v>
      </c>
      <c r="Q53" s="181" t="n">
        <v>2</v>
      </c>
      <c r="R53" s="181" t="n">
        <v>2</v>
      </c>
      <c r="S53" s="181" t="n">
        <v>2</v>
      </c>
      <c r="T53" s="181" t="n">
        <v>2</v>
      </c>
      <c r="U53" s="181" t="n">
        <v>2</v>
      </c>
      <c r="V53" s="181" t="n">
        <v>2</v>
      </c>
      <c r="W53" s="181" t="n">
        <v>2</v>
      </c>
      <c r="X53" s="181" t="n">
        <v>2</v>
      </c>
      <c r="Y53" s="181" t="n">
        <v>2</v>
      </c>
      <c r="Z53" s="181" t="n">
        <v>2</v>
      </c>
      <c r="AA53" s="181" t="n">
        <v>3</v>
      </c>
      <c r="AB53" s="181" t="n">
        <v>3</v>
      </c>
      <c r="AC53" s="181" t="n">
        <v>3</v>
      </c>
      <c r="AD53" s="181" t="n">
        <v>3</v>
      </c>
      <c r="AE53" s="181" t="n">
        <v>3</v>
      </c>
      <c r="AF53" s="181" t="n">
        <v>3</v>
      </c>
      <c r="AG53" s="181" t="n">
        <v>3</v>
      </c>
      <c r="AH53" s="181" t="n">
        <v>3</v>
      </c>
      <c r="AI53" s="181" t="n">
        <v>3</v>
      </c>
      <c r="AJ53" s="181" t="n">
        <v>3</v>
      </c>
      <c r="AK53" s="181" t="n">
        <v>3</v>
      </c>
      <c r="AL53" s="181" t="n">
        <v>3</v>
      </c>
      <c r="AM53" s="181"/>
    </row>
    <row r="54" customFormat="false" ht="13.5" hidden="false" customHeight="false" outlineLevel="0" collapsed="false">
      <c r="A54" s="148"/>
      <c r="B54" s="182" t="n">
        <v>36556</v>
      </c>
      <c r="C54" s="182" t="n">
        <v>36578</v>
      </c>
      <c r="D54" s="183" t="n">
        <v>36585</v>
      </c>
      <c r="E54" s="183" t="n">
        <v>36616</v>
      </c>
      <c r="F54" s="183" t="n">
        <v>36646</v>
      </c>
      <c r="G54" s="183" t="n">
        <v>36677</v>
      </c>
      <c r="H54" s="183" t="n">
        <v>36707</v>
      </c>
      <c r="I54" s="183" t="n">
        <v>36738</v>
      </c>
      <c r="J54" s="183" t="n">
        <v>36769</v>
      </c>
      <c r="K54" s="183" t="n">
        <v>36799</v>
      </c>
      <c r="L54" s="183" t="n">
        <v>36830</v>
      </c>
      <c r="M54" s="183" t="n">
        <v>36860</v>
      </c>
      <c r="N54" s="183" t="n">
        <v>36891</v>
      </c>
      <c r="O54" s="183" t="n">
        <v>36922</v>
      </c>
      <c r="P54" s="183" t="n">
        <v>36950</v>
      </c>
      <c r="Q54" s="183" t="n">
        <v>36981</v>
      </c>
      <c r="R54" s="183" t="n">
        <v>37011</v>
      </c>
      <c r="S54" s="183" t="n">
        <v>37042</v>
      </c>
      <c r="T54" s="183" t="n">
        <v>37072</v>
      </c>
      <c r="U54" s="183" t="n">
        <v>37103</v>
      </c>
      <c r="V54" s="183" t="n">
        <v>37134</v>
      </c>
      <c r="W54" s="183" t="n">
        <v>37164</v>
      </c>
      <c r="X54" s="183" t="n">
        <v>37195</v>
      </c>
      <c r="Y54" s="183" t="n">
        <v>37225</v>
      </c>
      <c r="Z54" s="183" t="n">
        <v>37256</v>
      </c>
      <c r="AA54" s="183" t="n">
        <v>37287</v>
      </c>
      <c r="AB54" s="183" t="n">
        <v>37315</v>
      </c>
      <c r="AC54" s="183" t="n">
        <v>37346</v>
      </c>
      <c r="AD54" s="183" t="n">
        <v>37376</v>
      </c>
      <c r="AE54" s="183" t="n">
        <v>37407</v>
      </c>
      <c r="AF54" s="183" t="n">
        <v>37437</v>
      </c>
      <c r="AG54" s="183" t="n">
        <v>37468</v>
      </c>
      <c r="AH54" s="183" t="n">
        <v>37499</v>
      </c>
      <c r="AI54" s="183" t="n">
        <v>37529</v>
      </c>
      <c r="AJ54" s="183" t="n">
        <v>37560</v>
      </c>
      <c r="AK54" s="183" t="n">
        <v>37590</v>
      </c>
      <c r="AL54" s="183" t="n">
        <v>37621</v>
      </c>
    </row>
    <row r="55" customFormat="false" ht="12.75" hidden="false" customHeight="false" outlineLevel="0" collapsed="false">
      <c r="A55" s="160" t="s">
        <v>96</v>
      </c>
      <c r="B55" s="184" t="n">
        <v>0</v>
      </c>
      <c r="C55" s="184" t="n">
        <v>0</v>
      </c>
      <c r="D55" s="172" t="n">
        <v>0</v>
      </c>
      <c r="E55" s="172" t="n">
        <v>0</v>
      </c>
      <c r="F55" s="172" t="n">
        <v>0</v>
      </c>
      <c r="G55" s="172" t="n">
        <v>0</v>
      </c>
      <c r="H55" s="172" t="n">
        <v>6132.998</v>
      </c>
      <c r="I55" s="172" t="n">
        <v>17649.772</v>
      </c>
      <c r="J55" s="172" t="n">
        <v>19559.317</v>
      </c>
      <c r="K55" s="172" t="n">
        <v>991.806</v>
      </c>
      <c r="L55" s="172" t="n">
        <v>55.247</v>
      </c>
      <c r="M55" s="172" t="n">
        <v>40.742</v>
      </c>
      <c r="N55" s="172" t="n">
        <v>16.951</v>
      </c>
      <c r="O55" s="172" t="n">
        <v>129.988</v>
      </c>
      <c r="P55" s="172" t="n">
        <v>138.18</v>
      </c>
      <c r="Q55" s="172" t="n">
        <v>24.158</v>
      </c>
      <c r="R55" s="172" t="n">
        <v>69.35</v>
      </c>
      <c r="S55" s="172" t="n">
        <v>402.96</v>
      </c>
      <c r="T55" s="172" t="n">
        <v>4645.94</v>
      </c>
      <c r="U55" s="172" t="n">
        <v>12482.421</v>
      </c>
      <c r="V55" s="172" t="n">
        <v>13268.746</v>
      </c>
      <c r="W55" s="172" t="n">
        <v>816.816</v>
      </c>
      <c r="X55" s="172" t="n">
        <v>86.536</v>
      </c>
      <c r="Y55" s="172" t="n">
        <v>56.981</v>
      </c>
      <c r="Z55" s="172" t="n">
        <v>27.589</v>
      </c>
      <c r="AA55" s="172" t="n">
        <v>167.381</v>
      </c>
      <c r="AB55" s="172" t="n">
        <v>168.763</v>
      </c>
      <c r="AC55" s="172" t="n">
        <v>38.141</v>
      </c>
      <c r="AD55" s="172" t="n">
        <v>99.721</v>
      </c>
      <c r="AE55" s="172" t="n">
        <v>415.869</v>
      </c>
      <c r="AF55" s="172" t="n">
        <v>3200.228</v>
      </c>
      <c r="AG55" s="172" t="n">
        <v>9057.747</v>
      </c>
      <c r="AH55" s="172" t="n">
        <v>9007.898</v>
      </c>
      <c r="AI55" s="172" t="n">
        <v>844.618</v>
      </c>
      <c r="AJ55" s="172" t="n">
        <v>76.946</v>
      </c>
      <c r="AK55" s="172" t="n">
        <v>43.375</v>
      </c>
      <c r="AL55" s="172" t="n">
        <v>26.711</v>
      </c>
    </row>
    <row r="56" customFormat="false" ht="12.75" hidden="false" customHeight="false" outlineLevel="0" collapsed="false">
      <c r="A56" s="160"/>
      <c r="B56" s="181"/>
      <c r="C56" s="181"/>
      <c r="D56" s="181"/>
      <c r="E56" s="181"/>
    </row>
    <row r="57" customFormat="false" ht="12.75" hidden="false" customHeight="false" outlineLevel="0" collapsed="false">
      <c r="A57" s="160" t="s">
        <v>97</v>
      </c>
      <c r="B57" s="181"/>
      <c r="C57" s="181"/>
      <c r="D57" s="185" t="n">
        <v>0.0605681254028103</v>
      </c>
      <c r="E57" s="185" t="n">
        <v>0.0605681254028103</v>
      </c>
      <c r="F57" s="185" t="n">
        <v>0.0605681254028103</v>
      </c>
      <c r="G57" s="185" t="n">
        <v>0.0614528938500749</v>
      </c>
      <c r="H57" s="185" t="n">
        <v>0.062272420332016</v>
      </c>
      <c r="I57" s="185" t="n">
        <v>0.0631418102820942</v>
      </c>
      <c r="J57" s="185" t="n">
        <v>0.063791031540835</v>
      </c>
      <c r="K57" s="185" t="n">
        <v>0.0644402529393635</v>
      </c>
      <c r="L57" s="185" t="n">
        <v>0.0650281821846135</v>
      </c>
      <c r="M57" s="185" t="n">
        <v>0.0655609806482027</v>
      </c>
      <c r="N57" s="185" t="n">
        <v>0.0660765921541437</v>
      </c>
      <c r="O57" s="185" t="n">
        <v>0.0665800294961341</v>
      </c>
      <c r="P57" s="185" t="n">
        <v>0.0670369781793325</v>
      </c>
      <c r="Q57" s="185" t="n">
        <v>0.0674497060816499</v>
      </c>
      <c r="R57" s="185" t="n">
        <v>0.0678640776304542</v>
      </c>
      <c r="S57" s="185" t="n">
        <v>0.0681889253242094</v>
      </c>
      <c r="T57" s="185" t="n">
        <v>0.0685246013111129</v>
      </c>
      <c r="U57" s="185" t="n">
        <v>0.0688295340127438</v>
      </c>
      <c r="V57" s="185" t="n">
        <v>0.0691069719563195</v>
      </c>
      <c r="W57" s="185" t="n">
        <v>0.0693844099253584</v>
      </c>
      <c r="X57" s="185" t="n">
        <v>0.0696329433757978</v>
      </c>
      <c r="Y57" s="185" t="n">
        <v>0.069856963974845</v>
      </c>
      <c r="Z57" s="185" t="n">
        <v>0.0700737581187561</v>
      </c>
      <c r="AA57" s="185" t="n">
        <v>0.07028720190671</v>
      </c>
      <c r="AB57" s="185" t="n">
        <v>0.0704860008481814</v>
      </c>
      <c r="AC57" s="185" t="n">
        <v>0.0706655611936435</v>
      </c>
      <c r="AD57" s="185" t="n">
        <v>0.0708378099668314</v>
      </c>
      <c r="AE57" s="185" t="n">
        <v>0.070965582403328</v>
      </c>
      <c r="AF57" s="185" t="n">
        <v>0.0710976139267086</v>
      </c>
      <c r="AG57" s="185" t="n">
        <v>0.0712170959618539</v>
      </c>
      <c r="AH57" s="185" t="n">
        <v>0.0713268914821796</v>
      </c>
      <c r="AI57" s="185" t="n">
        <v>0.0714366870064884</v>
      </c>
      <c r="AJ57" s="185" t="n">
        <v>0.0715344306947476</v>
      </c>
      <c r="AK57" s="185" t="n">
        <v>0.0716232034710216</v>
      </c>
      <c r="AL57" s="185" t="n">
        <v>0.0717091126118303</v>
      </c>
    </row>
    <row r="58" customFormat="false" ht="12.75" hidden="false" customHeight="false" outlineLevel="0" collapsed="false">
      <c r="A58" s="160"/>
      <c r="B58" s="181"/>
      <c r="C58" s="181"/>
      <c r="D58" s="181"/>
      <c r="E58" s="181"/>
    </row>
    <row r="59" customFormat="false" ht="14.25" hidden="false" customHeight="false" outlineLevel="0" collapsed="false">
      <c r="A59" s="186" t="s">
        <v>98</v>
      </c>
      <c r="B59" s="67" t="n">
        <f aca="false">B55</f>
        <v>0</v>
      </c>
      <c r="C59" s="67" t="n">
        <f aca="false">C55</f>
        <v>0</v>
      </c>
      <c r="D59" s="67" t="n">
        <f aca="false">D55*(1+D57)^((D54-$C$54)/365.25)</f>
        <v>0</v>
      </c>
      <c r="E59" s="67" t="n">
        <f aca="false">E55*(1+E57)^((E54-$C$54)/365.25)</f>
        <v>0</v>
      </c>
      <c r="F59" s="67" t="n">
        <f aca="false">F55*(1+F57)^((F54-$C$54)/365.25)</f>
        <v>0</v>
      </c>
      <c r="G59" s="67" t="n">
        <f aca="false">G55*(1+G57)^((G54-$C$54)/365.25)</f>
        <v>0</v>
      </c>
      <c r="H59" s="67" t="n">
        <f aca="false">H55*(1+H57)^((H54-$C$54)/365.25)</f>
        <v>6265.25703122291</v>
      </c>
      <c r="I59" s="67" t="n">
        <f aca="false">I55*(1+I57)^((I54-$C$54)/365.25)</f>
        <v>18129.5713849891</v>
      </c>
      <c r="J59" s="67" t="n">
        <f aca="false">J55*(1+J57)^((J54-$C$54)/365.25)</f>
        <v>20202.1527173297</v>
      </c>
      <c r="K59" s="67" t="n">
        <f aca="false">K55*(1+K57)^((K54-$C$54)/365.25)</f>
        <v>1029.99917046909</v>
      </c>
      <c r="L59" s="67" t="n">
        <f aca="false">L55*(1+L57)^((L54-$C$54)/365.25)</f>
        <v>57.7013764987232</v>
      </c>
      <c r="M59" s="67" t="n">
        <f aca="false">M55*(1+M57)^((M54-$C$54)/365.25)</f>
        <v>42.7892660779581</v>
      </c>
      <c r="N59" s="67" t="n">
        <f aca="false">N55*(1+N57)^((N54-$C$54)/365.25)</f>
        <v>17.906410018386</v>
      </c>
      <c r="O59" s="67" t="n">
        <f aca="false">O55*(1+O57)^((O54-$C$54)/365.25)</f>
        <v>138.123657363385</v>
      </c>
      <c r="P59" s="67" t="n">
        <f aca="false">P55*(1+P57)^((P54-$C$54)/365.25)</f>
        <v>147.620077505182</v>
      </c>
      <c r="Q59" s="67" t="n">
        <f aca="false">Q55*(1+Q57)^((Q54-$C$54)/365.25)</f>
        <v>25.9620041255726</v>
      </c>
      <c r="R59" s="67" t="n">
        <f aca="false">R55*(1+R57)^((R54-$C$54)/365.25)</f>
        <v>74.9638449962588</v>
      </c>
      <c r="S59" s="67" t="n">
        <f aca="false">S55*(1+S57)^((S54-$C$54)/365.25)</f>
        <v>438.182854863477</v>
      </c>
      <c r="T59" s="67" t="n">
        <f aca="false">T55*(1+T57)^((T54-$C$54)/365.25)</f>
        <v>5081.64846592694</v>
      </c>
      <c r="U59" s="67" t="n">
        <f aca="false">U55*(1+U57)^((U54-$C$54)/365.25)</f>
        <v>13735.7066427702</v>
      </c>
      <c r="V59" s="67" t="n">
        <f aca="false">V55*(1+V57)^((V54-$C$54)/365.25)</f>
        <v>14689.5063059278</v>
      </c>
      <c r="W59" s="67" t="n">
        <f aca="false">W55*(1+W57)^((W54-$C$54)/365.25)</f>
        <v>909.632599662339</v>
      </c>
      <c r="X59" s="67" t="n">
        <f aca="false">X55*(1+X57)^((X54-$C$54)/365.25)</f>
        <v>96.9575800150453</v>
      </c>
      <c r="Y59" s="67" t="n">
        <f aca="false">Y55*(1+Y57)^((Y54-$C$54)/365.25)</f>
        <v>64.2210400155335</v>
      </c>
      <c r="Z59" s="67" t="n">
        <f aca="false">Z55*(1+Z57)^((Z54-$C$54)/365.25)</f>
        <v>31.2849555962443</v>
      </c>
      <c r="AA59" s="67" t="n">
        <f aca="false">AA55*(1+AA57)^((AA54-$C$54)/365.25)</f>
        <v>190.972274845422</v>
      </c>
      <c r="AB59" s="67" t="n">
        <f aca="false">AB55*(1+AB57)^((AB54-$C$54)/365.25)</f>
        <v>193.626879173419</v>
      </c>
      <c r="AC59" s="67" t="n">
        <f aca="false">AC55*(1+AC57)^((AC54-$C$54)/365.25)</f>
        <v>44.0295537479013</v>
      </c>
      <c r="AD59" s="67" t="n">
        <f aca="false">AD55*(1+AD57)^((AD54-$C$54)/365.25)</f>
        <v>115.80494510854</v>
      </c>
      <c r="AE59" s="67" t="n">
        <f aca="false">AE55*(1+AE57)^((AE54-$C$54)/365.25)</f>
        <v>485.889357197193</v>
      </c>
      <c r="AF59" s="67" t="n">
        <f aca="false">AF55*(1+AF57)^((AF54-$C$54)/365.25)</f>
        <v>3761.25949623235</v>
      </c>
      <c r="AG59" s="67" t="n">
        <f aca="false">AG55*(1+AG57)^((AG54-$C$54)/365.25)</f>
        <v>10710.8095173039</v>
      </c>
      <c r="AH59" s="67" t="n">
        <f aca="false">AH55*(1+AH57)^((AH54-$C$54)/365.25)</f>
        <v>10717.009391719</v>
      </c>
      <c r="AI59" s="67" t="n">
        <f aca="false">AI55*(1+AI57)^((AI54-$C$54)/365.25)</f>
        <v>1010.84373893497</v>
      </c>
      <c r="AJ59" s="67" t="n">
        <f aca="false">AJ55*(1+AJ57)^((AJ54-$C$54)/365.25)</f>
        <v>92.6530274251042</v>
      </c>
      <c r="AK59" s="67" t="n">
        <f aca="false">AK55*(1+AK57)^((AK54-$C$54)/365.25)</f>
        <v>52.5384563360711</v>
      </c>
      <c r="AL59" s="67" t="n">
        <f aca="false">AL55*(1+AL57)^((AL54-$C$54)/365.25)</f>
        <v>32.5519612228126</v>
      </c>
    </row>
    <row r="60" customFormat="false" ht="14.25" hidden="false" customHeight="false" outlineLevel="0" collapsed="false">
      <c r="A60" s="186" t="s">
        <v>99</v>
      </c>
      <c r="B60" s="67" t="n">
        <f aca="false">Assumptions!$G$17</f>
        <v>470</v>
      </c>
      <c r="C60" s="67" t="n">
        <f aca="false">Assumptions!$G$17</f>
        <v>470</v>
      </c>
      <c r="D60" s="67" t="n">
        <f aca="false">Assumptions!$G$17</f>
        <v>470</v>
      </c>
      <c r="E60" s="67" t="n">
        <f aca="false">Assumptions!$G$17</f>
        <v>470</v>
      </c>
      <c r="F60" s="67" t="n">
        <f aca="false">Assumptions!$G$17</f>
        <v>470</v>
      </c>
      <c r="G60" s="67" t="n">
        <f aca="false">Assumptions!$G$17</f>
        <v>470</v>
      </c>
      <c r="H60" s="67" t="n">
        <f aca="false">Assumptions!$G$17</f>
        <v>470</v>
      </c>
      <c r="I60" s="67" t="n">
        <f aca="false">Assumptions!$G$17</f>
        <v>470</v>
      </c>
      <c r="J60" s="67" t="n">
        <f aca="false">Assumptions!$G$17</f>
        <v>470</v>
      </c>
      <c r="K60" s="67" t="n">
        <f aca="false">Assumptions!$G$17</f>
        <v>470</v>
      </c>
      <c r="L60" s="67" t="n">
        <f aca="false">Assumptions!$G$17</f>
        <v>470</v>
      </c>
      <c r="M60" s="67" t="n">
        <f aca="false">Assumptions!$G$17</f>
        <v>470</v>
      </c>
      <c r="N60" s="67" t="n">
        <f aca="false">Assumptions!$G$17</f>
        <v>470</v>
      </c>
      <c r="O60" s="67" t="n">
        <f aca="false">Assumptions!$G$17</f>
        <v>470</v>
      </c>
      <c r="P60" s="67" t="n">
        <f aca="false">Assumptions!$G$17</f>
        <v>470</v>
      </c>
      <c r="Q60" s="67" t="n">
        <f aca="false">Assumptions!$G$17</f>
        <v>470</v>
      </c>
      <c r="R60" s="67" t="n">
        <f aca="false">Assumptions!$G$17</f>
        <v>470</v>
      </c>
      <c r="S60" s="67" t="n">
        <f aca="false">Assumptions!$G$17</f>
        <v>470</v>
      </c>
      <c r="T60" s="67" t="n">
        <f aca="false">Assumptions!$G$17</f>
        <v>470</v>
      </c>
      <c r="U60" s="67" t="n">
        <f aca="false">Assumptions!$G$17</f>
        <v>470</v>
      </c>
      <c r="V60" s="67" t="n">
        <f aca="false">Assumptions!$G$17</f>
        <v>470</v>
      </c>
      <c r="W60" s="67" t="n">
        <f aca="false">Assumptions!$G$17</f>
        <v>470</v>
      </c>
      <c r="X60" s="67" t="n">
        <f aca="false">Assumptions!$G$17</f>
        <v>470</v>
      </c>
      <c r="Y60" s="67" t="n">
        <f aca="false">Assumptions!$G$17</f>
        <v>470</v>
      </c>
      <c r="Z60" s="67" t="n">
        <f aca="false">Assumptions!$G$17</f>
        <v>470</v>
      </c>
      <c r="AA60" s="67" t="n">
        <f aca="false">Assumptions!$G$17</f>
        <v>470</v>
      </c>
      <c r="AB60" s="67" t="n">
        <f aca="false">Assumptions!$G$17</f>
        <v>470</v>
      </c>
      <c r="AC60" s="67" t="n">
        <f aca="false">Assumptions!$G$17</f>
        <v>470</v>
      </c>
      <c r="AD60" s="67" t="n">
        <f aca="false">Assumptions!$G$17</f>
        <v>470</v>
      </c>
      <c r="AE60" s="67" t="n">
        <f aca="false">Assumptions!$G$17</f>
        <v>470</v>
      </c>
      <c r="AF60" s="67" t="n">
        <f aca="false">Assumptions!$G$17</f>
        <v>470</v>
      </c>
      <c r="AG60" s="67" t="n">
        <f aca="false">Assumptions!$G$17</f>
        <v>470</v>
      </c>
      <c r="AH60" s="67" t="n">
        <f aca="false">Assumptions!$G$17</f>
        <v>470</v>
      </c>
      <c r="AI60" s="67" t="n">
        <f aca="false">Assumptions!$G$17</f>
        <v>470</v>
      </c>
      <c r="AJ60" s="67" t="n">
        <f aca="false">Assumptions!$G$17</f>
        <v>470</v>
      </c>
      <c r="AK60" s="67" t="n">
        <f aca="false">Assumptions!$G$17</f>
        <v>470</v>
      </c>
      <c r="AL60" s="67" t="n">
        <f aca="false">Assumptions!$G$17</f>
        <v>470</v>
      </c>
    </row>
    <row r="61" customFormat="false" ht="14.25" hidden="false" customHeight="false" outlineLevel="0" collapsed="false">
      <c r="A61" s="186" t="s">
        <v>100</v>
      </c>
      <c r="B61" s="96" t="n">
        <f aca="false">B59/B60</f>
        <v>0</v>
      </c>
      <c r="C61" s="96" t="n">
        <f aca="false">C59/C60</f>
        <v>0</v>
      </c>
      <c r="D61" s="96" t="n">
        <f aca="false">D59/D60</f>
        <v>0</v>
      </c>
      <c r="E61" s="96" t="n">
        <f aca="false">E59/E60</f>
        <v>0</v>
      </c>
      <c r="F61" s="96" t="n">
        <f aca="false">F59/F60</f>
        <v>0</v>
      </c>
      <c r="G61" s="96" t="n">
        <f aca="false">G59/G60</f>
        <v>0</v>
      </c>
      <c r="H61" s="96" t="n">
        <f aca="false">H59/H60</f>
        <v>13.3303341089849</v>
      </c>
      <c r="I61" s="96" t="n">
        <f aca="false">I59/I60</f>
        <v>38.5735561382747</v>
      </c>
      <c r="J61" s="96" t="n">
        <f aca="false">J59/J60</f>
        <v>42.9833036538929</v>
      </c>
      <c r="K61" s="96" t="n">
        <f aca="false">K59/K60</f>
        <v>2.19148759674275</v>
      </c>
      <c r="L61" s="96" t="n">
        <f aca="false">L59/L60</f>
        <v>0.122768886167496</v>
      </c>
      <c r="M61" s="96" t="n">
        <f aca="false">M59/M60</f>
        <v>0.0910409916552301</v>
      </c>
      <c r="N61" s="96" t="n">
        <f aca="false">N59/N60</f>
        <v>0.0380987447199702</v>
      </c>
      <c r="O61" s="96" t="n">
        <f aca="false">O59/O60</f>
        <v>0.293880122049754</v>
      </c>
      <c r="P61" s="96" t="n">
        <f aca="false">P59/P60</f>
        <v>0.314085271287622</v>
      </c>
      <c r="Q61" s="96" t="n">
        <f aca="false">Q59/Q60</f>
        <v>0.0552383066501545</v>
      </c>
      <c r="R61" s="96" t="n">
        <f aca="false">R59/R60</f>
        <v>0.159497542545232</v>
      </c>
      <c r="S61" s="96" t="n">
        <f aca="false">S59/S60</f>
        <v>0.932303946518035</v>
      </c>
      <c r="T61" s="96" t="n">
        <f aca="false">T59/T60</f>
        <v>10.8120180126105</v>
      </c>
      <c r="U61" s="96" t="n">
        <f aca="false">U59/U60</f>
        <v>29.2249077505749</v>
      </c>
      <c r="V61" s="96" t="n">
        <f aca="false">V59/V60</f>
        <v>31.2542687360167</v>
      </c>
      <c r="W61" s="96" t="n">
        <f aca="false">W59/W60</f>
        <v>1.93538850991987</v>
      </c>
      <c r="X61" s="96" t="n">
        <f aca="false">X59/X60</f>
        <v>0.206292723436267</v>
      </c>
      <c r="Y61" s="96" t="n">
        <f aca="false">Y59/Y60</f>
        <v>0.136640510671348</v>
      </c>
      <c r="Z61" s="96" t="n">
        <f aca="false">Z59/Z60</f>
        <v>0.0665637353111582</v>
      </c>
      <c r="AA61" s="96" t="n">
        <f aca="false">AA59/AA60</f>
        <v>0.406323989032813</v>
      </c>
      <c r="AB61" s="96" t="n">
        <f aca="false">AB59/AB60</f>
        <v>0.4119720833477</v>
      </c>
      <c r="AC61" s="96" t="n">
        <f aca="false">AC59/AC60</f>
        <v>0.0936799015912794</v>
      </c>
      <c r="AD61" s="96" t="n">
        <f aca="false">AD59/AD60</f>
        <v>0.246393500230937</v>
      </c>
      <c r="AE61" s="96" t="n">
        <f aca="false">AE59/AE60</f>
        <v>1.03380714297275</v>
      </c>
      <c r="AF61" s="96" t="n">
        <f aca="false">AF59/AF60</f>
        <v>8.00267977921777</v>
      </c>
      <c r="AG61" s="96" t="n">
        <f aca="false">AG59/AG60</f>
        <v>22.7889564197956</v>
      </c>
      <c r="AH61" s="96" t="n">
        <f aca="false">AH59/AH60</f>
        <v>22.8021476419554</v>
      </c>
      <c r="AI61" s="96" t="n">
        <f aca="false">AI59/AI60</f>
        <v>2.15073135943611</v>
      </c>
      <c r="AJ61" s="96" t="n">
        <f aca="false">AJ59/AJ60</f>
        <v>0.197134100904477</v>
      </c>
      <c r="AK61" s="96" t="n">
        <f aca="false">AK59/AK60</f>
        <v>0.111783949651215</v>
      </c>
      <c r="AL61" s="96" t="n">
        <f aca="false">AL59/AL60</f>
        <v>0.0692594919634311</v>
      </c>
    </row>
    <row r="62" customFormat="false" ht="12.75" hidden="false" customHeight="false" outlineLevel="0" collapsed="false">
      <c r="A62" s="148"/>
      <c r="B62" s="181"/>
      <c r="C62" s="181"/>
      <c r="D62" s="181"/>
      <c r="E62" s="181"/>
    </row>
    <row r="63" customFormat="false" ht="12.75" hidden="false" customHeight="false" outlineLevel="0" collapsed="false">
      <c r="A63" s="148"/>
      <c r="B63" s="187" t="s">
        <v>101</v>
      </c>
      <c r="C63" s="187" t="s">
        <v>102</v>
      </c>
      <c r="D63" s="181"/>
      <c r="E63" s="181"/>
    </row>
    <row r="64" customFormat="false" ht="12.75" hidden="false" customHeight="false" outlineLevel="0" collapsed="false">
      <c r="A64" s="160" t="n">
        <v>2000</v>
      </c>
      <c r="B64" s="67" t="n">
        <f aca="false">SUMIF($B$53:$AL$53,"=1",$B$59:$AL$59)</f>
        <v>45745.3773566058</v>
      </c>
      <c r="C64" s="188" t="n">
        <f aca="false">AVERAGE(H61:N61)</f>
        <v>13.9043700172054</v>
      </c>
      <c r="D64" s="148"/>
      <c r="E64" s="148"/>
    </row>
    <row r="65" customFormat="false" ht="12.75" hidden="false" customHeight="false" outlineLevel="0" collapsed="false">
      <c r="A65" s="160" t="n">
        <v>2001</v>
      </c>
      <c r="B65" s="67" t="n">
        <f aca="false">SUMIF($B$53:$AL$53,"=2",$B$59:$AL$59)</f>
        <v>35433.810028768</v>
      </c>
      <c r="C65" s="188" t="n">
        <f aca="false">AVERAGE(O61:Z61)</f>
        <v>6.28259043063263</v>
      </c>
      <c r="D65" s="180"/>
      <c r="E65" s="180"/>
    </row>
    <row r="66" customFormat="false" ht="12.75" hidden="false" customHeight="false" outlineLevel="0" collapsed="false">
      <c r="A66" s="160" t="n">
        <v>2002</v>
      </c>
      <c r="B66" s="67" t="n">
        <f aca="false">SUMIF($B$53:$AL$53,"=3",$B$59:$AL$59)</f>
        <v>27407.9885992467</v>
      </c>
      <c r="C66" s="188" t="n">
        <f aca="false">AVERAGE(AA61:AL61)</f>
        <v>4.85957244667495</v>
      </c>
      <c r="D66" s="180"/>
      <c r="E66" s="180"/>
    </row>
    <row r="67" customFormat="false" ht="12.75" hidden="false" customHeight="false" outlineLevel="0" collapsed="false">
      <c r="A67" s="148"/>
      <c r="B67" s="180"/>
      <c r="C67" s="180"/>
      <c r="D67" s="180"/>
      <c r="E67" s="180"/>
    </row>
    <row r="68" customFormat="false" ht="12.75" hidden="false" customHeight="false" outlineLevel="0" collapsed="false">
      <c r="A68" s="192"/>
      <c r="B68" s="148"/>
      <c r="C68" s="67"/>
      <c r="D68" s="67"/>
      <c r="E68" s="67"/>
    </row>
    <row r="69" customFormat="false" ht="12.75" hidden="false" customHeight="false" outlineLevel="0" collapsed="false">
      <c r="A69" s="193"/>
      <c r="B69" s="148"/>
      <c r="C69" s="67"/>
      <c r="D69" s="67"/>
      <c r="E69" s="67"/>
    </row>
    <row r="70" customFormat="false" ht="12.75" hidden="false" customHeight="false" outlineLevel="0" collapsed="false">
      <c r="A70" s="191"/>
      <c r="B70" s="148"/>
      <c r="C70" s="67"/>
      <c r="D70" s="67"/>
      <c r="E70" s="67"/>
    </row>
    <row r="71" customFormat="false" ht="12.75" hidden="false" customHeight="false" outlineLevel="0" collapsed="false">
      <c r="A71" s="191"/>
      <c r="B71" s="148"/>
      <c r="C71" s="67"/>
      <c r="D71" s="67"/>
      <c r="E71" s="67"/>
    </row>
    <row r="72" customFormat="false" ht="12.75" hidden="false" customHeight="false" outlineLevel="0" collapsed="false">
      <c r="A72" s="194"/>
      <c r="B72" s="148"/>
      <c r="C72" s="67"/>
      <c r="D72" s="67"/>
      <c r="E72" s="67"/>
    </row>
    <row r="73" customFormat="false" ht="12.75" hidden="false" customHeight="false" outlineLevel="0" collapsed="false">
      <c r="A73" s="194"/>
      <c r="B73" s="148"/>
      <c r="C73" s="67"/>
      <c r="D73" s="67"/>
      <c r="E73" s="67"/>
    </row>
    <row r="74" customFormat="false" ht="12.75" hidden="false" customHeight="false" outlineLevel="0" collapsed="false">
      <c r="A74" s="191"/>
      <c r="B74" s="148"/>
      <c r="C74" s="67"/>
      <c r="D74" s="67"/>
      <c r="E74" s="67"/>
    </row>
    <row r="75" customFormat="false" ht="12.75" hidden="false" customHeight="false" outlineLevel="0" collapsed="false">
      <c r="A75" s="194"/>
      <c r="B75" s="148"/>
      <c r="C75" s="67"/>
      <c r="D75" s="67"/>
      <c r="E75" s="67"/>
    </row>
    <row r="76" customFormat="false" ht="12.75" hidden="false" customHeight="false" outlineLevel="0" collapsed="false">
      <c r="A76" s="191"/>
      <c r="B76" s="148"/>
      <c r="C76" s="67"/>
      <c r="D76" s="67"/>
      <c r="E76" s="67"/>
    </row>
    <row r="77" customFormat="false" ht="12.75" hidden="false" customHeight="false" outlineLevel="0" collapsed="false">
      <c r="A77" s="191"/>
      <c r="B77" s="148"/>
      <c r="C77" s="67"/>
      <c r="D77" s="67"/>
      <c r="E77" s="67"/>
    </row>
    <row r="78" customFormat="false" ht="12.75" hidden="false" customHeight="false" outlineLevel="0" collapsed="false">
      <c r="A78" s="191"/>
      <c r="B78" s="148"/>
      <c r="C78" s="67"/>
      <c r="D78" s="67"/>
      <c r="E78" s="67"/>
    </row>
    <row r="79" customFormat="false" ht="12.75" hidden="false" customHeight="false" outlineLevel="0" collapsed="false">
      <c r="A79" s="194"/>
      <c r="B79" s="148"/>
      <c r="C79" s="67"/>
      <c r="D79" s="67"/>
      <c r="E79" s="67"/>
    </row>
    <row r="80" customFormat="false" ht="12.75" hidden="false" customHeight="false" outlineLevel="0" collapsed="false">
      <c r="A80" s="190"/>
      <c r="B80" s="148"/>
      <c r="C80" s="67"/>
      <c r="D80" s="67"/>
      <c r="E80" s="67"/>
    </row>
    <row r="81" customFormat="false" ht="12.75" hidden="false" customHeight="false" outlineLevel="0" collapsed="false">
      <c r="A81" s="192"/>
      <c r="B81" s="148"/>
      <c r="C81" s="67"/>
      <c r="D81" s="67"/>
      <c r="E81" s="67"/>
    </row>
    <row r="82" customFormat="false" ht="12.75" hidden="false" customHeight="false" outlineLevel="0" collapsed="false">
      <c r="A82" s="192"/>
      <c r="B82" s="148"/>
      <c r="C82" s="67"/>
      <c r="D82" s="67"/>
      <c r="E82" s="67"/>
    </row>
    <row r="83" customFormat="false" ht="15" hidden="false" customHeight="true" outlineLevel="0" collapsed="false">
      <c r="A83" s="192"/>
      <c r="B83" s="148"/>
      <c r="C83" s="148"/>
      <c r="D83" s="112"/>
      <c r="E83" s="112"/>
    </row>
    <row r="84" customFormat="false" ht="12.75" hidden="false" customHeight="false" outlineLevel="0" collapsed="false">
      <c r="A84" s="192"/>
      <c r="B84" s="148"/>
      <c r="C84" s="148"/>
      <c r="D84" s="112"/>
      <c r="E84" s="112"/>
    </row>
    <row r="85" customFormat="false" ht="14.25" hidden="false" customHeight="true" outlineLevel="0" collapsed="false">
      <c r="A85" s="192"/>
      <c r="B85" s="148"/>
      <c r="C85" s="148"/>
      <c r="D85" s="112"/>
      <c r="E85" s="112"/>
    </row>
    <row r="86" customFormat="false" ht="12.75" hidden="false" customHeight="false" outlineLevel="0" collapsed="false">
      <c r="A86" s="192"/>
      <c r="B86" s="148"/>
      <c r="C86" s="148"/>
      <c r="D86" s="112"/>
      <c r="E86" s="112"/>
    </row>
    <row r="87" customFormat="false" ht="12.75" hidden="false" customHeight="false" outlineLevel="0" collapsed="false">
      <c r="A87" s="192"/>
      <c r="B87" s="148"/>
      <c r="C87" s="148"/>
      <c r="D87" s="112"/>
      <c r="E87" s="112"/>
    </row>
    <row r="88" customFormat="false" ht="12.75" hidden="false" customHeight="false" outlineLevel="0" collapsed="false">
      <c r="A88" s="195"/>
      <c r="B88" s="148"/>
      <c r="C88" s="148"/>
      <c r="D88" s="112"/>
      <c r="E88" s="112"/>
    </row>
    <row r="89" customFormat="false" ht="12.75" hidden="false" customHeight="false" outlineLevel="0" collapsed="false">
      <c r="A89" s="195"/>
      <c r="B89" s="148"/>
      <c r="C89" s="148"/>
      <c r="D89" s="112"/>
      <c r="E89" s="112"/>
    </row>
    <row r="90" customFormat="false" ht="12.75" hidden="false" customHeight="false" outlineLevel="0" collapsed="false">
      <c r="A90" s="195"/>
      <c r="B90" s="148"/>
      <c r="C90" s="148"/>
      <c r="D90" s="112"/>
      <c r="E90" s="112"/>
    </row>
    <row r="91" customFormat="false" ht="12.75" hidden="false" customHeight="false" outlineLevel="0" collapsed="false">
      <c r="A91" s="112"/>
      <c r="B91" s="148"/>
      <c r="C91" s="148"/>
      <c r="D91" s="112"/>
      <c r="E91" s="112"/>
    </row>
    <row r="92" customFormat="false" ht="12.75" hidden="false" customHeight="false" outlineLevel="0" collapsed="false">
      <c r="A92" s="148"/>
      <c r="B92" s="148"/>
      <c r="C92" s="148"/>
      <c r="D92" s="112"/>
      <c r="E92" s="112"/>
    </row>
    <row r="93" customFormat="false" ht="12.75" hidden="false" customHeight="false" outlineLevel="0" collapsed="false">
      <c r="A93" s="148"/>
      <c r="B93" s="148"/>
      <c r="C93" s="148"/>
      <c r="D93" s="112"/>
      <c r="E93" s="112"/>
    </row>
    <row r="94" customFormat="false" ht="12.75" hidden="false" customHeight="false" outlineLevel="0" collapsed="false">
      <c r="A94" s="148"/>
      <c r="B94" s="148"/>
      <c r="C94" s="148"/>
      <c r="D94" s="112"/>
      <c r="E94" s="112"/>
    </row>
    <row r="95" customFormat="false" ht="18.75" hidden="false" customHeight="false" outlineLevel="0" collapsed="false">
      <c r="A95" s="196"/>
      <c r="B95" s="148"/>
      <c r="C95" s="148"/>
      <c r="D95" s="112"/>
      <c r="E95" s="112"/>
    </row>
    <row r="96" customFormat="false" ht="12.75" hidden="false" customHeight="false" outlineLevel="0" collapsed="false">
      <c r="A96" s="160"/>
      <c r="B96" s="148"/>
      <c r="C96" s="148"/>
      <c r="D96" s="112"/>
      <c r="E96" s="112"/>
    </row>
    <row r="97" customFormat="false" ht="12.75" hidden="false" customHeight="false" outlineLevel="0" collapsed="false">
      <c r="A97" s="160"/>
      <c r="B97" s="148"/>
      <c r="C97" s="148"/>
      <c r="D97" s="112"/>
      <c r="E97" s="112"/>
    </row>
    <row r="98" customFormat="false" ht="12.75" hidden="false" customHeight="false" outlineLevel="0" collapsed="false">
      <c r="A98" s="148"/>
      <c r="B98" s="148"/>
      <c r="C98" s="148"/>
      <c r="D98" s="112"/>
      <c r="E98" s="112"/>
    </row>
    <row r="99" customFormat="false" ht="12.75" hidden="false" customHeight="false" outlineLevel="0" collapsed="false">
      <c r="A99" s="148"/>
      <c r="B99" s="148"/>
      <c r="C99" s="148"/>
      <c r="D99" s="112"/>
      <c r="E99" s="112"/>
    </row>
    <row r="100" customFormat="false" ht="12.75" hidden="false" customHeight="false" outlineLevel="0" collapsed="false">
      <c r="A100" s="149"/>
      <c r="B100" s="149"/>
      <c r="C100" s="170"/>
      <c r="D100" s="170"/>
      <c r="E100" s="170"/>
    </row>
    <row r="101" customFormat="false" ht="12.75" hidden="false" customHeight="false" outlineLevel="0" collapsed="false">
      <c r="A101" s="192"/>
      <c r="B101" s="148"/>
      <c r="C101" s="148"/>
      <c r="D101" s="112"/>
      <c r="E101" s="112"/>
    </row>
    <row r="102" customFormat="false" ht="12.75" hidden="false" customHeight="false" outlineLevel="0" collapsed="false">
      <c r="A102" s="191"/>
      <c r="B102" s="148"/>
      <c r="C102" s="148"/>
      <c r="D102" s="112"/>
      <c r="E102" s="112"/>
    </row>
    <row r="103" customFormat="false" ht="12.75" hidden="false" customHeight="false" outlineLevel="0" collapsed="false">
      <c r="A103" s="191"/>
      <c r="B103" s="148"/>
      <c r="C103" s="148"/>
      <c r="D103" s="112"/>
      <c r="E103" s="112"/>
    </row>
    <row r="104" customFormat="false" ht="12.75" hidden="false" customHeight="false" outlineLevel="0" collapsed="false">
      <c r="A104" s="190"/>
      <c r="B104" s="148"/>
      <c r="C104" s="148"/>
      <c r="D104" s="112"/>
      <c r="E104" s="112"/>
    </row>
    <row r="105" customFormat="false" ht="12.75" hidden="false" customHeight="false" outlineLevel="0" collapsed="false">
      <c r="A105" s="112"/>
      <c r="B105" s="148"/>
      <c r="C105" s="148"/>
      <c r="D105" s="112"/>
      <c r="E105" s="112"/>
    </row>
    <row r="106" customFormat="false" ht="12.75" hidden="false" customHeight="false" outlineLevel="0" collapsed="false">
      <c r="A106" s="192"/>
      <c r="B106" s="148"/>
      <c r="C106" s="148"/>
      <c r="D106" s="112"/>
      <c r="E106" s="112"/>
    </row>
    <row r="107" customFormat="false" ht="12.75" hidden="false" customHeight="false" outlineLevel="0" collapsed="false">
      <c r="A107" s="191"/>
      <c r="B107" s="148"/>
      <c r="C107" s="148"/>
      <c r="D107" s="112"/>
      <c r="E107" s="112"/>
    </row>
    <row r="108" customFormat="false" ht="12.75" hidden="false" customHeight="false" outlineLevel="0" collapsed="false">
      <c r="A108" s="191"/>
      <c r="B108" s="148"/>
      <c r="C108" s="148"/>
      <c r="D108" s="112"/>
      <c r="E108" s="112"/>
    </row>
    <row r="109" customFormat="false" ht="12.75" hidden="false" customHeight="false" outlineLevel="0" collapsed="false">
      <c r="A109" s="191"/>
      <c r="B109" s="148"/>
      <c r="C109" s="67"/>
      <c r="D109" s="112"/>
      <c r="E109" s="112"/>
    </row>
    <row r="110" customFormat="false" ht="12.75" hidden="false" customHeight="false" outlineLevel="0" collapsed="false">
      <c r="A110" s="191"/>
      <c r="B110" s="148"/>
      <c r="C110" s="148"/>
      <c r="D110" s="112"/>
      <c r="E110" s="112"/>
    </row>
    <row r="111" customFormat="false" ht="12.75" hidden="false" customHeight="false" outlineLevel="0" collapsed="false">
      <c r="A111" s="112"/>
      <c r="B111" s="148"/>
      <c r="C111" s="148"/>
      <c r="D111" s="112"/>
      <c r="E111" s="112"/>
    </row>
    <row r="112" customFormat="false" ht="12.75" hidden="false" customHeight="false" outlineLevel="0" collapsed="false">
      <c r="A112" s="192"/>
      <c r="B112" s="148"/>
      <c r="C112" s="148"/>
      <c r="D112" s="112"/>
      <c r="E112" s="112"/>
    </row>
    <row r="113" customFormat="false" ht="12.75" hidden="false" customHeight="false" outlineLevel="0" collapsed="false">
      <c r="A113" s="112"/>
      <c r="B113" s="148"/>
      <c r="C113" s="148"/>
      <c r="D113" s="112"/>
      <c r="E113" s="112"/>
    </row>
    <row r="114" customFormat="false" ht="12.75" hidden="false" customHeight="false" outlineLevel="0" collapsed="false">
      <c r="A114" s="192"/>
      <c r="B114" s="148"/>
      <c r="C114" s="148"/>
      <c r="D114" s="112"/>
      <c r="E114" s="112"/>
    </row>
    <row r="115" customFormat="false" ht="12.75" hidden="false" customHeight="false" outlineLevel="0" collapsed="false">
      <c r="A115" s="191"/>
      <c r="B115" s="148"/>
      <c r="C115" s="148"/>
      <c r="D115" s="112"/>
      <c r="E115" s="112"/>
    </row>
    <row r="116" customFormat="false" ht="12.75" hidden="false" customHeight="false" outlineLevel="0" collapsed="false">
      <c r="A116" s="192"/>
      <c r="B116" s="148"/>
      <c r="C116" s="148"/>
      <c r="D116" s="112"/>
      <c r="E116" s="112"/>
    </row>
    <row r="117" customFormat="false" ht="12.75" hidden="false" customHeight="false" outlineLevel="0" collapsed="false">
      <c r="A117" s="194"/>
      <c r="B117" s="148"/>
      <c r="C117" s="148"/>
      <c r="D117" s="112"/>
      <c r="E117" s="112"/>
    </row>
    <row r="118" customFormat="false" ht="12.75" hidden="false" customHeight="false" outlineLevel="0" collapsed="false">
      <c r="A118" s="191"/>
      <c r="B118" s="148"/>
      <c r="C118" s="148"/>
      <c r="D118" s="112"/>
      <c r="E118" s="112"/>
    </row>
    <row r="119" customFormat="false" ht="12.75" hidden="false" customHeight="false" outlineLevel="0" collapsed="false">
      <c r="A119" s="190"/>
      <c r="B119" s="148"/>
      <c r="C119" s="148"/>
      <c r="D119" s="112"/>
      <c r="E119" s="112"/>
    </row>
    <row r="120" customFormat="false" ht="12.75" hidden="false" customHeight="false" outlineLevel="0" collapsed="false">
      <c r="A120" s="191"/>
      <c r="B120" s="148"/>
      <c r="C120" s="148"/>
      <c r="D120" s="112"/>
      <c r="E120" s="112"/>
    </row>
    <row r="121" customFormat="false" ht="12.75" hidden="false" customHeight="false" outlineLevel="0" collapsed="false">
      <c r="A121" s="190"/>
      <c r="B121" s="148"/>
      <c r="C121" s="148"/>
      <c r="D121" s="112"/>
      <c r="E121" s="112"/>
    </row>
    <row r="122" customFormat="false" ht="12.75" hidden="false" customHeight="false" outlineLevel="0" collapsed="false">
      <c r="A122" s="191"/>
      <c r="B122" s="148"/>
      <c r="C122" s="148"/>
      <c r="D122" s="112"/>
      <c r="E122" s="112"/>
    </row>
    <row r="123" customFormat="false" ht="12.75" hidden="false" customHeight="false" outlineLevel="0" collapsed="false">
      <c r="A123" s="191"/>
      <c r="B123" s="148"/>
      <c r="C123" s="148"/>
      <c r="D123" s="112"/>
      <c r="E123" s="112"/>
    </row>
    <row r="124" customFormat="false" ht="12.75" hidden="false" customHeight="false" outlineLevel="0" collapsed="false">
      <c r="A124" s="191"/>
      <c r="B124" s="148"/>
      <c r="C124" s="148"/>
      <c r="D124" s="112"/>
      <c r="E124" s="112"/>
    </row>
    <row r="125" customFormat="false" ht="12.75" hidden="false" customHeight="false" outlineLevel="0" collapsed="false">
      <c r="A125" s="191"/>
      <c r="B125" s="148"/>
      <c r="C125" s="148"/>
      <c r="D125" s="112"/>
      <c r="E125" s="112"/>
    </row>
    <row r="126" customFormat="false" ht="12.75" hidden="false" customHeight="false" outlineLevel="0" collapsed="false">
      <c r="A126" s="191"/>
      <c r="B126" s="148"/>
      <c r="C126" s="148"/>
      <c r="D126" s="112"/>
      <c r="E126" s="112"/>
    </row>
    <row r="127" customFormat="false" ht="12.75" hidden="false" customHeight="false" outlineLevel="0" collapsed="false">
      <c r="A127" s="191"/>
      <c r="B127" s="148"/>
      <c r="C127" s="148"/>
      <c r="D127" s="112"/>
      <c r="E127" s="112"/>
    </row>
    <row r="128" customFormat="false" ht="12.75" hidden="false" customHeight="false" outlineLevel="0" collapsed="false">
      <c r="A128" s="192"/>
      <c r="B128" s="148"/>
      <c r="C128" s="148"/>
      <c r="D128" s="112"/>
      <c r="E128" s="112"/>
    </row>
    <row r="129" customFormat="false" ht="12.75" hidden="false" customHeight="false" outlineLevel="0" collapsed="false">
      <c r="A129" s="193"/>
      <c r="B129" s="148"/>
      <c r="C129" s="148"/>
      <c r="D129" s="112"/>
      <c r="E129" s="112"/>
    </row>
    <row r="130" customFormat="false" ht="12.75" hidden="false" customHeight="false" outlineLevel="0" collapsed="false">
      <c r="A130" s="191"/>
      <c r="B130" s="148"/>
      <c r="C130" s="148"/>
      <c r="D130" s="112"/>
      <c r="E130" s="112"/>
    </row>
    <row r="131" customFormat="false" ht="12.75" hidden="false" customHeight="false" outlineLevel="0" collapsed="false">
      <c r="A131" s="194"/>
      <c r="B131" s="148"/>
      <c r="C131" s="148"/>
      <c r="D131" s="112"/>
      <c r="E131" s="112"/>
    </row>
    <row r="132" customFormat="false" ht="12.75" hidden="false" customHeight="false" outlineLevel="0" collapsed="false">
      <c r="A132" s="194"/>
      <c r="B132" s="148"/>
      <c r="C132" s="148"/>
      <c r="D132" s="112"/>
      <c r="E132" s="112"/>
    </row>
    <row r="133" customFormat="false" ht="12.75" hidden="false" customHeight="false" outlineLevel="0" collapsed="false">
      <c r="A133" s="191"/>
      <c r="B133" s="148"/>
      <c r="C133" s="148"/>
      <c r="D133" s="112"/>
      <c r="E133" s="112"/>
    </row>
    <row r="134" customFormat="false" ht="12.75" hidden="false" customHeight="false" outlineLevel="0" collapsed="false">
      <c r="A134" s="191"/>
      <c r="B134" s="148"/>
      <c r="C134" s="148"/>
      <c r="D134" s="112"/>
      <c r="E134" s="112"/>
    </row>
    <row r="135" customFormat="false" ht="12.75" hidden="false" customHeight="false" outlineLevel="0" collapsed="false">
      <c r="A135" s="190"/>
      <c r="B135" s="148"/>
      <c r="C135" s="148"/>
      <c r="D135" s="112"/>
      <c r="E135" s="112"/>
    </row>
    <row r="136" customFormat="false" ht="12.75" hidden="false" customHeight="false" outlineLevel="0" collapsed="false">
      <c r="A136" s="192"/>
      <c r="B136" s="148"/>
      <c r="C136" s="148"/>
      <c r="D136" s="112"/>
      <c r="E136" s="112"/>
    </row>
    <row r="137" customFormat="false" ht="12.75" hidden="false" customHeight="false" outlineLevel="0" collapsed="false">
      <c r="A137" s="192"/>
      <c r="B137" s="148"/>
      <c r="C137" s="148"/>
      <c r="D137" s="112"/>
      <c r="E137" s="112"/>
    </row>
    <row r="138" customFormat="false" ht="12.75" hidden="false" customHeight="false" outlineLevel="0" collapsed="false">
      <c r="A138" s="192"/>
      <c r="B138" s="148"/>
      <c r="C138" s="148"/>
      <c r="D138" s="112"/>
      <c r="E138" s="112"/>
    </row>
    <row r="139" customFormat="false" ht="12.75" hidden="false" customHeight="false" outlineLevel="0" collapsed="false">
      <c r="A139" s="192"/>
      <c r="B139" s="148"/>
      <c r="C139" s="148"/>
      <c r="D139" s="112"/>
      <c r="E139" s="112"/>
    </row>
    <row r="140" customFormat="false" ht="12.75" hidden="false" customHeight="false" outlineLevel="0" collapsed="false">
      <c r="A140" s="192"/>
      <c r="B140" s="148"/>
      <c r="C140" s="148"/>
      <c r="D140" s="112"/>
      <c r="E140" s="112"/>
    </row>
    <row r="141" customFormat="false" ht="12.75" hidden="false" customHeight="false" outlineLevel="0" collapsed="false">
      <c r="A141" s="192"/>
      <c r="B141" s="148"/>
      <c r="C141" s="148"/>
      <c r="D141" s="112"/>
      <c r="E141" s="112"/>
    </row>
    <row r="142" customFormat="false" ht="12.75" hidden="false" customHeight="false" outlineLevel="0" collapsed="false">
      <c r="A142" s="192"/>
      <c r="B142" s="148"/>
      <c r="C142" s="148"/>
      <c r="D142" s="112"/>
      <c r="E142" s="112"/>
    </row>
    <row r="143" customFormat="false" ht="12.75" hidden="false" customHeight="false" outlineLevel="0" collapsed="false">
      <c r="A143" s="148"/>
      <c r="B143" s="148"/>
      <c r="C143" s="148"/>
      <c r="D143" s="112"/>
      <c r="E143" s="112"/>
    </row>
    <row r="144" customFormat="false" ht="12.75" hidden="false" customHeight="false" outlineLevel="0" collapsed="false">
      <c r="A144" s="148"/>
      <c r="B144" s="148"/>
      <c r="C144" s="148"/>
      <c r="D144" s="112"/>
      <c r="E144" s="112"/>
    </row>
    <row r="145" customFormat="false" ht="12.75" hidden="false" customHeight="false" outlineLevel="0" collapsed="false">
      <c r="A145" s="148"/>
      <c r="B145" s="148"/>
      <c r="C145" s="148"/>
      <c r="D145" s="148"/>
      <c r="E145" s="148"/>
    </row>
    <row r="146" customFormat="false" ht="18.75" hidden="false" customHeight="false" outlineLevel="0" collapsed="false">
      <c r="A146" s="197"/>
      <c r="B146" s="197"/>
      <c r="C146" s="148"/>
      <c r="D146" s="148"/>
      <c r="E146" s="148"/>
    </row>
    <row r="147" customFormat="false" ht="12.75" hidden="false" customHeight="false" outlineLevel="0" collapsed="false">
      <c r="A147" s="160"/>
      <c r="B147" s="160"/>
      <c r="C147" s="148"/>
      <c r="D147" s="148"/>
      <c r="E147" s="148"/>
    </row>
    <row r="148" customFormat="false" ht="12.75" hidden="false" customHeight="false" outlineLevel="0" collapsed="false">
      <c r="A148" s="160"/>
      <c r="B148" s="198"/>
      <c r="C148" s="148"/>
      <c r="D148" s="148"/>
      <c r="E148" s="148"/>
    </row>
    <row r="149" customFormat="false" ht="12.75" hidden="false" customHeight="false" outlineLevel="0" collapsed="false">
      <c r="A149" s="148"/>
      <c r="B149" s="148"/>
      <c r="C149" s="148"/>
      <c r="D149" s="148"/>
      <c r="E149" s="148"/>
    </row>
    <row r="150" customFormat="false" ht="12.75" hidden="false" customHeight="false" outlineLevel="0" collapsed="false">
      <c r="A150" s="149"/>
      <c r="B150" s="170"/>
      <c r="C150" s="170"/>
      <c r="D150" s="170"/>
      <c r="E150" s="170"/>
    </row>
    <row r="151" customFormat="false" ht="12.75" hidden="false" customHeight="false" outlineLevel="0" collapsed="false">
      <c r="A151" s="160"/>
      <c r="B151" s="160"/>
      <c r="C151" s="160"/>
      <c r="D151" s="148"/>
      <c r="E151" s="148"/>
    </row>
    <row r="152" customFormat="false" ht="12.75" hidden="false" customHeight="false" outlineLevel="0" collapsed="false">
      <c r="A152" s="199"/>
      <c r="B152" s="160"/>
      <c r="C152" s="160"/>
      <c r="D152" s="200"/>
      <c r="E152" s="200"/>
    </row>
    <row r="153" customFormat="false" ht="12.75" hidden="false" customHeight="false" outlineLevel="0" collapsed="false">
      <c r="A153" s="199"/>
      <c r="B153" s="160"/>
      <c r="C153" s="160"/>
      <c r="D153" s="200"/>
      <c r="E153" s="200"/>
    </row>
    <row r="154" customFormat="false" ht="12.75" hidden="false" customHeight="false" outlineLevel="0" collapsed="false">
      <c r="A154" s="199"/>
      <c r="B154" s="199"/>
      <c r="C154" s="199"/>
      <c r="D154" s="200"/>
      <c r="E154" s="200"/>
    </row>
    <row r="155" customFormat="false" ht="12.75" hidden="false" customHeight="false" outlineLevel="0" collapsed="false">
      <c r="A155" s="199"/>
      <c r="B155" s="199"/>
      <c r="C155" s="199"/>
      <c r="D155" s="200"/>
      <c r="E155" s="200"/>
    </row>
    <row r="156" customFormat="false" ht="12.75" hidden="false" customHeight="false" outlineLevel="0" collapsed="false">
      <c r="A156" s="199"/>
      <c r="B156" s="149"/>
      <c r="C156" s="149"/>
      <c r="D156" s="200"/>
      <c r="E156" s="200"/>
    </row>
    <row r="157" customFormat="false" ht="12.75" hidden="false" customHeight="false" outlineLevel="0" collapsed="false">
      <c r="A157" s="148"/>
      <c r="B157" s="148"/>
      <c r="C157" s="148"/>
      <c r="D157" s="200"/>
      <c r="E157" s="200"/>
    </row>
    <row r="158" customFormat="false" ht="12.75" hidden="false" customHeight="false" outlineLevel="0" collapsed="false">
      <c r="A158" s="160"/>
      <c r="B158" s="160"/>
      <c r="C158" s="160"/>
      <c r="D158" s="200"/>
      <c r="E158" s="200"/>
    </row>
    <row r="159" customFormat="false" ht="12.75" hidden="false" customHeight="false" outlineLevel="0" collapsed="false">
      <c r="A159" s="199"/>
      <c r="B159" s="160"/>
      <c r="C159" s="160"/>
      <c r="D159" s="200"/>
      <c r="E159" s="200"/>
    </row>
    <row r="160" customFormat="false" ht="12.75" hidden="false" customHeight="false" outlineLevel="0" collapsed="false">
      <c r="A160" s="199"/>
      <c r="B160" s="160"/>
      <c r="C160" s="160"/>
      <c r="D160" s="200"/>
      <c r="E160" s="200"/>
    </row>
    <row r="161" customFormat="false" ht="12.75" hidden="false" customHeight="false" outlineLevel="0" collapsed="false">
      <c r="A161" s="199"/>
      <c r="B161" s="160"/>
      <c r="C161" s="160"/>
      <c r="D161" s="200"/>
      <c r="E161" s="200"/>
    </row>
    <row r="162" customFormat="false" ht="12.75" hidden="false" customHeight="false" outlineLevel="0" collapsed="false">
      <c r="A162" s="199"/>
      <c r="B162" s="160"/>
      <c r="C162" s="160"/>
      <c r="D162" s="200"/>
      <c r="E162" s="200"/>
    </row>
    <row r="163" customFormat="false" ht="12.75" hidden="false" customHeight="false" outlineLevel="0" collapsed="false">
      <c r="A163" s="199"/>
      <c r="B163" s="160"/>
      <c r="C163" s="160"/>
      <c r="D163" s="200"/>
      <c r="E163" s="200"/>
    </row>
    <row r="164" customFormat="false" ht="12.75" hidden="false" customHeight="false" outlineLevel="0" collapsed="false">
      <c r="A164" s="199"/>
      <c r="B164" s="160"/>
      <c r="C164" s="160"/>
      <c r="D164" s="200"/>
      <c r="E164" s="200"/>
    </row>
    <row r="165" customFormat="false" ht="12.75" hidden="false" customHeight="false" outlineLevel="0" collapsed="false">
      <c r="A165" s="199"/>
      <c r="B165" s="160"/>
      <c r="C165" s="160"/>
      <c r="D165" s="200"/>
      <c r="E165" s="200"/>
    </row>
    <row r="166" customFormat="false" ht="12.75" hidden="false" customHeight="false" outlineLevel="0" collapsed="false">
      <c r="A166" s="199"/>
      <c r="B166" s="160"/>
      <c r="C166" s="160"/>
      <c r="D166" s="200"/>
      <c r="E166" s="200"/>
    </row>
    <row r="167" customFormat="false" ht="12.75" hidden="false" customHeight="false" outlineLevel="0" collapsed="false">
      <c r="A167" s="199"/>
      <c r="B167" s="160"/>
      <c r="C167" s="160"/>
      <c r="D167" s="200"/>
      <c r="E167" s="200"/>
    </row>
    <row r="168" customFormat="false" ht="12.75" hidden="false" customHeight="false" outlineLevel="0" collapsed="false">
      <c r="A168" s="199"/>
      <c r="B168" s="199"/>
      <c r="C168" s="199"/>
      <c r="D168" s="200"/>
      <c r="E168" s="200"/>
    </row>
    <row r="169" customFormat="false" ht="12.75" hidden="false" customHeight="false" outlineLevel="0" collapsed="false">
      <c r="A169" s="199"/>
      <c r="B169" s="199"/>
      <c r="C169" s="199"/>
      <c r="D169" s="200"/>
      <c r="E169" s="200"/>
    </row>
    <row r="170" customFormat="false" ht="12.75" hidden="false" customHeight="false" outlineLevel="0" collapsed="false">
      <c r="A170" s="160"/>
      <c r="B170" s="160"/>
      <c r="C170" s="160"/>
      <c r="D170" s="200"/>
      <c r="E170" s="200"/>
    </row>
    <row r="171" customFormat="false" ht="12.75" hidden="false" customHeight="false" outlineLevel="0" collapsed="false">
      <c r="A171" s="199"/>
      <c r="B171" s="199"/>
      <c r="C171" s="199"/>
      <c r="D171" s="200"/>
      <c r="E171" s="200"/>
    </row>
    <row r="172" customFormat="false" ht="12.75" hidden="false" customHeight="false" outlineLevel="0" collapsed="false">
      <c r="A172" s="199"/>
      <c r="B172" s="199"/>
      <c r="C172" s="199"/>
      <c r="D172" s="200"/>
      <c r="E172" s="200"/>
    </row>
    <row r="173" customFormat="false" ht="12.75" hidden="false" customHeight="false" outlineLevel="0" collapsed="false">
      <c r="A173" s="160"/>
      <c r="B173" s="160"/>
      <c r="C173" s="160"/>
      <c r="D173" s="200"/>
      <c r="E173" s="200"/>
    </row>
    <row r="174" customFormat="false" ht="12.75" hidden="false" customHeight="false" outlineLevel="0" collapsed="false">
      <c r="A174" s="160"/>
      <c r="B174" s="160"/>
      <c r="C174" s="160"/>
      <c r="D174" s="200"/>
      <c r="E174" s="200"/>
    </row>
    <row r="175" customFormat="false" ht="12.75" hidden="false" customHeight="false" outlineLevel="0" collapsed="false">
      <c r="A175" s="148"/>
      <c r="B175" s="160"/>
      <c r="C175" s="160"/>
      <c r="D175" s="200"/>
      <c r="E175" s="200"/>
    </row>
    <row r="176" customFormat="false" ht="12.75" hidden="false" customHeight="false" outlineLevel="0" collapsed="false">
      <c r="A176" s="148"/>
      <c r="B176" s="201"/>
      <c r="C176" s="201"/>
      <c r="D176" s="200"/>
      <c r="E176" s="200"/>
    </row>
    <row r="177" customFormat="false" ht="12.75" hidden="false" customHeight="false" outlineLevel="0" collapsed="false">
      <c r="A177" s="160"/>
      <c r="B177" s="201"/>
      <c r="C177" s="201"/>
      <c r="D177" s="200"/>
      <c r="E177" s="200"/>
    </row>
    <row r="178" customFormat="false" ht="12.75" hidden="false" customHeight="false" outlineLevel="0" collapsed="false">
      <c r="A178" s="199"/>
      <c r="B178" s="201"/>
      <c r="C178" s="201"/>
      <c r="D178" s="200"/>
      <c r="E178" s="200"/>
    </row>
    <row r="179" customFormat="false" ht="12.75" hidden="false" customHeight="false" outlineLevel="0" collapsed="false">
      <c r="A179" s="160"/>
      <c r="B179" s="160"/>
      <c r="C179" s="160"/>
      <c r="D179" s="200"/>
      <c r="E179" s="200"/>
    </row>
    <row r="180" customFormat="false" ht="12.75" hidden="false" customHeight="false" outlineLevel="0" collapsed="false">
      <c r="A180" s="148"/>
      <c r="B180" s="148"/>
      <c r="C180" s="148"/>
      <c r="D180" s="200"/>
      <c r="E180" s="200"/>
    </row>
    <row r="181" customFormat="false" ht="12.75" hidden="false" customHeight="false" outlineLevel="0" collapsed="false">
      <c r="A181" s="160"/>
      <c r="B181" s="160"/>
      <c r="C181" s="160"/>
      <c r="D181" s="200"/>
      <c r="E181" s="200"/>
    </row>
    <row r="182" customFormat="false" ht="12.75" hidden="false" customHeight="false" outlineLevel="0" collapsed="false">
      <c r="A182" s="199"/>
      <c r="B182" s="199"/>
      <c r="C182" s="199"/>
      <c r="D182" s="200"/>
      <c r="E182" s="200"/>
    </row>
    <row r="183" customFormat="false" ht="12.75" hidden="false" customHeight="false" outlineLevel="0" collapsed="false">
      <c r="A183" s="199"/>
      <c r="B183" s="199"/>
      <c r="C183" s="199"/>
      <c r="D183" s="200"/>
      <c r="E183" s="200"/>
    </row>
    <row r="184" customFormat="false" ht="12.75" hidden="false" customHeight="false" outlineLevel="0" collapsed="false">
      <c r="A184" s="199"/>
      <c r="B184" s="199"/>
      <c r="C184" s="199"/>
      <c r="D184" s="200"/>
      <c r="E184" s="200"/>
    </row>
    <row r="185" customFormat="false" ht="12.75" hidden="false" customHeight="false" outlineLevel="0" collapsed="false">
      <c r="A185" s="199"/>
      <c r="B185" s="199"/>
      <c r="C185" s="199"/>
      <c r="D185" s="200"/>
      <c r="E185" s="200"/>
    </row>
    <row r="186" customFormat="false" ht="12.75" hidden="false" customHeight="false" outlineLevel="0" collapsed="false">
      <c r="A186" s="199"/>
      <c r="B186" s="199"/>
      <c r="C186" s="199"/>
      <c r="D186" s="200"/>
      <c r="E186" s="200"/>
    </row>
    <row r="187" customFormat="false" ht="12.75" hidden="false" customHeight="false" outlineLevel="0" collapsed="false">
      <c r="A187" s="199"/>
      <c r="B187" s="148"/>
      <c r="C187" s="148"/>
      <c r="D187" s="200"/>
      <c r="E187" s="200"/>
    </row>
    <row r="188" customFormat="false" ht="12.75" hidden="false" customHeight="false" outlineLevel="0" collapsed="false">
      <c r="A188" s="160"/>
      <c r="B188" s="160"/>
      <c r="C188" s="160"/>
      <c r="D188" s="200"/>
      <c r="E188" s="200"/>
    </row>
    <row r="189" customFormat="false" ht="12.75" hidden="false" customHeight="false" outlineLevel="0" collapsed="false">
      <c r="A189" s="160"/>
      <c r="B189" s="160"/>
      <c r="C189" s="160"/>
      <c r="D189" s="200"/>
      <c r="E189" s="200"/>
    </row>
    <row r="190" customFormat="false" ht="12.75" hidden="false" customHeight="false" outlineLevel="0" collapsed="false">
      <c r="A190" s="148"/>
      <c r="B190" s="148"/>
      <c r="C190" s="148"/>
      <c r="D190" s="200"/>
      <c r="E190" s="200"/>
    </row>
    <row r="191" customFormat="false" ht="12.75" hidden="false" customHeight="false" outlineLevel="0" collapsed="false">
      <c r="A191" s="160"/>
      <c r="B191" s="202"/>
      <c r="C191" s="148"/>
      <c r="D191" s="200"/>
      <c r="E191" s="200"/>
    </row>
    <row r="192" customFormat="false" ht="12.75" hidden="false" customHeight="false" outlineLevel="0" collapsed="false">
      <c r="A192" s="160"/>
      <c r="B192" s="198"/>
      <c r="C192" s="198"/>
      <c r="D192" s="200"/>
      <c r="E192" s="200"/>
    </row>
    <row r="193" customFormat="false" ht="12.75" hidden="false" customHeight="false" outlineLevel="0" collapsed="false">
      <c r="A193" s="148"/>
      <c r="B193" s="148"/>
      <c r="C193" s="148"/>
      <c r="D193" s="148"/>
      <c r="E193" s="148"/>
    </row>
    <row r="194" customFormat="false" ht="12.75" hidden="false" customHeight="false" outlineLevel="0" collapsed="false">
      <c r="A194" s="160"/>
      <c r="B194" s="203"/>
      <c r="C194" s="148"/>
      <c r="D194" s="148"/>
      <c r="E194" s="148"/>
    </row>
    <row r="195" customFormat="false" ht="12.75" hidden="false" customHeight="false" outlineLevel="0" collapsed="false">
      <c r="A195" s="160"/>
      <c r="B195" s="148"/>
      <c r="C195" s="148"/>
      <c r="D195" s="148"/>
      <c r="E195" s="148"/>
    </row>
    <row r="196" customFormat="false" ht="12.75" hidden="false" customHeight="false" outlineLevel="0" collapsed="false">
      <c r="A196" s="160"/>
      <c r="B196" s="148"/>
      <c r="C196" s="148"/>
      <c r="D196" s="148"/>
      <c r="E196" s="148"/>
    </row>
    <row r="197" customFormat="false" ht="12.75" hidden="false" customHeight="false" outlineLevel="0" collapsed="false">
      <c r="A197" s="160"/>
      <c r="B197" s="148"/>
      <c r="C197" s="148"/>
      <c r="D197" s="148"/>
      <c r="E197" s="148"/>
    </row>
    <row r="198" customFormat="false" ht="12.75" hidden="false" customHeight="false" outlineLevel="0" collapsed="false">
      <c r="A198" s="148"/>
      <c r="B198" s="148"/>
      <c r="C198" s="148"/>
      <c r="D198" s="148"/>
      <c r="E198" s="148"/>
    </row>
    <row r="199" customFormat="false" ht="18.75" hidden="false" customHeight="false" outlineLevel="0" collapsed="false">
      <c r="A199" s="196"/>
      <c r="B199" s="148"/>
      <c r="C199" s="148"/>
      <c r="D199" s="148"/>
      <c r="E199" s="148"/>
    </row>
    <row r="200" customFormat="false" ht="12.75" hidden="false" customHeight="false" outlineLevel="0" collapsed="false">
      <c r="A200" s="160"/>
      <c r="B200" s="148"/>
      <c r="C200" s="148"/>
      <c r="D200" s="148"/>
      <c r="E200" s="148"/>
    </row>
    <row r="201" customFormat="false" ht="12.75" hidden="false" customHeight="false" outlineLevel="0" collapsed="false">
      <c r="A201" s="148"/>
      <c r="B201" s="148"/>
      <c r="C201" s="148"/>
      <c r="D201" s="148"/>
      <c r="E201" s="148"/>
    </row>
    <row r="202" customFormat="false" ht="12.75" hidden="false" customHeight="false" outlineLevel="0" collapsed="false">
      <c r="A202" s="148"/>
      <c r="B202" s="148"/>
      <c r="C202" s="148"/>
      <c r="D202" s="148"/>
      <c r="E202" s="148"/>
    </row>
    <row r="203" customFormat="false" ht="12.75" hidden="false" customHeight="false" outlineLevel="0" collapsed="false">
      <c r="A203" s="204"/>
      <c r="B203" s="205"/>
      <c r="C203" s="205"/>
      <c r="D203" s="205"/>
      <c r="E203" s="205"/>
      <c r="F203" s="205"/>
      <c r="G203" s="205"/>
      <c r="H203" s="205"/>
      <c r="I203" s="205"/>
      <c r="J203" s="205"/>
      <c r="K203" s="205"/>
      <c r="L203" s="205"/>
      <c r="M203" s="205"/>
      <c r="N203" s="205"/>
      <c r="O203" s="205"/>
      <c r="P203" s="205"/>
      <c r="Q203" s="205"/>
      <c r="R203" s="205"/>
      <c r="S203" s="205"/>
      <c r="T203" s="205"/>
      <c r="U203" s="205"/>
      <c r="V203" s="205"/>
      <c r="W203" s="205"/>
      <c r="X203" s="205"/>
      <c r="Y203" s="205"/>
      <c r="Z203" s="205"/>
      <c r="AA203" s="205"/>
      <c r="AB203" s="205"/>
      <c r="AC203" s="205"/>
      <c r="AD203" s="205"/>
      <c r="AE203" s="205"/>
      <c r="AF203" s="205"/>
      <c r="AG203" s="205"/>
      <c r="AH203" s="205"/>
      <c r="AI203" s="205"/>
      <c r="AJ203" s="205"/>
      <c r="AK203" s="205"/>
      <c r="AL203" s="205"/>
      <c r="AM203" s="205"/>
      <c r="AN203" s="205"/>
      <c r="AO203" s="205"/>
      <c r="AP203" s="205"/>
      <c r="AQ203" s="205"/>
      <c r="AR203" s="205"/>
      <c r="AS203" s="205"/>
      <c r="AT203" s="205"/>
      <c r="AU203" s="205"/>
      <c r="AV203" s="205"/>
      <c r="AW203" s="205"/>
      <c r="AX203" s="205"/>
      <c r="AY203" s="205"/>
      <c r="AZ203" s="205"/>
      <c r="BA203" s="205"/>
      <c r="BB203" s="205"/>
      <c r="BC203" s="205"/>
      <c r="BD203" s="205"/>
      <c r="BE203" s="205"/>
      <c r="BF203" s="205"/>
      <c r="BG203" s="205"/>
      <c r="BH203" s="205"/>
      <c r="BI203" s="205"/>
      <c r="BJ203" s="205"/>
      <c r="BK203" s="205"/>
      <c r="BL203" s="205"/>
      <c r="BM203" s="205"/>
      <c r="BN203" s="205"/>
      <c r="BO203" s="205"/>
      <c r="BP203" s="205"/>
      <c r="BQ203" s="205"/>
      <c r="BR203" s="205"/>
      <c r="BS203" s="205"/>
      <c r="BT203" s="205"/>
      <c r="BU203" s="205"/>
      <c r="BV203" s="205"/>
      <c r="BW203" s="205"/>
      <c r="BX203" s="205"/>
      <c r="BY203" s="205"/>
      <c r="BZ203" s="205"/>
      <c r="CA203" s="205"/>
      <c r="CB203" s="205"/>
      <c r="CC203" s="205"/>
      <c r="CD203" s="205"/>
      <c r="CE203" s="205"/>
      <c r="CF203" s="205"/>
      <c r="CG203" s="205"/>
      <c r="CH203" s="205"/>
      <c r="CI203" s="205"/>
      <c r="CJ203" s="205"/>
      <c r="CK203" s="205"/>
      <c r="CL203" s="205"/>
      <c r="CM203" s="205"/>
      <c r="CN203" s="205"/>
      <c r="CO203" s="205"/>
      <c r="CP203" s="205"/>
      <c r="CQ203" s="205"/>
      <c r="CR203" s="205"/>
      <c r="CS203" s="205"/>
      <c r="CT203" s="205"/>
      <c r="CU203" s="205"/>
      <c r="CV203" s="205"/>
      <c r="CW203" s="205"/>
      <c r="CX203" s="205"/>
      <c r="CY203" s="205"/>
      <c r="CZ203" s="205"/>
      <c r="DA203" s="205"/>
      <c r="DB203" s="205"/>
      <c r="DC203" s="205"/>
      <c r="DD203" s="205"/>
      <c r="DE203" s="205"/>
      <c r="DF203" s="205"/>
      <c r="DG203" s="205"/>
      <c r="DH203" s="205"/>
      <c r="DI203" s="205"/>
      <c r="DJ203" s="205"/>
      <c r="DK203" s="205"/>
      <c r="DL203" s="205"/>
      <c r="DM203" s="205"/>
      <c r="DN203" s="205"/>
      <c r="DO203" s="205"/>
      <c r="DP203" s="205"/>
      <c r="DQ203" s="205"/>
      <c r="DR203" s="205"/>
      <c r="DS203" s="205"/>
      <c r="DT203" s="205"/>
      <c r="DU203" s="205"/>
      <c r="DV203" s="205"/>
      <c r="DW203" s="205"/>
      <c r="DX203" s="205"/>
      <c r="DY203" s="205"/>
      <c r="DZ203" s="205"/>
      <c r="EA203" s="205"/>
      <c r="EB203" s="205"/>
      <c r="EC203" s="205"/>
      <c r="ED203" s="205"/>
      <c r="EE203" s="205"/>
      <c r="EF203" s="205"/>
      <c r="EG203" s="205"/>
      <c r="EH203" s="205"/>
      <c r="EI203" s="205"/>
      <c r="EJ203" s="205"/>
      <c r="EK203" s="205"/>
      <c r="EL203" s="205"/>
      <c r="EM203" s="205"/>
      <c r="EN203" s="205"/>
      <c r="EO203" s="205"/>
      <c r="EP203" s="205"/>
      <c r="EQ203" s="205"/>
      <c r="ER203" s="205"/>
      <c r="ES203" s="205"/>
      <c r="ET203" s="205"/>
      <c r="EU203" s="205"/>
      <c r="EV203" s="205"/>
      <c r="EW203" s="205"/>
      <c r="EX203" s="205"/>
      <c r="EY203" s="205"/>
      <c r="EZ203" s="205"/>
      <c r="FA203" s="205"/>
      <c r="FB203" s="205"/>
      <c r="FC203" s="205"/>
      <c r="FD203" s="205"/>
      <c r="FE203" s="205"/>
      <c r="FF203" s="205"/>
      <c r="FG203" s="205"/>
      <c r="FH203" s="205"/>
      <c r="FI203" s="205"/>
      <c r="FJ203" s="205"/>
      <c r="FK203" s="205"/>
      <c r="FL203" s="205"/>
      <c r="FM203" s="205"/>
      <c r="FN203" s="205"/>
      <c r="FO203" s="205"/>
      <c r="FP203" s="205"/>
      <c r="FQ203" s="205"/>
      <c r="FR203" s="205"/>
      <c r="FS203" s="205"/>
      <c r="FT203" s="205"/>
      <c r="FU203" s="205"/>
      <c r="FV203" s="205"/>
      <c r="FW203" s="205"/>
      <c r="FX203" s="205"/>
      <c r="FY203" s="205"/>
      <c r="FZ203" s="205"/>
      <c r="GA203" s="205"/>
      <c r="GB203" s="205"/>
      <c r="GC203" s="205"/>
      <c r="GD203" s="205"/>
      <c r="GE203" s="205"/>
      <c r="GF203" s="205"/>
      <c r="GG203" s="205"/>
      <c r="GH203" s="205"/>
      <c r="GI203" s="205"/>
      <c r="GJ203" s="205"/>
      <c r="GK203" s="205"/>
      <c r="GL203" s="205"/>
      <c r="GM203" s="205"/>
      <c r="GN203" s="205"/>
      <c r="GO203" s="205"/>
      <c r="GP203" s="205"/>
      <c r="GQ203" s="205"/>
      <c r="GR203" s="205"/>
      <c r="GS203" s="205"/>
      <c r="GT203" s="205"/>
      <c r="GU203" s="205"/>
      <c r="GV203" s="205"/>
      <c r="GW203" s="205"/>
      <c r="GX203" s="205"/>
      <c r="GY203" s="205"/>
      <c r="GZ203" s="205"/>
      <c r="HA203" s="205"/>
      <c r="HB203" s="205"/>
      <c r="HC203" s="205"/>
      <c r="HD203" s="205"/>
      <c r="HE203" s="205"/>
      <c r="HF203" s="205"/>
      <c r="HG203" s="205"/>
      <c r="HH203" s="205"/>
      <c r="HI203" s="205"/>
      <c r="HJ203" s="205"/>
      <c r="HK203" s="205"/>
      <c r="HL203" s="205"/>
      <c r="HM203" s="205"/>
      <c r="HN203" s="205"/>
      <c r="HO203" s="205"/>
      <c r="HP203" s="205"/>
      <c r="HQ203" s="205"/>
      <c r="HR203" s="205"/>
      <c r="HS203" s="205"/>
      <c r="HT203" s="205"/>
      <c r="HU203" s="205"/>
      <c r="HV203" s="205"/>
      <c r="HW203" s="205"/>
      <c r="HX203" s="205"/>
      <c r="HY203" s="205"/>
      <c r="HZ203" s="205"/>
      <c r="IA203" s="205"/>
      <c r="IB203" s="205"/>
      <c r="IC203" s="205"/>
      <c r="ID203" s="205"/>
      <c r="IE203" s="205"/>
      <c r="IF203" s="205"/>
      <c r="IG203" s="205"/>
      <c r="IH203" s="205"/>
      <c r="II203" s="205"/>
      <c r="IJ203" s="205"/>
      <c r="IK203" s="205"/>
      <c r="IL203" s="205"/>
      <c r="IM203" s="205"/>
      <c r="IN203" s="205"/>
      <c r="IO203" s="205"/>
      <c r="IP203" s="205"/>
      <c r="IQ203" s="205"/>
      <c r="IR203" s="205"/>
      <c r="IS203" s="205"/>
      <c r="IT203" s="205"/>
      <c r="IU203" s="205"/>
      <c r="IV203" s="205"/>
      <c r="IW203" s="205"/>
    </row>
    <row r="204" customFormat="false" ht="12.75" hidden="false" customHeight="false" outlineLevel="0" collapsed="false">
      <c r="A204" s="160"/>
      <c r="B204" s="148"/>
      <c r="C204" s="148"/>
      <c r="D204" s="148"/>
      <c r="E204" s="148"/>
    </row>
    <row r="205" customFormat="false" ht="12.75" hidden="false" customHeight="false" outlineLevel="0" collapsed="false">
      <c r="A205" s="160"/>
      <c r="B205" s="148"/>
      <c r="C205" s="148"/>
      <c r="D205" s="148"/>
      <c r="E205" s="148"/>
    </row>
    <row r="206" customFormat="false" ht="12.75" hidden="false" customHeight="false" outlineLevel="0" collapsed="false">
      <c r="A206" s="160"/>
      <c r="B206" s="148"/>
      <c r="C206" s="148"/>
      <c r="D206" s="148"/>
      <c r="E206" s="148"/>
    </row>
    <row r="207" customFormat="false" ht="12.75" hidden="false" customHeight="false" outlineLevel="0" collapsed="false">
      <c r="A207" s="148"/>
      <c r="B207" s="206"/>
      <c r="C207" s="206"/>
      <c r="D207" s="148"/>
      <c r="E207" s="148"/>
    </row>
    <row r="208" customFormat="false" ht="12.75" hidden="false" customHeight="false" outlineLevel="0" collapsed="false">
      <c r="A208" s="160"/>
      <c r="B208" s="207"/>
      <c r="C208" s="207"/>
      <c r="D208" s="148"/>
      <c r="E208" s="148"/>
    </row>
    <row r="209" customFormat="false" ht="12.75" hidden="false" customHeight="false" outlineLevel="0" collapsed="false">
      <c r="A209" s="204"/>
      <c r="B209" s="148"/>
      <c r="C209" s="148"/>
      <c r="D209" s="148"/>
      <c r="E209" s="148"/>
    </row>
    <row r="210" customFormat="false" ht="12.75" hidden="false" customHeight="false" outlineLevel="0" collapsed="false">
      <c r="A210" s="208"/>
      <c r="B210" s="148"/>
      <c r="C210" s="148"/>
      <c r="D210" s="148"/>
      <c r="E210" s="148"/>
    </row>
    <row r="211" customFormat="false" ht="12.75" hidden="false" customHeight="false" outlineLevel="0" collapsed="false">
      <c r="A211" s="208"/>
      <c r="B211" s="148"/>
      <c r="C211" s="148"/>
      <c r="D211" s="148"/>
      <c r="E211" s="148"/>
    </row>
    <row r="212" customFormat="false" ht="12.75" hidden="false" customHeight="false" outlineLevel="0" collapsed="false">
      <c r="A212" s="208"/>
      <c r="B212" s="148"/>
      <c r="C212" s="148"/>
      <c r="D212" s="148"/>
      <c r="E212" s="148"/>
    </row>
    <row r="213" customFormat="false" ht="12.75" hidden="false" customHeight="false" outlineLevel="0" collapsed="false">
      <c r="A213" s="208"/>
      <c r="B213" s="148"/>
      <c r="C213" s="148"/>
      <c r="D213" s="148"/>
      <c r="E213" s="148"/>
    </row>
    <row r="214" customFormat="false" ht="12.75" hidden="false" customHeight="false" outlineLevel="0" collapsed="false">
      <c r="A214" s="208"/>
      <c r="B214" s="148"/>
      <c r="C214" s="148"/>
      <c r="D214" s="148"/>
      <c r="E214" s="148"/>
    </row>
    <row r="215" customFormat="false" ht="12.75" hidden="false" customHeight="false" outlineLevel="0" collapsed="false">
      <c r="A215" s="160"/>
      <c r="B215" s="148"/>
      <c r="C215" s="148"/>
      <c r="D215" s="148"/>
      <c r="E215" s="148"/>
    </row>
    <row r="216" customFormat="false" ht="12.75" hidden="false" customHeight="false" outlineLevel="0" collapsed="false">
      <c r="A216" s="208"/>
      <c r="B216" s="140"/>
      <c r="C216" s="140"/>
      <c r="D216" s="148"/>
      <c r="E216" s="148"/>
    </row>
    <row r="217" customFormat="false" ht="12.75" hidden="false" customHeight="false" outlineLevel="0" collapsed="false">
      <c r="A217" s="208"/>
      <c r="B217" s="148"/>
      <c r="C217" s="148"/>
      <c r="D217" s="148"/>
      <c r="E217" s="148"/>
    </row>
    <row r="218" customFormat="false" ht="12.75" hidden="false" customHeight="false" outlineLevel="0" collapsed="false">
      <c r="A218" s="208"/>
      <c r="B218" s="148"/>
      <c r="C218" s="148"/>
      <c r="D218" s="148"/>
      <c r="E218" s="148"/>
    </row>
    <row r="219" customFormat="false" ht="12.75" hidden="false" customHeight="false" outlineLevel="0" collapsed="false">
      <c r="A219" s="208"/>
      <c r="B219" s="148"/>
      <c r="C219" s="148"/>
      <c r="D219" s="148"/>
      <c r="E219" s="148"/>
    </row>
    <row r="220" customFormat="false" ht="12.75" hidden="false" customHeight="false" outlineLevel="0" collapsed="false">
      <c r="A220" s="208"/>
      <c r="B220" s="148"/>
      <c r="C220" s="148"/>
      <c r="D220" s="148"/>
      <c r="E220" s="148"/>
    </row>
    <row r="221" customFormat="false" ht="12.75" hidden="false" customHeight="false" outlineLevel="0" collapsed="false">
      <c r="A221" s="160"/>
      <c r="B221" s="148"/>
      <c r="C221" s="148"/>
      <c r="D221" s="148"/>
      <c r="E221" s="148"/>
    </row>
    <row r="222" customFormat="false" ht="12.75" hidden="false" customHeight="false" outlineLevel="0" collapsed="false">
      <c r="A222" s="148"/>
      <c r="B222" s="148"/>
      <c r="C222" s="148"/>
      <c r="D222" s="148"/>
      <c r="E222" s="148"/>
    </row>
    <row r="223" customFormat="false" ht="12.75" hidden="false" customHeight="false" outlineLevel="0" collapsed="false">
      <c r="A223" s="148"/>
      <c r="B223" s="148"/>
      <c r="C223" s="148"/>
      <c r="D223" s="148"/>
      <c r="E223" s="148"/>
    </row>
    <row r="224" customFormat="false" ht="12.75" hidden="false" customHeight="false" outlineLevel="0" collapsed="false">
      <c r="A224" s="148"/>
      <c r="B224" s="148"/>
      <c r="C224" s="148"/>
      <c r="D224" s="148"/>
      <c r="E224" s="148"/>
    </row>
    <row r="225" customFormat="false" ht="12.75" hidden="false" customHeight="false" outlineLevel="0" collapsed="false">
      <c r="A225" s="148"/>
      <c r="B225" s="148"/>
      <c r="C225" s="148"/>
      <c r="D225" s="209"/>
      <c r="E225" s="209"/>
    </row>
    <row r="226" customFormat="false" ht="12.75" hidden="false" customHeight="false" outlineLevel="0" collapsed="false">
      <c r="A226" s="148"/>
      <c r="B226" s="148"/>
      <c r="C226" s="148"/>
      <c r="D226" s="148"/>
      <c r="E226" s="148"/>
    </row>
    <row r="227" customFormat="false" ht="12.75" hidden="false" customHeight="false" outlineLevel="0" collapsed="false">
      <c r="A227" s="160"/>
      <c r="B227" s="148"/>
      <c r="C227" s="148"/>
      <c r="D227" s="148"/>
      <c r="E227" s="148"/>
    </row>
    <row r="228" customFormat="false" ht="12.75" hidden="false" customHeight="false" outlineLevel="0" collapsed="false">
      <c r="A228" s="148"/>
      <c r="B228" s="148"/>
      <c r="C228" s="148"/>
      <c r="D228" s="148"/>
      <c r="E228" s="148"/>
    </row>
    <row r="229" customFormat="false" ht="12.75" hidden="false" customHeight="false" outlineLevel="0" collapsed="false">
      <c r="A229" s="208"/>
      <c r="B229" s="148"/>
      <c r="C229" s="148"/>
      <c r="D229" s="148"/>
      <c r="E229" s="148"/>
    </row>
    <row r="230" customFormat="false" ht="12.75" hidden="false" customHeight="false" outlineLevel="0" collapsed="false">
      <c r="A230" s="208"/>
      <c r="B230" s="148"/>
      <c r="C230" s="148"/>
      <c r="D230" s="148"/>
      <c r="E230" s="148"/>
    </row>
    <row r="231" customFormat="false" ht="12.75" hidden="false" customHeight="false" outlineLevel="0" collapsed="false">
      <c r="A231" s="208"/>
      <c r="B231" s="148"/>
      <c r="C231" s="148"/>
      <c r="D231" s="209"/>
      <c r="E231" s="209"/>
    </row>
    <row r="232" customFormat="false" ht="12.75" hidden="false" customHeight="false" outlineLevel="0" collapsed="false">
      <c r="A232" s="148"/>
      <c r="B232" s="148"/>
      <c r="C232" s="148"/>
      <c r="D232" s="148"/>
      <c r="E232" s="148"/>
    </row>
    <row r="233" customFormat="false" ht="12.75" hidden="false" customHeight="false" outlineLevel="0" collapsed="false">
      <c r="A233" s="148"/>
      <c r="B233" s="148"/>
      <c r="C233" s="148"/>
      <c r="D233" s="148"/>
      <c r="E233" s="148"/>
    </row>
    <row r="234" customFormat="false" ht="12.75" hidden="false" customHeight="false" outlineLevel="0" collapsed="false">
      <c r="A234" s="148"/>
      <c r="B234" s="148"/>
      <c r="C234" s="148"/>
      <c r="D234" s="148"/>
      <c r="E234" s="148"/>
    </row>
    <row r="235" customFormat="false" ht="12.75" hidden="false" customHeight="false" outlineLevel="0" collapsed="false">
      <c r="A235" s="148"/>
      <c r="B235" s="148"/>
      <c r="C235" s="148"/>
      <c r="D235" s="148"/>
      <c r="E235" s="148"/>
    </row>
    <row r="236" customFormat="false" ht="12.75" hidden="false" customHeight="false" outlineLevel="0" collapsed="false">
      <c r="A236" s="148"/>
      <c r="B236" s="148"/>
      <c r="C236" s="148"/>
      <c r="D236" s="148"/>
      <c r="E236" s="148"/>
    </row>
    <row r="237" customFormat="false" ht="12.75" hidden="false" customHeight="false" outlineLevel="0" collapsed="false">
      <c r="A237" s="148"/>
      <c r="B237" s="148"/>
      <c r="C237" s="148"/>
      <c r="D237" s="148"/>
      <c r="E237" s="148"/>
    </row>
    <row r="238" customFormat="false" ht="12.75" hidden="false" customHeight="false" outlineLevel="0" collapsed="false">
      <c r="A238" s="148"/>
      <c r="B238" s="148"/>
      <c r="C238" s="148"/>
      <c r="D238" s="148"/>
      <c r="E238" s="148"/>
    </row>
    <row r="239" customFormat="false" ht="12.75" hidden="false" customHeight="false" outlineLevel="0" collapsed="false">
      <c r="A239" s="160"/>
      <c r="B239" s="148"/>
      <c r="C239" s="148"/>
      <c r="D239" s="210"/>
      <c r="E239" s="210"/>
    </row>
    <row r="240" customFormat="false" ht="12.75" hidden="false" customHeight="false" outlineLevel="0" collapsed="false">
      <c r="A240" s="160"/>
      <c r="B240" s="148"/>
      <c r="C240" s="140"/>
      <c r="D240" s="209"/>
      <c r="E240" s="209"/>
    </row>
    <row r="241" customFormat="false" ht="12.75" hidden="false" customHeight="false" outlineLevel="0" collapsed="false">
      <c r="A241" s="160"/>
      <c r="B241" s="148"/>
      <c r="C241" s="148"/>
      <c r="D241" s="210"/>
      <c r="E241" s="210"/>
    </row>
    <row r="242" customFormat="false" ht="12.75" hidden="false" customHeight="false" outlineLevel="0" collapsed="false">
      <c r="A242" s="160"/>
      <c r="B242" s="148"/>
      <c r="C242" s="148"/>
      <c r="D242" s="148"/>
      <c r="E242" s="148"/>
    </row>
    <row r="243" customFormat="false" ht="12.75" hidden="false" customHeight="false" outlineLevel="0" collapsed="false">
      <c r="A243" s="148"/>
      <c r="B243" s="148"/>
      <c r="C243" s="148"/>
      <c r="D243" s="148"/>
      <c r="E243" s="148"/>
    </row>
    <row r="244" customFormat="false" ht="12.75" hidden="false" customHeight="false" outlineLevel="0" collapsed="false">
      <c r="A244" s="160"/>
      <c r="B244" s="148"/>
      <c r="C244" s="148"/>
      <c r="D244" s="148"/>
      <c r="E244" s="148"/>
    </row>
    <row r="245" customFormat="false" ht="12.75" hidden="false" customHeight="false" outlineLevel="0" collapsed="false">
      <c r="A245" s="160"/>
      <c r="B245" s="148"/>
      <c r="C245" s="148"/>
      <c r="D245" s="148"/>
      <c r="E245" s="148"/>
    </row>
    <row r="246" customFormat="false" ht="12.75" hidden="false" customHeight="false" outlineLevel="0" collapsed="false">
      <c r="A246" s="148"/>
      <c r="B246" s="148"/>
      <c r="C246" s="148"/>
      <c r="D246" s="148"/>
      <c r="E246" s="148"/>
    </row>
    <row r="247" customFormat="false" ht="12.75" hidden="false" customHeight="false" outlineLevel="0" collapsed="false">
      <c r="A247" s="148"/>
      <c r="B247" s="148"/>
      <c r="C247" s="148"/>
      <c r="D247" s="148"/>
      <c r="E247" s="148"/>
    </row>
    <row r="248" customFormat="false" ht="12.75" hidden="false" customHeight="false" outlineLevel="0" collapsed="false">
      <c r="A248" s="148"/>
      <c r="B248" s="148"/>
      <c r="C248" s="148"/>
      <c r="D248" s="148"/>
      <c r="E248" s="148"/>
    </row>
    <row r="249" customFormat="false" ht="12.75" hidden="false" customHeight="false" outlineLevel="0" collapsed="false">
      <c r="A249" s="148"/>
      <c r="B249" s="148"/>
      <c r="C249" s="148"/>
      <c r="D249" s="148"/>
      <c r="E249" s="148"/>
    </row>
    <row r="250" customFormat="false" ht="12.75" hidden="false" customHeight="false" outlineLevel="0" collapsed="false">
      <c r="A250" s="148"/>
      <c r="B250" s="148"/>
      <c r="C250" s="148"/>
      <c r="D250" s="148"/>
      <c r="E250" s="148"/>
    </row>
    <row r="251" customFormat="false" ht="12.75" hidden="false" customHeight="false" outlineLevel="0" collapsed="false">
      <c r="A251" s="148"/>
      <c r="B251" s="148"/>
      <c r="C251" s="148"/>
      <c r="D251" s="148"/>
      <c r="E251" s="148"/>
    </row>
    <row r="252" customFormat="false" ht="12.75" hidden="false" customHeight="false" outlineLevel="0" collapsed="false">
      <c r="A252" s="148"/>
      <c r="B252" s="148"/>
      <c r="C252" s="148"/>
      <c r="D252" s="148"/>
      <c r="E252" s="148"/>
    </row>
    <row r="253" customFormat="false" ht="12.75" hidden="false" customHeight="false" outlineLevel="0" collapsed="false">
      <c r="A253" s="148"/>
      <c r="B253" s="148"/>
      <c r="C253" s="148"/>
      <c r="D253" s="148"/>
      <c r="E253" s="148"/>
    </row>
    <row r="254" customFormat="false" ht="18.75" hidden="false" customHeight="false" outlineLevel="0" collapsed="false">
      <c r="A254" s="196"/>
      <c r="B254" s="148"/>
      <c r="C254" s="148"/>
      <c r="D254" s="148"/>
      <c r="E254" s="148"/>
    </row>
    <row r="255" customFormat="false" ht="12.75" hidden="false" customHeight="false" outlineLevel="0" collapsed="false">
      <c r="A255" s="160"/>
      <c r="B255" s="148"/>
      <c r="C255" s="148"/>
      <c r="D255" s="148"/>
      <c r="E255" s="148"/>
    </row>
    <row r="256" customFormat="false" ht="12.75" hidden="false" customHeight="false" outlineLevel="0" collapsed="false">
      <c r="A256" s="148"/>
      <c r="B256" s="148"/>
      <c r="C256" s="148"/>
      <c r="D256" s="148"/>
      <c r="E256" s="148"/>
    </row>
    <row r="257" customFormat="false" ht="12.75" hidden="false" customHeight="false" outlineLevel="0" collapsed="false">
      <c r="A257" s="160"/>
      <c r="B257" s="170"/>
      <c r="C257" s="170"/>
      <c r="D257" s="211"/>
      <c r="E257" s="211"/>
    </row>
    <row r="258" customFormat="false" ht="12.75" hidden="false" customHeight="false" outlineLevel="0" collapsed="false">
      <c r="A258" s="160"/>
      <c r="B258" s="148"/>
      <c r="C258" s="148"/>
      <c r="D258" s="148"/>
      <c r="E258" s="148"/>
    </row>
    <row r="259" customFormat="false" ht="12.75" hidden="false" customHeight="false" outlineLevel="0" collapsed="false">
      <c r="A259" s="148"/>
      <c r="B259" s="148"/>
      <c r="C259" s="148"/>
      <c r="D259" s="148"/>
      <c r="E259" s="148"/>
    </row>
    <row r="260" customFormat="false" ht="12.75" hidden="false" customHeight="false" outlineLevel="0" collapsed="false">
      <c r="A260" s="148"/>
      <c r="B260" s="200"/>
      <c r="C260" s="200"/>
      <c r="D260" s="200"/>
      <c r="E260" s="200"/>
    </row>
    <row r="261" customFormat="false" ht="12.75" hidden="false" customHeight="false" outlineLevel="0" collapsed="false">
      <c r="A261" s="148"/>
      <c r="B261" s="148"/>
      <c r="C261" s="148"/>
      <c r="D261" s="148"/>
      <c r="E261" s="148"/>
    </row>
    <row r="262" customFormat="false" ht="12.75" hidden="false" customHeight="false" outlineLevel="0" collapsed="false">
      <c r="A262" s="148"/>
      <c r="B262" s="210"/>
      <c r="C262" s="210"/>
      <c r="D262" s="210"/>
      <c r="E262" s="210"/>
    </row>
    <row r="263" customFormat="false" ht="12.75" hidden="false" customHeight="false" outlineLevel="0" collapsed="false">
      <c r="A263" s="148"/>
      <c r="B263" s="148"/>
      <c r="C263" s="148"/>
      <c r="D263" s="148"/>
      <c r="E263" s="148"/>
    </row>
    <row r="264" customFormat="false" ht="12.75" hidden="false" customHeight="false" outlineLevel="0" collapsed="false">
      <c r="A264" s="148"/>
      <c r="B264" s="200"/>
      <c r="C264" s="200"/>
      <c r="D264" s="200"/>
      <c r="E264" s="200"/>
      <c r="F264" s="200"/>
      <c r="G264" s="200"/>
    </row>
    <row r="265" customFormat="false" ht="12.75" hidden="false" customHeight="false" outlineLevel="0" collapsed="false">
      <c r="A265" s="148"/>
      <c r="B265" s="148"/>
      <c r="C265" s="148"/>
      <c r="D265" s="148"/>
      <c r="E265" s="148"/>
    </row>
    <row r="266" customFormat="false" ht="12.75" hidden="false" customHeight="false" outlineLevel="0" collapsed="false">
      <c r="A266" s="148"/>
      <c r="B266" s="200"/>
      <c r="C266" s="200"/>
      <c r="D266" s="200"/>
      <c r="E266" s="200"/>
    </row>
    <row r="267" customFormat="false" ht="12.75" hidden="false" customHeight="false" outlineLevel="0" collapsed="false">
      <c r="A267" s="148"/>
      <c r="B267" s="148"/>
      <c r="C267" s="148"/>
      <c r="D267" s="148"/>
      <c r="E267" s="148"/>
    </row>
    <row r="268" customFormat="false" ht="12.75" hidden="false" customHeight="false" outlineLevel="0" collapsed="false">
      <c r="A268" s="148"/>
      <c r="B268" s="200"/>
      <c r="C268" s="200"/>
      <c r="D268" s="200"/>
      <c r="E268" s="200"/>
    </row>
    <row r="269" customFormat="false" ht="12.75" hidden="false" customHeight="false" outlineLevel="0" collapsed="false">
      <c r="A269" s="148"/>
      <c r="B269" s="148"/>
      <c r="C269" s="148"/>
      <c r="D269" s="148"/>
      <c r="E269" s="148"/>
    </row>
    <row r="270" customFormat="false" ht="12.75" hidden="false" customHeight="false" outlineLevel="0" collapsed="false">
      <c r="A270" s="148"/>
      <c r="B270" s="200"/>
      <c r="C270" s="200"/>
      <c r="D270" s="200"/>
      <c r="E270" s="200"/>
    </row>
    <row r="271" customFormat="false" ht="12.75" hidden="false" customHeight="false" outlineLevel="0" collapsed="false">
      <c r="A271" s="148"/>
      <c r="B271" s="148"/>
      <c r="C271" s="148"/>
      <c r="D271" s="148"/>
      <c r="E271" s="148"/>
    </row>
    <row r="272" customFormat="false" ht="12.75" hidden="false" customHeight="false" outlineLevel="0" collapsed="false">
      <c r="A272" s="148"/>
      <c r="B272" s="148"/>
      <c r="C272" s="148"/>
      <c r="D272" s="148"/>
      <c r="E272" s="148"/>
    </row>
    <row r="273" customFormat="false" ht="12.75" hidden="false" customHeight="false" outlineLevel="0" collapsed="false">
      <c r="A273" s="148"/>
      <c r="B273" s="148"/>
      <c r="C273" s="148"/>
      <c r="D273" s="148"/>
      <c r="E273" s="148"/>
    </row>
    <row r="274" customFormat="false" ht="12.75" hidden="false" customHeight="false" outlineLevel="0" collapsed="false">
      <c r="A274" s="148"/>
      <c r="B274" s="148"/>
      <c r="C274" s="148"/>
      <c r="D274" s="148"/>
      <c r="E274" s="148"/>
    </row>
    <row r="275" customFormat="false" ht="18.75" hidden="false" customHeight="false" outlineLevel="0" collapsed="false">
      <c r="A275" s="197"/>
      <c r="B275" s="197"/>
      <c r="C275" s="148"/>
      <c r="D275" s="148"/>
      <c r="E275" s="148"/>
    </row>
    <row r="276" customFormat="false" ht="12.75" hidden="false" customHeight="false" outlineLevel="0" collapsed="false">
      <c r="A276" s="160"/>
      <c r="B276" s="160"/>
      <c r="C276" s="148"/>
      <c r="D276" s="148"/>
      <c r="E276" s="148"/>
    </row>
    <row r="277" customFormat="false" ht="12.75" hidden="false" customHeight="false" outlineLevel="0" collapsed="false">
      <c r="A277" s="160"/>
      <c r="B277" s="198"/>
      <c r="C277" s="148"/>
      <c r="D277" s="148"/>
      <c r="E277" s="148"/>
    </row>
    <row r="278" customFormat="false" ht="12.75" hidden="false" customHeight="false" outlineLevel="0" collapsed="false">
      <c r="A278" s="148"/>
      <c r="B278" s="148"/>
      <c r="C278" s="148"/>
      <c r="D278" s="148"/>
      <c r="E278" s="148"/>
    </row>
    <row r="279" customFormat="false" ht="12.75" hidden="false" customHeight="false" outlineLevel="0" collapsed="false">
      <c r="A279" s="149"/>
      <c r="B279" s="170"/>
      <c r="C279" s="170"/>
      <c r="D279" s="170"/>
      <c r="E279" s="170"/>
    </row>
    <row r="280" customFormat="false" ht="12.75" hidden="false" customHeight="false" outlineLevel="0" collapsed="false">
      <c r="A280" s="160"/>
      <c r="B280" s="160"/>
      <c r="C280" s="148"/>
      <c r="D280" s="148"/>
      <c r="E280" s="148"/>
    </row>
    <row r="281" customFormat="false" ht="12.75" hidden="false" customHeight="false" outlineLevel="0" collapsed="false">
      <c r="A281" s="199"/>
      <c r="B281" s="160"/>
      <c r="C281" s="200"/>
      <c r="D281" s="200"/>
      <c r="E281" s="200"/>
    </row>
    <row r="282" customFormat="false" ht="12.75" hidden="false" customHeight="false" outlineLevel="0" collapsed="false">
      <c r="A282" s="199"/>
      <c r="B282" s="160"/>
      <c r="C282" s="200"/>
      <c r="D282" s="200"/>
      <c r="E282" s="200"/>
    </row>
    <row r="283" customFormat="false" ht="12.75" hidden="false" customHeight="false" outlineLevel="0" collapsed="false">
      <c r="A283" s="199"/>
      <c r="B283" s="199"/>
      <c r="C283" s="200"/>
      <c r="D283" s="200"/>
      <c r="E283" s="200"/>
    </row>
    <row r="284" customFormat="false" ht="12.75" hidden="false" customHeight="false" outlineLevel="0" collapsed="false">
      <c r="A284" s="199"/>
      <c r="B284" s="199"/>
      <c r="C284" s="200"/>
      <c r="D284" s="200"/>
      <c r="E284" s="200"/>
    </row>
    <row r="285" customFormat="false" ht="12.75" hidden="false" customHeight="false" outlineLevel="0" collapsed="false">
      <c r="A285" s="199"/>
      <c r="B285" s="149"/>
      <c r="C285" s="200"/>
      <c r="D285" s="200"/>
      <c r="E285" s="200"/>
    </row>
    <row r="286" customFormat="false" ht="12.75" hidden="false" customHeight="false" outlineLevel="0" collapsed="false">
      <c r="A286" s="148"/>
      <c r="B286" s="148"/>
      <c r="C286" s="200"/>
      <c r="D286" s="200"/>
      <c r="E286" s="200"/>
    </row>
    <row r="287" customFormat="false" ht="12.75" hidden="false" customHeight="false" outlineLevel="0" collapsed="false">
      <c r="A287" s="160"/>
      <c r="B287" s="160"/>
      <c r="C287" s="200"/>
      <c r="D287" s="200"/>
      <c r="E287" s="200"/>
    </row>
    <row r="288" customFormat="false" ht="12.75" hidden="false" customHeight="false" outlineLevel="0" collapsed="false">
      <c r="A288" s="199"/>
      <c r="B288" s="160"/>
      <c r="C288" s="200"/>
      <c r="D288" s="200"/>
      <c r="E288" s="200"/>
    </row>
    <row r="289" customFormat="false" ht="12.75" hidden="false" customHeight="false" outlineLevel="0" collapsed="false">
      <c r="A289" s="199"/>
      <c r="B289" s="160"/>
      <c r="C289" s="200"/>
      <c r="D289" s="200"/>
      <c r="E289" s="200"/>
    </row>
    <row r="290" customFormat="false" ht="12.75" hidden="false" customHeight="false" outlineLevel="0" collapsed="false">
      <c r="A290" s="199"/>
      <c r="B290" s="160"/>
      <c r="C290" s="200"/>
      <c r="D290" s="200"/>
      <c r="E290" s="200"/>
    </row>
    <row r="291" customFormat="false" ht="12.75" hidden="false" customHeight="false" outlineLevel="0" collapsed="false">
      <c r="A291" s="199"/>
      <c r="B291" s="160"/>
      <c r="C291" s="200"/>
      <c r="D291" s="200"/>
      <c r="E291" s="200"/>
    </row>
    <row r="292" customFormat="false" ht="12.75" hidden="false" customHeight="false" outlineLevel="0" collapsed="false">
      <c r="A292" s="199"/>
      <c r="B292" s="160"/>
      <c r="C292" s="200"/>
      <c r="D292" s="200"/>
      <c r="E292" s="200"/>
    </row>
    <row r="293" customFormat="false" ht="12.75" hidden="false" customHeight="false" outlineLevel="0" collapsed="false">
      <c r="A293" s="199"/>
      <c r="B293" s="160"/>
      <c r="C293" s="200"/>
      <c r="D293" s="200"/>
      <c r="E293" s="200"/>
    </row>
    <row r="294" customFormat="false" ht="12.75" hidden="false" customHeight="false" outlineLevel="0" collapsed="false">
      <c r="A294" s="199"/>
      <c r="B294" s="160"/>
      <c r="C294" s="200"/>
      <c r="D294" s="200"/>
      <c r="E294" s="200"/>
    </row>
    <row r="295" customFormat="false" ht="12.75" hidden="false" customHeight="false" outlineLevel="0" collapsed="false">
      <c r="A295" s="199"/>
      <c r="B295" s="160"/>
      <c r="C295" s="200"/>
      <c r="D295" s="200"/>
      <c r="E295" s="200"/>
    </row>
    <row r="296" customFormat="false" ht="12.75" hidden="false" customHeight="false" outlineLevel="0" collapsed="false">
      <c r="A296" s="199"/>
      <c r="B296" s="160"/>
      <c r="C296" s="200"/>
      <c r="D296" s="200"/>
      <c r="E296" s="200"/>
    </row>
    <row r="297" customFormat="false" ht="12.75" hidden="false" customHeight="false" outlineLevel="0" collapsed="false">
      <c r="A297" s="199"/>
      <c r="B297" s="199"/>
      <c r="C297" s="200"/>
      <c r="D297" s="200"/>
      <c r="E297" s="200"/>
    </row>
    <row r="298" customFormat="false" ht="12.75" hidden="false" customHeight="false" outlineLevel="0" collapsed="false">
      <c r="A298" s="199"/>
      <c r="B298" s="199"/>
      <c r="C298" s="200"/>
      <c r="D298" s="200"/>
      <c r="E298" s="200"/>
    </row>
    <row r="299" customFormat="false" ht="12.75" hidden="false" customHeight="false" outlineLevel="0" collapsed="false">
      <c r="A299" s="160"/>
      <c r="B299" s="160"/>
      <c r="C299" s="200"/>
      <c r="D299" s="200"/>
      <c r="E299" s="200"/>
    </row>
    <row r="300" customFormat="false" ht="12.75" hidden="false" customHeight="false" outlineLevel="0" collapsed="false">
      <c r="A300" s="199"/>
      <c r="B300" s="199"/>
      <c r="C300" s="200"/>
      <c r="D300" s="200"/>
      <c r="E300" s="200"/>
    </row>
    <row r="301" customFormat="false" ht="12.75" hidden="false" customHeight="false" outlineLevel="0" collapsed="false">
      <c r="A301" s="160"/>
      <c r="B301" s="160"/>
      <c r="C301" s="200"/>
      <c r="D301" s="200"/>
      <c r="E301" s="200"/>
    </row>
    <row r="302" customFormat="false" ht="12.75" hidden="false" customHeight="false" outlineLevel="0" collapsed="false">
      <c r="A302" s="199"/>
      <c r="B302" s="201"/>
      <c r="C302" s="200"/>
      <c r="D302" s="200"/>
      <c r="E302" s="200"/>
    </row>
    <row r="303" customFormat="false" ht="12.75" hidden="false" customHeight="false" outlineLevel="0" collapsed="false">
      <c r="A303" s="160"/>
      <c r="B303" s="160"/>
      <c r="C303" s="200"/>
      <c r="D303" s="200"/>
      <c r="E303" s="200"/>
    </row>
    <row r="304" customFormat="false" ht="12.75" hidden="false" customHeight="false" outlineLevel="0" collapsed="false">
      <c r="A304" s="148"/>
      <c r="B304" s="148"/>
      <c r="C304" s="200"/>
      <c r="D304" s="200"/>
      <c r="E304" s="200"/>
    </row>
    <row r="305" customFormat="false" ht="12.75" hidden="false" customHeight="false" outlineLevel="0" collapsed="false">
      <c r="A305" s="160"/>
      <c r="B305" s="160"/>
      <c r="C305" s="200"/>
      <c r="D305" s="200"/>
      <c r="E305" s="200"/>
    </row>
    <row r="306" customFormat="false" ht="12.75" hidden="false" customHeight="false" outlineLevel="0" collapsed="false">
      <c r="A306" s="199"/>
      <c r="B306" s="199"/>
      <c r="C306" s="200"/>
      <c r="D306" s="200"/>
      <c r="E306" s="200"/>
    </row>
    <row r="307" customFormat="false" ht="12.75" hidden="false" customHeight="false" outlineLevel="0" collapsed="false">
      <c r="A307" s="199"/>
      <c r="B307" s="199"/>
      <c r="C307" s="200"/>
      <c r="D307" s="200"/>
      <c r="E307" s="200"/>
    </row>
    <row r="308" customFormat="false" ht="12.75" hidden="false" customHeight="false" outlineLevel="0" collapsed="false">
      <c r="A308" s="199"/>
      <c r="B308" s="199"/>
      <c r="C308" s="200"/>
      <c r="D308" s="200"/>
      <c r="E308" s="200"/>
    </row>
    <row r="309" customFormat="false" ht="12.75" hidden="false" customHeight="false" outlineLevel="0" collapsed="false">
      <c r="A309" s="199"/>
      <c r="B309" s="148"/>
      <c r="C309" s="200"/>
      <c r="D309" s="200"/>
      <c r="E309" s="200"/>
    </row>
    <row r="310" customFormat="false" ht="12.75" hidden="false" customHeight="false" outlineLevel="0" collapsed="false">
      <c r="A310" s="160"/>
      <c r="B310" s="160"/>
      <c r="C310" s="200"/>
      <c r="D310" s="200"/>
      <c r="E310" s="200"/>
    </row>
    <row r="311" customFormat="false" ht="12.75" hidden="false" customHeight="false" outlineLevel="0" collapsed="false">
      <c r="A311" s="160"/>
      <c r="B311" s="160"/>
      <c r="C311" s="200"/>
      <c r="D311" s="200"/>
      <c r="E311" s="200"/>
    </row>
    <row r="312" customFormat="false" ht="12.75" hidden="false" customHeight="false" outlineLevel="0" collapsed="false">
      <c r="A312" s="199"/>
      <c r="B312" s="160"/>
      <c r="C312" s="200"/>
      <c r="D312" s="200"/>
      <c r="E312" s="200"/>
    </row>
    <row r="313" customFormat="false" ht="12.75" hidden="false" customHeight="false" outlineLevel="0" collapsed="false">
      <c r="A313" s="199"/>
      <c r="B313" s="160"/>
      <c r="C313" s="200"/>
      <c r="D313" s="200"/>
      <c r="E313" s="200"/>
    </row>
    <row r="314" customFormat="false" ht="12.75" hidden="false" customHeight="false" outlineLevel="0" collapsed="false">
      <c r="A314" s="199"/>
      <c r="B314" s="160"/>
      <c r="C314" s="200"/>
      <c r="D314" s="200"/>
      <c r="E314" s="200"/>
    </row>
    <row r="315" customFormat="false" ht="12.75" hidden="false" customHeight="false" outlineLevel="0" collapsed="false">
      <c r="A315" s="199"/>
      <c r="B315" s="160"/>
      <c r="C315" s="200"/>
      <c r="D315" s="200"/>
      <c r="E315" s="200"/>
    </row>
    <row r="316" customFormat="false" ht="12.75" hidden="false" customHeight="false" outlineLevel="0" collapsed="false">
      <c r="A316" s="199"/>
      <c r="B316" s="160"/>
      <c r="C316" s="200"/>
      <c r="D316" s="200"/>
      <c r="E316" s="200"/>
    </row>
    <row r="317" customFormat="false" ht="12.75" hidden="false" customHeight="false" outlineLevel="0" collapsed="false">
      <c r="A317" s="149"/>
      <c r="B317" s="201"/>
      <c r="C317" s="200"/>
      <c r="D317" s="200"/>
      <c r="E317" s="200"/>
    </row>
    <row r="318" customFormat="false" ht="12.75" hidden="false" customHeight="false" outlineLevel="0" collapsed="false">
      <c r="A318" s="160"/>
      <c r="B318" s="160"/>
      <c r="C318" s="200"/>
      <c r="D318" s="200"/>
      <c r="E318" s="200"/>
    </row>
    <row r="319" customFormat="false" ht="12.75" hidden="false" customHeight="false" outlineLevel="0" collapsed="false">
      <c r="A319" s="148"/>
      <c r="B319" s="148"/>
      <c r="C319" s="200"/>
      <c r="D319" s="200"/>
      <c r="E319" s="200"/>
    </row>
    <row r="320" customFormat="false" ht="12.75" hidden="false" customHeight="false" outlineLevel="0" collapsed="false">
      <c r="A320" s="160"/>
      <c r="B320" s="198"/>
      <c r="C320" s="200"/>
      <c r="D320" s="200"/>
      <c r="E320" s="200"/>
    </row>
    <row r="321" customFormat="false" ht="12.75" hidden="false" customHeight="false" outlineLevel="0" collapsed="false">
      <c r="A321" s="160"/>
      <c r="B321" s="198"/>
      <c r="C321" s="200"/>
      <c r="D321" s="200"/>
      <c r="E321" s="200"/>
    </row>
    <row r="322" customFormat="false" ht="12.75" hidden="false" customHeight="false" outlineLevel="0" collapsed="false">
      <c r="A322" s="160"/>
      <c r="B322" s="198"/>
      <c r="C322" s="200"/>
      <c r="D322" s="200"/>
      <c r="E322" s="200"/>
    </row>
    <row r="323" customFormat="false" ht="12.75" hidden="false" customHeight="false" outlineLevel="0" collapsed="false">
      <c r="A323" s="148"/>
      <c r="B323" s="148"/>
      <c r="C323" s="148"/>
      <c r="D323" s="148"/>
      <c r="E323" s="148"/>
    </row>
    <row r="324" customFormat="false" ht="12.75" hidden="false" customHeight="false" outlineLevel="0" collapsed="false">
      <c r="A324" s="148"/>
      <c r="B324" s="148"/>
      <c r="C324" s="148"/>
      <c r="D324" s="148"/>
      <c r="E324" s="148"/>
    </row>
    <row r="325" customFormat="false" ht="18.75" hidden="false" customHeight="false" outlineLevel="0" collapsed="false">
      <c r="A325" s="197"/>
      <c r="B325" s="197"/>
      <c r="C325" s="148"/>
      <c r="D325" s="148"/>
      <c r="E325" s="148"/>
    </row>
    <row r="326" customFormat="false" ht="12.75" hidden="false" customHeight="false" outlineLevel="0" collapsed="false">
      <c r="A326" s="160"/>
      <c r="B326" s="160"/>
      <c r="C326" s="148"/>
      <c r="D326" s="148"/>
      <c r="E326" s="148"/>
    </row>
    <row r="327" customFormat="false" ht="12.75" hidden="false" customHeight="false" outlineLevel="0" collapsed="false">
      <c r="A327" s="160"/>
      <c r="B327" s="198"/>
      <c r="C327" s="148"/>
      <c r="D327" s="148"/>
      <c r="E327" s="148"/>
    </row>
    <row r="328" customFormat="false" ht="12.75" hidden="false" customHeight="false" outlineLevel="0" collapsed="false">
      <c r="A328" s="148"/>
      <c r="B328" s="148"/>
      <c r="C328" s="148"/>
      <c r="D328" s="148"/>
      <c r="E328" s="148"/>
    </row>
    <row r="329" customFormat="false" ht="12.75" hidden="false" customHeight="false" outlineLevel="0" collapsed="false">
      <c r="A329" s="149"/>
      <c r="B329" s="170"/>
      <c r="C329" s="170"/>
      <c r="D329" s="170"/>
      <c r="E329" s="170"/>
    </row>
    <row r="330" customFormat="false" ht="12.75" hidden="false" customHeight="false" outlineLevel="0" collapsed="false">
      <c r="A330" s="160"/>
      <c r="B330" s="160"/>
      <c r="C330" s="160"/>
      <c r="D330" s="148"/>
      <c r="E330" s="148"/>
    </row>
    <row r="331" customFormat="false" ht="12.75" hidden="false" customHeight="false" outlineLevel="0" collapsed="false">
      <c r="A331" s="199"/>
      <c r="B331" s="160"/>
      <c r="C331" s="160"/>
      <c r="D331" s="212"/>
      <c r="E331" s="212"/>
    </row>
    <row r="332" customFormat="false" ht="12.75" hidden="false" customHeight="false" outlineLevel="0" collapsed="false">
      <c r="A332" s="199"/>
      <c r="B332" s="160"/>
      <c r="C332" s="160"/>
      <c r="D332" s="212"/>
      <c r="E332" s="212"/>
    </row>
    <row r="333" customFormat="false" ht="12.75" hidden="false" customHeight="false" outlineLevel="0" collapsed="false">
      <c r="A333" s="199"/>
      <c r="B333" s="199"/>
      <c r="C333" s="199"/>
      <c r="D333" s="212"/>
      <c r="E333" s="212"/>
    </row>
    <row r="334" customFormat="false" ht="12.75" hidden="false" customHeight="false" outlineLevel="0" collapsed="false">
      <c r="A334" s="199"/>
      <c r="B334" s="199"/>
      <c r="C334" s="199"/>
      <c r="D334" s="212"/>
      <c r="E334" s="212"/>
    </row>
    <row r="335" customFormat="false" ht="12.75" hidden="false" customHeight="false" outlineLevel="0" collapsed="false">
      <c r="A335" s="199"/>
      <c r="B335" s="149"/>
      <c r="C335" s="149"/>
      <c r="D335" s="212"/>
      <c r="E335" s="212"/>
    </row>
    <row r="336" customFormat="false" ht="12.75" hidden="false" customHeight="false" outlineLevel="0" collapsed="false">
      <c r="A336" s="199"/>
      <c r="B336" s="149"/>
      <c r="C336" s="149"/>
      <c r="D336" s="212"/>
      <c r="E336" s="212"/>
    </row>
    <row r="337" customFormat="false" ht="12.75" hidden="false" customHeight="false" outlineLevel="0" collapsed="false">
      <c r="A337" s="160"/>
      <c r="B337" s="160"/>
      <c r="C337" s="160"/>
      <c r="D337" s="212"/>
      <c r="E337" s="212"/>
    </row>
    <row r="338" customFormat="false" ht="12.75" hidden="false" customHeight="false" outlineLevel="0" collapsed="false">
      <c r="A338" s="199"/>
      <c r="B338" s="160"/>
      <c r="C338" s="160"/>
      <c r="D338" s="212"/>
      <c r="E338" s="212"/>
    </row>
    <row r="339" customFormat="false" ht="12.75" hidden="false" customHeight="false" outlineLevel="0" collapsed="false">
      <c r="A339" s="199"/>
      <c r="B339" s="160"/>
      <c r="C339" s="160"/>
      <c r="D339" s="212"/>
      <c r="E339" s="212"/>
    </row>
    <row r="340" customFormat="false" ht="12.75" hidden="false" customHeight="false" outlineLevel="0" collapsed="false">
      <c r="A340" s="199"/>
      <c r="B340" s="160"/>
      <c r="C340" s="160"/>
      <c r="D340" s="212"/>
      <c r="E340" s="212"/>
    </row>
    <row r="341" customFormat="false" ht="12.75" hidden="false" customHeight="false" outlineLevel="0" collapsed="false">
      <c r="A341" s="199"/>
      <c r="B341" s="160"/>
      <c r="C341" s="160"/>
      <c r="D341" s="212"/>
      <c r="E341" s="212"/>
    </row>
    <row r="342" customFormat="false" ht="12.75" hidden="false" customHeight="false" outlineLevel="0" collapsed="false">
      <c r="A342" s="199"/>
      <c r="B342" s="160"/>
      <c r="C342" s="160"/>
      <c r="D342" s="212"/>
      <c r="E342" s="212"/>
    </row>
    <row r="343" customFormat="false" ht="12.75" hidden="false" customHeight="false" outlineLevel="0" collapsed="false">
      <c r="A343" s="199"/>
      <c r="B343" s="160"/>
      <c r="C343" s="160"/>
      <c r="D343" s="212"/>
      <c r="E343" s="212"/>
    </row>
    <row r="344" customFormat="false" ht="12.75" hidden="false" customHeight="false" outlineLevel="0" collapsed="false">
      <c r="A344" s="199"/>
      <c r="B344" s="160"/>
      <c r="C344" s="160"/>
      <c r="D344" s="212"/>
      <c r="E344" s="212"/>
    </row>
    <row r="345" customFormat="false" ht="12.75" hidden="false" customHeight="false" outlineLevel="0" collapsed="false">
      <c r="A345" s="199"/>
      <c r="B345" s="160"/>
      <c r="C345" s="160"/>
      <c r="D345" s="212"/>
      <c r="E345" s="212"/>
    </row>
    <row r="346" customFormat="false" ht="12.75" hidden="false" customHeight="false" outlineLevel="0" collapsed="false">
      <c r="A346" s="199"/>
      <c r="B346" s="160"/>
      <c r="C346" s="160"/>
      <c r="D346" s="212"/>
      <c r="E346" s="212"/>
    </row>
    <row r="347" customFormat="false" ht="12.75" hidden="false" customHeight="false" outlineLevel="0" collapsed="false">
      <c r="A347" s="199"/>
      <c r="B347" s="160"/>
      <c r="C347" s="160"/>
      <c r="D347" s="212"/>
      <c r="E347" s="212"/>
    </row>
    <row r="348" customFormat="false" ht="12.75" hidden="false" customHeight="false" outlineLevel="0" collapsed="false">
      <c r="A348" s="199"/>
      <c r="B348" s="199"/>
      <c r="C348" s="199"/>
      <c r="D348" s="212"/>
      <c r="E348" s="212"/>
    </row>
    <row r="349" customFormat="false" ht="12.75" hidden="false" customHeight="false" outlineLevel="0" collapsed="false">
      <c r="A349" s="199"/>
      <c r="B349" s="199"/>
      <c r="C349" s="199"/>
      <c r="D349" s="212"/>
      <c r="E349" s="212"/>
    </row>
    <row r="350" customFormat="false" ht="12.75" hidden="false" customHeight="false" outlineLevel="0" collapsed="false">
      <c r="A350" s="160"/>
      <c r="B350" s="160"/>
      <c r="C350" s="160"/>
      <c r="D350" s="212"/>
      <c r="E350" s="212"/>
    </row>
    <row r="351" customFormat="false" ht="12.75" hidden="false" customHeight="false" outlineLevel="0" collapsed="false">
      <c r="A351" s="148"/>
      <c r="B351" s="160"/>
      <c r="C351" s="160"/>
      <c r="D351" s="212"/>
      <c r="E351" s="212"/>
    </row>
    <row r="352" customFormat="false" ht="12.75" hidden="false" customHeight="false" outlineLevel="0" collapsed="false">
      <c r="A352" s="199"/>
      <c r="B352" s="199"/>
      <c r="C352" s="199"/>
      <c r="D352" s="212"/>
      <c r="E352" s="212"/>
    </row>
    <row r="353" customFormat="false" ht="12.75" hidden="false" customHeight="false" outlineLevel="0" collapsed="false">
      <c r="A353" s="160"/>
      <c r="B353" s="160"/>
      <c r="C353" s="160"/>
      <c r="D353" s="212"/>
      <c r="E353" s="212"/>
    </row>
    <row r="354" customFormat="false" ht="12.75" hidden="false" customHeight="false" outlineLevel="0" collapsed="false">
      <c r="A354" s="199"/>
      <c r="B354" s="201"/>
      <c r="C354" s="201"/>
      <c r="D354" s="212"/>
      <c r="E354" s="212"/>
    </row>
    <row r="355" customFormat="false" ht="12.75" hidden="false" customHeight="false" outlineLevel="0" collapsed="false">
      <c r="A355" s="160"/>
      <c r="B355" s="160"/>
      <c r="C355" s="160"/>
      <c r="D355" s="212"/>
      <c r="E355" s="212"/>
    </row>
    <row r="356" customFormat="false" ht="12.75" hidden="false" customHeight="false" outlineLevel="0" collapsed="false">
      <c r="A356" s="160"/>
      <c r="B356" s="160"/>
      <c r="C356" s="160"/>
      <c r="D356" s="212"/>
      <c r="E356" s="212"/>
    </row>
    <row r="357" customFormat="false" ht="12.75" hidden="false" customHeight="false" outlineLevel="0" collapsed="false">
      <c r="A357" s="160"/>
      <c r="B357" s="160"/>
      <c r="C357" s="160"/>
      <c r="D357" s="212"/>
      <c r="E357" s="212"/>
    </row>
    <row r="358" customFormat="false" ht="12.75" hidden="false" customHeight="false" outlineLevel="0" collapsed="false">
      <c r="A358" s="160"/>
      <c r="B358" s="198"/>
      <c r="C358" s="198"/>
      <c r="D358" s="212"/>
      <c r="E358" s="212"/>
    </row>
    <row r="359" customFormat="false" ht="12.75" hidden="false" customHeight="false" outlineLevel="0" collapsed="false">
      <c r="A359" s="160"/>
      <c r="B359" s="198"/>
      <c r="C359" s="198"/>
      <c r="D359" s="212"/>
      <c r="E359" s="212"/>
    </row>
    <row r="360" customFormat="false" ht="12.75" hidden="false" customHeight="false" outlineLevel="0" collapsed="false">
      <c r="A360" s="160"/>
      <c r="B360" s="198"/>
      <c r="C360" s="198"/>
      <c r="D360" s="212"/>
      <c r="E360" s="212"/>
    </row>
    <row r="361" customFormat="false" ht="12.75" hidden="false" customHeight="false" outlineLevel="0" collapsed="false">
      <c r="A361" s="160"/>
      <c r="B361" s="198"/>
      <c r="C361" s="198"/>
      <c r="D361" s="212"/>
      <c r="E361" s="212"/>
    </row>
    <row r="362" customFormat="false" ht="12.75" hidden="false" customHeight="false" outlineLevel="0" collapsed="false">
      <c r="A362" s="160"/>
      <c r="B362" s="198"/>
      <c r="C362" s="198"/>
      <c r="D362" s="212"/>
      <c r="E362" s="212"/>
    </row>
    <row r="363" customFormat="false" ht="12.75" hidden="false" customHeight="false" outlineLevel="0" collapsed="false">
      <c r="A363" s="148"/>
      <c r="B363" s="198"/>
      <c r="C363" s="198"/>
      <c r="D363" s="212"/>
      <c r="E363" s="212"/>
    </row>
    <row r="364" customFormat="false" ht="12.75" hidden="false" customHeight="false" outlineLevel="0" collapsed="false">
      <c r="A364" s="148"/>
      <c r="B364" s="212"/>
      <c r="C364" s="198"/>
      <c r="D364" s="212"/>
      <c r="E364" s="212"/>
    </row>
    <row r="365" customFormat="false" ht="12.75" hidden="false" customHeight="false" outlineLevel="0" collapsed="false">
      <c r="A365" s="148"/>
      <c r="B365" s="198"/>
      <c r="C365" s="198"/>
      <c r="D365" s="212"/>
      <c r="E365" s="212"/>
    </row>
    <row r="366" customFormat="false" ht="12.75" hidden="false" customHeight="false" outlineLevel="0" collapsed="false">
      <c r="A366" s="148"/>
      <c r="B366" s="198"/>
      <c r="C366" s="198"/>
      <c r="D366" s="212"/>
      <c r="E366" s="212"/>
    </row>
    <row r="367" customFormat="false" ht="12.75" hidden="false" customHeight="false" outlineLevel="0" collapsed="false">
      <c r="A367" s="148"/>
      <c r="B367" s="198"/>
      <c r="C367" s="198"/>
      <c r="D367" s="212"/>
      <c r="E367" s="212"/>
    </row>
    <row r="368" customFormat="false" ht="12.75" hidden="false" customHeight="false" outlineLevel="0" collapsed="false">
      <c r="A368" s="148"/>
      <c r="B368" s="198"/>
      <c r="C368" s="198"/>
      <c r="D368" s="212"/>
      <c r="E368" s="212"/>
    </row>
    <row r="369" customFormat="false" ht="12.75" hidden="false" customHeight="false" outlineLevel="0" collapsed="false">
      <c r="A369" s="160"/>
      <c r="B369" s="198"/>
      <c r="C369" s="198"/>
      <c r="D369" s="212"/>
      <c r="E369" s="212"/>
    </row>
    <row r="370" customFormat="false" ht="12.75" hidden="false" customHeight="false" outlineLevel="0" collapsed="false">
      <c r="A370" s="148"/>
      <c r="B370" s="198"/>
      <c r="C370" s="198"/>
      <c r="D370" s="212"/>
      <c r="E370" s="212"/>
    </row>
    <row r="371" customFormat="false" ht="12.75" hidden="false" customHeight="false" outlineLevel="0" collapsed="false">
      <c r="A371" s="148"/>
      <c r="B371" s="198"/>
      <c r="C371" s="198"/>
      <c r="D371" s="212"/>
      <c r="E371" s="212"/>
    </row>
    <row r="372" customFormat="false" ht="12.75" hidden="false" customHeight="false" outlineLevel="0" collapsed="false">
      <c r="A372" s="160"/>
      <c r="B372" s="198"/>
      <c r="C372" s="198"/>
      <c r="D372" s="212"/>
      <c r="E372" s="212"/>
    </row>
    <row r="373" customFormat="false" ht="12.75" hidden="false" customHeight="false" outlineLevel="0" collapsed="false">
      <c r="A373" s="160"/>
      <c r="B373" s="198"/>
      <c r="C373" s="198"/>
      <c r="D373" s="212"/>
      <c r="E373" s="212"/>
    </row>
    <row r="374" customFormat="false" ht="12.75" hidden="false" customHeight="false" outlineLevel="0" collapsed="false">
      <c r="A374" s="148"/>
      <c r="B374" s="198"/>
      <c r="C374" s="198"/>
      <c r="D374" s="212"/>
      <c r="E374" s="212"/>
    </row>
    <row r="375" customFormat="false" ht="12.75" hidden="false" customHeight="false" outlineLevel="0" collapsed="false">
      <c r="A375" s="148"/>
      <c r="B375" s="198"/>
      <c r="C375" s="198"/>
      <c r="D375" s="212"/>
      <c r="E375" s="212"/>
    </row>
    <row r="376" customFormat="false" ht="12.75" hidden="false" customHeight="false" outlineLevel="0" collapsed="false">
      <c r="A376" s="148"/>
      <c r="B376" s="198"/>
      <c r="C376" s="198"/>
      <c r="D376" s="212"/>
      <c r="E376" s="212"/>
    </row>
    <row r="377" customFormat="false" ht="12.75" hidden="false" customHeight="false" outlineLevel="0" collapsed="false">
      <c r="A377" s="148"/>
      <c r="B377" s="198"/>
      <c r="C377" s="198"/>
      <c r="D377" s="212"/>
      <c r="E377" s="212"/>
    </row>
    <row r="378" customFormat="false" ht="12.75" hidden="false" customHeight="false" outlineLevel="0" collapsed="false">
      <c r="A378" s="148"/>
      <c r="B378" s="198"/>
      <c r="C378" s="198"/>
      <c r="D378" s="212"/>
      <c r="E378" s="212"/>
    </row>
    <row r="379" customFormat="false" ht="12.75" hidden="false" customHeight="false" outlineLevel="0" collapsed="false">
      <c r="A379" s="148"/>
      <c r="B379" s="198"/>
      <c r="C379" s="198"/>
      <c r="D379" s="212"/>
      <c r="E379" s="212"/>
    </row>
    <row r="380" customFormat="false" ht="12.75" hidden="false" customHeight="false" outlineLevel="0" collapsed="false">
      <c r="A380" s="148"/>
      <c r="B380" s="198"/>
      <c r="C380" s="198"/>
      <c r="D380" s="212"/>
      <c r="E380" s="212"/>
    </row>
    <row r="381" customFormat="false" ht="12.75" hidden="false" customHeight="false" outlineLevel="0" collapsed="false">
      <c r="A381" s="148"/>
      <c r="B381" s="198"/>
      <c r="C381" s="198"/>
      <c r="D381" s="212"/>
      <c r="E381" s="212"/>
    </row>
    <row r="382" customFormat="false" ht="12.75" hidden="false" customHeight="false" outlineLevel="0" collapsed="false">
      <c r="A382" s="160"/>
      <c r="B382" s="198"/>
      <c r="C382" s="198"/>
      <c r="D382" s="212"/>
      <c r="E382" s="212"/>
    </row>
    <row r="383" customFormat="false" ht="12.75" hidden="false" customHeight="false" outlineLevel="0" collapsed="false">
      <c r="A383" s="160"/>
      <c r="B383" s="198"/>
      <c r="C383" s="198"/>
      <c r="D383" s="212"/>
      <c r="E383" s="212"/>
    </row>
    <row r="384" customFormat="false" ht="12.75" hidden="false" customHeight="false" outlineLevel="0" collapsed="false">
      <c r="A384" s="160"/>
      <c r="B384" s="198"/>
      <c r="C384" s="198"/>
      <c r="D384" s="212"/>
      <c r="E384" s="212"/>
    </row>
    <row r="385" customFormat="false" ht="12.75" hidden="false" customHeight="false" outlineLevel="0" collapsed="false">
      <c r="A385" s="160"/>
      <c r="B385" s="198"/>
      <c r="C385" s="198"/>
      <c r="D385" s="212"/>
      <c r="E385" s="212"/>
    </row>
    <row r="386" customFormat="false" ht="12.75" hidden="false" customHeight="false" outlineLevel="0" collapsed="false">
      <c r="A386" s="160"/>
      <c r="B386" s="198"/>
      <c r="C386" s="198"/>
      <c r="D386" s="213"/>
      <c r="E386" s="213"/>
    </row>
    <row r="387" customFormat="false" ht="12.75" hidden="false" customHeight="false" outlineLevel="0" collapsed="false">
      <c r="A387" s="148"/>
      <c r="B387" s="148"/>
      <c r="C387" s="148"/>
      <c r="D387" s="148"/>
      <c r="E387" s="148"/>
    </row>
    <row r="388" customFormat="false" ht="18.75" hidden="false" customHeight="false" outlineLevel="0" collapsed="false">
      <c r="A388" s="196"/>
      <c r="B388" s="148"/>
      <c r="C388" s="148"/>
      <c r="D388" s="148"/>
      <c r="E388" s="148"/>
    </row>
    <row r="389" customFormat="false" ht="12.75" hidden="false" customHeight="false" outlineLevel="0" collapsed="false">
      <c r="A389" s="160"/>
      <c r="B389" s="148"/>
      <c r="C389" s="148"/>
      <c r="D389" s="148"/>
      <c r="E389" s="148"/>
    </row>
    <row r="390" customFormat="false" ht="12.75" hidden="false" customHeight="false" outlineLevel="0" collapsed="false">
      <c r="A390" s="148"/>
      <c r="B390" s="148"/>
      <c r="C390" s="148"/>
      <c r="D390" s="148"/>
      <c r="E390" s="148"/>
    </row>
    <row r="391" customFormat="false" ht="12.75" hidden="false" customHeight="false" outlineLevel="0" collapsed="false">
      <c r="A391" s="148"/>
      <c r="B391" s="148"/>
      <c r="C391" s="148"/>
      <c r="D391" s="148"/>
      <c r="E391" s="148"/>
    </row>
    <row r="392" customFormat="false" ht="12.75" hidden="false" customHeight="false" outlineLevel="0" collapsed="false">
      <c r="A392" s="149"/>
      <c r="B392" s="170"/>
      <c r="C392" s="170"/>
      <c r="D392" s="170"/>
      <c r="E392" s="170"/>
    </row>
    <row r="393" customFormat="false" ht="12.75" hidden="false" customHeight="false" outlineLevel="0" collapsed="false">
      <c r="A393" s="148"/>
      <c r="B393" s="148"/>
      <c r="C393" s="148"/>
      <c r="D393" s="148"/>
      <c r="E393" s="148"/>
    </row>
    <row r="394" customFormat="false" ht="12.75" hidden="false" customHeight="false" outlineLevel="0" collapsed="false">
      <c r="A394" s="160"/>
      <c r="B394" s="148"/>
      <c r="C394" s="148"/>
      <c r="D394" s="148"/>
      <c r="E394" s="148"/>
    </row>
    <row r="395" customFormat="false" ht="12.75" hidden="false" customHeight="false" outlineLevel="0" collapsed="false">
      <c r="A395" s="148"/>
      <c r="B395" s="148"/>
      <c r="C395" s="148"/>
      <c r="D395" s="148"/>
      <c r="E395" s="148"/>
    </row>
    <row r="396" customFormat="false" ht="12.75" hidden="false" customHeight="false" outlineLevel="0" collapsed="false">
      <c r="A396" s="148"/>
      <c r="B396" s="148"/>
      <c r="C396" s="148"/>
      <c r="D396" s="148"/>
      <c r="E396" s="148"/>
    </row>
    <row r="397" customFormat="false" ht="12.75" hidden="false" customHeight="false" outlineLevel="0" collapsed="false">
      <c r="A397" s="148"/>
      <c r="B397" s="148"/>
      <c r="C397" s="148"/>
      <c r="D397" s="148"/>
      <c r="E397" s="148"/>
    </row>
    <row r="398" customFormat="false" ht="12.75" hidden="false" customHeight="false" outlineLevel="0" collapsed="false">
      <c r="A398" s="148"/>
      <c r="B398" s="148"/>
      <c r="C398" s="148"/>
      <c r="D398" s="148"/>
      <c r="E398" s="148"/>
    </row>
    <row r="399" customFormat="false" ht="12.75" hidden="false" customHeight="false" outlineLevel="0" collapsed="false">
      <c r="A399" s="208"/>
      <c r="B399" s="148"/>
      <c r="C399" s="148"/>
      <c r="D399" s="148"/>
      <c r="E399" s="148"/>
    </row>
    <row r="400" customFormat="false" ht="12.75" hidden="false" customHeight="false" outlineLevel="0" collapsed="false">
      <c r="A400" s="208"/>
      <c r="B400" s="148"/>
      <c r="C400" s="148"/>
      <c r="D400" s="148"/>
      <c r="E400" s="148"/>
    </row>
    <row r="401" customFormat="false" ht="12.75" hidden="false" customHeight="false" outlineLevel="0" collapsed="false">
      <c r="A401" s="160"/>
      <c r="B401" s="148"/>
      <c r="C401" s="148"/>
      <c r="D401" s="148"/>
      <c r="E401" s="148"/>
    </row>
    <row r="402" customFormat="false" ht="12.75" hidden="false" customHeight="false" outlineLevel="0" collapsed="false">
      <c r="A402" s="148"/>
      <c r="B402" s="148"/>
      <c r="C402" s="213"/>
      <c r="D402" s="213"/>
      <c r="E402" s="213"/>
    </row>
    <row r="403" customFormat="false" ht="12.75" hidden="false" customHeight="false" outlineLevel="0" collapsed="false">
      <c r="A403" s="148"/>
      <c r="B403" s="148"/>
      <c r="C403" s="148"/>
      <c r="D403" s="148"/>
      <c r="E403" s="148"/>
    </row>
    <row r="404" customFormat="false" ht="12.75" hidden="false" customHeight="false" outlineLevel="0" collapsed="false">
      <c r="A404" s="160"/>
      <c r="B404" s="148"/>
      <c r="C404" s="148"/>
      <c r="D404" s="148"/>
      <c r="E404" s="148"/>
    </row>
    <row r="405" customFormat="false" ht="12.75" hidden="false" customHeight="false" outlineLevel="0" collapsed="false">
      <c r="A405" s="148"/>
      <c r="B405" s="214"/>
      <c r="C405" s="148"/>
      <c r="D405" s="148"/>
      <c r="E405" s="148"/>
    </row>
    <row r="406" customFormat="false" ht="12.75" hidden="false" customHeight="false" outlineLevel="0" collapsed="false">
      <c r="A406" s="160"/>
      <c r="B406" s="148"/>
      <c r="C406" s="148"/>
      <c r="D406" s="148"/>
      <c r="E406" s="148"/>
    </row>
    <row r="407" customFormat="false" ht="12.75" hidden="false" customHeight="false" outlineLevel="0" collapsed="false">
      <c r="A407" s="148"/>
      <c r="B407" s="148"/>
      <c r="C407" s="148"/>
      <c r="D407" s="148"/>
      <c r="E407" s="148"/>
    </row>
    <row r="408" customFormat="false" ht="12.75" hidden="false" customHeight="false" outlineLevel="0" collapsed="false">
      <c r="A408" s="148"/>
      <c r="B408" s="148"/>
      <c r="C408" s="148"/>
      <c r="D408" s="148"/>
      <c r="E408" s="148"/>
    </row>
    <row r="409" customFormat="false" ht="18.75" hidden="false" customHeight="false" outlineLevel="0" collapsed="false">
      <c r="A409" s="215"/>
      <c r="B409" s="216"/>
      <c r="C409" s="216"/>
      <c r="D409" s="216"/>
      <c r="E409" s="216"/>
      <c r="F409" s="217"/>
      <c r="G409" s="217"/>
      <c r="H409" s="217"/>
      <c r="I409" s="217"/>
      <c r="J409" s="217"/>
      <c r="K409" s="217"/>
      <c r="L409" s="217"/>
      <c r="M409" s="217"/>
      <c r="N409" s="217"/>
      <c r="O409" s="217"/>
      <c r="P409" s="217"/>
      <c r="Q409" s="217"/>
      <c r="R409" s="217"/>
      <c r="S409" s="217"/>
      <c r="T409" s="217"/>
      <c r="U409" s="217"/>
      <c r="V409" s="217"/>
      <c r="W409" s="217"/>
      <c r="X409" s="217"/>
      <c r="Y409" s="217"/>
      <c r="Z409" s="217"/>
      <c r="AA409" s="217"/>
      <c r="AB409" s="217"/>
      <c r="AC409" s="217"/>
      <c r="AD409" s="217"/>
      <c r="AE409" s="217"/>
      <c r="AF409" s="217"/>
      <c r="AG409" s="217"/>
      <c r="AH409" s="217"/>
      <c r="AI409" s="217"/>
      <c r="AJ409" s="217"/>
      <c r="AK409" s="217"/>
      <c r="AL409" s="217"/>
      <c r="AM409" s="217"/>
      <c r="AN409" s="217"/>
      <c r="AO409" s="217"/>
      <c r="AP409" s="217"/>
      <c r="AQ409" s="217"/>
      <c r="AR409" s="217"/>
      <c r="AS409" s="217"/>
      <c r="AT409" s="217"/>
      <c r="AU409" s="217"/>
      <c r="AV409" s="217"/>
      <c r="AW409" s="217"/>
      <c r="AX409" s="217"/>
      <c r="AY409" s="217"/>
      <c r="AZ409" s="217"/>
      <c r="BA409" s="217"/>
      <c r="BB409" s="217"/>
      <c r="BC409" s="217"/>
      <c r="BD409" s="217"/>
      <c r="BE409" s="217"/>
      <c r="BF409" s="217"/>
      <c r="BG409" s="217"/>
      <c r="BH409" s="217"/>
      <c r="BI409" s="217"/>
      <c r="BJ409" s="217"/>
      <c r="BK409" s="217"/>
      <c r="BL409" s="217"/>
      <c r="BM409" s="217"/>
      <c r="BN409" s="217"/>
      <c r="BO409" s="217"/>
      <c r="BP409" s="217"/>
      <c r="BQ409" s="217"/>
      <c r="BR409" s="217"/>
      <c r="BS409" s="217"/>
      <c r="BT409" s="217"/>
      <c r="BU409" s="217"/>
      <c r="BV409" s="217"/>
      <c r="BW409" s="217"/>
      <c r="BX409" s="217"/>
      <c r="BY409" s="217"/>
      <c r="BZ409" s="217"/>
      <c r="CA409" s="217"/>
      <c r="CB409" s="217"/>
      <c r="CC409" s="217"/>
      <c r="CD409" s="217"/>
      <c r="CE409" s="217"/>
      <c r="CF409" s="217"/>
      <c r="CG409" s="217"/>
      <c r="CH409" s="217"/>
      <c r="CI409" s="217"/>
      <c r="CJ409" s="217"/>
      <c r="CK409" s="217"/>
      <c r="CL409" s="217"/>
      <c r="CM409" s="217"/>
      <c r="CN409" s="217"/>
      <c r="CO409" s="217"/>
      <c r="CP409" s="217"/>
      <c r="CQ409" s="217"/>
      <c r="CR409" s="217"/>
      <c r="CS409" s="217"/>
      <c r="CT409" s="217"/>
      <c r="CU409" s="217"/>
      <c r="CV409" s="217"/>
      <c r="CW409" s="217"/>
      <c r="CX409" s="217"/>
      <c r="CY409" s="217"/>
      <c r="CZ409" s="217"/>
      <c r="DA409" s="217"/>
      <c r="DB409" s="217"/>
      <c r="DC409" s="217"/>
      <c r="DD409" s="217"/>
      <c r="DE409" s="217"/>
      <c r="DF409" s="217"/>
      <c r="DG409" s="217"/>
      <c r="DH409" s="217"/>
      <c r="DI409" s="217"/>
      <c r="DJ409" s="217"/>
      <c r="DK409" s="217"/>
      <c r="DL409" s="217"/>
      <c r="DM409" s="217"/>
      <c r="DN409" s="217"/>
      <c r="DO409" s="217"/>
      <c r="DP409" s="217"/>
      <c r="DQ409" s="217"/>
      <c r="DR409" s="217"/>
      <c r="DS409" s="217"/>
      <c r="DT409" s="217"/>
      <c r="DU409" s="217"/>
      <c r="DV409" s="217"/>
      <c r="DW409" s="217"/>
      <c r="DX409" s="217"/>
      <c r="DY409" s="217"/>
      <c r="DZ409" s="217"/>
      <c r="EA409" s="217"/>
      <c r="EB409" s="217"/>
      <c r="EC409" s="217"/>
      <c r="ED409" s="217"/>
      <c r="EE409" s="217"/>
      <c r="EF409" s="217"/>
      <c r="EG409" s="217"/>
      <c r="EH409" s="217"/>
      <c r="EI409" s="217"/>
      <c r="EJ409" s="217"/>
      <c r="EK409" s="217"/>
      <c r="EL409" s="217"/>
      <c r="EM409" s="217"/>
      <c r="EN409" s="217"/>
      <c r="EO409" s="217"/>
      <c r="EP409" s="217"/>
      <c r="EQ409" s="217"/>
      <c r="ER409" s="217"/>
      <c r="ES409" s="217"/>
      <c r="ET409" s="217"/>
      <c r="EU409" s="217"/>
      <c r="EV409" s="217"/>
      <c r="EW409" s="217"/>
      <c r="EX409" s="217"/>
      <c r="EY409" s="217"/>
      <c r="EZ409" s="217"/>
      <c r="FA409" s="217"/>
      <c r="FB409" s="217"/>
      <c r="FC409" s="217"/>
      <c r="FD409" s="217"/>
      <c r="FE409" s="217"/>
      <c r="FF409" s="217"/>
      <c r="FG409" s="217"/>
      <c r="FH409" s="217"/>
      <c r="FI409" s="217"/>
      <c r="FJ409" s="217"/>
      <c r="FK409" s="217"/>
      <c r="FL409" s="217"/>
      <c r="FM409" s="217"/>
      <c r="FN409" s="217"/>
      <c r="FO409" s="217"/>
      <c r="FP409" s="217"/>
      <c r="FQ409" s="217"/>
      <c r="FR409" s="217"/>
      <c r="FS409" s="217"/>
      <c r="FT409" s="217"/>
      <c r="FU409" s="217"/>
      <c r="FV409" s="217"/>
      <c r="FW409" s="217"/>
      <c r="FX409" s="217"/>
      <c r="FY409" s="217"/>
      <c r="FZ409" s="217"/>
      <c r="GA409" s="217"/>
      <c r="GB409" s="217"/>
      <c r="GC409" s="217"/>
      <c r="GD409" s="217"/>
      <c r="GE409" s="217"/>
      <c r="GF409" s="217"/>
      <c r="GG409" s="217"/>
      <c r="GH409" s="217"/>
      <c r="GI409" s="217"/>
      <c r="GJ409" s="217"/>
      <c r="GK409" s="217"/>
      <c r="GL409" s="217"/>
      <c r="GM409" s="217"/>
      <c r="GN409" s="217"/>
      <c r="GO409" s="217"/>
      <c r="GP409" s="217"/>
      <c r="GQ409" s="217"/>
      <c r="GR409" s="217"/>
      <c r="GS409" s="217"/>
      <c r="GT409" s="217"/>
      <c r="GU409" s="217"/>
      <c r="GV409" s="217"/>
      <c r="GW409" s="217"/>
      <c r="GX409" s="217"/>
      <c r="GY409" s="217"/>
      <c r="GZ409" s="217"/>
      <c r="HA409" s="217"/>
      <c r="HB409" s="217"/>
      <c r="HC409" s="217"/>
      <c r="HD409" s="217"/>
      <c r="HE409" s="217"/>
      <c r="HF409" s="217"/>
      <c r="HG409" s="217"/>
      <c r="HH409" s="217"/>
      <c r="HI409" s="217"/>
      <c r="HJ409" s="217"/>
      <c r="HK409" s="217"/>
      <c r="HL409" s="217"/>
      <c r="HM409" s="217"/>
      <c r="HN409" s="217"/>
      <c r="HO409" s="217"/>
      <c r="HP409" s="217"/>
      <c r="HQ409" s="217"/>
      <c r="HR409" s="217"/>
      <c r="HS409" s="217"/>
      <c r="HT409" s="217"/>
      <c r="HU409" s="217"/>
      <c r="HV409" s="217"/>
      <c r="HW409" s="217"/>
      <c r="HX409" s="217"/>
      <c r="HY409" s="217"/>
      <c r="HZ409" s="217"/>
      <c r="IA409" s="217"/>
      <c r="IB409" s="217"/>
      <c r="IC409" s="217"/>
      <c r="ID409" s="217"/>
      <c r="IE409" s="217"/>
      <c r="IF409" s="217"/>
      <c r="IG409" s="217"/>
      <c r="IH409" s="217"/>
      <c r="II409" s="217"/>
      <c r="IJ409" s="217"/>
      <c r="IK409" s="217"/>
      <c r="IL409" s="217"/>
      <c r="IM409" s="217"/>
      <c r="IN409" s="217"/>
      <c r="IO409" s="217"/>
      <c r="IP409" s="217"/>
      <c r="IQ409" s="217"/>
      <c r="IR409" s="217"/>
      <c r="IS409" s="217"/>
      <c r="IT409" s="217"/>
      <c r="IU409" s="217"/>
      <c r="IV409" s="217"/>
      <c r="IW409" s="217"/>
    </row>
    <row r="410" customFormat="false" ht="12.75" hidden="false" customHeight="false" outlineLevel="0" collapsed="false">
      <c r="A410" s="216"/>
      <c r="B410" s="216"/>
      <c r="C410" s="216"/>
      <c r="D410" s="216"/>
      <c r="E410" s="218"/>
      <c r="F410" s="217"/>
      <c r="G410" s="217"/>
      <c r="H410" s="217"/>
      <c r="I410" s="217"/>
      <c r="J410" s="217"/>
      <c r="K410" s="217"/>
      <c r="L410" s="217"/>
      <c r="M410" s="217"/>
      <c r="N410" s="217"/>
      <c r="O410" s="217"/>
      <c r="P410" s="217"/>
      <c r="Q410" s="217"/>
      <c r="R410" s="217"/>
      <c r="S410" s="217"/>
      <c r="T410" s="217"/>
      <c r="U410" s="217"/>
      <c r="V410" s="217"/>
      <c r="W410" s="217"/>
      <c r="X410" s="217"/>
      <c r="Y410" s="217"/>
      <c r="Z410" s="217"/>
      <c r="AA410" s="217"/>
      <c r="AB410" s="217"/>
      <c r="AC410" s="217"/>
      <c r="AD410" s="217"/>
      <c r="AE410" s="217"/>
      <c r="AF410" s="217"/>
      <c r="AG410" s="217"/>
      <c r="AH410" s="217"/>
      <c r="AI410" s="217"/>
      <c r="AJ410" s="217"/>
      <c r="AK410" s="217"/>
      <c r="AL410" s="217"/>
      <c r="AM410" s="217"/>
      <c r="AN410" s="217"/>
      <c r="AO410" s="217"/>
      <c r="AP410" s="217"/>
      <c r="AQ410" s="217"/>
      <c r="AR410" s="217"/>
      <c r="AS410" s="217"/>
      <c r="AT410" s="217"/>
      <c r="AU410" s="217"/>
      <c r="AV410" s="217"/>
      <c r="AW410" s="217"/>
      <c r="AX410" s="217"/>
      <c r="AY410" s="217"/>
      <c r="AZ410" s="217"/>
      <c r="BA410" s="217"/>
      <c r="BB410" s="217"/>
      <c r="BC410" s="217"/>
      <c r="BD410" s="217"/>
      <c r="BE410" s="217"/>
      <c r="BF410" s="217"/>
      <c r="BG410" s="217"/>
      <c r="BH410" s="217"/>
      <c r="BI410" s="217"/>
      <c r="BJ410" s="217"/>
      <c r="BK410" s="217"/>
      <c r="BL410" s="217"/>
      <c r="BM410" s="217"/>
      <c r="BN410" s="217"/>
      <c r="BO410" s="217"/>
      <c r="BP410" s="217"/>
      <c r="BQ410" s="217"/>
      <c r="BR410" s="217"/>
      <c r="BS410" s="217"/>
      <c r="BT410" s="217"/>
      <c r="BU410" s="217"/>
      <c r="BV410" s="217"/>
      <c r="BW410" s="217"/>
      <c r="BX410" s="217"/>
      <c r="BY410" s="217"/>
      <c r="BZ410" s="217"/>
      <c r="CA410" s="217"/>
      <c r="CB410" s="217"/>
      <c r="CC410" s="217"/>
      <c r="CD410" s="217"/>
      <c r="CE410" s="217"/>
      <c r="CF410" s="217"/>
      <c r="CG410" s="217"/>
      <c r="CH410" s="217"/>
      <c r="CI410" s="217"/>
      <c r="CJ410" s="217"/>
      <c r="CK410" s="217"/>
      <c r="CL410" s="217"/>
      <c r="CM410" s="217"/>
      <c r="CN410" s="217"/>
      <c r="CO410" s="217"/>
      <c r="CP410" s="217"/>
      <c r="CQ410" s="217"/>
      <c r="CR410" s="217"/>
      <c r="CS410" s="217"/>
      <c r="CT410" s="217"/>
      <c r="CU410" s="217"/>
      <c r="CV410" s="217"/>
      <c r="CW410" s="217"/>
      <c r="CX410" s="217"/>
      <c r="CY410" s="217"/>
      <c r="CZ410" s="217"/>
      <c r="DA410" s="217"/>
      <c r="DB410" s="217"/>
      <c r="DC410" s="217"/>
      <c r="DD410" s="217"/>
      <c r="DE410" s="217"/>
      <c r="DF410" s="217"/>
      <c r="DG410" s="217"/>
      <c r="DH410" s="217"/>
      <c r="DI410" s="217"/>
      <c r="DJ410" s="217"/>
      <c r="DK410" s="217"/>
      <c r="DL410" s="217"/>
      <c r="DM410" s="217"/>
      <c r="DN410" s="217"/>
      <c r="DO410" s="217"/>
      <c r="DP410" s="217"/>
      <c r="DQ410" s="217"/>
      <c r="DR410" s="217"/>
      <c r="DS410" s="217"/>
      <c r="DT410" s="217"/>
      <c r="DU410" s="217"/>
      <c r="DV410" s="217"/>
      <c r="DW410" s="217"/>
      <c r="DX410" s="217"/>
      <c r="DY410" s="217"/>
      <c r="DZ410" s="217"/>
      <c r="EA410" s="217"/>
      <c r="EB410" s="217"/>
      <c r="EC410" s="217"/>
      <c r="ED410" s="217"/>
      <c r="EE410" s="217"/>
      <c r="EF410" s="217"/>
      <c r="EG410" s="217"/>
      <c r="EH410" s="217"/>
      <c r="EI410" s="217"/>
      <c r="EJ410" s="217"/>
      <c r="EK410" s="217"/>
      <c r="EL410" s="217"/>
      <c r="EM410" s="217"/>
      <c r="EN410" s="217"/>
      <c r="EO410" s="217"/>
      <c r="EP410" s="217"/>
      <c r="EQ410" s="217"/>
      <c r="ER410" s="217"/>
      <c r="ES410" s="217"/>
      <c r="ET410" s="217"/>
      <c r="EU410" s="217"/>
      <c r="EV410" s="217"/>
      <c r="EW410" s="217"/>
      <c r="EX410" s="217"/>
      <c r="EY410" s="217"/>
      <c r="EZ410" s="217"/>
      <c r="FA410" s="217"/>
      <c r="FB410" s="217"/>
      <c r="FC410" s="217"/>
      <c r="FD410" s="217"/>
      <c r="FE410" s="217"/>
      <c r="FF410" s="217"/>
      <c r="FG410" s="217"/>
      <c r="FH410" s="217"/>
      <c r="FI410" s="217"/>
      <c r="FJ410" s="217"/>
      <c r="FK410" s="217"/>
      <c r="FL410" s="217"/>
      <c r="FM410" s="217"/>
      <c r="FN410" s="217"/>
      <c r="FO410" s="217"/>
      <c r="FP410" s="217"/>
      <c r="FQ410" s="217"/>
      <c r="FR410" s="217"/>
      <c r="FS410" s="217"/>
      <c r="FT410" s="217"/>
      <c r="FU410" s="217"/>
      <c r="FV410" s="217"/>
      <c r="FW410" s="217"/>
      <c r="FX410" s="217"/>
      <c r="FY410" s="217"/>
      <c r="FZ410" s="217"/>
      <c r="GA410" s="217"/>
      <c r="GB410" s="217"/>
      <c r="GC410" s="217"/>
      <c r="GD410" s="217"/>
      <c r="GE410" s="217"/>
      <c r="GF410" s="217"/>
      <c r="GG410" s="217"/>
      <c r="GH410" s="217"/>
      <c r="GI410" s="217"/>
      <c r="GJ410" s="217"/>
      <c r="GK410" s="217"/>
      <c r="GL410" s="217"/>
      <c r="GM410" s="217"/>
      <c r="GN410" s="217"/>
      <c r="GO410" s="217"/>
      <c r="GP410" s="217"/>
      <c r="GQ410" s="217"/>
      <c r="GR410" s="217"/>
      <c r="GS410" s="217"/>
      <c r="GT410" s="217"/>
      <c r="GU410" s="217"/>
      <c r="GV410" s="217"/>
      <c r="GW410" s="217"/>
      <c r="GX410" s="217"/>
      <c r="GY410" s="217"/>
      <c r="GZ410" s="217"/>
      <c r="HA410" s="217"/>
      <c r="HB410" s="217"/>
      <c r="HC410" s="217"/>
      <c r="HD410" s="217"/>
      <c r="HE410" s="217"/>
      <c r="HF410" s="217"/>
      <c r="HG410" s="217"/>
      <c r="HH410" s="217"/>
      <c r="HI410" s="217"/>
      <c r="HJ410" s="217"/>
      <c r="HK410" s="217"/>
      <c r="HL410" s="217"/>
      <c r="HM410" s="217"/>
      <c r="HN410" s="217"/>
      <c r="HO410" s="217"/>
      <c r="HP410" s="217"/>
      <c r="HQ410" s="217"/>
      <c r="HR410" s="217"/>
      <c r="HS410" s="217"/>
      <c r="HT410" s="217"/>
      <c r="HU410" s="217"/>
      <c r="HV410" s="217"/>
      <c r="HW410" s="217"/>
      <c r="HX410" s="217"/>
      <c r="HY410" s="217"/>
      <c r="HZ410" s="217"/>
      <c r="IA410" s="217"/>
      <c r="IB410" s="217"/>
      <c r="IC410" s="217"/>
      <c r="ID410" s="217"/>
      <c r="IE410" s="217"/>
      <c r="IF410" s="217"/>
      <c r="IG410" s="217"/>
      <c r="IH410" s="217"/>
      <c r="II410" s="217"/>
      <c r="IJ410" s="217"/>
      <c r="IK410" s="217"/>
      <c r="IL410" s="217"/>
      <c r="IM410" s="217"/>
      <c r="IN410" s="217"/>
      <c r="IO410" s="217"/>
      <c r="IP410" s="217"/>
      <c r="IQ410" s="217"/>
      <c r="IR410" s="217"/>
      <c r="IS410" s="217"/>
      <c r="IT410" s="217"/>
      <c r="IU410" s="217"/>
      <c r="IV410" s="217"/>
      <c r="IW410" s="217"/>
    </row>
    <row r="411" customFormat="false" ht="12.75" hidden="false" customHeight="false" outlineLevel="0" collapsed="false">
      <c r="A411" s="216"/>
      <c r="B411" s="219"/>
      <c r="C411" s="219"/>
      <c r="D411" s="219"/>
      <c r="E411" s="220"/>
      <c r="F411" s="217"/>
      <c r="G411" s="217"/>
      <c r="H411" s="217"/>
      <c r="I411" s="217"/>
      <c r="J411" s="217"/>
      <c r="K411" s="217"/>
      <c r="L411" s="217"/>
      <c r="M411" s="217"/>
      <c r="N411" s="217"/>
      <c r="O411" s="217"/>
      <c r="P411" s="217"/>
      <c r="Q411" s="217"/>
      <c r="R411" s="217"/>
      <c r="S411" s="217"/>
      <c r="T411" s="217"/>
      <c r="U411" s="217"/>
      <c r="V411" s="217"/>
      <c r="W411" s="217"/>
      <c r="X411" s="217"/>
      <c r="Y411" s="217"/>
      <c r="Z411" s="217"/>
      <c r="AA411" s="217"/>
      <c r="AB411" s="217"/>
      <c r="AC411" s="217"/>
      <c r="AD411" s="217"/>
      <c r="AE411" s="217"/>
      <c r="AF411" s="217"/>
      <c r="AG411" s="217"/>
      <c r="AH411" s="217"/>
      <c r="AI411" s="217"/>
      <c r="AJ411" s="217"/>
      <c r="AK411" s="217"/>
      <c r="AL411" s="217"/>
      <c r="AM411" s="217"/>
      <c r="AN411" s="217"/>
      <c r="AO411" s="217"/>
      <c r="AP411" s="217"/>
      <c r="AQ411" s="217"/>
      <c r="AR411" s="217"/>
      <c r="AS411" s="217"/>
      <c r="AT411" s="217"/>
      <c r="AU411" s="217"/>
      <c r="AV411" s="217"/>
      <c r="AW411" s="217"/>
      <c r="AX411" s="217"/>
      <c r="AY411" s="217"/>
      <c r="AZ411" s="217"/>
      <c r="BA411" s="217"/>
      <c r="BB411" s="217"/>
      <c r="BC411" s="217"/>
      <c r="BD411" s="217"/>
      <c r="BE411" s="217"/>
      <c r="BF411" s="217"/>
      <c r="BG411" s="217"/>
      <c r="BH411" s="217"/>
      <c r="BI411" s="217"/>
      <c r="BJ411" s="217"/>
      <c r="BK411" s="217"/>
      <c r="BL411" s="217"/>
      <c r="BM411" s="217"/>
      <c r="BN411" s="217"/>
      <c r="BO411" s="217"/>
      <c r="BP411" s="217"/>
      <c r="BQ411" s="217"/>
      <c r="BR411" s="217"/>
      <c r="BS411" s="217"/>
      <c r="BT411" s="217"/>
      <c r="BU411" s="217"/>
      <c r="BV411" s="217"/>
      <c r="BW411" s="217"/>
      <c r="BX411" s="217"/>
      <c r="BY411" s="217"/>
      <c r="BZ411" s="217"/>
      <c r="CA411" s="217"/>
      <c r="CB411" s="217"/>
      <c r="CC411" s="217"/>
      <c r="CD411" s="217"/>
      <c r="CE411" s="217"/>
      <c r="CF411" s="217"/>
      <c r="CG411" s="217"/>
      <c r="CH411" s="217"/>
      <c r="CI411" s="217"/>
      <c r="CJ411" s="217"/>
      <c r="CK411" s="217"/>
      <c r="CL411" s="217"/>
      <c r="CM411" s="217"/>
      <c r="CN411" s="217"/>
      <c r="CO411" s="217"/>
      <c r="CP411" s="217"/>
      <c r="CQ411" s="217"/>
      <c r="CR411" s="217"/>
      <c r="CS411" s="217"/>
      <c r="CT411" s="217"/>
      <c r="CU411" s="217"/>
      <c r="CV411" s="217"/>
      <c r="CW411" s="217"/>
      <c r="CX411" s="217"/>
      <c r="CY411" s="217"/>
      <c r="CZ411" s="217"/>
      <c r="DA411" s="217"/>
      <c r="DB411" s="217"/>
      <c r="DC411" s="217"/>
      <c r="DD411" s="217"/>
      <c r="DE411" s="217"/>
      <c r="DF411" s="217"/>
      <c r="DG411" s="217"/>
      <c r="DH411" s="217"/>
      <c r="DI411" s="217"/>
      <c r="DJ411" s="217"/>
      <c r="DK411" s="217"/>
      <c r="DL411" s="217"/>
      <c r="DM411" s="217"/>
      <c r="DN411" s="217"/>
      <c r="DO411" s="217"/>
      <c r="DP411" s="217"/>
      <c r="DQ411" s="217"/>
      <c r="DR411" s="217"/>
      <c r="DS411" s="217"/>
      <c r="DT411" s="217"/>
      <c r="DU411" s="217"/>
      <c r="DV411" s="217"/>
      <c r="DW411" s="217"/>
      <c r="DX411" s="217"/>
      <c r="DY411" s="217"/>
      <c r="DZ411" s="217"/>
      <c r="EA411" s="217"/>
      <c r="EB411" s="217"/>
      <c r="EC411" s="217"/>
      <c r="ED411" s="217"/>
      <c r="EE411" s="217"/>
      <c r="EF411" s="217"/>
      <c r="EG411" s="217"/>
      <c r="EH411" s="217"/>
      <c r="EI411" s="217"/>
      <c r="EJ411" s="217"/>
      <c r="EK411" s="217"/>
      <c r="EL411" s="217"/>
      <c r="EM411" s="217"/>
      <c r="EN411" s="217"/>
      <c r="EO411" s="217"/>
      <c r="EP411" s="217"/>
      <c r="EQ411" s="217"/>
      <c r="ER411" s="217"/>
      <c r="ES411" s="217"/>
      <c r="ET411" s="217"/>
      <c r="EU411" s="217"/>
      <c r="EV411" s="217"/>
      <c r="EW411" s="217"/>
      <c r="EX411" s="217"/>
      <c r="EY411" s="217"/>
      <c r="EZ411" s="217"/>
      <c r="FA411" s="217"/>
      <c r="FB411" s="217"/>
      <c r="FC411" s="217"/>
      <c r="FD411" s="217"/>
      <c r="FE411" s="217"/>
      <c r="FF411" s="217"/>
      <c r="FG411" s="217"/>
      <c r="FH411" s="217"/>
      <c r="FI411" s="217"/>
      <c r="FJ411" s="217"/>
      <c r="FK411" s="217"/>
      <c r="FL411" s="217"/>
      <c r="FM411" s="217"/>
      <c r="FN411" s="217"/>
      <c r="FO411" s="217"/>
      <c r="FP411" s="217"/>
      <c r="FQ411" s="217"/>
      <c r="FR411" s="217"/>
      <c r="FS411" s="217"/>
      <c r="FT411" s="217"/>
      <c r="FU411" s="217"/>
      <c r="FV411" s="217"/>
      <c r="FW411" s="217"/>
      <c r="FX411" s="217"/>
      <c r="FY411" s="217"/>
      <c r="FZ411" s="217"/>
      <c r="GA411" s="217"/>
      <c r="GB411" s="217"/>
      <c r="GC411" s="217"/>
      <c r="GD411" s="217"/>
      <c r="GE411" s="217"/>
      <c r="GF411" s="217"/>
      <c r="GG411" s="217"/>
      <c r="GH411" s="217"/>
      <c r="GI411" s="217"/>
      <c r="GJ411" s="217"/>
      <c r="GK411" s="217"/>
      <c r="GL411" s="217"/>
      <c r="GM411" s="217"/>
      <c r="GN411" s="217"/>
      <c r="GO411" s="217"/>
      <c r="GP411" s="217"/>
      <c r="GQ411" s="217"/>
      <c r="GR411" s="217"/>
      <c r="GS411" s="217"/>
      <c r="GT411" s="217"/>
      <c r="GU411" s="217"/>
      <c r="GV411" s="217"/>
      <c r="GW411" s="217"/>
      <c r="GX411" s="217"/>
      <c r="GY411" s="217"/>
      <c r="GZ411" s="217"/>
      <c r="HA411" s="217"/>
      <c r="HB411" s="217"/>
      <c r="HC411" s="217"/>
      <c r="HD411" s="217"/>
      <c r="HE411" s="217"/>
      <c r="HF411" s="217"/>
      <c r="HG411" s="217"/>
      <c r="HH411" s="217"/>
      <c r="HI411" s="217"/>
      <c r="HJ411" s="217"/>
      <c r="HK411" s="217"/>
      <c r="HL411" s="217"/>
      <c r="HM411" s="217"/>
      <c r="HN411" s="217"/>
      <c r="HO411" s="217"/>
      <c r="HP411" s="217"/>
      <c r="HQ411" s="217"/>
      <c r="HR411" s="217"/>
      <c r="HS411" s="217"/>
      <c r="HT411" s="217"/>
      <c r="HU411" s="217"/>
      <c r="HV411" s="217"/>
      <c r="HW411" s="217"/>
      <c r="HX411" s="217"/>
      <c r="HY411" s="217"/>
      <c r="HZ411" s="217"/>
      <c r="IA411" s="217"/>
      <c r="IB411" s="217"/>
      <c r="IC411" s="217"/>
      <c r="ID411" s="217"/>
      <c r="IE411" s="217"/>
      <c r="IF411" s="217"/>
      <c r="IG411" s="217"/>
      <c r="IH411" s="217"/>
      <c r="II411" s="217"/>
      <c r="IJ411" s="217"/>
      <c r="IK411" s="217"/>
      <c r="IL411" s="217"/>
      <c r="IM411" s="217"/>
      <c r="IN411" s="217"/>
      <c r="IO411" s="217"/>
      <c r="IP411" s="217"/>
      <c r="IQ411" s="217"/>
      <c r="IR411" s="217"/>
      <c r="IS411" s="217"/>
      <c r="IT411" s="217"/>
      <c r="IU411" s="217"/>
      <c r="IV411" s="217"/>
      <c r="IW411" s="217"/>
    </row>
    <row r="412" customFormat="false" ht="12.75" hidden="false" customHeight="false" outlineLevel="0" collapsed="false">
      <c r="A412" s="216"/>
      <c r="B412" s="202"/>
      <c r="C412" s="202"/>
      <c r="D412" s="202"/>
      <c r="E412" s="202"/>
      <c r="F412" s="217"/>
      <c r="G412" s="217"/>
      <c r="H412" s="217"/>
      <c r="I412" s="217"/>
      <c r="J412" s="217"/>
      <c r="K412" s="217"/>
      <c r="L412" s="217"/>
      <c r="M412" s="217"/>
      <c r="N412" s="217"/>
      <c r="O412" s="217"/>
      <c r="P412" s="217"/>
      <c r="Q412" s="217"/>
      <c r="R412" s="217"/>
      <c r="S412" s="217"/>
      <c r="T412" s="217"/>
      <c r="U412" s="217"/>
      <c r="V412" s="217"/>
      <c r="W412" s="217"/>
      <c r="X412" s="217"/>
      <c r="Y412" s="217"/>
      <c r="Z412" s="217"/>
      <c r="AA412" s="217"/>
      <c r="AB412" s="217"/>
      <c r="AC412" s="217"/>
      <c r="AD412" s="217"/>
      <c r="AE412" s="217"/>
      <c r="AF412" s="217"/>
      <c r="AG412" s="217"/>
      <c r="AH412" s="217"/>
      <c r="AI412" s="217"/>
      <c r="AJ412" s="217"/>
      <c r="AK412" s="217"/>
      <c r="AL412" s="217"/>
      <c r="AM412" s="217"/>
      <c r="AN412" s="217"/>
      <c r="AO412" s="217"/>
      <c r="AP412" s="217"/>
      <c r="AQ412" s="217"/>
      <c r="AR412" s="217"/>
      <c r="AS412" s="217"/>
      <c r="AT412" s="217"/>
      <c r="AU412" s="217"/>
      <c r="AV412" s="217"/>
      <c r="AW412" s="217"/>
      <c r="AX412" s="217"/>
      <c r="AY412" s="217"/>
      <c r="AZ412" s="217"/>
      <c r="BA412" s="217"/>
      <c r="BB412" s="217"/>
      <c r="BC412" s="217"/>
      <c r="BD412" s="217"/>
      <c r="BE412" s="217"/>
      <c r="BF412" s="217"/>
      <c r="BG412" s="217"/>
      <c r="BH412" s="217"/>
      <c r="BI412" s="217"/>
      <c r="BJ412" s="217"/>
      <c r="BK412" s="217"/>
      <c r="BL412" s="217"/>
      <c r="BM412" s="217"/>
      <c r="BN412" s="217"/>
      <c r="BO412" s="217"/>
      <c r="BP412" s="217"/>
      <c r="BQ412" s="217"/>
      <c r="BR412" s="217"/>
      <c r="BS412" s="217"/>
      <c r="BT412" s="217"/>
      <c r="BU412" s="217"/>
      <c r="BV412" s="217"/>
      <c r="BW412" s="217"/>
      <c r="BX412" s="217"/>
      <c r="BY412" s="217"/>
      <c r="BZ412" s="217"/>
      <c r="CA412" s="217"/>
      <c r="CB412" s="217"/>
      <c r="CC412" s="217"/>
      <c r="CD412" s="217"/>
      <c r="CE412" s="217"/>
      <c r="CF412" s="217"/>
      <c r="CG412" s="217"/>
      <c r="CH412" s="217"/>
      <c r="CI412" s="217"/>
      <c r="CJ412" s="217"/>
      <c r="CK412" s="217"/>
      <c r="CL412" s="217"/>
      <c r="CM412" s="217"/>
      <c r="CN412" s="217"/>
      <c r="CO412" s="217"/>
      <c r="CP412" s="217"/>
      <c r="CQ412" s="217"/>
      <c r="CR412" s="217"/>
      <c r="CS412" s="217"/>
      <c r="CT412" s="217"/>
      <c r="CU412" s="217"/>
      <c r="CV412" s="217"/>
      <c r="CW412" s="217"/>
      <c r="CX412" s="217"/>
      <c r="CY412" s="217"/>
      <c r="CZ412" s="217"/>
      <c r="DA412" s="217"/>
      <c r="DB412" s="217"/>
      <c r="DC412" s="217"/>
      <c r="DD412" s="217"/>
      <c r="DE412" s="217"/>
      <c r="DF412" s="217"/>
      <c r="DG412" s="217"/>
      <c r="DH412" s="217"/>
      <c r="DI412" s="217"/>
      <c r="DJ412" s="217"/>
      <c r="DK412" s="217"/>
      <c r="DL412" s="217"/>
      <c r="DM412" s="217"/>
      <c r="DN412" s="217"/>
      <c r="DO412" s="217"/>
      <c r="DP412" s="217"/>
      <c r="DQ412" s="217"/>
      <c r="DR412" s="217"/>
      <c r="DS412" s="217"/>
      <c r="DT412" s="217"/>
      <c r="DU412" s="217"/>
      <c r="DV412" s="217"/>
      <c r="DW412" s="217"/>
      <c r="DX412" s="217"/>
      <c r="DY412" s="217"/>
      <c r="DZ412" s="217"/>
      <c r="EA412" s="217"/>
      <c r="EB412" s="217"/>
      <c r="EC412" s="217"/>
      <c r="ED412" s="217"/>
      <c r="EE412" s="217"/>
      <c r="EF412" s="217"/>
      <c r="EG412" s="217"/>
      <c r="EH412" s="217"/>
      <c r="EI412" s="217"/>
      <c r="EJ412" s="217"/>
      <c r="EK412" s="217"/>
      <c r="EL412" s="217"/>
      <c r="EM412" s="217"/>
      <c r="EN412" s="217"/>
      <c r="EO412" s="217"/>
      <c r="EP412" s="217"/>
      <c r="EQ412" s="217"/>
      <c r="ER412" s="217"/>
      <c r="ES412" s="217"/>
      <c r="ET412" s="217"/>
      <c r="EU412" s="217"/>
      <c r="EV412" s="217"/>
      <c r="EW412" s="217"/>
      <c r="EX412" s="217"/>
      <c r="EY412" s="217"/>
      <c r="EZ412" s="217"/>
      <c r="FA412" s="217"/>
      <c r="FB412" s="217"/>
      <c r="FC412" s="217"/>
      <c r="FD412" s="217"/>
      <c r="FE412" s="217"/>
      <c r="FF412" s="217"/>
      <c r="FG412" s="217"/>
      <c r="FH412" s="217"/>
      <c r="FI412" s="217"/>
      <c r="FJ412" s="217"/>
      <c r="FK412" s="217"/>
      <c r="FL412" s="217"/>
      <c r="FM412" s="217"/>
      <c r="FN412" s="217"/>
      <c r="FO412" s="217"/>
      <c r="FP412" s="217"/>
      <c r="FQ412" s="217"/>
      <c r="FR412" s="217"/>
      <c r="FS412" s="217"/>
      <c r="FT412" s="217"/>
      <c r="FU412" s="217"/>
      <c r="FV412" s="217"/>
      <c r="FW412" s="217"/>
      <c r="FX412" s="217"/>
      <c r="FY412" s="217"/>
      <c r="FZ412" s="217"/>
      <c r="GA412" s="217"/>
      <c r="GB412" s="217"/>
      <c r="GC412" s="217"/>
      <c r="GD412" s="217"/>
      <c r="GE412" s="217"/>
      <c r="GF412" s="217"/>
      <c r="GG412" s="217"/>
      <c r="GH412" s="217"/>
      <c r="GI412" s="217"/>
      <c r="GJ412" s="217"/>
      <c r="GK412" s="217"/>
      <c r="GL412" s="217"/>
      <c r="GM412" s="217"/>
      <c r="GN412" s="217"/>
      <c r="GO412" s="217"/>
      <c r="GP412" s="217"/>
      <c r="GQ412" s="217"/>
      <c r="GR412" s="217"/>
      <c r="GS412" s="217"/>
      <c r="GT412" s="217"/>
      <c r="GU412" s="217"/>
      <c r="GV412" s="217"/>
      <c r="GW412" s="217"/>
      <c r="GX412" s="217"/>
      <c r="GY412" s="217"/>
      <c r="GZ412" s="217"/>
      <c r="HA412" s="217"/>
      <c r="HB412" s="217"/>
      <c r="HC412" s="217"/>
      <c r="HD412" s="217"/>
      <c r="HE412" s="217"/>
      <c r="HF412" s="217"/>
      <c r="HG412" s="217"/>
      <c r="HH412" s="217"/>
      <c r="HI412" s="217"/>
      <c r="HJ412" s="217"/>
      <c r="HK412" s="217"/>
      <c r="HL412" s="217"/>
      <c r="HM412" s="217"/>
      <c r="HN412" s="217"/>
      <c r="HO412" s="217"/>
      <c r="HP412" s="217"/>
      <c r="HQ412" s="217"/>
      <c r="HR412" s="217"/>
      <c r="HS412" s="217"/>
      <c r="HT412" s="217"/>
      <c r="HU412" s="217"/>
      <c r="HV412" s="217"/>
      <c r="HW412" s="217"/>
      <c r="HX412" s="217"/>
      <c r="HY412" s="217"/>
      <c r="HZ412" s="217"/>
      <c r="IA412" s="217"/>
      <c r="IB412" s="217"/>
      <c r="IC412" s="217"/>
      <c r="ID412" s="217"/>
      <c r="IE412" s="217"/>
      <c r="IF412" s="217"/>
      <c r="IG412" s="217"/>
      <c r="IH412" s="217"/>
      <c r="II412" s="217"/>
      <c r="IJ412" s="217"/>
      <c r="IK412" s="217"/>
      <c r="IL412" s="217"/>
      <c r="IM412" s="217"/>
      <c r="IN412" s="217"/>
      <c r="IO412" s="217"/>
      <c r="IP412" s="217"/>
      <c r="IQ412" s="217"/>
      <c r="IR412" s="217"/>
      <c r="IS412" s="217"/>
      <c r="IT412" s="217"/>
      <c r="IU412" s="217"/>
      <c r="IV412" s="217"/>
      <c r="IW412" s="217"/>
    </row>
    <row r="413" customFormat="false" ht="12.75" hidden="false" customHeight="false" outlineLevel="0" collapsed="false">
      <c r="A413" s="221"/>
      <c r="B413" s="218"/>
      <c r="C413" s="218"/>
      <c r="D413" s="218"/>
      <c r="E413" s="218"/>
      <c r="F413" s="217"/>
      <c r="G413" s="217"/>
      <c r="H413" s="217"/>
      <c r="I413" s="217"/>
      <c r="J413" s="217"/>
      <c r="K413" s="217"/>
      <c r="L413" s="217"/>
      <c r="M413" s="217"/>
      <c r="N413" s="217"/>
      <c r="O413" s="217"/>
      <c r="P413" s="217"/>
      <c r="Q413" s="217"/>
      <c r="R413" s="217"/>
      <c r="S413" s="217"/>
      <c r="T413" s="217"/>
      <c r="U413" s="217"/>
      <c r="V413" s="217"/>
      <c r="W413" s="217"/>
      <c r="X413" s="217"/>
      <c r="Y413" s="217"/>
      <c r="Z413" s="217"/>
      <c r="AA413" s="217"/>
      <c r="AB413" s="217"/>
      <c r="AC413" s="217"/>
      <c r="AD413" s="217"/>
      <c r="AE413" s="217"/>
      <c r="AF413" s="217"/>
      <c r="AG413" s="217"/>
      <c r="AH413" s="217"/>
      <c r="AI413" s="217"/>
      <c r="AJ413" s="217"/>
      <c r="AK413" s="217"/>
      <c r="AL413" s="217"/>
      <c r="AM413" s="217"/>
      <c r="AN413" s="217"/>
      <c r="AO413" s="217"/>
      <c r="AP413" s="217"/>
      <c r="AQ413" s="217"/>
      <c r="AR413" s="217"/>
      <c r="AS413" s="217"/>
      <c r="AT413" s="217"/>
      <c r="AU413" s="217"/>
      <c r="AV413" s="217"/>
      <c r="AW413" s="217"/>
      <c r="AX413" s="217"/>
      <c r="AY413" s="217"/>
      <c r="AZ413" s="217"/>
      <c r="BA413" s="217"/>
      <c r="BB413" s="217"/>
      <c r="BC413" s="217"/>
      <c r="BD413" s="217"/>
      <c r="BE413" s="217"/>
      <c r="BF413" s="217"/>
      <c r="BG413" s="217"/>
      <c r="BH413" s="217"/>
      <c r="BI413" s="217"/>
      <c r="BJ413" s="217"/>
      <c r="BK413" s="217"/>
      <c r="BL413" s="217"/>
      <c r="BM413" s="217"/>
      <c r="BN413" s="217"/>
      <c r="BO413" s="217"/>
      <c r="BP413" s="217"/>
      <c r="BQ413" s="217"/>
      <c r="BR413" s="217"/>
      <c r="BS413" s="217"/>
      <c r="BT413" s="217"/>
      <c r="BU413" s="217"/>
      <c r="BV413" s="217"/>
      <c r="BW413" s="217"/>
      <c r="BX413" s="217"/>
      <c r="BY413" s="217"/>
      <c r="BZ413" s="217"/>
      <c r="CA413" s="217"/>
      <c r="CB413" s="217"/>
      <c r="CC413" s="217"/>
      <c r="CD413" s="217"/>
      <c r="CE413" s="217"/>
      <c r="CF413" s="217"/>
      <c r="CG413" s="217"/>
      <c r="CH413" s="217"/>
      <c r="CI413" s="217"/>
      <c r="CJ413" s="217"/>
      <c r="CK413" s="217"/>
      <c r="CL413" s="217"/>
      <c r="CM413" s="217"/>
      <c r="CN413" s="217"/>
      <c r="CO413" s="217"/>
      <c r="CP413" s="217"/>
      <c r="CQ413" s="217"/>
      <c r="CR413" s="217"/>
      <c r="CS413" s="217"/>
      <c r="CT413" s="217"/>
      <c r="CU413" s="217"/>
      <c r="CV413" s="217"/>
      <c r="CW413" s="217"/>
      <c r="CX413" s="217"/>
      <c r="CY413" s="217"/>
      <c r="CZ413" s="217"/>
      <c r="DA413" s="217"/>
      <c r="DB413" s="217"/>
      <c r="DC413" s="217"/>
      <c r="DD413" s="217"/>
      <c r="DE413" s="217"/>
      <c r="DF413" s="217"/>
      <c r="DG413" s="217"/>
      <c r="DH413" s="217"/>
      <c r="DI413" s="217"/>
      <c r="DJ413" s="217"/>
      <c r="DK413" s="217"/>
      <c r="DL413" s="217"/>
      <c r="DM413" s="217"/>
      <c r="DN413" s="217"/>
      <c r="DO413" s="217"/>
      <c r="DP413" s="217"/>
      <c r="DQ413" s="217"/>
      <c r="DR413" s="217"/>
      <c r="DS413" s="217"/>
      <c r="DT413" s="217"/>
      <c r="DU413" s="217"/>
      <c r="DV413" s="217"/>
      <c r="DW413" s="217"/>
      <c r="DX413" s="217"/>
      <c r="DY413" s="217"/>
      <c r="DZ413" s="217"/>
      <c r="EA413" s="217"/>
      <c r="EB413" s="217"/>
      <c r="EC413" s="217"/>
      <c r="ED413" s="217"/>
      <c r="EE413" s="217"/>
      <c r="EF413" s="217"/>
      <c r="EG413" s="217"/>
      <c r="EH413" s="217"/>
      <c r="EI413" s="217"/>
      <c r="EJ413" s="217"/>
      <c r="EK413" s="217"/>
      <c r="EL413" s="217"/>
      <c r="EM413" s="217"/>
      <c r="EN413" s="217"/>
      <c r="EO413" s="217"/>
      <c r="EP413" s="217"/>
      <c r="EQ413" s="217"/>
      <c r="ER413" s="217"/>
      <c r="ES413" s="217"/>
      <c r="ET413" s="217"/>
      <c r="EU413" s="217"/>
      <c r="EV413" s="217"/>
      <c r="EW413" s="217"/>
      <c r="EX413" s="217"/>
      <c r="EY413" s="217"/>
      <c r="EZ413" s="217"/>
      <c r="FA413" s="217"/>
      <c r="FB413" s="217"/>
      <c r="FC413" s="217"/>
      <c r="FD413" s="217"/>
      <c r="FE413" s="217"/>
      <c r="FF413" s="217"/>
      <c r="FG413" s="217"/>
      <c r="FH413" s="217"/>
      <c r="FI413" s="217"/>
      <c r="FJ413" s="217"/>
      <c r="FK413" s="217"/>
      <c r="FL413" s="217"/>
      <c r="FM413" s="217"/>
      <c r="FN413" s="217"/>
      <c r="FO413" s="217"/>
      <c r="FP413" s="217"/>
      <c r="FQ413" s="217"/>
      <c r="FR413" s="217"/>
      <c r="FS413" s="217"/>
      <c r="FT413" s="217"/>
      <c r="FU413" s="217"/>
      <c r="FV413" s="217"/>
      <c r="FW413" s="217"/>
      <c r="FX413" s="217"/>
      <c r="FY413" s="217"/>
      <c r="FZ413" s="217"/>
      <c r="GA413" s="217"/>
      <c r="GB413" s="217"/>
      <c r="GC413" s="217"/>
      <c r="GD413" s="217"/>
      <c r="GE413" s="217"/>
      <c r="GF413" s="217"/>
      <c r="GG413" s="217"/>
      <c r="GH413" s="217"/>
      <c r="GI413" s="217"/>
      <c r="GJ413" s="217"/>
      <c r="GK413" s="217"/>
      <c r="GL413" s="217"/>
      <c r="GM413" s="217"/>
      <c r="GN413" s="217"/>
      <c r="GO413" s="217"/>
      <c r="GP413" s="217"/>
      <c r="GQ413" s="217"/>
      <c r="GR413" s="217"/>
      <c r="GS413" s="217"/>
      <c r="GT413" s="217"/>
      <c r="GU413" s="217"/>
      <c r="GV413" s="217"/>
      <c r="GW413" s="217"/>
      <c r="GX413" s="217"/>
      <c r="GY413" s="217"/>
      <c r="GZ413" s="217"/>
      <c r="HA413" s="217"/>
      <c r="HB413" s="217"/>
      <c r="HC413" s="217"/>
      <c r="HD413" s="217"/>
      <c r="HE413" s="217"/>
      <c r="HF413" s="217"/>
      <c r="HG413" s="217"/>
      <c r="HH413" s="217"/>
      <c r="HI413" s="217"/>
      <c r="HJ413" s="217"/>
      <c r="HK413" s="217"/>
      <c r="HL413" s="217"/>
      <c r="HM413" s="217"/>
      <c r="HN413" s="217"/>
      <c r="HO413" s="217"/>
      <c r="HP413" s="217"/>
      <c r="HQ413" s="217"/>
      <c r="HR413" s="217"/>
      <c r="HS413" s="217"/>
      <c r="HT413" s="217"/>
      <c r="HU413" s="217"/>
      <c r="HV413" s="217"/>
      <c r="HW413" s="217"/>
      <c r="HX413" s="217"/>
      <c r="HY413" s="217"/>
      <c r="HZ413" s="217"/>
      <c r="IA413" s="217"/>
      <c r="IB413" s="217"/>
      <c r="IC413" s="217"/>
      <c r="ID413" s="217"/>
      <c r="IE413" s="217"/>
      <c r="IF413" s="217"/>
      <c r="IG413" s="217"/>
      <c r="IH413" s="217"/>
      <c r="II413" s="217"/>
      <c r="IJ413" s="217"/>
      <c r="IK413" s="217"/>
      <c r="IL413" s="217"/>
      <c r="IM413" s="217"/>
      <c r="IN413" s="217"/>
      <c r="IO413" s="217"/>
      <c r="IP413" s="217"/>
      <c r="IQ413" s="217"/>
      <c r="IR413" s="217"/>
      <c r="IS413" s="217"/>
      <c r="IT413" s="217"/>
      <c r="IU413" s="217"/>
      <c r="IV413" s="217"/>
      <c r="IW413" s="217"/>
    </row>
    <row r="414" customFormat="false" ht="12.75" hidden="false" customHeight="false" outlineLevel="0" collapsed="false">
      <c r="A414" s="192"/>
      <c r="B414" s="216"/>
      <c r="C414" s="216"/>
      <c r="D414" s="216"/>
      <c r="E414" s="216"/>
      <c r="F414" s="217"/>
      <c r="G414" s="217"/>
      <c r="H414" s="217"/>
      <c r="I414" s="217"/>
      <c r="J414" s="217"/>
      <c r="K414" s="217"/>
      <c r="L414" s="217"/>
      <c r="M414" s="217"/>
      <c r="N414" s="217"/>
      <c r="O414" s="217"/>
      <c r="P414" s="217"/>
      <c r="Q414" s="217"/>
      <c r="R414" s="217"/>
      <c r="S414" s="217"/>
      <c r="T414" s="217"/>
      <c r="U414" s="217"/>
      <c r="V414" s="217"/>
      <c r="W414" s="217"/>
      <c r="X414" s="217"/>
      <c r="Y414" s="217"/>
      <c r="Z414" s="217"/>
      <c r="AA414" s="217"/>
      <c r="AB414" s="217"/>
      <c r="AC414" s="217"/>
      <c r="AD414" s="217"/>
      <c r="AE414" s="217"/>
      <c r="AF414" s="217"/>
      <c r="AG414" s="217"/>
      <c r="AH414" s="217"/>
      <c r="AI414" s="217"/>
      <c r="AJ414" s="217"/>
      <c r="AK414" s="217"/>
      <c r="AL414" s="217"/>
      <c r="AM414" s="217"/>
      <c r="AN414" s="217"/>
      <c r="AO414" s="217"/>
      <c r="AP414" s="217"/>
      <c r="AQ414" s="217"/>
      <c r="AR414" s="217"/>
      <c r="AS414" s="217"/>
      <c r="AT414" s="217"/>
      <c r="AU414" s="217"/>
      <c r="AV414" s="217"/>
      <c r="AW414" s="217"/>
      <c r="AX414" s="217"/>
      <c r="AY414" s="217"/>
      <c r="AZ414" s="217"/>
      <c r="BA414" s="217"/>
      <c r="BB414" s="217"/>
      <c r="BC414" s="217"/>
      <c r="BD414" s="217"/>
      <c r="BE414" s="217"/>
      <c r="BF414" s="217"/>
      <c r="BG414" s="217"/>
      <c r="BH414" s="217"/>
      <c r="BI414" s="217"/>
      <c r="BJ414" s="217"/>
      <c r="BK414" s="217"/>
      <c r="BL414" s="217"/>
      <c r="BM414" s="217"/>
      <c r="BN414" s="217"/>
      <c r="BO414" s="217"/>
      <c r="BP414" s="217"/>
      <c r="BQ414" s="217"/>
      <c r="BR414" s="217"/>
      <c r="BS414" s="217"/>
      <c r="BT414" s="217"/>
      <c r="BU414" s="217"/>
      <c r="BV414" s="217"/>
      <c r="BW414" s="217"/>
      <c r="BX414" s="217"/>
      <c r="BY414" s="217"/>
      <c r="BZ414" s="217"/>
      <c r="CA414" s="217"/>
      <c r="CB414" s="217"/>
      <c r="CC414" s="217"/>
      <c r="CD414" s="217"/>
      <c r="CE414" s="217"/>
      <c r="CF414" s="217"/>
      <c r="CG414" s="217"/>
      <c r="CH414" s="217"/>
      <c r="CI414" s="217"/>
      <c r="CJ414" s="217"/>
      <c r="CK414" s="217"/>
      <c r="CL414" s="217"/>
      <c r="CM414" s="217"/>
      <c r="CN414" s="217"/>
      <c r="CO414" s="217"/>
      <c r="CP414" s="217"/>
      <c r="CQ414" s="217"/>
      <c r="CR414" s="217"/>
      <c r="CS414" s="217"/>
      <c r="CT414" s="217"/>
      <c r="CU414" s="217"/>
      <c r="CV414" s="217"/>
      <c r="CW414" s="217"/>
      <c r="CX414" s="217"/>
      <c r="CY414" s="217"/>
      <c r="CZ414" s="217"/>
      <c r="DA414" s="217"/>
      <c r="DB414" s="217"/>
      <c r="DC414" s="217"/>
      <c r="DD414" s="217"/>
      <c r="DE414" s="217"/>
      <c r="DF414" s="217"/>
      <c r="DG414" s="217"/>
      <c r="DH414" s="217"/>
      <c r="DI414" s="217"/>
      <c r="DJ414" s="217"/>
      <c r="DK414" s="217"/>
      <c r="DL414" s="217"/>
      <c r="DM414" s="217"/>
      <c r="DN414" s="217"/>
      <c r="DO414" s="217"/>
      <c r="DP414" s="217"/>
      <c r="DQ414" s="217"/>
      <c r="DR414" s="217"/>
      <c r="DS414" s="217"/>
      <c r="DT414" s="217"/>
      <c r="DU414" s="217"/>
      <c r="DV414" s="217"/>
      <c r="DW414" s="217"/>
      <c r="DX414" s="217"/>
      <c r="DY414" s="217"/>
      <c r="DZ414" s="217"/>
      <c r="EA414" s="217"/>
      <c r="EB414" s="217"/>
      <c r="EC414" s="217"/>
      <c r="ED414" s="217"/>
      <c r="EE414" s="217"/>
      <c r="EF414" s="217"/>
      <c r="EG414" s="217"/>
      <c r="EH414" s="217"/>
      <c r="EI414" s="217"/>
      <c r="EJ414" s="217"/>
      <c r="EK414" s="217"/>
      <c r="EL414" s="217"/>
      <c r="EM414" s="217"/>
      <c r="EN414" s="217"/>
      <c r="EO414" s="217"/>
      <c r="EP414" s="217"/>
      <c r="EQ414" s="217"/>
      <c r="ER414" s="217"/>
      <c r="ES414" s="217"/>
      <c r="ET414" s="217"/>
      <c r="EU414" s="217"/>
      <c r="EV414" s="217"/>
      <c r="EW414" s="217"/>
      <c r="EX414" s="217"/>
      <c r="EY414" s="217"/>
      <c r="EZ414" s="217"/>
      <c r="FA414" s="217"/>
      <c r="FB414" s="217"/>
      <c r="FC414" s="217"/>
      <c r="FD414" s="217"/>
      <c r="FE414" s="217"/>
      <c r="FF414" s="217"/>
      <c r="FG414" s="217"/>
      <c r="FH414" s="217"/>
      <c r="FI414" s="217"/>
      <c r="FJ414" s="217"/>
      <c r="FK414" s="217"/>
      <c r="FL414" s="217"/>
      <c r="FM414" s="217"/>
      <c r="FN414" s="217"/>
      <c r="FO414" s="217"/>
      <c r="FP414" s="217"/>
      <c r="FQ414" s="217"/>
      <c r="FR414" s="217"/>
      <c r="FS414" s="217"/>
      <c r="FT414" s="217"/>
      <c r="FU414" s="217"/>
      <c r="FV414" s="217"/>
      <c r="FW414" s="217"/>
      <c r="FX414" s="217"/>
      <c r="FY414" s="217"/>
      <c r="FZ414" s="217"/>
      <c r="GA414" s="217"/>
      <c r="GB414" s="217"/>
      <c r="GC414" s="217"/>
      <c r="GD414" s="217"/>
      <c r="GE414" s="217"/>
      <c r="GF414" s="217"/>
      <c r="GG414" s="217"/>
      <c r="GH414" s="217"/>
      <c r="GI414" s="217"/>
      <c r="GJ414" s="217"/>
      <c r="GK414" s="217"/>
      <c r="GL414" s="217"/>
      <c r="GM414" s="217"/>
      <c r="GN414" s="217"/>
      <c r="GO414" s="217"/>
      <c r="GP414" s="217"/>
      <c r="GQ414" s="217"/>
      <c r="GR414" s="217"/>
      <c r="GS414" s="217"/>
      <c r="GT414" s="217"/>
      <c r="GU414" s="217"/>
      <c r="GV414" s="217"/>
      <c r="GW414" s="217"/>
      <c r="GX414" s="217"/>
      <c r="GY414" s="217"/>
      <c r="GZ414" s="217"/>
      <c r="HA414" s="217"/>
      <c r="HB414" s="217"/>
      <c r="HC414" s="217"/>
      <c r="HD414" s="217"/>
      <c r="HE414" s="217"/>
      <c r="HF414" s="217"/>
      <c r="HG414" s="217"/>
      <c r="HH414" s="217"/>
      <c r="HI414" s="217"/>
      <c r="HJ414" s="217"/>
      <c r="HK414" s="217"/>
      <c r="HL414" s="217"/>
      <c r="HM414" s="217"/>
      <c r="HN414" s="217"/>
      <c r="HO414" s="217"/>
      <c r="HP414" s="217"/>
      <c r="HQ414" s="217"/>
      <c r="HR414" s="217"/>
      <c r="HS414" s="217"/>
      <c r="HT414" s="217"/>
      <c r="HU414" s="217"/>
      <c r="HV414" s="217"/>
      <c r="HW414" s="217"/>
      <c r="HX414" s="217"/>
      <c r="HY414" s="217"/>
      <c r="HZ414" s="217"/>
      <c r="IA414" s="217"/>
      <c r="IB414" s="217"/>
      <c r="IC414" s="217"/>
      <c r="ID414" s="217"/>
      <c r="IE414" s="217"/>
      <c r="IF414" s="217"/>
      <c r="IG414" s="217"/>
      <c r="IH414" s="217"/>
      <c r="II414" s="217"/>
      <c r="IJ414" s="217"/>
      <c r="IK414" s="217"/>
      <c r="IL414" s="217"/>
      <c r="IM414" s="217"/>
      <c r="IN414" s="217"/>
      <c r="IO414" s="217"/>
      <c r="IP414" s="217"/>
      <c r="IQ414" s="217"/>
      <c r="IR414" s="217"/>
      <c r="IS414" s="217"/>
      <c r="IT414" s="217"/>
      <c r="IU414" s="217"/>
      <c r="IV414" s="217"/>
      <c r="IW414" s="217"/>
    </row>
    <row r="415" customFormat="false" ht="12.75" hidden="false" customHeight="false" outlineLevel="0" collapsed="false">
      <c r="A415" s="191"/>
      <c r="B415" s="216"/>
      <c r="C415" s="222"/>
      <c r="D415" s="222"/>
      <c r="E415" s="222"/>
      <c r="F415" s="217"/>
      <c r="G415" s="217"/>
      <c r="H415" s="217"/>
      <c r="I415" s="217"/>
      <c r="J415" s="217"/>
      <c r="K415" s="217"/>
      <c r="L415" s="217"/>
      <c r="M415" s="217"/>
      <c r="N415" s="217"/>
      <c r="O415" s="217"/>
      <c r="P415" s="217"/>
      <c r="Q415" s="217"/>
      <c r="R415" s="217"/>
      <c r="S415" s="217"/>
      <c r="T415" s="217"/>
      <c r="U415" s="217"/>
      <c r="V415" s="217"/>
      <c r="W415" s="217"/>
      <c r="X415" s="217"/>
      <c r="Y415" s="217"/>
      <c r="Z415" s="217"/>
      <c r="AA415" s="217"/>
      <c r="AB415" s="217"/>
      <c r="AC415" s="217"/>
      <c r="AD415" s="217"/>
      <c r="AE415" s="217"/>
      <c r="AF415" s="217"/>
      <c r="AG415" s="217"/>
      <c r="AH415" s="217"/>
      <c r="AI415" s="217"/>
      <c r="AJ415" s="217"/>
      <c r="AK415" s="217"/>
      <c r="AL415" s="217"/>
      <c r="AM415" s="217"/>
      <c r="AN415" s="217"/>
      <c r="AO415" s="217"/>
      <c r="AP415" s="217"/>
      <c r="AQ415" s="217"/>
      <c r="AR415" s="217"/>
      <c r="AS415" s="217"/>
      <c r="AT415" s="217"/>
      <c r="AU415" s="217"/>
      <c r="AV415" s="217"/>
      <c r="AW415" s="217"/>
      <c r="AX415" s="217"/>
      <c r="AY415" s="217"/>
      <c r="AZ415" s="217"/>
      <c r="BA415" s="217"/>
      <c r="BB415" s="217"/>
      <c r="BC415" s="217"/>
      <c r="BD415" s="217"/>
      <c r="BE415" s="217"/>
      <c r="BF415" s="217"/>
      <c r="BG415" s="217"/>
      <c r="BH415" s="217"/>
      <c r="BI415" s="217"/>
      <c r="BJ415" s="217"/>
      <c r="BK415" s="217"/>
      <c r="BL415" s="217"/>
      <c r="BM415" s="217"/>
      <c r="BN415" s="217"/>
      <c r="BO415" s="217"/>
      <c r="BP415" s="217"/>
      <c r="BQ415" s="217"/>
      <c r="BR415" s="217"/>
      <c r="BS415" s="217"/>
      <c r="BT415" s="217"/>
      <c r="BU415" s="217"/>
      <c r="BV415" s="217"/>
      <c r="BW415" s="217"/>
      <c r="BX415" s="217"/>
      <c r="BY415" s="217"/>
      <c r="BZ415" s="217"/>
      <c r="CA415" s="217"/>
      <c r="CB415" s="217"/>
      <c r="CC415" s="217"/>
      <c r="CD415" s="217"/>
      <c r="CE415" s="217"/>
      <c r="CF415" s="217"/>
      <c r="CG415" s="217"/>
      <c r="CH415" s="217"/>
      <c r="CI415" s="217"/>
      <c r="CJ415" s="217"/>
      <c r="CK415" s="217"/>
      <c r="CL415" s="217"/>
      <c r="CM415" s="217"/>
      <c r="CN415" s="217"/>
      <c r="CO415" s="217"/>
      <c r="CP415" s="217"/>
      <c r="CQ415" s="217"/>
      <c r="CR415" s="217"/>
      <c r="CS415" s="217"/>
      <c r="CT415" s="217"/>
      <c r="CU415" s="217"/>
      <c r="CV415" s="217"/>
      <c r="CW415" s="217"/>
      <c r="CX415" s="217"/>
      <c r="CY415" s="217"/>
      <c r="CZ415" s="217"/>
      <c r="DA415" s="217"/>
      <c r="DB415" s="217"/>
      <c r="DC415" s="217"/>
      <c r="DD415" s="217"/>
      <c r="DE415" s="217"/>
      <c r="DF415" s="217"/>
      <c r="DG415" s="217"/>
      <c r="DH415" s="217"/>
      <c r="DI415" s="217"/>
      <c r="DJ415" s="217"/>
      <c r="DK415" s="217"/>
      <c r="DL415" s="217"/>
      <c r="DM415" s="217"/>
      <c r="DN415" s="217"/>
      <c r="DO415" s="217"/>
      <c r="DP415" s="217"/>
      <c r="DQ415" s="217"/>
      <c r="DR415" s="217"/>
      <c r="DS415" s="217"/>
      <c r="DT415" s="217"/>
      <c r="DU415" s="217"/>
      <c r="DV415" s="217"/>
      <c r="DW415" s="217"/>
      <c r="DX415" s="217"/>
      <c r="DY415" s="217"/>
      <c r="DZ415" s="217"/>
      <c r="EA415" s="217"/>
      <c r="EB415" s="217"/>
      <c r="EC415" s="217"/>
      <c r="ED415" s="217"/>
      <c r="EE415" s="217"/>
      <c r="EF415" s="217"/>
      <c r="EG415" s="217"/>
      <c r="EH415" s="217"/>
      <c r="EI415" s="217"/>
      <c r="EJ415" s="217"/>
      <c r="EK415" s="217"/>
      <c r="EL415" s="217"/>
      <c r="EM415" s="217"/>
      <c r="EN415" s="217"/>
      <c r="EO415" s="217"/>
      <c r="EP415" s="217"/>
      <c r="EQ415" s="217"/>
      <c r="ER415" s="217"/>
      <c r="ES415" s="217"/>
      <c r="ET415" s="217"/>
      <c r="EU415" s="217"/>
      <c r="EV415" s="217"/>
      <c r="EW415" s="217"/>
      <c r="EX415" s="217"/>
      <c r="EY415" s="217"/>
      <c r="EZ415" s="217"/>
      <c r="FA415" s="217"/>
      <c r="FB415" s="217"/>
      <c r="FC415" s="217"/>
      <c r="FD415" s="217"/>
      <c r="FE415" s="217"/>
      <c r="FF415" s="217"/>
      <c r="FG415" s="217"/>
      <c r="FH415" s="217"/>
      <c r="FI415" s="217"/>
      <c r="FJ415" s="217"/>
      <c r="FK415" s="217"/>
      <c r="FL415" s="217"/>
      <c r="FM415" s="217"/>
      <c r="FN415" s="217"/>
      <c r="FO415" s="217"/>
      <c r="FP415" s="217"/>
      <c r="FQ415" s="217"/>
      <c r="FR415" s="217"/>
      <c r="FS415" s="217"/>
      <c r="FT415" s="217"/>
      <c r="FU415" s="217"/>
      <c r="FV415" s="217"/>
      <c r="FW415" s="217"/>
      <c r="FX415" s="217"/>
      <c r="FY415" s="217"/>
      <c r="FZ415" s="217"/>
      <c r="GA415" s="217"/>
      <c r="GB415" s="217"/>
      <c r="GC415" s="217"/>
      <c r="GD415" s="217"/>
      <c r="GE415" s="217"/>
      <c r="GF415" s="217"/>
      <c r="GG415" s="217"/>
      <c r="GH415" s="217"/>
      <c r="GI415" s="217"/>
      <c r="GJ415" s="217"/>
      <c r="GK415" s="217"/>
      <c r="GL415" s="217"/>
      <c r="GM415" s="217"/>
      <c r="GN415" s="217"/>
      <c r="GO415" s="217"/>
      <c r="GP415" s="217"/>
      <c r="GQ415" s="217"/>
      <c r="GR415" s="217"/>
      <c r="GS415" s="217"/>
      <c r="GT415" s="217"/>
      <c r="GU415" s="217"/>
      <c r="GV415" s="217"/>
      <c r="GW415" s="217"/>
      <c r="GX415" s="217"/>
      <c r="GY415" s="217"/>
      <c r="GZ415" s="217"/>
      <c r="HA415" s="217"/>
      <c r="HB415" s="217"/>
      <c r="HC415" s="217"/>
      <c r="HD415" s="217"/>
      <c r="HE415" s="217"/>
      <c r="HF415" s="217"/>
      <c r="HG415" s="217"/>
      <c r="HH415" s="217"/>
      <c r="HI415" s="217"/>
      <c r="HJ415" s="217"/>
      <c r="HK415" s="217"/>
      <c r="HL415" s="217"/>
      <c r="HM415" s="217"/>
      <c r="HN415" s="217"/>
      <c r="HO415" s="217"/>
      <c r="HP415" s="217"/>
      <c r="HQ415" s="217"/>
      <c r="HR415" s="217"/>
      <c r="HS415" s="217"/>
      <c r="HT415" s="217"/>
      <c r="HU415" s="217"/>
      <c r="HV415" s="217"/>
      <c r="HW415" s="217"/>
      <c r="HX415" s="217"/>
      <c r="HY415" s="217"/>
      <c r="HZ415" s="217"/>
      <c r="IA415" s="217"/>
      <c r="IB415" s="217"/>
      <c r="IC415" s="217"/>
      <c r="ID415" s="217"/>
      <c r="IE415" s="217"/>
      <c r="IF415" s="217"/>
      <c r="IG415" s="217"/>
      <c r="IH415" s="217"/>
      <c r="II415" s="217"/>
      <c r="IJ415" s="217"/>
      <c r="IK415" s="217"/>
      <c r="IL415" s="217"/>
      <c r="IM415" s="217"/>
      <c r="IN415" s="217"/>
      <c r="IO415" s="217"/>
      <c r="IP415" s="217"/>
      <c r="IQ415" s="217"/>
      <c r="IR415" s="217"/>
      <c r="IS415" s="217"/>
      <c r="IT415" s="217"/>
      <c r="IU415" s="217"/>
      <c r="IV415" s="217"/>
      <c r="IW415" s="217"/>
    </row>
    <row r="416" customFormat="false" ht="12.75" hidden="false" customHeight="false" outlineLevel="0" collapsed="false">
      <c r="A416" s="191"/>
      <c r="B416" s="223"/>
      <c r="C416" s="222"/>
      <c r="D416" s="222"/>
      <c r="E416" s="222"/>
      <c r="F416" s="217"/>
      <c r="G416" s="217"/>
      <c r="H416" s="217"/>
      <c r="I416" s="217"/>
      <c r="J416" s="217"/>
      <c r="K416" s="217"/>
      <c r="L416" s="217"/>
      <c r="M416" s="217"/>
      <c r="N416" s="217"/>
      <c r="O416" s="217"/>
      <c r="P416" s="217"/>
      <c r="Q416" s="217"/>
      <c r="R416" s="217"/>
      <c r="S416" s="217"/>
      <c r="T416" s="217"/>
      <c r="U416" s="217"/>
      <c r="V416" s="217"/>
      <c r="W416" s="217"/>
      <c r="X416" s="217"/>
      <c r="Y416" s="217"/>
      <c r="Z416" s="217"/>
      <c r="AA416" s="217"/>
      <c r="AB416" s="217"/>
      <c r="AC416" s="217"/>
      <c r="AD416" s="217"/>
      <c r="AE416" s="217"/>
      <c r="AF416" s="217"/>
      <c r="AG416" s="217"/>
      <c r="AH416" s="217"/>
      <c r="AI416" s="217"/>
      <c r="AJ416" s="217"/>
      <c r="AK416" s="217"/>
      <c r="AL416" s="217"/>
      <c r="AM416" s="217"/>
      <c r="AN416" s="217"/>
      <c r="AO416" s="217"/>
      <c r="AP416" s="217"/>
      <c r="AQ416" s="217"/>
      <c r="AR416" s="217"/>
      <c r="AS416" s="217"/>
      <c r="AT416" s="217"/>
      <c r="AU416" s="217"/>
      <c r="AV416" s="217"/>
      <c r="AW416" s="217"/>
      <c r="AX416" s="217"/>
      <c r="AY416" s="217"/>
      <c r="AZ416" s="217"/>
      <c r="BA416" s="217"/>
      <c r="BB416" s="217"/>
      <c r="BC416" s="217"/>
      <c r="BD416" s="217"/>
      <c r="BE416" s="217"/>
      <c r="BF416" s="217"/>
      <c r="BG416" s="217"/>
      <c r="BH416" s="217"/>
      <c r="BI416" s="217"/>
      <c r="BJ416" s="217"/>
      <c r="BK416" s="217"/>
      <c r="BL416" s="217"/>
      <c r="BM416" s="217"/>
      <c r="BN416" s="217"/>
      <c r="BO416" s="217"/>
      <c r="BP416" s="217"/>
      <c r="BQ416" s="217"/>
      <c r="BR416" s="217"/>
      <c r="BS416" s="217"/>
      <c r="BT416" s="217"/>
      <c r="BU416" s="217"/>
      <c r="BV416" s="217"/>
      <c r="BW416" s="217"/>
      <c r="BX416" s="217"/>
      <c r="BY416" s="217"/>
      <c r="BZ416" s="217"/>
      <c r="CA416" s="217"/>
      <c r="CB416" s="217"/>
      <c r="CC416" s="217"/>
      <c r="CD416" s="217"/>
      <c r="CE416" s="217"/>
      <c r="CF416" s="217"/>
      <c r="CG416" s="217"/>
      <c r="CH416" s="217"/>
      <c r="CI416" s="217"/>
      <c r="CJ416" s="217"/>
      <c r="CK416" s="217"/>
      <c r="CL416" s="217"/>
      <c r="CM416" s="217"/>
      <c r="CN416" s="217"/>
      <c r="CO416" s="217"/>
      <c r="CP416" s="217"/>
      <c r="CQ416" s="217"/>
      <c r="CR416" s="217"/>
      <c r="CS416" s="217"/>
      <c r="CT416" s="217"/>
      <c r="CU416" s="217"/>
      <c r="CV416" s="217"/>
      <c r="CW416" s="217"/>
      <c r="CX416" s="217"/>
      <c r="CY416" s="217"/>
      <c r="CZ416" s="217"/>
      <c r="DA416" s="217"/>
      <c r="DB416" s="217"/>
      <c r="DC416" s="217"/>
      <c r="DD416" s="217"/>
      <c r="DE416" s="217"/>
      <c r="DF416" s="217"/>
      <c r="DG416" s="217"/>
      <c r="DH416" s="217"/>
      <c r="DI416" s="217"/>
      <c r="DJ416" s="217"/>
      <c r="DK416" s="217"/>
      <c r="DL416" s="217"/>
      <c r="DM416" s="217"/>
      <c r="DN416" s="217"/>
      <c r="DO416" s="217"/>
      <c r="DP416" s="217"/>
      <c r="DQ416" s="217"/>
      <c r="DR416" s="217"/>
      <c r="DS416" s="217"/>
      <c r="DT416" s="217"/>
      <c r="DU416" s="217"/>
      <c r="DV416" s="217"/>
      <c r="DW416" s="217"/>
      <c r="DX416" s="217"/>
      <c r="DY416" s="217"/>
      <c r="DZ416" s="217"/>
      <c r="EA416" s="217"/>
      <c r="EB416" s="217"/>
      <c r="EC416" s="217"/>
      <c r="ED416" s="217"/>
      <c r="EE416" s="217"/>
      <c r="EF416" s="217"/>
      <c r="EG416" s="217"/>
      <c r="EH416" s="217"/>
      <c r="EI416" s="217"/>
      <c r="EJ416" s="217"/>
      <c r="EK416" s="217"/>
      <c r="EL416" s="217"/>
      <c r="EM416" s="217"/>
      <c r="EN416" s="217"/>
      <c r="EO416" s="217"/>
      <c r="EP416" s="217"/>
      <c r="EQ416" s="217"/>
      <c r="ER416" s="217"/>
      <c r="ES416" s="217"/>
      <c r="ET416" s="217"/>
      <c r="EU416" s="217"/>
      <c r="EV416" s="217"/>
      <c r="EW416" s="217"/>
      <c r="EX416" s="217"/>
      <c r="EY416" s="217"/>
      <c r="EZ416" s="217"/>
      <c r="FA416" s="217"/>
      <c r="FB416" s="217"/>
      <c r="FC416" s="217"/>
      <c r="FD416" s="217"/>
      <c r="FE416" s="217"/>
      <c r="FF416" s="217"/>
      <c r="FG416" s="217"/>
      <c r="FH416" s="217"/>
      <c r="FI416" s="217"/>
      <c r="FJ416" s="217"/>
      <c r="FK416" s="217"/>
      <c r="FL416" s="217"/>
      <c r="FM416" s="217"/>
      <c r="FN416" s="217"/>
      <c r="FO416" s="217"/>
      <c r="FP416" s="217"/>
      <c r="FQ416" s="217"/>
      <c r="FR416" s="217"/>
      <c r="FS416" s="217"/>
      <c r="FT416" s="217"/>
      <c r="FU416" s="217"/>
      <c r="FV416" s="217"/>
      <c r="FW416" s="217"/>
      <c r="FX416" s="217"/>
      <c r="FY416" s="217"/>
      <c r="FZ416" s="217"/>
      <c r="GA416" s="217"/>
      <c r="GB416" s="217"/>
      <c r="GC416" s="217"/>
      <c r="GD416" s="217"/>
      <c r="GE416" s="217"/>
      <c r="GF416" s="217"/>
      <c r="GG416" s="217"/>
      <c r="GH416" s="217"/>
      <c r="GI416" s="217"/>
      <c r="GJ416" s="217"/>
      <c r="GK416" s="217"/>
      <c r="GL416" s="217"/>
      <c r="GM416" s="217"/>
      <c r="GN416" s="217"/>
      <c r="GO416" s="217"/>
      <c r="GP416" s="217"/>
      <c r="GQ416" s="217"/>
      <c r="GR416" s="217"/>
      <c r="GS416" s="217"/>
      <c r="GT416" s="217"/>
      <c r="GU416" s="217"/>
      <c r="GV416" s="217"/>
      <c r="GW416" s="217"/>
      <c r="GX416" s="217"/>
      <c r="GY416" s="217"/>
      <c r="GZ416" s="217"/>
      <c r="HA416" s="217"/>
      <c r="HB416" s="217"/>
      <c r="HC416" s="217"/>
      <c r="HD416" s="217"/>
      <c r="HE416" s="217"/>
      <c r="HF416" s="217"/>
      <c r="HG416" s="217"/>
      <c r="HH416" s="217"/>
      <c r="HI416" s="217"/>
      <c r="HJ416" s="217"/>
      <c r="HK416" s="217"/>
      <c r="HL416" s="217"/>
      <c r="HM416" s="217"/>
      <c r="HN416" s="217"/>
      <c r="HO416" s="217"/>
      <c r="HP416" s="217"/>
      <c r="HQ416" s="217"/>
      <c r="HR416" s="217"/>
      <c r="HS416" s="217"/>
      <c r="HT416" s="217"/>
      <c r="HU416" s="217"/>
      <c r="HV416" s="217"/>
      <c r="HW416" s="217"/>
      <c r="HX416" s="217"/>
      <c r="HY416" s="217"/>
      <c r="HZ416" s="217"/>
      <c r="IA416" s="217"/>
      <c r="IB416" s="217"/>
      <c r="IC416" s="217"/>
      <c r="ID416" s="217"/>
      <c r="IE416" s="217"/>
      <c r="IF416" s="217"/>
      <c r="IG416" s="217"/>
      <c r="IH416" s="217"/>
      <c r="II416" s="217"/>
      <c r="IJ416" s="217"/>
      <c r="IK416" s="217"/>
      <c r="IL416" s="217"/>
      <c r="IM416" s="217"/>
      <c r="IN416" s="217"/>
      <c r="IO416" s="217"/>
      <c r="IP416" s="217"/>
      <c r="IQ416" s="217"/>
      <c r="IR416" s="217"/>
      <c r="IS416" s="217"/>
      <c r="IT416" s="217"/>
      <c r="IU416" s="217"/>
      <c r="IV416" s="217"/>
      <c r="IW416" s="217"/>
    </row>
    <row r="417" customFormat="false" ht="12.75" hidden="false" customHeight="false" outlineLevel="0" collapsed="false">
      <c r="A417" s="191"/>
      <c r="B417" s="224"/>
      <c r="C417" s="222"/>
      <c r="D417" s="222"/>
      <c r="E417" s="222"/>
      <c r="F417" s="217"/>
      <c r="G417" s="217"/>
      <c r="H417" s="217"/>
      <c r="I417" s="217"/>
      <c r="J417" s="217"/>
      <c r="K417" s="217"/>
      <c r="L417" s="217"/>
      <c r="M417" s="217"/>
      <c r="N417" s="217"/>
      <c r="O417" s="217"/>
      <c r="P417" s="217"/>
      <c r="Q417" s="217"/>
      <c r="R417" s="217"/>
      <c r="S417" s="217"/>
      <c r="T417" s="217"/>
      <c r="U417" s="217"/>
      <c r="V417" s="217"/>
      <c r="W417" s="217"/>
      <c r="X417" s="217"/>
      <c r="Y417" s="217"/>
      <c r="Z417" s="217"/>
      <c r="AA417" s="217"/>
      <c r="AB417" s="217"/>
      <c r="AC417" s="217"/>
      <c r="AD417" s="217"/>
      <c r="AE417" s="217"/>
      <c r="AF417" s="217"/>
      <c r="AG417" s="217"/>
      <c r="AH417" s="217"/>
      <c r="AI417" s="217"/>
      <c r="AJ417" s="217"/>
      <c r="AK417" s="217"/>
      <c r="AL417" s="217"/>
      <c r="AM417" s="217"/>
      <c r="AN417" s="217"/>
      <c r="AO417" s="217"/>
      <c r="AP417" s="217"/>
      <c r="AQ417" s="217"/>
      <c r="AR417" s="217"/>
      <c r="AS417" s="217"/>
      <c r="AT417" s="217"/>
      <c r="AU417" s="217"/>
      <c r="AV417" s="217"/>
      <c r="AW417" s="217"/>
      <c r="AX417" s="217"/>
      <c r="AY417" s="217"/>
      <c r="AZ417" s="217"/>
      <c r="BA417" s="217"/>
      <c r="BB417" s="217"/>
      <c r="BC417" s="217"/>
      <c r="BD417" s="217"/>
      <c r="BE417" s="217"/>
      <c r="BF417" s="217"/>
      <c r="BG417" s="217"/>
      <c r="BH417" s="217"/>
      <c r="BI417" s="217"/>
      <c r="BJ417" s="217"/>
      <c r="BK417" s="217"/>
      <c r="BL417" s="217"/>
      <c r="BM417" s="217"/>
      <c r="BN417" s="217"/>
      <c r="BO417" s="217"/>
      <c r="BP417" s="217"/>
      <c r="BQ417" s="217"/>
      <c r="BR417" s="217"/>
      <c r="BS417" s="217"/>
      <c r="BT417" s="217"/>
      <c r="BU417" s="217"/>
      <c r="BV417" s="217"/>
      <c r="BW417" s="217"/>
      <c r="BX417" s="217"/>
      <c r="BY417" s="217"/>
      <c r="BZ417" s="217"/>
      <c r="CA417" s="217"/>
      <c r="CB417" s="217"/>
      <c r="CC417" s="217"/>
      <c r="CD417" s="217"/>
      <c r="CE417" s="217"/>
      <c r="CF417" s="217"/>
      <c r="CG417" s="217"/>
      <c r="CH417" s="217"/>
      <c r="CI417" s="217"/>
      <c r="CJ417" s="217"/>
      <c r="CK417" s="217"/>
      <c r="CL417" s="217"/>
      <c r="CM417" s="217"/>
      <c r="CN417" s="217"/>
      <c r="CO417" s="217"/>
      <c r="CP417" s="217"/>
      <c r="CQ417" s="217"/>
      <c r="CR417" s="217"/>
      <c r="CS417" s="217"/>
      <c r="CT417" s="217"/>
      <c r="CU417" s="217"/>
      <c r="CV417" s="217"/>
      <c r="CW417" s="217"/>
      <c r="CX417" s="217"/>
      <c r="CY417" s="217"/>
      <c r="CZ417" s="217"/>
      <c r="DA417" s="217"/>
      <c r="DB417" s="217"/>
      <c r="DC417" s="217"/>
      <c r="DD417" s="217"/>
      <c r="DE417" s="217"/>
      <c r="DF417" s="217"/>
      <c r="DG417" s="217"/>
      <c r="DH417" s="217"/>
      <c r="DI417" s="217"/>
      <c r="DJ417" s="217"/>
      <c r="DK417" s="217"/>
      <c r="DL417" s="217"/>
      <c r="DM417" s="217"/>
      <c r="DN417" s="217"/>
      <c r="DO417" s="217"/>
      <c r="DP417" s="217"/>
      <c r="DQ417" s="217"/>
      <c r="DR417" s="217"/>
      <c r="DS417" s="217"/>
      <c r="DT417" s="217"/>
      <c r="DU417" s="217"/>
      <c r="DV417" s="217"/>
      <c r="DW417" s="217"/>
      <c r="DX417" s="217"/>
      <c r="DY417" s="217"/>
      <c r="DZ417" s="217"/>
      <c r="EA417" s="217"/>
      <c r="EB417" s="217"/>
      <c r="EC417" s="217"/>
      <c r="ED417" s="217"/>
      <c r="EE417" s="217"/>
      <c r="EF417" s="217"/>
      <c r="EG417" s="217"/>
      <c r="EH417" s="217"/>
      <c r="EI417" s="217"/>
      <c r="EJ417" s="217"/>
      <c r="EK417" s="217"/>
      <c r="EL417" s="217"/>
      <c r="EM417" s="217"/>
      <c r="EN417" s="217"/>
      <c r="EO417" s="217"/>
      <c r="EP417" s="217"/>
      <c r="EQ417" s="217"/>
      <c r="ER417" s="217"/>
      <c r="ES417" s="217"/>
      <c r="ET417" s="217"/>
      <c r="EU417" s="217"/>
      <c r="EV417" s="217"/>
      <c r="EW417" s="217"/>
      <c r="EX417" s="217"/>
      <c r="EY417" s="217"/>
      <c r="EZ417" s="217"/>
      <c r="FA417" s="217"/>
      <c r="FB417" s="217"/>
      <c r="FC417" s="217"/>
      <c r="FD417" s="217"/>
      <c r="FE417" s="217"/>
      <c r="FF417" s="217"/>
      <c r="FG417" s="217"/>
      <c r="FH417" s="217"/>
      <c r="FI417" s="217"/>
      <c r="FJ417" s="217"/>
      <c r="FK417" s="217"/>
      <c r="FL417" s="217"/>
      <c r="FM417" s="217"/>
      <c r="FN417" s="217"/>
      <c r="FO417" s="217"/>
      <c r="FP417" s="217"/>
      <c r="FQ417" s="217"/>
      <c r="FR417" s="217"/>
      <c r="FS417" s="217"/>
      <c r="FT417" s="217"/>
      <c r="FU417" s="217"/>
      <c r="FV417" s="217"/>
      <c r="FW417" s="217"/>
      <c r="FX417" s="217"/>
      <c r="FY417" s="217"/>
      <c r="FZ417" s="217"/>
      <c r="GA417" s="217"/>
      <c r="GB417" s="217"/>
      <c r="GC417" s="217"/>
      <c r="GD417" s="217"/>
      <c r="GE417" s="217"/>
      <c r="GF417" s="217"/>
      <c r="GG417" s="217"/>
      <c r="GH417" s="217"/>
      <c r="GI417" s="217"/>
      <c r="GJ417" s="217"/>
      <c r="GK417" s="217"/>
      <c r="GL417" s="217"/>
      <c r="GM417" s="217"/>
      <c r="GN417" s="217"/>
      <c r="GO417" s="217"/>
      <c r="GP417" s="217"/>
      <c r="GQ417" s="217"/>
      <c r="GR417" s="217"/>
      <c r="GS417" s="217"/>
      <c r="GT417" s="217"/>
      <c r="GU417" s="217"/>
      <c r="GV417" s="217"/>
      <c r="GW417" s="217"/>
      <c r="GX417" s="217"/>
      <c r="GY417" s="217"/>
      <c r="GZ417" s="217"/>
      <c r="HA417" s="217"/>
      <c r="HB417" s="217"/>
      <c r="HC417" s="217"/>
      <c r="HD417" s="217"/>
      <c r="HE417" s="217"/>
      <c r="HF417" s="217"/>
      <c r="HG417" s="217"/>
      <c r="HH417" s="217"/>
      <c r="HI417" s="217"/>
      <c r="HJ417" s="217"/>
      <c r="HK417" s="217"/>
      <c r="HL417" s="217"/>
      <c r="HM417" s="217"/>
      <c r="HN417" s="217"/>
      <c r="HO417" s="217"/>
      <c r="HP417" s="217"/>
      <c r="HQ417" s="217"/>
      <c r="HR417" s="217"/>
      <c r="HS417" s="217"/>
      <c r="HT417" s="217"/>
      <c r="HU417" s="217"/>
      <c r="HV417" s="217"/>
      <c r="HW417" s="217"/>
      <c r="HX417" s="217"/>
      <c r="HY417" s="217"/>
      <c r="HZ417" s="217"/>
      <c r="IA417" s="217"/>
      <c r="IB417" s="217"/>
      <c r="IC417" s="217"/>
      <c r="ID417" s="217"/>
      <c r="IE417" s="217"/>
      <c r="IF417" s="217"/>
      <c r="IG417" s="217"/>
      <c r="IH417" s="217"/>
      <c r="II417" s="217"/>
      <c r="IJ417" s="217"/>
      <c r="IK417" s="217"/>
      <c r="IL417" s="217"/>
      <c r="IM417" s="217"/>
      <c r="IN417" s="217"/>
      <c r="IO417" s="217"/>
      <c r="IP417" s="217"/>
      <c r="IQ417" s="217"/>
      <c r="IR417" s="217"/>
      <c r="IS417" s="217"/>
      <c r="IT417" s="217"/>
      <c r="IU417" s="217"/>
      <c r="IV417" s="217"/>
      <c r="IW417" s="217"/>
    </row>
    <row r="418" customFormat="false" ht="12.75" hidden="false" customHeight="false" outlineLevel="0" collapsed="false">
      <c r="A418" s="190"/>
      <c r="B418" s="221"/>
      <c r="C418" s="222"/>
      <c r="D418" s="222"/>
      <c r="E418" s="222"/>
      <c r="F418" s="217"/>
      <c r="G418" s="217"/>
      <c r="H418" s="217"/>
      <c r="I418" s="217"/>
      <c r="J418" s="217"/>
      <c r="K418" s="217"/>
      <c r="L418" s="217"/>
      <c r="M418" s="217"/>
      <c r="N418" s="217"/>
      <c r="O418" s="217"/>
      <c r="P418" s="217"/>
      <c r="Q418" s="217"/>
      <c r="R418" s="217"/>
      <c r="S418" s="217"/>
      <c r="T418" s="217"/>
      <c r="U418" s="217"/>
      <c r="V418" s="217"/>
      <c r="W418" s="217"/>
      <c r="X418" s="217"/>
      <c r="Y418" s="217"/>
      <c r="Z418" s="217"/>
      <c r="AA418" s="217"/>
      <c r="AB418" s="217"/>
      <c r="AC418" s="217"/>
      <c r="AD418" s="217"/>
      <c r="AE418" s="217"/>
      <c r="AF418" s="217"/>
      <c r="AG418" s="217"/>
      <c r="AH418" s="217"/>
      <c r="AI418" s="217"/>
      <c r="AJ418" s="217"/>
      <c r="AK418" s="217"/>
      <c r="AL418" s="217"/>
      <c r="AM418" s="217"/>
      <c r="AN418" s="217"/>
      <c r="AO418" s="217"/>
      <c r="AP418" s="217"/>
      <c r="AQ418" s="217"/>
      <c r="AR418" s="217"/>
      <c r="AS418" s="217"/>
      <c r="AT418" s="217"/>
      <c r="AU418" s="217"/>
      <c r="AV418" s="217"/>
      <c r="AW418" s="217"/>
      <c r="AX418" s="217"/>
      <c r="AY418" s="217"/>
      <c r="AZ418" s="217"/>
      <c r="BA418" s="217"/>
      <c r="BB418" s="217"/>
      <c r="BC418" s="217"/>
      <c r="BD418" s="217"/>
      <c r="BE418" s="217"/>
      <c r="BF418" s="217"/>
      <c r="BG418" s="217"/>
      <c r="BH418" s="217"/>
      <c r="BI418" s="217"/>
      <c r="BJ418" s="217"/>
      <c r="BK418" s="217"/>
      <c r="BL418" s="217"/>
      <c r="BM418" s="217"/>
      <c r="BN418" s="217"/>
      <c r="BO418" s="217"/>
      <c r="BP418" s="217"/>
      <c r="BQ418" s="217"/>
      <c r="BR418" s="217"/>
      <c r="BS418" s="217"/>
      <c r="BT418" s="217"/>
      <c r="BU418" s="217"/>
      <c r="BV418" s="217"/>
      <c r="BW418" s="217"/>
      <c r="BX418" s="217"/>
      <c r="BY418" s="217"/>
      <c r="BZ418" s="217"/>
      <c r="CA418" s="217"/>
      <c r="CB418" s="217"/>
      <c r="CC418" s="217"/>
      <c r="CD418" s="217"/>
      <c r="CE418" s="217"/>
      <c r="CF418" s="217"/>
      <c r="CG418" s="217"/>
      <c r="CH418" s="217"/>
      <c r="CI418" s="217"/>
      <c r="CJ418" s="217"/>
      <c r="CK418" s="217"/>
      <c r="CL418" s="217"/>
      <c r="CM418" s="217"/>
      <c r="CN418" s="217"/>
      <c r="CO418" s="217"/>
      <c r="CP418" s="217"/>
      <c r="CQ418" s="217"/>
      <c r="CR418" s="217"/>
      <c r="CS418" s="217"/>
      <c r="CT418" s="217"/>
      <c r="CU418" s="217"/>
      <c r="CV418" s="217"/>
      <c r="CW418" s="217"/>
      <c r="CX418" s="217"/>
      <c r="CY418" s="217"/>
      <c r="CZ418" s="217"/>
      <c r="DA418" s="217"/>
      <c r="DB418" s="217"/>
      <c r="DC418" s="217"/>
      <c r="DD418" s="217"/>
      <c r="DE418" s="217"/>
      <c r="DF418" s="217"/>
      <c r="DG418" s="217"/>
      <c r="DH418" s="217"/>
      <c r="DI418" s="217"/>
      <c r="DJ418" s="217"/>
      <c r="DK418" s="217"/>
      <c r="DL418" s="217"/>
      <c r="DM418" s="217"/>
      <c r="DN418" s="217"/>
      <c r="DO418" s="217"/>
      <c r="DP418" s="217"/>
      <c r="DQ418" s="217"/>
      <c r="DR418" s="217"/>
      <c r="DS418" s="217"/>
      <c r="DT418" s="217"/>
      <c r="DU418" s="217"/>
      <c r="DV418" s="217"/>
      <c r="DW418" s="217"/>
      <c r="DX418" s="217"/>
      <c r="DY418" s="217"/>
      <c r="DZ418" s="217"/>
      <c r="EA418" s="217"/>
      <c r="EB418" s="217"/>
      <c r="EC418" s="217"/>
      <c r="ED418" s="217"/>
      <c r="EE418" s="217"/>
      <c r="EF418" s="217"/>
      <c r="EG418" s="217"/>
      <c r="EH418" s="217"/>
      <c r="EI418" s="217"/>
      <c r="EJ418" s="217"/>
      <c r="EK418" s="217"/>
      <c r="EL418" s="217"/>
      <c r="EM418" s="217"/>
      <c r="EN418" s="217"/>
      <c r="EO418" s="217"/>
      <c r="EP418" s="217"/>
      <c r="EQ418" s="217"/>
      <c r="ER418" s="217"/>
      <c r="ES418" s="217"/>
      <c r="ET418" s="217"/>
      <c r="EU418" s="217"/>
      <c r="EV418" s="217"/>
      <c r="EW418" s="217"/>
      <c r="EX418" s="217"/>
      <c r="EY418" s="217"/>
      <c r="EZ418" s="217"/>
      <c r="FA418" s="217"/>
      <c r="FB418" s="217"/>
      <c r="FC418" s="217"/>
      <c r="FD418" s="217"/>
      <c r="FE418" s="217"/>
      <c r="FF418" s="217"/>
      <c r="FG418" s="217"/>
      <c r="FH418" s="217"/>
      <c r="FI418" s="217"/>
      <c r="FJ418" s="217"/>
      <c r="FK418" s="217"/>
      <c r="FL418" s="217"/>
      <c r="FM418" s="217"/>
      <c r="FN418" s="217"/>
      <c r="FO418" s="217"/>
      <c r="FP418" s="217"/>
      <c r="FQ418" s="217"/>
      <c r="FR418" s="217"/>
      <c r="FS418" s="217"/>
      <c r="FT418" s="217"/>
      <c r="FU418" s="217"/>
      <c r="FV418" s="217"/>
      <c r="FW418" s="217"/>
      <c r="FX418" s="217"/>
      <c r="FY418" s="217"/>
      <c r="FZ418" s="217"/>
      <c r="GA418" s="217"/>
      <c r="GB418" s="217"/>
      <c r="GC418" s="217"/>
      <c r="GD418" s="217"/>
      <c r="GE418" s="217"/>
      <c r="GF418" s="217"/>
      <c r="GG418" s="217"/>
      <c r="GH418" s="217"/>
      <c r="GI418" s="217"/>
      <c r="GJ418" s="217"/>
      <c r="GK418" s="217"/>
      <c r="GL418" s="217"/>
      <c r="GM418" s="217"/>
      <c r="GN418" s="217"/>
      <c r="GO418" s="217"/>
      <c r="GP418" s="217"/>
      <c r="GQ418" s="217"/>
      <c r="GR418" s="217"/>
      <c r="GS418" s="217"/>
      <c r="GT418" s="217"/>
      <c r="GU418" s="217"/>
      <c r="GV418" s="217"/>
      <c r="GW418" s="217"/>
      <c r="GX418" s="217"/>
      <c r="GY418" s="217"/>
      <c r="GZ418" s="217"/>
      <c r="HA418" s="217"/>
      <c r="HB418" s="217"/>
      <c r="HC418" s="217"/>
      <c r="HD418" s="217"/>
      <c r="HE418" s="217"/>
      <c r="HF418" s="217"/>
      <c r="HG418" s="217"/>
      <c r="HH418" s="217"/>
      <c r="HI418" s="217"/>
      <c r="HJ418" s="217"/>
      <c r="HK418" s="217"/>
      <c r="HL418" s="217"/>
      <c r="HM418" s="217"/>
      <c r="HN418" s="217"/>
      <c r="HO418" s="217"/>
      <c r="HP418" s="217"/>
      <c r="HQ418" s="217"/>
      <c r="HR418" s="217"/>
      <c r="HS418" s="217"/>
      <c r="HT418" s="217"/>
      <c r="HU418" s="217"/>
      <c r="HV418" s="217"/>
      <c r="HW418" s="217"/>
      <c r="HX418" s="217"/>
      <c r="HY418" s="217"/>
      <c r="HZ418" s="217"/>
      <c r="IA418" s="217"/>
      <c r="IB418" s="217"/>
      <c r="IC418" s="217"/>
      <c r="ID418" s="217"/>
      <c r="IE418" s="217"/>
      <c r="IF418" s="217"/>
      <c r="IG418" s="217"/>
      <c r="IH418" s="217"/>
      <c r="II418" s="217"/>
      <c r="IJ418" s="217"/>
      <c r="IK418" s="217"/>
      <c r="IL418" s="217"/>
      <c r="IM418" s="217"/>
      <c r="IN418" s="217"/>
      <c r="IO418" s="217"/>
      <c r="IP418" s="217"/>
      <c r="IQ418" s="217"/>
      <c r="IR418" s="217"/>
      <c r="IS418" s="217"/>
      <c r="IT418" s="217"/>
      <c r="IU418" s="217"/>
      <c r="IV418" s="217"/>
      <c r="IW418" s="217"/>
    </row>
    <row r="419" customFormat="false" ht="12.75" hidden="false" customHeight="false" outlineLevel="0" collapsed="false">
      <c r="A419" s="112"/>
      <c r="B419" s="217"/>
      <c r="C419" s="222"/>
      <c r="D419" s="222"/>
      <c r="E419" s="222"/>
      <c r="F419" s="217"/>
      <c r="G419" s="217"/>
      <c r="H419" s="217"/>
      <c r="I419" s="217"/>
      <c r="J419" s="217"/>
      <c r="K419" s="217"/>
      <c r="L419" s="217"/>
      <c r="M419" s="217"/>
      <c r="N419" s="217"/>
      <c r="O419" s="217"/>
      <c r="P419" s="217"/>
      <c r="Q419" s="217"/>
      <c r="R419" s="217"/>
      <c r="S419" s="217"/>
      <c r="T419" s="217"/>
      <c r="U419" s="217"/>
      <c r="V419" s="217"/>
      <c r="W419" s="217"/>
      <c r="X419" s="217"/>
      <c r="Y419" s="217"/>
      <c r="Z419" s="217"/>
      <c r="AA419" s="217"/>
      <c r="AB419" s="217"/>
      <c r="AC419" s="217"/>
      <c r="AD419" s="217"/>
      <c r="AE419" s="217"/>
      <c r="AF419" s="217"/>
      <c r="AG419" s="217"/>
      <c r="AH419" s="217"/>
      <c r="AI419" s="217"/>
      <c r="AJ419" s="217"/>
      <c r="AK419" s="217"/>
      <c r="AL419" s="217"/>
      <c r="AM419" s="217"/>
      <c r="AN419" s="217"/>
      <c r="AO419" s="217"/>
      <c r="AP419" s="217"/>
      <c r="AQ419" s="217"/>
      <c r="AR419" s="217"/>
      <c r="AS419" s="217"/>
      <c r="AT419" s="217"/>
      <c r="AU419" s="217"/>
      <c r="AV419" s="217"/>
      <c r="AW419" s="217"/>
      <c r="AX419" s="217"/>
      <c r="AY419" s="217"/>
      <c r="AZ419" s="217"/>
      <c r="BA419" s="217"/>
      <c r="BB419" s="217"/>
      <c r="BC419" s="217"/>
      <c r="BD419" s="217"/>
      <c r="BE419" s="217"/>
      <c r="BF419" s="217"/>
      <c r="BG419" s="217"/>
      <c r="BH419" s="217"/>
      <c r="BI419" s="217"/>
      <c r="BJ419" s="217"/>
      <c r="BK419" s="217"/>
      <c r="BL419" s="217"/>
      <c r="BM419" s="217"/>
      <c r="BN419" s="217"/>
      <c r="BO419" s="217"/>
      <c r="BP419" s="217"/>
      <c r="BQ419" s="217"/>
      <c r="BR419" s="217"/>
      <c r="BS419" s="217"/>
      <c r="BT419" s="217"/>
      <c r="BU419" s="217"/>
      <c r="BV419" s="217"/>
      <c r="BW419" s="217"/>
      <c r="BX419" s="217"/>
      <c r="BY419" s="217"/>
      <c r="BZ419" s="217"/>
      <c r="CA419" s="217"/>
      <c r="CB419" s="217"/>
      <c r="CC419" s="217"/>
      <c r="CD419" s="217"/>
      <c r="CE419" s="217"/>
      <c r="CF419" s="217"/>
      <c r="CG419" s="217"/>
      <c r="CH419" s="217"/>
      <c r="CI419" s="217"/>
      <c r="CJ419" s="217"/>
      <c r="CK419" s="217"/>
      <c r="CL419" s="217"/>
      <c r="CM419" s="217"/>
      <c r="CN419" s="217"/>
      <c r="CO419" s="217"/>
      <c r="CP419" s="217"/>
      <c r="CQ419" s="217"/>
      <c r="CR419" s="217"/>
      <c r="CS419" s="217"/>
      <c r="CT419" s="217"/>
      <c r="CU419" s="217"/>
      <c r="CV419" s="217"/>
      <c r="CW419" s="217"/>
      <c r="CX419" s="217"/>
      <c r="CY419" s="217"/>
      <c r="CZ419" s="217"/>
      <c r="DA419" s="217"/>
      <c r="DB419" s="217"/>
      <c r="DC419" s="217"/>
      <c r="DD419" s="217"/>
      <c r="DE419" s="217"/>
      <c r="DF419" s="217"/>
      <c r="DG419" s="217"/>
      <c r="DH419" s="217"/>
      <c r="DI419" s="217"/>
      <c r="DJ419" s="217"/>
      <c r="DK419" s="217"/>
      <c r="DL419" s="217"/>
      <c r="DM419" s="217"/>
      <c r="DN419" s="217"/>
      <c r="DO419" s="217"/>
      <c r="DP419" s="217"/>
      <c r="DQ419" s="217"/>
      <c r="DR419" s="217"/>
      <c r="DS419" s="217"/>
      <c r="DT419" s="217"/>
      <c r="DU419" s="217"/>
      <c r="DV419" s="217"/>
      <c r="DW419" s="217"/>
      <c r="DX419" s="217"/>
      <c r="DY419" s="217"/>
      <c r="DZ419" s="217"/>
      <c r="EA419" s="217"/>
      <c r="EB419" s="217"/>
      <c r="EC419" s="217"/>
      <c r="ED419" s="217"/>
      <c r="EE419" s="217"/>
      <c r="EF419" s="217"/>
      <c r="EG419" s="217"/>
      <c r="EH419" s="217"/>
      <c r="EI419" s="217"/>
      <c r="EJ419" s="217"/>
      <c r="EK419" s="217"/>
      <c r="EL419" s="217"/>
      <c r="EM419" s="217"/>
      <c r="EN419" s="217"/>
      <c r="EO419" s="217"/>
      <c r="EP419" s="217"/>
      <c r="EQ419" s="217"/>
      <c r="ER419" s="217"/>
      <c r="ES419" s="217"/>
      <c r="ET419" s="217"/>
      <c r="EU419" s="217"/>
      <c r="EV419" s="217"/>
      <c r="EW419" s="217"/>
      <c r="EX419" s="217"/>
      <c r="EY419" s="217"/>
      <c r="EZ419" s="217"/>
      <c r="FA419" s="217"/>
      <c r="FB419" s="217"/>
      <c r="FC419" s="217"/>
      <c r="FD419" s="217"/>
      <c r="FE419" s="217"/>
      <c r="FF419" s="217"/>
      <c r="FG419" s="217"/>
      <c r="FH419" s="217"/>
      <c r="FI419" s="217"/>
      <c r="FJ419" s="217"/>
      <c r="FK419" s="217"/>
      <c r="FL419" s="217"/>
      <c r="FM419" s="217"/>
      <c r="FN419" s="217"/>
      <c r="FO419" s="217"/>
      <c r="FP419" s="217"/>
      <c r="FQ419" s="217"/>
      <c r="FR419" s="217"/>
      <c r="FS419" s="217"/>
      <c r="FT419" s="217"/>
      <c r="FU419" s="217"/>
      <c r="FV419" s="217"/>
      <c r="FW419" s="217"/>
      <c r="FX419" s="217"/>
      <c r="FY419" s="217"/>
      <c r="FZ419" s="217"/>
      <c r="GA419" s="217"/>
      <c r="GB419" s="217"/>
      <c r="GC419" s="217"/>
      <c r="GD419" s="217"/>
      <c r="GE419" s="217"/>
      <c r="GF419" s="217"/>
      <c r="GG419" s="217"/>
      <c r="GH419" s="217"/>
      <c r="GI419" s="217"/>
      <c r="GJ419" s="217"/>
      <c r="GK419" s="217"/>
      <c r="GL419" s="217"/>
      <c r="GM419" s="217"/>
      <c r="GN419" s="217"/>
      <c r="GO419" s="217"/>
      <c r="GP419" s="217"/>
      <c r="GQ419" s="217"/>
      <c r="GR419" s="217"/>
      <c r="GS419" s="217"/>
      <c r="GT419" s="217"/>
      <c r="GU419" s="217"/>
      <c r="GV419" s="217"/>
      <c r="GW419" s="217"/>
      <c r="GX419" s="217"/>
      <c r="GY419" s="217"/>
      <c r="GZ419" s="217"/>
      <c r="HA419" s="217"/>
      <c r="HB419" s="217"/>
      <c r="HC419" s="217"/>
      <c r="HD419" s="217"/>
      <c r="HE419" s="217"/>
      <c r="HF419" s="217"/>
      <c r="HG419" s="217"/>
      <c r="HH419" s="217"/>
      <c r="HI419" s="217"/>
      <c r="HJ419" s="217"/>
      <c r="HK419" s="217"/>
      <c r="HL419" s="217"/>
      <c r="HM419" s="217"/>
      <c r="HN419" s="217"/>
      <c r="HO419" s="217"/>
      <c r="HP419" s="217"/>
      <c r="HQ419" s="217"/>
      <c r="HR419" s="217"/>
      <c r="HS419" s="217"/>
      <c r="HT419" s="217"/>
      <c r="HU419" s="217"/>
      <c r="HV419" s="217"/>
      <c r="HW419" s="217"/>
      <c r="HX419" s="217"/>
      <c r="HY419" s="217"/>
      <c r="HZ419" s="217"/>
      <c r="IA419" s="217"/>
      <c r="IB419" s="217"/>
      <c r="IC419" s="217"/>
      <c r="ID419" s="217"/>
      <c r="IE419" s="217"/>
      <c r="IF419" s="217"/>
      <c r="IG419" s="217"/>
      <c r="IH419" s="217"/>
      <c r="II419" s="217"/>
      <c r="IJ419" s="217"/>
      <c r="IK419" s="217"/>
      <c r="IL419" s="217"/>
      <c r="IM419" s="217"/>
      <c r="IN419" s="217"/>
      <c r="IO419" s="217"/>
      <c r="IP419" s="217"/>
      <c r="IQ419" s="217"/>
      <c r="IR419" s="217"/>
      <c r="IS419" s="217"/>
      <c r="IT419" s="217"/>
      <c r="IU419" s="217"/>
      <c r="IV419" s="217"/>
      <c r="IW419" s="217"/>
    </row>
    <row r="420" customFormat="false" ht="12.75" hidden="false" customHeight="false" outlineLevel="0" collapsed="false">
      <c r="A420" s="192"/>
      <c r="B420" s="216"/>
      <c r="C420" s="222"/>
      <c r="D420" s="222"/>
      <c r="E420" s="222"/>
      <c r="F420" s="217"/>
      <c r="G420" s="217"/>
      <c r="H420" s="217"/>
      <c r="I420" s="217"/>
      <c r="J420" s="217"/>
      <c r="K420" s="217"/>
      <c r="L420" s="217"/>
      <c r="M420" s="217"/>
      <c r="N420" s="217"/>
      <c r="O420" s="217"/>
      <c r="P420" s="217"/>
      <c r="Q420" s="217"/>
      <c r="R420" s="217"/>
      <c r="S420" s="217"/>
      <c r="T420" s="217"/>
      <c r="U420" s="217"/>
      <c r="V420" s="217"/>
      <c r="W420" s="217"/>
      <c r="X420" s="217"/>
      <c r="Y420" s="217"/>
      <c r="Z420" s="217"/>
      <c r="AA420" s="217"/>
      <c r="AB420" s="217"/>
      <c r="AC420" s="217"/>
      <c r="AD420" s="217"/>
      <c r="AE420" s="217"/>
      <c r="AF420" s="217"/>
      <c r="AG420" s="217"/>
      <c r="AH420" s="217"/>
      <c r="AI420" s="217"/>
      <c r="AJ420" s="217"/>
      <c r="AK420" s="217"/>
      <c r="AL420" s="217"/>
      <c r="AM420" s="217"/>
      <c r="AN420" s="217"/>
      <c r="AO420" s="217"/>
      <c r="AP420" s="217"/>
      <c r="AQ420" s="217"/>
      <c r="AR420" s="217"/>
      <c r="AS420" s="217"/>
      <c r="AT420" s="217"/>
      <c r="AU420" s="217"/>
      <c r="AV420" s="217"/>
      <c r="AW420" s="217"/>
      <c r="AX420" s="217"/>
      <c r="AY420" s="217"/>
      <c r="AZ420" s="217"/>
      <c r="BA420" s="217"/>
      <c r="BB420" s="217"/>
      <c r="BC420" s="217"/>
      <c r="BD420" s="217"/>
      <c r="BE420" s="217"/>
      <c r="BF420" s="217"/>
      <c r="BG420" s="217"/>
      <c r="BH420" s="217"/>
      <c r="BI420" s="217"/>
      <c r="BJ420" s="217"/>
      <c r="BK420" s="217"/>
      <c r="BL420" s="217"/>
      <c r="BM420" s="217"/>
      <c r="BN420" s="217"/>
      <c r="BO420" s="217"/>
      <c r="BP420" s="217"/>
      <c r="BQ420" s="217"/>
      <c r="BR420" s="217"/>
      <c r="BS420" s="217"/>
      <c r="BT420" s="217"/>
      <c r="BU420" s="217"/>
      <c r="BV420" s="217"/>
      <c r="BW420" s="217"/>
      <c r="BX420" s="217"/>
      <c r="BY420" s="217"/>
      <c r="BZ420" s="217"/>
      <c r="CA420" s="217"/>
      <c r="CB420" s="217"/>
      <c r="CC420" s="217"/>
      <c r="CD420" s="217"/>
      <c r="CE420" s="217"/>
      <c r="CF420" s="217"/>
      <c r="CG420" s="217"/>
      <c r="CH420" s="217"/>
      <c r="CI420" s="217"/>
      <c r="CJ420" s="217"/>
      <c r="CK420" s="217"/>
      <c r="CL420" s="217"/>
      <c r="CM420" s="217"/>
      <c r="CN420" s="217"/>
      <c r="CO420" s="217"/>
      <c r="CP420" s="217"/>
      <c r="CQ420" s="217"/>
      <c r="CR420" s="217"/>
      <c r="CS420" s="217"/>
      <c r="CT420" s="217"/>
      <c r="CU420" s="217"/>
      <c r="CV420" s="217"/>
      <c r="CW420" s="217"/>
      <c r="CX420" s="217"/>
      <c r="CY420" s="217"/>
      <c r="CZ420" s="217"/>
      <c r="DA420" s="217"/>
      <c r="DB420" s="217"/>
      <c r="DC420" s="217"/>
      <c r="DD420" s="217"/>
      <c r="DE420" s="217"/>
      <c r="DF420" s="217"/>
      <c r="DG420" s="217"/>
      <c r="DH420" s="217"/>
      <c r="DI420" s="217"/>
      <c r="DJ420" s="217"/>
      <c r="DK420" s="217"/>
      <c r="DL420" s="217"/>
      <c r="DM420" s="217"/>
      <c r="DN420" s="217"/>
      <c r="DO420" s="217"/>
      <c r="DP420" s="217"/>
      <c r="DQ420" s="217"/>
      <c r="DR420" s="217"/>
      <c r="DS420" s="217"/>
      <c r="DT420" s="217"/>
      <c r="DU420" s="217"/>
      <c r="DV420" s="217"/>
      <c r="DW420" s="217"/>
      <c r="DX420" s="217"/>
      <c r="DY420" s="217"/>
      <c r="DZ420" s="217"/>
      <c r="EA420" s="217"/>
      <c r="EB420" s="217"/>
      <c r="EC420" s="217"/>
      <c r="ED420" s="217"/>
      <c r="EE420" s="217"/>
      <c r="EF420" s="217"/>
      <c r="EG420" s="217"/>
      <c r="EH420" s="217"/>
      <c r="EI420" s="217"/>
      <c r="EJ420" s="217"/>
      <c r="EK420" s="217"/>
      <c r="EL420" s="217"/>
      <c r="EM420" s="217"/>
      <c r="EN420" s="217"/>
      <c r="EO420" s="217"/>
      <c r="EP420" s="217"/>
      <c r="EQ420" s="217"/>
      <c r="ER420" s="217"/>
      <c r="ES420" s="217"/>
      <c r="ET420" s="217"/>
      <c r="EU420" s="217"/>
      <c r="EV420" s="217"/>
      <c r="EW420" s="217"/>
      <c r="EX420" s="217"/>
      <c r="EY420" s="217"/>
      <c r="EZ420" s="217"/>
      <c r="FA420" s="217"/>
      <c r="FB420" s="217"/>
      <c r="FC420" s="217"/>
      <c r="FD420" s="217"/>
      <c r="FE420" s="217"/>
      <c r="FF420" s="217"/>
      <c r="FG420" s="217"/>
      <c r="FH420" s="217"/>
      <c r="FI420" s="217"/>
      <c r="FJ420" s="217"/>
      <c r="FK420" s="217"/>
      <c r="FL420" s="217"/>
      <c r="FM420" s="217"/>
      <c r="FN420" s="217"/>
      <c r="FO420" s="217"/>
      <c r="FP420" s="217"/>
      <c r="FQ420" s="217"/>
      <c r="FR420" s="217"/>
      <c r="FS420" s="217"/>
      <c r="FT420" s="217"/>
      <c r="FU420" s="217"/>
      <c r="FV420" s="217"/>
      <c r="FW420" s="217"/>
      <c r="FX420" s="217"/>
      <c r="FY420" s="217"/>
      <c r="FZ420" s="217"/>
      <c r="GA420" s="217"/>
      <c r="GB420" s="217"/>
      <c r="GC420" s="217"/>
      <c r="GD420" s="217"/>
      <c r="GE420" s="217"/>
      <c r="GF420" s="217"/>
      <c r="GG420" s="217"/>
      <c r="GH420" s="217"/>
      <c r="GI420" s="217"/>
      <c r="GJ420" s="217"/>
      <c r="GK420" s="217"/>
      <c r="GL420" s="217"/>
      <c r="GM420" s="217"/>
      <c r="GN420" s="217"/>
      <c r="GO420" s="217"/>
      <c r="GP420" s="217"/>
      <c r="GQ420" s="217"/>
      <c r="GR420" s="217"/>
      <c r="GS420" s="217"/>
      <c r="GT420" s="217"/>
      <c r="GU420" s="217"/>
      <c r="GV420" s="217"/>
      <c r="GW420" s="217"/>
      <c r="GX420" s="217"/>
      <c r="GY420" s="217"/>
      <c r="GZ420" s="217"/>
      <c r="HA420" s="217"/>
      <c r="HB420" s="217"/>
      <c r="HC420" s="217"/>
      <c r="HD420" s="217"/>
      <c r="HE420" s="217"/>
      <c r="HF420" s="217"/>
      <c r="HG420" s="217"/>
      <c r="HH420" s="217"/>
      <c r="HI420" s="217"/>
      <c r="HJ420" s="217"/>
      <c r="HK420" s="217"/>
      <c r="HL420" s="217"/>
      <c r="HM420" s="217"/>
      <c r="HN420" s="217"/>
      <c r="HO420" s="217"/>
      <c r="HP420" s="217"/>
      <c r="HQ420" s="217"/>
      <c r="HR420" s="217"/>
      <c r="HS420" s="217"/>
      <c r="HT420" s="217"/>
      <c r="HU420" s="217"/>
      <c r="HV420" s="217"/>
      <c r="HW420" s="217"/>
      <c r="HX420" s="217"/>
      <c r="HY420" s="217"/>
      <c r="HZ420" s="217"/>
      <c r="IA420" s="217"/>
      <c r="IB420" s="217"/>
      <c r="IC420" s="217"/>
      <c r="ID420" s="217"/>
      <c r="IE420" s="217"/>
      <c r="IF420" s="217"/>
      <c r="IG420" s="217"/>
      <c r="IH420" s="217"/>
      <c r="II420" s="217"/>
      <c r="IJ420" s="217"/>
      <c r="IK420" s="217"/>
      <c r="IL420" s="217"/>
      <c r="IM420" s="217"/>
      <c r="IN420" s="217"/>
      <c r="IO420" s="217"/>
      <c r="IP420" s="217"/>
      <c r="IQ420" s="217"/>
      <c r="IR420" s="217"/>
      <c r="IS420" s="217"/>
      <c r="IT420" s="217"/>
      <c r="IU420" s="217"/>
      <c r="IV420" s="217"/>
      <c r="IW420" s="217"/>
    </row>
    <row r="421" customFormat="false" ht="12.75" hidden="false" customHeight="false" outlineLevel="0" collapsed="false">
      <c r="A421" s="225"/>
      <c r="B421" s="226"/>
      <c r="C421" s="222"/>
      <c r="D421" s="222"/>
      <c r="E421" s="222"/>
      <c r="F421" s="217"/>
      <c r="G421" s="217"/>
      <c r="H421" s="217"/>
      <c r="I421" s="217"/>
      <c r="J421" s="217"/>
      <c r="K421" s="217"/>
      <c r="L421" s="217"/>
      <c r="M421" s="217"/>
      <c r="N421" s="217"/>
      <c r="O421" s="217"/>
      <c r="P421" s="217"/>
      <c r="Q421" s="217"/>
      <c r="R421" s="217"/>
      <c r="S421" s="217"/>
      <c r="T421" s="217"/>
      <c r="U421" s="217"/>
      <c r="V421" s="217"/>
      <c r="W421" s="217"/>
      <c r="X421" s="217"/>
      <c r="Y421" s="217"/>
      <c r="Z421" s="217"/>
      <c r="AA421" s="217"/>
      <c r="AB421" s="217"/>
      <c r="AC421" s="217"/>
      <c r="AD421" s="217"/>
      <c r="AE421" s="217"/>
      <c r="AF421" s="217"/>
      <c r="AG421" s="217"/>
      <c r="AH421" s="217"/>
      <c r="AI421" s="217"/>
      <c r="AJ421" s="217"/>
      <c r="AK421" s="217"/>
      <c r="AL421" s="217"/>
      <c r="AM421" s="217"/>
      <c r="AN421" s="217"/>
      <c r="AO421" s="217"/>
      <c r="AP421" s="217"/>
      <c r="AQ421" s="217"/>
      <c r="AR421" s="217"/>
      <c r="AS421" s="217"/>
      <c r="AT421" s="217"/>
      <c r="AU421" s="217"/>
      <c r="AV421" s="217"/>
      <c r="AW421" s="217"/>
      <c r="AX421" s="217"/>
      <c r="AY421" s="217"/>
      <c r="AZ421" s="217"/>
      <c r="BA421" s="217"/>
      <c r="BB421" s="217"/>
      <c r="BC421" s="217"/>
      <c r="BD421" s="217"/>
      <c r="BE421" s="217"/>
      <c r="BF421" s="217"/>
      <c r="BG421" s="217"/>
      <c r="BH421" s="217"/>
      <c r="BI421" s="217"/>
      <c r="BJ421" s="217"/>
      <c r="BK421" s="217"/>
      <c r="BL421" s="217"/>
      <c r="BM421" s="217"/>
      <c r="BN421" s="217"/>
      <c r="BO421" s="217"/>
      <c r="BP421" s="217"/>
      <c r="BQ421" s="217"/>
      <c r="BR421" s="217"/>
      <c r="BS421" s="217"/>
      <c r="BT421" s="217"/>
      <c r="BU421" s="217"/>
      <c r="BV421" s="217"/>
      <c r="BW421" s="217"/>
      <c r="BX421" s="217"/>
      <c r="BY421" s="217"/>
      <c r="BZ421" s="217"/>
      <c r="CA421" s="217"/>
      <c r="CB421" s="217"/>
      <c r="CC421" s="217"/>
      <c r="CD421" s="217"/>
      <c r="CE421" s="217"/>
      <c r="CF421" s="217"/>
      <c r="CG421" s="217"/>
      <c r="CH421" s="217"/>
      <c r="CI421" s="217"/>
      <c r="CJ421" s="217"/>
      <c r="CK421" s="217"/>
      <c r="CL421" s="217"/>
      <c r="CM421" s="217"/>
      <c r="CN421" s="217"/>
      <c r="CO421" s="217"/>
      <c r="CP421" s="217"/>
      <c r="CQ421" s="217"/>
      <c r="CR421" s="217"/>
      <c r="CS421" s="217"/>
      <c r="CT421" s="217"/>
      <c r="CU421" s="217"/>
      <c r="CV421" s="217"/>
      <c r="CW421" s="217"/>
      <c r="CX421" s="217"/>
      <c r="CY421" s="217"/>
      <c r="CZ421" s="217"/>
      <c r="DA421" s="217"/>
      <c r="DB421" s="217"/>
      <c r="DC421" s="217"/>
      <c r="DD421" s="217"/>
      <c r="DE421" s="217"/>
      <c r="DF421" s="217"/>
      <c r="DG421" s="217"/>
      <c r="DH421" s="217"/>
      <c r="DI421" s="217"/>
      <c r="DJ421" s="217"/>
      <c r="DK421" s="217"/>
      <c r="DL421" s="217"/>
      <c r="DM421" s="217"/>
      <c r="DN421" s="217"/>
      <c r="DO421" s="217"/>
      <c r="DP421" s="217"/>
      <c r="DQ421" s="217"/>
      <c r="DR421" s="217"/>
      <c r="DS421" s="217"/>
      <c r="DT421" s="217"/>
      <c r="DU421" s="217"/>
      <c r="DV421" s="217"/>
      <c r="DW421" s="217"/>
      <c r="DX421" s="217"/>
      <c r="DY421" s="217"/>
      <c r="DZ421" s="217"/>
      <c r="EA421" s="217"/>
      <c r="EB421" s="217"/>
      <c r="EC421" s="217"/>
      <c r="ED421" s="217"/>
      <c r="EE421" s="217"/>
      <c r="EF421" s="217"/>
      <c r="EG421" s="217"/>
      <c r="EH421" s="217"/>
      <c r="EI421" s="217"/>
      <c r="EJ421" s="217"/>
      <c r="EK421" s="217"/>
      <c r="EL421" s="217"/>
      <c r="EM421" s="217"/>
      <c r="EN421" s="217"/>
      <c r="EO421" s="217"/>
      <c r="EP421" s="217"/>
      <c r="EQ421" s="217"/>
      <c r="ER421" s="217"/>
      <c r="ES421" s="217"/>
      <c r="ET421" s="217"/>
      <c r="EU421" s="217"/>
      <c r="EV421" s="217"/>
      <c r="EW421" s="217"/>
      <c r="EX421" s="217"/>
      <c r="EY421" s="217"/>
      <c r="EZ421" s="217"/>
      <c r="FA421" s="217"/>
      <c r="FB421" s="217"/>
      <c r="FC421" s="217"/>
      <c r="FD421" s="217"/>
      <c r="FE421" s="217"/>
      <c r="FF421" s="217"/>
      <c r="FG421" s="217"/>
      <c r="FH421" s="217"/>
      <c r="FI421" s="217"/>
      <c r="FJ421" s="217"/>
      <c r="FK421" s="217"/>
      <c r="FL421" s="217"/>
      <c r="FM421" s="217"/>
      <c r="FN421" s="217"/>
      <c r="FO421" s="217"/>
      <c r="FP421" s="217"/>
      <c r="FQ421" s="217"/>
      <c r="FR421" s="217"/>
      <c r="FS421" s="217"/>
      <c r="FT421" s="217"/>
      <c r="FU421" s="217"/>
      <c r="FV421" s="217"/>
      <c r="FW421" s="217"/>
      <c r="FX421" s="217"/>
      <c r="FY421" s="217"/>
      <c r="FZ421" s="217"/>
      <c r="GA421" s="217"/>
      <c r="GB421" s="217"/>
      <c r="GC421" s="217"/>
      <c r="GD421" s="217"/>
      <c r="GE421" s="217"/>
      <c r="GF421" s="217"/>
      <c r="GG421" s="217"/>
      <c r="GH421" s="217"/>
      <c r="GI421" s="217"/>
      <c r="GJ421" s="217"/>
      <c r="GK421" s="217"/>
      <c r="GL421" s="217"/>
      <c r="GM421" s="217"/>
      <c r="GN421" s="217"/>
      <c r="GO421" s="217"/>
      <c r="GP421" s="217"/>
      <c r="GQ421" s="217"/>
      <c r="GR421" s="217"/>
      <c r="GS421" s="217"/>
      <c r="GT421" s="217"/>
      <c r="GU421" s="217"/>
      <c r="GV421" s="217"/>
      <c r="GW421" s="217"/>
      <c r="GX421" s="217"/>
      <c r="GY421" s="217"/>
      <c r="GZ421" s="217"/>
      <c r="HA421" s="217"/>
      <c r="HB421" s="217"/>
      <c r="HC421" s="217"/>
      <c r="HD421" s="217"/>
      <c r="HE421" s="217"/>
      <c r="HF421" s="217"/>
      <c r="HG421" s="217"/>
      <c r="HH421" s="217"/>
      <c r="HI421" s="217"/>
      <c r="HJ421" s="217"/>
      <c r="HK421" s="217"/>
      <c r="HL421" s="217"/>
      <c r="HM421" s="217"/>
      <c r="HN421" s="217"/>
      <c r="HO421" s="217"/>
      <c r="HP421" s="217"/>
      <c r="HQ421" s="217"/>
      <c r="HR421" s="217"/>
      <c r="HS421" s="217"/>
      <c r="HT421" s="217"/>
      <c r="HU421" s="217"/>
      <c r="HV421" s="217"/>
      <c r="HW421" s="217"/>
      <c r="HX421" s="217"/>
      <c r="HY421" s="217"/>
      <c r="HZ421" s="217"/>
      <c r="IA421" s="217"/>
      <c r="IB421" s="217"/>
      <c r="IC421" s="217"/>
      <c r="ID421" s="217"/>
      <c r="IE421" s="217"/>
      <c r="IF421" s="217"/>
      <c r="IG421" s="217"/>
      <c r="IH421" s="217"/>
      <c r="II421" s="217"/>
      <c r="IJ421" s="217"/>
      <c r="IK421" s="217"/>
      <c r="IL421" s="217"/>
      <c r="IM421" s="217"/>
      <c r="IN421" s="217"/>
      <c r="IO421" s="217"/>
      <c r="IP421" s="217"/>
      <c r="IQ421" s="217"/>
      <c r="IR421" s="217"/>
      <c r="IS421" s="217"/>
      <c r="IT421" s="217"/>
      <c r="IU421" s="217"/>
      <c r="IV421" s="217"/>
      <c r="IW421" s="217"/>
    </row>
    <row r="422" customFormat="false" ht="12.75" hidden="false" customHeight="false" outlineLevel="0" collapsed="false">
      <c r="A422" s="225"/>
      <c r="B422" s="226"/>
      <c r="C422" s="222"/>
      <c r="D422" s="222"/>
      <c r="E422" s="222"/>
      <c r="F422" s="217"/>
      <c r="G422" s="217"/>
      <c r="H422" s="217"/>
      <c r="I422" s="217"/>
      <c r="J422" s="217"/>
      <c r="K422" s="217"/>
      <c r="L422" s="217"/>
      <c r="M422" s="217"/>
      <c r="N422" s="217"/>
      <c r="O422" s="217"/>
      <c r="P422" s="217"/>
      <c r="Q422" s="217"/>
      <c r="R422" s="217"/>
      <c r="S422" s="217"/>
      <c r="T422" s="217"/>
      <c r="U422" s="217"/>
      <c r="V422" s="217"/>
      <c r="W422" s="217"/>
      <c r="X422" s="217"/>
      <c r="Y422" s="217"/>
      <c r="Z422" s="217"/>
      <c r="AA422" s="217"/>
      <c r="AB422" s="217"/>
      <c r="AC422" s="217"/>
      <c r="AD422" s="217"/>
      <c r="AE422" s="217"/>
      <c r="AF422" s="217"/>
      <c r="AG422" s="217"/>
      <c r="AH422" s="217"/>
      <c r="AI422" s="217"/>
      <c r="AJ422" s="217"/>
      <c r="AK422" s="217"/>
      <c r="AL422" s="217"/>
      <c r="AM422" s="217"/>
      <c r="AN422" s="217"/>
      <c r="AO422" s="217"/>
      <c r="AP422" s="217"/>
      <c r="AQ422" s="217"/>
      <c r="AR422" s="217"/>
      <c r="AS422" s="217"/>
      <c r="AT422" s="217"/>
      <c r="AU422" s="217"/>
      <c r="AV422" s="217"/>
      <c r="AW422" s="217"/>
      <c r="AX422" s="217"/>
      <c r="AY422" s="217"/>
      <c r="AZ422" s="217"/>
      <c r="BA422" s="217"/>
      <c r="BB422" s="217"/>
      <c r="BC422" s="217"/>
      <c r="BD422" s="217"/>
      <c r="BE422" s="217"/>
      <c r="BF422" s="217"/>
      <c r="BG422" s="217"/>
      <c r="BH422" s="217"/>
      <c r="BI422" s="217"/>
      <c r="BJ422" s="217"/>
      <c r="BK422" s="217"/>
      <c r="BL422" s="217"/>
      <c r="BM422" s="217"/>
      <c r="BN422" s="217"/>
      <c r="BO422" s="217"/>
      <c r="BP422" s="217"/>
      <c r="BQ422" s="217"/>
      <c r="BR422" s="217"/>
      <c r="BS422" s="217"/>
      <c r="BT422" s="217"/>
      <c r="BU422" s="217"/>
      <c r="BV422" s="217"/>
      <c r="BW422" s="217"/>
      <c r="BX422" s="217"/>
      <c r="BY422" s="217"/>
      <c r="BZ422" s="217"/>
      <c r="CA422" s="217"/>
      <c r="CB422" s="217"/>
      <c r="CC422" s="217"/>
      <c r="CD422" s="217"/>
      <c r="CE422" s="217"/>
      <c r="CF422" s="217"/>
      <c r="CG422" s="217"/>
      <c r="CH422" s="217"/>
      <c r="CI422" s="217"/>
      <c r="CJ422" s="217"/>
      <c r="CK422" s="217"/>
      <c r="CL422" s="217"/>
      <c r="CM422" s="217"/>
      <c r="CN422" s="217"/>
      <c r="CO422" s="217"/>
      <c r="CP422" s="217"/>
      <c r="CQ422" s="217"/>
      <c r="CR422" s="217"/>
      <c r="CS422" s="217"/>
      <c r="CT422" s="217"/>
      <c r="CU422" s="217"/>
      <c r="CV422" s="217"/>
      <c r="CW422" s="217"/>
      <c r="CX422" s="217"/>
      <c r="CY422" s="217"/>
      <c r="CZ422" s="217"/>
      <c r="DA422" s="217"/>
      <c r="DB422" s="217"/>
      <c r="DC422" s="217"/>
      <c r="DD422" s="217"/>
      <c r="DE422" s="217"/>
      <c r="DF422" s="217"/>
      <c r="DG422" s="217"/>
      <c r="DH422" s="217"/>
      <c r="DI422" s="217"/>
      <c r="DJ422" s="217"/>
      <c r="DK422" s="217"/>
      <c r="DL422" s="217"/>
      <c r="DM422" s="217"/>
      <c r="DN422" s="217"/>
      <c r="DO422" s="217"/>
      <c r="DP422" s="217"/>
      <c r="DQ422" s="217"/>
      <c r="DR422" s="217"/>
      <c r="DS422" s="217"/>
      <c r="DT422" s="217"/>
      <c r="DU422" s="217"/>
      <c r="DV422" s="217"/>
      <c r="DW422" s="217"/>
      <c r="DX422" s="217"/>
      <c r="DY422" s="217"/>
      <c r="DZ422" s="217"/>
      <c r="EA422" s="217"/>
      <c r="EB422" s="217"/>
      <c r="EC422" s="217"/>
      <c r="ED422" s="217"/>
      <c r="EE422" s="217"/>
      <c r="EF422" s="217"/>
      <c r="EG422" s="217"/>
      <c r="EH422" s="217"/>
      <c r="EI422" s="217"/>
      <c r="EJ422" s="217"/>
      <c r="EK422" s="217"/>
      <c r="EL422" s="217"/>
      <c r="EM422" s="217"/>
      <c r="EN422" s="217"/>
      <c r="EO422" s="217"/>
      <c r="EP422" s="217"/>
      <c r="EQ422" s="217"/>
      <c r="ER422" s="217"/>
      <c r="ES422" s="217"/>
      <c r="ET422" s="217"/>
      <c r="EU422" s="217"/>
      <c r="EV422" s="217"/>
      <c r="EW422" s="217"/>
      <c r="EX422" s="217"/>
      <c r="EY422" s="217"/>
      <c r="EZ422" s="217"/>
      <c r="FA422" s="217"/>
      <c r="FB422" s="217"/>
      <c r="FC422" s="217"/>
      <c r="FD422" s="217"/>
      <c r="FE422" s="217"/>
      <c r="FF422" s="217"/>
      <c r="FG422" s="217"/>
      <c r="FH422" s="217"/>
      <c r="FI422" s="217"/>
      <c r="FJ422" s="217"/>
      <c r="FK422" s="217"/>
      <c r="FL422" s="217"/>
      <c r="FM422" s="217"/>
      <c r="FN422" s="217"/>
      <c r="FO422" s="217"/>
      <c r="FP422" s="217"/>
      <c r="FQ422" s="217"/>
      <c r="FR422" s="217"/>
      <c r="FS422" s="217"/>
      <c r="FT422" s="217"/>
      <c r="FU422" s="217"/>
      <c r="FV422" s="217"/>
      <c r="FW422" s="217"/>
      <c r="FX422" s="217"/>
      <c r="FY422" s="217"/>
      <c r="FZ422" s="217"/>
      <c r="GA422" s="217"/>
      <c r="GB422" s="217"/>
      <c r="GC422" s="217"/>
      <c r="GD422" s="217"/>
      <c r="GE422" s="217"/>
      <c r="GF422" s="217"/>
      <c r="GG422" s="217"/>
      <c r="GH422" s="217"/>
      <c r="GI422" s="217"/>
      <c r="GJ422" s="217"/>
      <c r="GK422" s="217"/>
      <c r="GL422" s="217"/>
      <c r="GM422" s="217"/>
      <c r="GN422" s="217"/>
      <c r="GO422" s="217"/>
      <c r="GP422" s="217"/>
      <c r="GQ422" s="217"/>
      <c r="GR422" s="217"/>
      <c r="GS422" s="217"/>
      <c r="GT422" s="217"/>
      <c r="GU422" s="217"/>
      <c r="GV422" s="217"/>
      <c r="GW422" s="217"/>
      <c r="GX422" s="217"/>
      <c r="GY422" s="217"/>
      <c r="GZ422" s="217"/>
      <c r="HA422" s="217"/>
      <c r="HB422" s="217"/>
      <c r="HC422" s="217"/>
      <c r="HD422" s="217"/>
      <c r="HE422" s="217"/>
      <c r="HF422" s="217"/>
      <c r="HG422" s="217"/>
      <c r="HH422" s="217"/>
      <c r="HI422" s="217"/>
      <c r="HJ422" s="217"/>
      <c r="HK422" s="217"/>
      <c r="HL422" s="217"/>
      <c r="HM422" s="217"/>
      <c r="HN422" s="217"/>
      <c r="HO422" s="217"/>
      <c r="HP422" s="217"/>
      <c r="HQ422" s="217"/>
      <c r="HR422" s="217"/>
      <c r="HS422" s="217"/>
      <c r="HT422" s="217"/>
      <c r="HU422" s="217"/>
      <c r="HV422" s="217"/>
      <c r="HW422" s="217"/>
      <c r="HX422" s="217"/>
      <c r="HY422" s="217"/>
      <c r="HZ422" s="217"/>
      <c r="IA422" s="217"/>
      <c r="IB422" s="217"/>
      <c r="IC422" s="217"/>
      <c r="ID422" s="217"/>
      <c r="IE422" s="217"/>
      <c r="IF422" s="217"/>
      <c r="IG422" s="217"/>
      <c r="IH422" s="217"/>
      <c r="II422" s="217"/>
      <c r="IJ422" s="217"/>
      <c r="IK422" s="217"/>
      <c r="IL422" s="217"/>
      <c r="IM422" s="217"/>
      <c r="IN422" s="217"/>
      <c r="IO422" s="217"/>
      <c r="IP422" s="217"/>
      <c r="IQ422" s="217"/>
      <c r="IR422" s="217"/>
      <c r="IS422" s="217"/>
      <c r="IT422" s="217"/>
      <c r="IU422" s="217"/>
      <c r="IV422" s="217"/>
      <c r="IW422" s="217"/>
    </row>
    <row r="423" customFormat="false" ht="12.75" hidden="false" customHeight="false" outlineLevel="0" collapsed="false">
      <c r="A423" s="225"/>
      <c r="B423" s="226"/>
      <c r="C423" s="222"/>
      <c r="D423" s="222"/>
      <c r="E423" s="222"/>
      <c r="F423" s="217"/>
      <c r="G423" s="217"/>
      <c r="H423" s="217"/>
      <c r="I423" s="217"/>
      <c r="J423" s="217"/>
      <c r="K423" s="217"/>
      <c r="L423" s="217"/>
      <c r="M423" s="217"/>
      <c r="N423" s="217"/>
      <c r="O423" s="217"/>
      <c r="P423" s="217"/>
      <c r="Q423" s="217"/>
      <c r="R423" s="217"/>
      <c r="S423" s="217"/>
      <c r="T423" s="217"/>
      <c r="U423" s="217"/>
      <c r="V423" s="217"/>
      <c r="W423" s="217"/>
      <c r="X423" s="217"/>
      <c r="Y423" s="217"/>
      <c r="Z423" s="217"/>
      <c r="AA423" s="217"/>
      <c r="AB423" s="217"/>
      <c r="AC423" s="217"/>
      <c r="AD423" s="217"/>
      <c r="AE423" s="217"/>
      <c r="AF423" s="217"/>
      <c r="AG423" s="217"/>
      <c r="AH423" s="217"/>
      <c r="AI423" s="217"/>
      <c r="AJ423" s="217"/>
      <c r="AK423" s="217"/>
      <c r="AL423" s="217"/>
      <c r="AM423" s="217"/>
      <c r="AN423" s="217"/>
      <c r="AO423" s="217"/>
      <c r="AP423" s="217"/>
      <c r="AQ423" s="217"/>
      <c r="AR423" s="217"/>
      <c r="AS423" s="217"/>
      <c r="AT423" s="217"/>
      <c r="AU423" s="217"/>
      <c r="AV423" s="217"/>
      <c r="AW423" s="217"/>
      <c r="AX423" s="217"/>
      <c r="AY423" s="217"/>
      <c r="AZ423" s="217"/>
      <c r="BA423" s="217"/>
      <c r="BB423" s="217"/>
      <c r="BC423" s="217"/>
      <c r="BD423" s="217"/>
      <c r="BE423" s="217"/>
      <c r="BF423" s="217"/>
      <c r="BG423" s="217"/>
      <c r="BH423" s="217"/>
      <c r="BI423" s="217"/>
      <c r="BJ423" s="217"/>
      <c r="BK423" s="217"/>
      <c r="BL423" s="217"/>
      <c r="BM423" s="217"/>
      <c r="BN423" s="217"/>
      <c r="BO423" s="217"/>
      <c r="BP423" s="217"/>
      <c r="BQ423" s="217"/>
      <c r="BR423" s="217"/>
      <c r="BS423" s="217"/>
      <c r="BT423" s="217"/>
      <c r="BU423" s="217"/>
      <c r="BV423" s="217"/>
      <c r="BW423" s="217"/>
      <c r="BX423" s="217"/>
      <c r="BY423" s="217"/>
      <c r="BZ423" s="217"/>
      <c r="CA423" s="217"/>
      <c r="CB423" s="217"/>
      <c r="CC423" s="217"/>
      <c r="CD423" s="217"/>
      <c r="CE423" s="217"/>
      <c r="CF423" s="217"/>
      <c r="CG423" s="217"/>
      <c r="CH423" s="217"/>
      <c r="CI423" s="217"/>
      <c r="CJ423" s="217"/>
      <c r="CK423" s="217"/>
      <c r="CL423" s="217"/>
      <c r="CM423" s="217"/>
      <c r="CN423" s="217"/>
      <c r="CO423" s="217"/>
      <c r="CP423" s="217"/>
      <c r="CQ423" s="217"/>
      <c r="CR423" s="217"/>
      <c r="CS423" s="217"/>
      <c r="CT423" s="217"/>
      <c r="CU423" s="217"/>
      <c r="CV423" s="217"/>
      <c r="CW423" s="217"/>
      <c r="CX423" s="217"/>
      <c r="CY423" s="217"/>
      <c r="CZ423" s="217"/>
      <c r="DA423" s="217"/>
      <c r="DB423" s="217"/>
      <c r="DC423" s="217"/>
      <c r="DD423" s="217"/>
      <c r="DE423" s="217"/>
      <c r="DF423" s="217"/>
      <c r="DG423" s="217"/>
      <c r="DH423" s="217"/>
      <c r="DI423" s="217"/>
      <c r="DJ423" s="217"/>
      <c r="DK423" s="217"/>
      <c r="DL423" s="217"/>
      <c r="DM423" s="217"/>
      <c r="DN423" s="217"/>
      <c r="DO423" s="217"/>
      <c r="DP423" s="217"/>
      <c r="DQ423" s="217"/>
      <c r="DR423" s="217"/>
      <c r="DS423" s="217"/>
      <c r="DT423" s="217"/>
      <c r="DU423" s="217"/>
      <c r="DV423" s="217"/>
      <c r="DW423" s="217"/>
      <c r="DX423" s="217"/>
      <c r="DY423" s="217"/>
      <c r="DZ423" s="217"/>
      <c r="EA423" s="217"/>
      <c r="EB423" s="217"/>
      <c r="EC423" s="217"/>
      <c r="ED423" s="217"/>
      <c r="EE423" s="217"/>
      <c r="EF423" s="217"/>
      <c r="EG423" s="217"/>
      <c r="EH423" s="217"/>
      <c r="EI423" s="217"/>
      <c r="EJ423" s="217"/>
      <c r="EK423" s="217"/>
      <c r="EL423" s="217"/>
      <c r="EM423" s="217"/>
      <c r="EN423" s="217"/>
      <c r="EO423" s="217"/>
      <c r="EP423" s="217"/>
      <c r="EQ423" s="217"/>
      <c r="ER423" s="217"/>
      <c r="ES423" s="217"/>
      <c r="ET423" s="217"/>
      <c r="EU423" s="217"/>
      <c r="EV423" s="217"/>
      <c r="EW423" s="217"/>
      <c r="EX423" s="217"/>
      <c r="EY423" s="217"/>
      <c r="EZ423" s="217"/>
      <c r="FA423" s="217"/>
      <c r="FB423" s="217"/>
      <c r="FC423" s="217"/>
      <c r="FD423" s="217"/>
      <c r="FE423" s="217"/>
      <c r="FF423" s="217"/>
      <c r="FG423" s="217"/>
      <c r="FH423" s="217"/>
      <c r="FI423" s="217"/>
      <c r="FJ423" s="217"/>
      <c r="FK423" s="217"/>
      <c r="FL423" s="217"/>
      <c r="FM423" s="217"/>
      <c r="FN423" s="217"/>
      <c r="FO423" s="217"/>
      <c r="FP423" s="217"/>
      <c r="FQ423" s="217"/>
      <c r="FR423" s="217"/>
      <c r="FS423" s="217"/>
      <c r="FT423" s="217"/>
      <c r="FU423" s="217"/>
      <c r="FV423" s="217"/>
      <c r="FW423" s="217"/>
      <c r="FX423" s="217"/>
      <c r="FY423" s="217"/>
      <c r="FZ423" s="217"/>
      <c r="GA423" s="217"/>
      <c r="GB423" s="217"/>
      <c r="GC423" s="217"/>
      <c r="GD423" s="217"/>
      <c r="GE423" s="217"/>
      <c r="GF423" s="217"/>
      <c r="GG423" s="217"/>
      <c r="GH423" s="217"/>
      <c r="GI423" s="217"/>
      <c r="GJ423" s="217"/>
      <c r="GK423" s="217"/>
      <c r="GL423" s="217"/>
      <c r="GM423" s="217"/>
      <c r="GN423" s="217"/>
      <c r="GO423" s="217"/>
      <c r="GP423" s="217"/>
      <c r="GQ423" s="217"/>
      <c r="GR423" s="217"/>
      <c r="GS423" s="217"/>
      <c r="GT423" s="217"/>
      <c r="GU423" s="217"/>
      <c r="GV423" s="217"/>
      <c r="GW423" s="217"/>
      <c r="GX423" s="217"/>
      <c r="GY423" s="217"/>
      <c r="GZ423" s="217"/>
      <c r="HA423" s="217"/>
      <c r="HB423" s="217"/>
      <c r="HC423" s="217"/>
      <c r="HD423" s="217"/>
      <c r="HE423" s="217"/>
      <c r="HF423" s="217"/>
      <c r="HG423" s="217"/>
      <c r="HH423" s="217"/>
      <c r="HI423" s="217"/>
      <c r="HJ423" s="217"/>
      <c r="HK423" s="217"/>
      <c r="HL423" s="217"/>
      <c r="HM423" s="217"/>
      <c r="HN423" s="217"/>
      <c r="HO423" s="217"/>
      <c r="HP423" s="217"/>
      <c r="HQ423" s="217"/>
      <c r="HR423" s="217"/>
      <c r="HS423" s="217"/>
      <c r="HT423" s="217"/>
      <c r="HU423" s="217"/>
      <c r="HV423" s="217"/>
      <c r="HW423" s="217"/>
      <c r="HX423" s="217"/>
      <c r="HY423" s="217"/>
      <c r="HZ423" s="217"/>
      <c r="IA423" s="217"/>
      <c r="IB423" s="217"/>
      <c r="IC423" s="217"/>
      <c r="ID423" s="217"/>
      <c r="IE423" s="217"/>
      <c r="IF423" s="217"/>
      <c r="IG423" s="217"/>
      <c r="IH423" s="217"/>
      <c r="II423" s="217"/>
      <c r="IJ423" s="217"/>
      <c r="IK423" s="217"/>
      <c r="IL423" s="217"/>
      <c r="IM423" s="217"/>
      <c r="IN423" s="217"/>
      <c r="IO423" s="217"/>
      <c r="IP423" s="217"/>
      <c r="IQ423" s="217"/>
      <c r="IR423" s="217"/>
      <c r="IS423" s="217"/>
      <c r="IT423" s="217"/>
      <c r="IU423" s="217"/>
      <c r="IV423" s="217"/>
      <c r="IW423" s="217"/>
    </row>
    <row r="424" customFormat="false" ht="12.75" hidden="false" customHeight="false" outlineLevel="0" collapsed="false">
      <c r="A424" s="225"/>
      <c r="B424" s="226"/>
      <c r="C424" s="222"/>
      <c r="D424" s="222"/>
      <c r="E424" s="222"/>
      <c r="F424" s="217"/>
      <c r="G424" s="217"/>
      <c r="H424" s="217"/>
      <c r="I424" s="217"/>
      <c r="J424" s="217"/>
      <c r="K424" s="217"/>
      <c r="L424" s="217"/>
      <c r="M424" s="217"/>
      <c r="N424" s="217"/>
      <c r="O424" s="217"/>
      <c r="P424" s="217"/>
      <c r="Q424" s="217"/>
      <c r="R424" s="217"/>
      <c r="S424" s="217"/>
      <c r="T424" s="217"/>
      <c r="U424" s="217"/>
      <c r="V424" s="217"/>
      <c r="W424" s="217"/>
      <c r="X424" s="217"/>
      <c r="Y424" s="217"/>
      <c r="Z424" s="217"/>
      <c r="AA424" s="217"/>
      <c r="AB424" s="217"/>
      <c r="AC424" s="217"/>
      <c r="AD424" s="217"/>
      <c r="AE424" s="217"/>
      <c r="AF424" s="217"/>
      <c r="AG424" s="217"/>
      <c r="AH424" s="217"/>
      <c r="AI424" s="217"/>
      <c r="AJ424" s="217"/>
      <c r="AK424" s="217"/>
      <c r="AL424" s="217"/>
      <c r="AM424" s="217"/>
      <c r="AN424" s="217"/>
      <c r="AO424" s="217"/>
      <c r="AP424" s="217"/>
      <c r="AQ424" s="217"/>
      <c r="AR424" s="217"/>
      <c r="AS424" s="217"/>
      <c r="AT424" s="217"/>
      <c r="AU424" s="217"/>
      <c r="AV424" s="217"/>
      <c r="AW424" s="217"/>
      <c r="AX424" s="217"/>
      <c r="AY424" s="217"/>
      <c r="AZ424" s="217"/>
      <c r="BA424" s="217"/>
      <c r="BB424" s="217"/>
      <c r="BC424" s="217"/>
      <c r="BD424" s="217"/>
      <c r="BE424" s="217"/>
      <c r="BF424" s="217"/>
      <c r="BG424" s="217"/>
      <c r="BH424" s="217"/>
      <c r="BI424" s="217"/>
      <c r="BJ424" s="217"/>
      <c r="BK424" s="217"/>
      <c r="BL424" s="217"/>
      <c r="BM424" s="217"/>
      <c r="BN424" s="217"/>
      <c r="BO424" s="217"/>
      <c r="BP424" s="217"/>
      <c r="BQ424" s="217"/>
      <c r="BR424" s="217"/>
      <c r="BS424" s="217"/>
      <c r="BT424" s="217"/>
      <c r="BU424" s="217"/>
      <c r="BV424" s="217"/>
      <c r="BW424" s="217"/>
      <c r="BX424" s="217"/>
      <c r="BY424" s="217"/>
      <c r="BZ424" s="217"/>
      <c r="CA424" s="217"/>
      <c r="CB424" s="217"/>
      <c r="CC424" s="217"/>
      <c r="CD424" s="217"/>
      <c r="CE424" s="217"/>
      <c r="CF424" s="217"/>
      <c r="CG424" s="217"/>
      <c r="CH424" s="217"/>
      <c r="CI424" s="217"/>
      <c r="CJ424" s="217"/>
      <c r="CK424" s="217"/>
      <c r="CL424" s="217"/>
      <c r="CM424" s="217"/>
      <c r="CN424" s="217"/>
      <c r="CO424" s="217"/>
      <c r="CP424" s="217"/>
      <c r="CQ424" s="217"/>
      <c r="CR424" s="217"/>
      <c r="CS424" s="217"/>
      <c r="CT424" s="217"/>
      <c r="CU424" s="217"/>
      <c r="CV424" s="217"/>
      <c r="CW424" s="217"/>
      <c r="CX424" s="217"/>
      <c r="CY424" s="217"/>
      <c r="CZ424" s="217"/>
      <c r="DA424" s="217"/>
      <c r="DB424" s="217"/>
      <c r="DC424" s="217"/>
      <c r="DD424" s="217"/>
      <c r="DE424" s="217"/>
      <c r="DF424" s="217"/>
      <c r="DG424" s="217"/>
      <c r="DH424" s="217"/>
      <c r="DI424" s="217"/>
      <c r="DJ424" s="217"/>
      <c r="DK424" s="217"/>
      <c r="DL424" s="217"/>
      <c r="DM424" s="217"/>
      <c r="DN424" s="217"/>
      <c r="DO424" s="217"/>
      <c r="DP424" s="217"/>
      <c r="DQ424" s="217"/>
      <c r="DR424" s="217"/>
      <c r="DS424" s="217"/>
      <c r="DT424" s="217"/>
      <c r="DU424" s="217"/>
      <c r="DV424" s="217"/>
      <c r="DW424" s="217"/>
      <c r="DX424" s="217"/>
      <c r="DY424" s="217"/>
      <c r="DZ424" s="217"/>
      <c r="EA424" s="217"/>
      <c r="EB424" s="217"/>
      <c r="EC424" s="217"/>
      <c r="ED424" s="217"/>
      <c r="EE424" s="217"/>
      <c r="EF424" s="217"/>
      <c r="EG424" s="217"/>
      <c r="EH424" s="217"/>
      <c r="EI424" s="217"/>
      <c r="EJ424" s="217"/>
      <c r="EK424" s="217"/>
      <c r="EL424" s="217"/>
      <c r="EM424" s="217"/>
      <c r="EN424" s="217"/>
      <c r="EO424" s="217"/>
      <c r="EP424" s="217"/>
      <c r="EQ424" s="217"/>
      <c r="ER424" s="217"/>
      <c r="ES424" s="217"/>
      <c r="ET424" s="217"/>
      <c r="EU424" s="217"/>
      <c r="EV424" s="217"/>
      <c r="EW424" s="217"/>
      <c r="EX424" s="217"/>
      <c r="EY424" s="217"/>
      <c r="EZ424" s="217"/>
      <c r="FA424" s="217"/>
      <c r="FB424" s="217"/>
      <c r="FC424" s="217"/>
      <c r="FD424" s="217"/>
      <c r="FE424" s="217"/>
      <c r="FF424" s="217"/>
      <c r="FG424" s="217"/>
      <c r="FH424" s="217"/>
      <c r="FI424" s="217"/>
      <c r="FJ424" s="217"/>
      <c r="FK424" s="217"/>
      <c r="FL424" s="217"/>
      <c r="FM424" s="217"/>
      <c r="FN424" s="217"/>
      <c r="FO424" s="217"/>
      <c r="FP424" s="217"/>
      <c r="FQ424" s="217"/>
      <c r="FR424" s="217"/>
      <c r="FS424" s="217"/>
      <c r="FT424" s="217"/>
      <c r="FU424" s="217"/>
      <c r="FV424" s="217"/>
      <c r="FW424" s="217"/>
      <c r="FX424" s="217"/>
      <c r="FY424" s="217"/>
      <c r="FZ424" s="217"/>
      <c r="GA424" s="217"/>
      <c r="GB424" s="217"/>
      <c r="GC424" s="217"/>
      <c r="GD424" s="217"/>
      <c r="GE424" s="217"/>
      <c r="GF424" s="217"/>
      <c r="GG424" s="217"/>
      <c r="GH424" s="217"/>
      <c r="GI424" s="217"/>
      <c r="GJ424" s="217"/>
      <c r="GK424" s="217"/>
      <c r="GL424" s="217"/>
      <c r="GM424" s="217"/>
      <c r="GN424" s="217"/>
      <c r="GO424" s="217"/>
      <c r="GP424" s="217"/>
      <c r="GQ424" s="217"/>
      <c r="GR424" s="217"/>
      <c r="GS424" s="217"/>
      <c r="GT424" s="217"/>
      <c r="GU424" s="217"/>
      <c r="GV424" s="217"/>
      <c r="GW424" s="217"/>
      <c r="GX424" s="217"/>
      <c r="GY424" s="217"/>
      <c r="GZ424" s="217"/>
      <c r="HA424" s="217"/>
      <c r="HB424" s="217"/>
      <c r="HC424" s="217"/>
      <c r="HD424" s="217"/>
      <c r="HE424" s="217"/>
      <c r="HF424" s="217"/>
      <c r="HG424" s="217"/>
      <c r="HH424" s="217"/>
      <c r="HI424" s="217"/>
      <c r="HJ424" s="217"/>
      <c r="HK424" s="217"/>
      <c r="HL424" s="217"/>
      <c r="HM424" s="217"/>
      <c r="HN424" s="217"/>
      <c r="HO424" s="217"/>
      <c r="HP424" s="217"/>
      <c r="HQ424" s="217"/>
      <c r="HR424" s="217"/>
      <c r="HS424" s="217"/>
      <c r="HT424" s="217"/>
      <c r="HU424" s="217"/>
      <c r="HV424" s="217"/>
      <c r="HW424" s="217"/>
      <c r="HX424" s="217"/>
      <c r="HY424" s="217"/>
      <c r="HZ424" s="217"/>
      <c r="IA424" s="217"/>
      <c r="IB424" s="217"/>
      <c r="IC424" s="217"/>
      <c r="ID424" s="217"/>
      <c r="IE424" s="217"/>
      <c r="IF424" s="217"/>
      <c r="IG424" s="217"/>
      <c r="IH424" s="217"/>
      <c r="II424" s="217"/>
      <c r="IJ424" s="217"/>
      <c r="IK424" s="217"/>
      <c r="IL424" s="217"/>
      <c r="IM424" s="217"/>
      <c r="IN424" s="217"/>
      <c r="IO424" s="217"/>
      <c r="IP424" s="217"/>
      <c r="IQ424" s="217"/>
      <c r="IR424" s="217"/>
      <c r="IS424" s="217"/>
      <c r="IT424" s="217"/>
      <c r="IU424" s="217"/>
      <c r="IV424" s="217"/>
      <c r="IW424" s="217"/>
    </row>
    <row r="425" customFormat="false" ht="12.75" hidden="false" customHeight="false" outlineLevel="0" collapsed="false">
      <c r="A425" s="225"/>
      <c r="B425" s="226"/>
      <c r="C425" s="222"/>
      <c r="D425" s="222"/>
      <c r="E425" s="222"/>
      <c r="F425" s="217"/>
      <c r="G425" s="217"/>
      <c r="H425" s="217"/>
      <c r="I425" s="217"/>
      <c r="J425" s="217"/>
      <c r="K425" s="217"/>
      <c r="L425" s="217"/>
      <c r="M425" s="217"/>
      <c r="N425" s="217"/>
      <c r="O425" s="217"/>
      <c r="P425" s="217"/>
      <c r="Q425" s="217"/>
      <c r="R425" s="217"/>
      <c r="S425" s="217"/>
      <c r="T425" s="217"/>
      <c r="U425" s="217"/>
      <c r="V425" s="217"/>
      <c r="W425" s="217"/>
      <c r="X425" s="217"/>
      <c r="Y425" s="217"/>
      <c r="Z425" s="217"/>
      <c r="AA425" s="217"/>
      <c r="AB425" s="217"/>
      <c r="AC425" s="217"/>
      <c r="AD425" s="217"/>
      <c r="AE425" s="217"/>
      <c r="AF425" s="217"/>
      <c r="AG425" s="217"/>
      <c r="AH425" s="217"/>
      <c r="AI425" s="217"/>
      <c r="AJ425" s="217"/>
      <c r="AK425" s="217"/>
      <c r="AL425" s="217"/>
      <c r="AM425" s="217"/>
      <c r="AN425" s="217"/>
      <c r="AO425" s="217"/>
      <c r="AP425" s="217"/>
      <c r="AQ425" s="217"/>
      <c r="AR425" s="217"/>
      <c r="AS425" s="217"/>
      <c r="AT425" s="217"/>
      <c r="AU425" s="217"/>
      <c r="AV425" s="217"/>
      <c r="AW425" s="217"/>
      <c r="AX425" s="217"/>
      <c r="AY425" s="217"/>
      <c r="AZ425" s="217"/>
      <c r="BA425" s="217"/>
      <c r="BB425" s="217"/>
      <c r="BC425" s="217"/>
      <c r="BD425" s="217"/>
      <c r="BE425" s="217"/>
      <c r="BF425" s="217"/>
      <c r="BG425" s="217"/>
      <c r="BH425" s="217"/>
      <c r="BI425" s="217"/>
      <c r="BJ425" s="217"/>
      <c r="BK425" s="217"/>
      <c r="BL425" s="217"/>
      <c r="BM425" s="217"/>
      <c r="BN425" s="217"/>
      <c r="BO425" s="217"/>
      <c r="BP425" s="217"/>
      <c r="BQ425" s="217"/>
      <c r="BR425" s="217"/>
      <c r="BS425" s="217"/>
      <c r="BT425" s="217"/>
      <c r="BU425" s="217"/>
      <c r="BV425" s="217"/>
      <c r="BW425" s="217"/>
      <c r="BX425" s="217"/>
      <c r="BY425" s="217"/>
      <c r="BZ425" s="217"/>
      <c r="CA425" s="217"/>
      <c r="CB425" s="217"/>
      <c r="CC425" s="217"/>
      <c r="CD425" s="217"/>
      <c r="CE425" s="217"/>
      <c r="CF425" s="217"/>
      <c r="CG425" s="217"/>
      <c r="CH425" s="217"/>
      <c r="CI425" s="217"/>
      <c r="CJ425" s="217"/>
      <c r="CK425" s="217"/>
      <c r="CL425" s="217"/>
      <c r="CM425" s="217"/>
      <c r="CN425" s="217"/>
      <c r="CO425" s="217"/>
      <c r="CP425" s="217"/>
      <c r="CQ425" s="217"/>
      <c r="CR425" s="217"/>
      <c r="CS425" s="217"/>
      <c r="CT425" s="217"/>
      <c r="CU425" s="217"/>
      <c r="CV425" s="217"/>
      <c r="CW425" s="217"/>
      <c r="CX425" s="217"/>
      <c r="CY425" s="217"/>
      <c r="CZ425" s="217"/>
      <c r="DA425" s="217"/>
      <c r="DB425" s="217"/>
      <c r="DC425" s="217"/>
      <c r="DD425" s="217"/>
      <c r="DE425" s="217"/>
      <c r="DF425" s="217"/>
      <c r="DG425" s="217"/>
      <c r="DH425" s="217"/>
      <c r="DI425" s="217"/>
      <c r="DJ425" s="217"/>
      <c r="DK425" s="217"/>
      <c r="DL425" s="217"/>
      <c r="DM425" s="217"/>
      <c r="DN425" s="217"/>
      <c r="DO425" s="217"/>
      <c r="DP425" s="217"/>
      <c r="DQ425" s="217"/>
      <c r="DR425" s="217"/>
      <c r="DS425" s="217"/>
      <c r="DT425" s="217"/>
      <c r="DU425" s="217"/>
      <c r="DV425" s="217"/>
      <c r="DW425" s="217"/>
      <c r="DX425" s="217"/>
      <c r="DY425" s="217"/>
      <c r="DZ425" s="217"/>
      <c r="EA425" s="217"/>
      <c r="EB425" s="217"/>
      <c r="EC425" s="217"/>
      <c r="ED425" s="217"/>
      <c r="EE425" s="217"/>
      <c r="EF425" s="217"/>
      <c r="EG425" s="217"/>
      <c r="EH425" s="217"/>
      <c r="EI425" s="217"/>
      <c r="EJ425" s="217"/>
      <c r="EK425" s="217"/>
      <c r="EL425" s="217"/>
      <c r="EM425" s="217"/>
      <c r="EN425" s="217"/>
      <c r="EO425" s="217"/>
      <c r="EP425" s="217"/>
      <c r="EQ425" s="217"/>
      <c r="ER425" s="217"/>
      <c r="ES425" s="217"/>
      <c r="ET425" s="217"/>
      <c r="EU425" s="217"/>
      <c r="EV425" s="217"/>
      <c r="EW425" s="217"/>
      <c r="EX425" s="217"/>
      <c r="EY425" s="217"/>
      <c r="EZ425" s="217"/>
      <c r="FA425" s="217"/>
      <c r="FB425" s="217"/>
      <c r="FC425" s="217"/>
      <c r="FD425" s="217"/>
      <c r="FE425" s="217"/>
      <c r="FF425" s="217"/>
      <c r="FG425" s="217"/>
      <c r="FH425" s="217"/>
      <c r="FI425" s="217"/>
      <c r="FJ425" s="217"/>
      <c r="FK425" s="217"/>
      <c r="FL425" s="217"/>
      <c r="FM425" s="217"/>
      <c r="FN425" s="217"/>
      <c r="FO425" s="217"/>
      <c r="FP425" s="217"/>
      <c r="FQ425" s="217"/>
      <c r="FR425" s="217"/>
      <c r="FS425" s="217"/>
      <c r="FT425" s="217"/>
      <c r="FU425" s="217"/>
      <c r="FV425" s="217"/>
      <c r="FW425" s="217"/>
      <c r="FX425" s="217"/>
      <c r="FY425" s="217"/>
      <c r="FZ425" s="217"/>
      <c r="GA425" s="217"/>
      <c r="GB425" s="217"/>
      <c r="GC425" s="217"/>
      <c r="GD425" s="217"/>
      <c r="GE425" s="217"/>
      <c r="GF425" s="217"/>
      <c r="GG425" s="217"/>
      <c r="GH425" s="217"/>
      <c r="GI425" s="217"/>
      <c r="GJ425" s="217"/>
      <c r="GK425" s="217"/>
      <c r="GL425" s="217"/>
      <c r="GM425" s="217"/>
      <c r="GN425" s="217"/>
      <c r="GO425" s="217"/>
      <c r="GP425" s="217"/>
      <c r="GQ425" s="217"/>
      <c r="GR425" s="217"/>
      <c r="GS425" s="217"/>
      <c r="GT425" s="217"/>
      <c r="GU425" s="217"/>
      <c r="GV425" s="217"/>
      <c r="GW425" s="217"/>
      <c r="GX425" s="217"/>
      <c r="GY425" s="217"/>
      <c r="GZ425" s="217"/>
      <c r="HA425" s="217"/>
      <c r="HB425" s="217"/>
      <c r="HC425" s="217"/>
      <c r="HD425" s="217"/>
      <c r="HE425" s="217"/>
      <c r="HF425" s="217"/>
      <c r="HG425" s="217"/>
      <c r="HH425" s="217"/>
      <c r="HI425" s="217"/>
      <c r="HJ425" s="217"/>
      <c r="HK425" s="217"/>
      <c r="HL425" s="217"/>
      <c r="HM425" s="217"/>
      <c r="HN425" s="217"/>
      <c r="HO425" s="217"/>
      <c r="HP425" s="217"/>
      <c r="HQ425" s="217"/>
      <c r="HR425" s="217"/>
      <c r="HS425" s="217"/>
      <c r="HT425" s="217"/>
      <c r="HU425" s="217"/>
      <c r="HV425" s="217"/>
      <c r="HW425" s="217"/>
      <c r="HX425" s="217"/>
      <c r="HY425" s="217"/>
      <c r="HZ425" s="217"/>
      <c r="IA425" s="217"/>
      <c r="IB425" s="217"/>
      <c r="IC425" s="217"/>
      <c r="ID425" s="217"/>
      <c r="IE425" s="217"/>
      <c r="IF425" s="217"/>
      <c r="IG425" s="217"/>
      <c r="IH425" s="217"/>
      <c r="II425" s="217"/>
      <c r="IJ425" s="217"/>
      <c r="IK425" s="217"/>
      <c r="IL425" s="217"/>
      <c r="IM425" s="217"/>
      <c r="IN425" s="217"/>
      <c r="IO425" s="217"/>
      <c r="IP425" s="217"/>
      <c r="IQ425" s="217"/>
      <c r="IR425" s="217"/>
      <c r="IS425" s="217"/>
      <c r="IT425" s="217"/>
      <c r="IU425" s="217"/>
      <c r="IV425" s="217"/>
      <c r="IW425" s="217"/>
    </row>
    <row r="426" customFormat="false" ht="12.75" hidden="false" customHeight="false" outlineLevel="0" collapsed="false">
      <c r="A426" s="195"/>
      <c r="B426" s="226"/>
      <c r="C426" s="222"/>
      <c r="D426" s="222"/>
      <c r="E426" s="222"/>
      <c r="F426" s="217"/>
      <c r="G426" s="217"/>
      <c r="H426" s="217"/>
      <c r="I426" s="217"/>
      <c r="J426" s="217"/>
      <c r="K426" s="217"/>
      <c r="L426" s="217"/>
      <c r="M426" s="217"/>
      <c r="N426" s="217"/>
      <c r="O426" s="217"/>
      <c r="P426" s="217"/>
      <c r="Q426" s="217"/>
      <c r="R426" s="217"/>
      <c r="S426" s="217"/>
      <c r="T426" s="217"/>
      <c r="U426" s="217"/>
      <c r="V426" s="217"/>
      <c r="W426" s="217"/>
      <c r="X426" s="217"/>
      <c r="Y426" s="217"/>
      <c r="Z426" s="217"/>
      <c r="AA426" s="217"/>
      <c r="AB426" s="217"/>
      <c r="AC426" s="217"/>
      <c r="AD426" s="217"/>
      <c r="AE426" s="217"/>
      <c r="AF426" s="217"/>
      <c r="AG426" s="217"/>
      <c r="AH426" s="217"/>
      <c r="AI426" s="217"/>
      <c r="AJ426" s="217"/>
      <c r="AK426" s="217"/>
      <c r="AL426" s="217"/>
      <c r="AM426" s="217"/>
      <c r="AN426" s="217"/>
      <c r="AO426" s="217"/>
      <c r="AP426" s="217"/>
      <c r="AQ426" s="217"/>
      <c r="AR426" s="217"/>
      <c r="AS426" s="217"/>
      <c r="AT426" s="217"/>
      <c r="AU426" s="217"/>
      <c r="AV426" s="217"/>
      <c r="AW426" s="217"/>
      <c r="AX426" s="217"/>
      <c r="AY426" s="217"/>
      <c r="AZ426" s="217"/>
      <c r="BA426" s="217"/>
      <c r="BB426" s="217"/>
      <c r="BC426" s="217"/>
      <c r="BD426" s="217"/>
      <c r="BE426" s="217"/>
      <c r="BF426" s="217"/>
      <c r="BG426" s="217"/>
      <c r="BH426" s="217"/>
      <c r="BI426" s="217"/>
      <c r="BJ426" s="217"/>
      <c r="BK426" s="217"/>
      <c r="BL426" s="217"/>
      <c r="BM426" s="217"/>
      <c r="BN426" s="217"/>
      <c r="BO426" s="217"/>
      <c r="BP426" s="217"/>
      <c r="BQ426" s="217"/>
      <c r="BR426" s="217"/>
      <c r="BS426" s="217"/>
      <c r="BT426" s="217"/>
      <c r="BU426" s="217"/>
      <c r="BV426" s="217"/>
      <c r="BW426" s="217"/>
      <c r="BX426" s="217"/>
      <c r="BY426" s="217"/>
      <c r="BZ426" s="217"/>
      <c r="CA426" s="217"/>
      <c r="CB426" s="217"/>
      <c r="CC426" s="217"/>
      <c r="CD426" s="217"/>
      <c r="CE426" s="217"/>
      <c r="CF426" s="217"/>
      <c r="CG426" s="217"/>
      <c r="CH426" s="217"/>
      <c r="CI426" s="217"/>
      <c r="CJ426" s="217"/>
      <c r="CK426" s="217"/>
      <c r="CL426" s="217"/>
      <c r="CM426" s="217"/>
      <c r="CN426" s="217"/>
      <c r="CO426" s="217"/>
      <c r="CP426" s="217"/>
      <c r="CQ426" s="217"/>
      <c r="CR426" s="217"/>
      <c r="CS426" s="217"/>
      <c r="CT426" s="217"/>
      <c r="CU426" s="217"/>
      <c r="CV426" s="217"/>
      <c r="CW426" s="217"/>
      <c r="CX426" s="217"/>
      <c r="CY426" s="217"/>
      <c r="CZ426" s="217"/>
      <c r="DA426" s="217"/>
      <c r="DB426" s="217"/>
      <c r="DC426" s="217"/>
      <c r="DD426" s="217"/>
      <c r="DE426" s="217"/>
      <c r="DF426" s="217"/>
      <c r="DG426" s="217"/>
      <c r="DH426" s="217"/>
      <c r="DI426" s="217"/>
      <c r="DJ426" s="217"/>
      <c r="DK426" s="217"/>
      <c r="DL426" s="217"/>
      <c r="DM426" s="217"/>
      <c r="DN426" s="217"/>
      <c r="DO426" s="217"/>
      <c r="DP426" s="217"/>
      <c r="DQ426" s="217"/>
      <c r="DR426" s="217"/>
      <c r="DS426" s="217"/>
      <c r="DT426" s="217"/>
      <c r="DU426" s="217"/>
      <c r="DV426" s="217"/>
      <c r="DW426" s="217"/>
      <c r="DX426" s="217"/>
      <c r="DY426" s="217"/>
      <c r="DZ426" s="217"/>
      <c r="EA426" s="217"/>
      <c r="EB426" s="217"/>
      <c r="EC426" s="217"/>
      <c r="ED426" s="217"/>
      <c r="EE426" s="217"/>
      <c r="EF426" s="217"/>
      <c r="EG426" s="217"/>
      <c r="EH426" s="217"/>
      <c r="EI426" s="217"/>
      <c r="EJ426" s="217"/>
      <c r="EK426" s="217"/>
      <c r="EL426" s="217"/>
      <c r="EM426" s="217"/>
      <c r="EN426" s="217"/>
      <c r="EO426" s="217"/>
      <c r="EP426" s="217"/>
      <c r="EQ426" s="217"/>
      <c r="ER426" s="217"/>
      <c r="ES426" s="217"/>
      <c r="ET426" s="217"/>
      <c r="EU426" s="217"/>
      <c r="EV426" s="217"/>
      <c r="EW426" s="217"/>
      <c r="EX426" s="217"/>
      <c r="EY426" s="217"/>
      <c r="EZ426" s="217"/>
      <c r="FA426" s="217"/>
      <c r="FB426" s="217"/>
      <c r="FC426" s="217"/>
      <c r="FD426" s="217"/>
      <c r="FE426" s="217"/>
      <c r="FF426" s="217"/>
      <c r="FG426" s="217"/>
      <c r="FH426" s="217"/>
      <c r="FI426" s="217"/>
      <c r="FJ426" s="217"/>
      <c r="FK426" s="217"/>
      <c r="FL426" s="217"/>
      <c r="FM426" s="217"/>
      <c r="FN426" s="217"/>
      <c r="FO426" s="217"/>
      <c r="FP426" s="217"/>
      <c r="FQ426" s="217"/>
      <c r="FR426" s="217"/>
      <c r="FS426" s="217"/>
      <c r="FT426" s="217"/>
      <c r="FU426" s="217"/>
      <c r="FV426" s="217"/>
      <c r="FW426" s="217"/>
      <c r="FX426" s="217"/>
      <c r="FY426" s="217"/>
      <c r="FZ426" s="217"/>
      <c r="GA426" s="217"/>
      <c r="GB426" s="217"/>
      <c r="GC426" s="217"/>
      <c r="GD426" s="217"/>
      <c r="GE426" s="217"/>
      <c r="GF426" s="217"/>
      <c r="GG426" s="217"/>
      <c r="GH426" s="217"/>
      <c r="GI426" s="217"/>
      <c r="GJ426" s="217"/>
      <c r="GK426" s="217"/>
      <c r="GL426" s="217"/>
      <c r="GM426" s="217"/>
      <c r="GN426" s="217"/>
      <c r="GO426" s="217"/>
      <c r="GP426" s="217"/>
      <c r="GQ426" s="217"/>
      <c r="GR426" s="217"/>
      <c r="GS426" s="217"/>
      <c r="GT426" s="217"/>
      <c r="GU426" s="217"/>
      <c r="GV426" s="217"/>
      <c r="GW426" s="217"/>
      <c r="GX426" s="217"/>
      <c r="GY426" s="217"/>
      <c r="GZ426" s="217"/>
      <c r="HA426" s="217"/>
      <c r="HB426" s="217"/>
      <c r="HC426" s="217"/>
      <c r="HD426" s="217"/>
      <c r="HE426" s="217"/>
      <c r="HF426" s="217"/>
      <c r="HG426" s="217"/>
      <c r="HH426" s="217"/>
      <c r="HI426" s="217"/>
      <c r="HJ426" s="217"/>
      <c r="HK426" s="217"/>
      <c r="HL426" s="217"/>
      <c r="HM426" s="217"/>
      <c r="HN426" s="217"/>
      <c r="HO426" s="217"/>
      <c r="HP426" s="217"/>
      <c r="HQ426" s="217"/>
      <c r="HR426" s="217"/>
      <c r="HS426" s="217"/>
      <c r="HT426" s="217"/>
      <c r="HU426" s="217"/>
      <c r="HV426" s="217"/>
      <c r="HW426" s="217"/>
      <c r="HX426" s="217"/>
      <c r="HY426" s="217"/>
      <c r="HZ426" s="217"/>
      <c r="IA426" s="217"/>
      <c r="IB426" s="217"/>
      <c r="IC426" s="217"/>
      <c r="ID426" s="217"/>
      <c r="IE426" s="217"/>
      <c r="IF426" s="217"/>
      <c r="IG426" s="217"/>
      <c r="IH426" s="217"/>
      <c r="II426" s="217"/>
      <c r="IJ426" s="217"/>
      <c r="IK426" s="217"/>
      <c r="IL426" s="217"/>
      <c r="IM426" s="217"/>
      <c r="IN426" s="217"/>
      <c r="IO426" s="217"/>
      <c r="IP426" s="217"/>
      <c r="IQ426" s="217"/>
      <c r="IR426" s="217"/>
      <c r="IS426" s="217"/>
      <c r="IT426" s="217"/>
      <c r="IU426" s="217"/>
      <c r="IV426" s="217"/>
      <c r="IW426" s="217"/>
    </row>
    <row r="427" customFormat="false" ht="12.75" hidden="false" customHeight="false" outlineLevel="0" collapsed="false">
      <c r="A427" s="225"/>
      <c r="B427" s="226"/>
      <c r="C427" s="222"/>
      <c r="D427" s="222"/>
      <c r="E427" s="222"/>
      <c r="F427" s="217"/>
      <c r="G427" s="217"/>
      <c r="H427" s="217"/>
      <c r="I427" s="217"/>
      <c r="J427" s="217"/>
      <c r="K427" s="217"/>
      <c r="L427" s="217"/>
      <c r="M427" s="217"/>
      <c r="N427" s="217"/>
      <c r="O427" s="217"/>
      <c r="P427" s="217"/>
      <c r="Q427" s="217"/>
      <c r="R427" s="217"/>
      <c r="S427" s="217"/>
      <c r="T427" s="217"/>
      <c r="U427" s="217"/>
      <c r="V427" s="217"/>
      <c r="W427" s="217"/>
      <c r="X427" s="217"/>
      <c r="Y427" s="217"/>
      <c r="Z427" s="217"/>
      <c r="AA427" s="217"/>
      <c r="AB427" s="217"/>
      <c r="AC427" s="217"/>
      <c r="AD427" s="217"/>
      <c r="AE427" s="217"/>
      <c r="AF427" s="217"/>
      <c r="AG427" s="217"/>
      <c r="AH427" s="217"/>
      <c r="AI427" s="217"/>
      <c r="AJ427" s="217"/>
      <c r="AK427" s="217"/>
      <c r="AL427" s="217"/>
      <c r="AM427" s="217"/>
      <c r="AN427" s="217"/>
      <c r="AO427" s="217"/>
      <c r="AP427" s="217"/>
      <c r="AQ427" s="217"/>
      <c r="AR427" s="217"/>
      <c r="AS427" s="217"/>
      <c r="AT427" s="217"/>
      <c r="AU427" s="217"/>
      <c r="AV427" s="217"/>
      <c r="AW427" s="217"/>
      <c r="AX427" s="217"/>
      <c r="AY427" s="217"/>
      <c r="AZ427" s="217"/>
      <c r="BA427" s="217"/>
      <c r="BB427" s="217"/>
      <c r="BC427" s="217"/>
      <c r="BD427" s="217"/>
      <c r="BE427" s="217"/>
      <c r="BF427" s="217"/>
      <c r="BG427" s="217"/>
      <c r="BH427" s="217"/>
      <c r="BI427" s="217"/>
      <c r="BJ427" s="217"/>
      <c r="BK427" s="217"/>
      <c r="BL427" s="217"/>
      <c r="BM427" s="217"/>
      <c r="BN427" s="217"/>
      <c r="BO427" s="217"/>
      <c r="BP427" s="217"/>
      <c r="BQ427" s="217"/>
      <c r="BR427" s="217"/>
      <c r="BS427" s="217"/>
      <c r="BT427" s="217"/>
      <c r="BU427" s="217"/>
      <c r="BV427" s="217"/>
      <c r="BW427" s="217"/>
      <c r="BX427" s="217"/>
      <c r="BY427" s="217"/>
      <c r="BZ427" s="217"/>
      <c r="CA427" s="217"/>
      <c r="CB427" s="217"/>
      <c r="CC427" s="217"/>
      <c r="CD427" s="217"/>
      <c r="CE427" s="217"/>
      <c r="CF427" s="217"/>
      <c r="CG427" s="217"/>
      <c r="CH427" s="217"/>
      <c r="CI427" s="217"/>
      <c r="CJ427" s="217"/>
      <c r="CK427" s="217"/>
      <c r="CL427" s="217"/>
      <c r="CM427" s="217"/>
      <c r="CN427" s="217"/>
      <c r="CO427" s="217"/>
      <c r="CP427" s="217"/>
      <c r="CQ427" s="217"/>
      <c r="CR427" s="217"/>
      <c r="CS427" s="217"/>
      <c r="CT427" s="217"/>
      <c r="CU427" s="217"/>
      <c r="CV427" s="217"/>
      <c r="CW427" s="217"/>
      <c r="CX427" s="217"/>
      <c r="CY427" s="217"/>
      <c r="CZ427" s="217"/>
      <c r="DA427" s="217"/>
      <c r="DB427" s="217"/>
      <c r="DC427" s="217"/>
      <c r="DD427" s="217"/>
      <c r="DE427" s="217"/>
      <c r="DF427" s="217"/>
      <c r="DG427" s="217"/>
      <c r="DH427" s="217"/>
      <c r="DI427" s="217"/>
      <c r="DJ427" s="217"/>
      <c r="DK427" s="217"/>
      <c r="DL427" s="217"/>
      <c r="DM427" s="217"/>
      <c r="DN427" s="217"/>
      <c r="DO427" s="217"/>
      <c r="DP427" s="217"/>
      <c r="DQ427" s="217"/>
      <c r="DR427" s="217"/>
      <c r="DS427" s="217"/>
      <c r="DT427" s="217"/>
      <c r="DU427" s="217"/>
      <c r="DV427" s="217"/>
      <c r="DW427" s="217"/>
      <c r="DX427" s="217"/>
      <c r="DY427" s="217"/>
      <c r="DZ427" s="217"/>
      <c r="EA427" s="217"/>
      <c r="EB427" s="217"/>
      <c r="EC427" s="217"/>
      <c r="ED427" s="217"/>
      <c r="EE427" s="217"/>
      <c r="EF427" s="217"/>
      <c r="EG427" s="217"/>
      <c r="EH427" s="217"/>
      <c r="EI427" s="217"/>
      <c r="EJ427" s="217"/>
      <c r="EK427" s="217"/>
      <c r="EL427" s="217"/>
      <c r="EM427" s="217"/>
      <c r="EN427" s="217"/>
      <c r="EO427" s="217"/>
      <c r="EP427" s="217"/>
      <c r="EQ427" s="217"/>
      <c r="ER427" s="217"/>
      <c r="ES427" s="217"/>
      <c r="ET427" s="217"/>
      <c r="EU427" s="217"/>
      <c r="EV427" s="217"/>
      <c r="EW427" s="217"/>
      <c r="EX427" s="217"/>
      <c r="EY427" s="217"/>
      <c r="EZ427" s="217"/>
      <c r="FA427" s="217"/>
      <c r="FB427" s="217"/>
      <c r="FC427" s="217"/>
      <c r="FD427" s="217"/>
      <c r="FE427" s="217"/>
      <c r="FF427" s="217"/>
      <c r="FG427" s="217"/>
      <c r="FH427" s="217"/>
      <c r="FI427" s="217"/>
      <c r="FJ427" s="217"/>
      <c r="FK427" s="217"/>
      <c r="FL427" s="217"/>
      <c r="FM427" s="217"/>
      <c r="FN427" s="217"/>
      <c r="FO427" s="217"/>
      <c r="FP427" s="217"/>
      <c r="FQ427" s="217"/>
      <c r="FR427" s="217"/>
      <c r="FS427" s="217"/>
      <c r="FT427" s="217"/>
      <c r="FU427" s="217"/>
      <c r="FV427" s="217"/>
      <c r="FW427" s="217"/>
      <c r="FX427" s="217"/>
      <c r="FY427" s="217"/>
      <c r="FZ427" s="217"/>
      <c r="GA427" s="217"/>
      <c r="GB427" s="217"/>
      <c r="GC427" s="217"/>
      <c r="GD427" s="217"/>
      <c r="GE427" s="217"/>
      <c r="GF427" s="217"/>
      <c r="GG427" s="217"/>
      <c r="GH427" s="217"/>
      <c r="GI427" s="217"/>
      <c r="GJ427" s="217"/>
      <c r="GK427" s="217"/>
      <c r="GL427" s="217"/>
      <c r="GM427" s="217"/>
      <c r="GN427" s="217"/>
      <c r="GO427" s="217"/>
      <c r="GP427" s="217"/>
      <c r="GQ427" s="217"/>
      <c r="GR427" s="217"/>
      <c r="GS427" s="217"/>
      <c r="GT427" s="217"/>
      <c r="GU427" s="217"/>
      <c r="GV427" s="217"/>
      <c r="GW427" s="217"/>
      <c r="GX427" s="217"/>
      <c r="GY427" s="217"/>
      <c r="GZ427" s="217"/>
      <c r="HA427" s="217"/>
      <c r="HB427" s="217"/>
      <c r="HC427" s="217"/>
      <c r="HD427" s="217"/>
      <c r="HE427" s="217"/>
      <c r="HF427" s="217"/>
      <c r="HG427" s="217"/>
      <c r="HH427" s="217"/>
      <c r="HI427" s="217"/>
      <c r="HJ427" s="217"/>
      <c r="HK427" s="217"/>
      <c r="HL427" s="217"/>
      <c r="HM427" s="217"/>
      <c r="HN427" s="217"/>
      <c r="HO427" s="217"/>
      <c r="HP427" s="217"/>
      <c r="HQ427" s="217"/>
      <c r="HR427" s="217"/>
      <c r="HS427" s="217"/>
      <c r="HT427" s="217"/>
      <c r="HU427" s="217"/>
      <c r="HV427" s="217"/>
      <c r="HW427" s="217"/>
      <c r="HX427" s="217"/>
      <c r="HY427" s="217"/>
      <c r="HZ427" s="217"/>
      <c r="IA427" s="217"/>
      <c r="IB427" s="217"/>
      <c r="IC427" s="217"/>
      <c r="ID427" s="217"/>
      <c r="IE427" s="217"/>
      <c r="IF427" s="217"/>
      <c r="IG427" s="217"/>
      <c r="IH427" s="217"/>
      <c r="II427" s="217"/>
      <c r="IJ427" s="217"/>
      <c r="IK427" s="217"/>
      <c r="IL427" s="217"/>
      <c r="IM427" s="217"/>
      <c r="IN427" s="217"/>
      <c r="IO427" s="217"/>
      <c r="IP427" s="217"/>
      <c r="IQ427" s="217"/>
      <c r="IR427" s="217"/>
      <c r="IS427" s="217"/>
      <c r="IT427" s="217"/>
      <c r="IU427" s="217"/>
      <c r="IV427" s="217"/>
      <c r="IW427" s="217"/>
    </row>
    <row r="428" customFormat="false" ht="12.75" hidden="false" customHeight="false" outlineLevel="0" collapsed="false">
      <c r="A428" s="225"/>
      <c r="B428" s="226"/>
      <c r="C428" s="222"/>
      <c r="D428" s="222"/>
      <c r="E428" s="222"/>
      <c r="F428" s="217"/>
      <c r="G428" s="217"/>
      <c r="H428" s="217"/>
      <c r="I428" s="217"/>
      <c r="J428" s="217"/>
      <c r="K428" s="217"/>
      <c r="L428" s="217"/>
      <c r="M428" s="217"/>
      <c r="N428" s="217"/>
      <c r="O428" s="217"/>
      <c r="P428" s="217"/>
      <c r="Q428" s="217"/>
      <c r="R428" s="217"/>
      <c r="S428" s="217"/>
      <c r="T428" s="217"/>
      <c r="U428" s="217"/>
      <c r="V428" s="217"/>
      <c r="W428" s="217"/>
      <c r="X428" s="217"/>
      <c r="Y428" s="217"/>
      <c r="Z428" s="217"/>
      <c r="AA428" s="217"/>
      <c r="AB428" s="217"/>
      <c r="AC428" s="217"/>
      <c r="AD428" s="217"/>
      <c r="AE428" s="217"/>
      <c r="AF428" s="217"/>
      <c r="AG428" s="217"/>
      <c r="AH428" s="217"/>
      <c r="AI428" s="217"/>
      <c r="AJ428" s="217"/>
      <c r="AK428" s="217"/>
      <c r="AL428" s="217"/>
      <c r="AM428" s="217"/>
      <c r="AN428" s="217"/>
      <c r="AO428" s="217"/>
      <c r="AP428" s="217"/>
      <c r="AQ428" s="217"/>
      <c r="AR428" s="217"/>
      <c r="AS428" s="217"/>
      <c r="AT428" s="217"/>
      <c r="AU428" s="217"/>
      <c r="AV428" s="217"/>
      <c r="AW428" s="217"/>
      <c r="AX428" s="217"/>
      <c r="AY428" s="217"/>
      <c r="AZ428" s="217"/>
      <c r="BA428" s="217"/>
      <c r="BB428" s="217"/>
      <c r="BC428" s="217"/>
      <c r="BD428" s="217"/>
      <c r="BE428" s="217"/>
      <c r="BF428" s="217"/>
      <c r="BG428" s="217"/>
      <c r="BH428" s="217"/>
      <c r="BI428" s="217"/>
      <c r="BJ428" s="217"/>
      <c r="BK428" s="217"/>
      <c r="BL428" s="217"/>
      <c r="BM428" s="217"/>
      <c r="BN428" s="217"/>
      <c r="BO428" s="217"/>
      <c r="BP428" s="217"/>
      <c r="BQ428" s="217"/>
      <c r="BR428" s="217"/>
      <c r="BS428" s="217"/>
      <c r="BT428" s="217"/>
      <c r="BU428" s="217"/>
      <c r="BV428" s="217"/>
      <c r="BW428" s="217"/>
      <c r="BX428" s="217"/>
      <c r="BY428" s="217"/>
      <c r="BZ428" s="217"/>
      <c r="CA428" s="217"/>
      <c r="CB428" s="217"/>
      <c r="CC428" s="217"/>
      <c r="CD428" s="217"/>
      <c r="CE428" s="217"/>
      <c r="CF428" s="217"/>
      <c r="CG428" s="217"/>
      <c r="CH428" s="217"/>
      <c r="CI428" s="217"/>
      <c r="CJ428" s="217"/>
      <c r="CK428" s="217"/>
      <c r="CL428" s="217"/>
      <c r="CM428" s="217"/>
      <c r="CN428" s="217"/>
      <c r="CO428" s="217"/>
      <c r="CP428" s="217"/>
      <c r="CQ428" s="217"/>
      <c r="CR428" s="217"/>
      <c r="CS428" s="217"/>
      <c r="CT428" s="217"/>
      <c r="CU428" s="217"/>
      <c r="CV428" s="217"/>
      <c r="CW428" s="217"/>
      <c r="CX428" s="217"/>
      <c r="CY428" s="217"/>
      <c r="CZ428" s="217"/>
      <c r="DA428" s="217"/>
      <c r="DB428" s="217"/>
      <c r="DC428" s="217"/>
      <c r="DD428" s="217"/>
      <c r="DE428" s="217"/>
      <c r="DF428" s="217"/>
      <c r="DG428" s="217"/>
      <c r="DH428" s="217"/>
      <c r="DI428" s="217"/>
      <c r="DJ428" s="217"/>
      <c r="DK428" s="217"/>
      <c r="DL428" s="217"/>
      <c r="DM428" s="217"/>
      <c r="DN428" s="217"/>
      <c r="DO428" s="217"/>
      <c r="DP428" s="217"/>
      <c r="DQ428" s="217"/>
      <c r="DR428" s="217"/>
      <c r="DS428" s="217"/>
      <c r="DT428" s="217"/>
      <c r="DU428" s="217"/>
      <c r="DV428" s="217"/>
      <c r="DW428" s="217"/>
      <c r="DX428" s="217"/>
      <c r="DY428" s="217"/>
      <c r="DZ428" s="217"/>
      <c r="EA428" s="217"/>
      <c r="EB428" s="217"/>
      <c r="EC428" s="217"/>
      <c r="ED428" s="217"/>
      <c r="EE428" s="217"/>
      <c r="EF428" s="217"/>
      <c r="EG428" s="217"/>
      <c r="EH428" s="217"/>
      <c r="EI428" s="217"/>
      <c r="EJ428" s="217"/>
      <c r="EK428" s="217"/>
      <c r="EL428" s="217"/>
      <c r="EM428" s="217"/>
      <c r="EN428" s="217"/>
      <c r="EO428" s="217"/>
      <c r="EP428" s="217"/>
      <c r="EQ428" s="217"/>
      <c r="ER428" s="217"/>
      <c r="ES428" s="217"/>
      <c r="ET428" s="217"/>
      <c r="EU428" s="217"/>
      <c r="EV428" s="217"/>
      <c r="EW428" s="217"/>
      <c r="EX428" s="217"/>
      <c r="EY428" s="217"/>
      <c r="EZ428" s="217"/>
      <c r="FA428" s="217"/>
      <c r="FB428" s="217"/>
      <c r="FC428" s="217"/>
      <c r="FD428" s="217"/>
      <c r="FE428" s="217"/>
      <c r="FF428" s="217"/>
      <c r="FG428" s="217"/>
      <c r="FH428" s="217"/>
      <c r="FI428" s="217"/>
      <c r="FJ428" s="217"/>
      <c r="FK428" s="217"/>
      <c r="FL428" s="217"/>
      <c r="FM428" s="217"/>
      <c r="FN428" s="217"/>
      <c r="FO428" s="217"/>
      <c r="FP428" s="217"/>
      <c r="FQ428" s="217"/>
      <c r="FR428" s="217"/>
      <c r="FS428" s="217"/>
      <c r="FT428" s="217"/>
      <c r="FU428" s="217"/>
      <c r="FV428" s="217"/>
      <c r="FW428" s="217"/>
      <c r="FX428" s="217"/>
      <c r="FY428" s="217"/>
      <c r="FZ428" s="217"/>
      <c r="GA428" s="217"/>
      <c r="GB428" s="217"/>
      <c r="GC428" s="217"/>
      <c r="GD428" s="217"/>
      <c r="GE428" s="217"/>
      <c r="GF428" s="217"/>
      <c r="GG428" s="217"/>
      <c r="GH428" s="217"/>
      <c r="GI428" s="217"/>
      <c r="GJ428" s="217"/>
      <c r="GK428" s="217"/>
      <c r="GL428" s="217"/>
      <c r="GM428" s="217"/>
      <c r="GN428" s="217"/>
      <c r="GO428" s="217"/>
      <c r="GP428" s="217"/>
      <c r="GQ428" s="217"/>
      <c r="GR428" s="217"/>
      <c r="GS428" s="217"/>
      <c r="GT428" s="217"/>
      <c r="GU428" s="217"/>
      <c r="GV428" s="217"/>
      <c r="GW428" s="217"/>
      <c r="GX428" s="217"/>
      <c r="GY428" s="217"/>
      <c r="GZ428" s="217"/>
      <c r="HA428" s="217"/>
      <c r="HB428" s="217"/>
      <c r="HC428" s="217"/>
      <c r="HD428" s="217"/>
      <c r="HE428" s="217"/>
      <c r="HF428" s="217"/>
      <c r="HG428" s="217"/>
      <c r="HH428" s="217"/>
      <c r="HI428" s="217"/>
      <c r="HJ428" s="217"/>
      <c r="HK428" s="217"/>
      <c r="HL428" s="217"/>
      <c r="HM428" s="217"/>
      <c r="HN428" s="217"/>
      <c r="HO428" s="217"/>
      <c r="HP428" s="217"/>
      <c r="HQ428" s="217"/>
      <c r="HR428" s="217"/>
      <c r="HS428" s="217"/>
      <c r="HT428" s="217"/>
      <c r="HU428" s="217"/>
      <c r="HV428" s="217"/>
      <c r="HW428" s="217"/>
      <c r="HX428" s="217"/>
      <c r="HY428" s="217"/>
      <c r="HZ428" s="217"/>
      <c r="IA428" s="217"/>
      <c r="IB428" s="217"/>
      <c r="IC428" s="217"/>
      <c r="ID428" s="217"/>
      <c r="IE428" s="217"/>
      <c r="IF428" s="217"/>
      <c r="IG428" s="217"/>
      <c r="IH428" s="217"/>
      <c r="II428" s="217"/>
      <c r="IJ428" s="217"/>
      <c r="IK428" s="217"/>
      <c r="IL428" s="217"/>
      <c r="IM428" s="217"/>
      <c r="IN428" s="217"/>
      <c r="IO428" s="217"/>
      <c r="IP428" s="217"/>
      <c r="IQ428" s="217"/>
      <c r="IR428" s="217"/>
      <c r="IS428" s="217"/>
      <c r="IT428" s="217"/>
      <c r="IU428" s="217"/>
      <c r="IV428" s="217"/>
      <c r="IW428" s="217"/>
    </row>
    <row r="429" customFormat="false" ht="12.75" hidden="false" customHeight="false" outlineLevel="0" collapsed="false">
      <c r="A429" s="225"/>
      <c r="B429" s="226"/>
      <c r="C429" s="222"/>
      <c r="D429" s="222"/>
      <c r="E429" s="222"/>
      <c r="F429" s="217"/>
      <c r="G429" s="217"/>
      <c r="H429" s="217"/>
      <c r="I429" s="217"/>
      <c r="J429" s="217"/>
      <c r="K429" s="217"/>
      <c r="L429" s="217"/>
      <c r="M429" s="217"/>
      <c r="N429" s="217"/>
      <c r="O429" s="217"/>
      <c r="P429" s="217"/>
      <c r="Q429" s="217"/>
      <c r="R429" s="217"/>
      <c r="S429" s="217"/>
      <c r="T429" s="217"/>
      <c r="U429" s="217"/>
      <c r="V429" s="217"/>
      <c r="W429" s="217"/>
      <c r="X429" s="217"/>
      <c r="Y429" s="217"/>
      <c r="Z429" s="217"/>
      <c r="AA429" s="217"/>
      <c r="AB429" s="217"/>
      <c r="AC429" s="217"/>
      <c r="AD429" s="217"/>
      <c r="AE429" s="217"/>
      <c r="AF429" s="217"/>
      <c r="AG429" s="217"/>
      <c r="AH429" s="217"/>
      <c r="AI429" s="217"/>
      <c r="AJ429" s="217"/>
      <c r="AK429" s="217"/>
      <c r="AL429" s="217"/>
      <c r="AM429" s="217"/>
      <c r="AN429" s="217"/>
      <c r="AO429" s="217"/>
      <c r="AP429" s="217"/>
      <c r="AQ429" s="217"/>
      <c r="AR429" s="217"/>
      <c r="AS429" s="217"/>
      <c r="AT429" s="217"/>
      <c r="AU429" s="217"/>
      <c r="AV429" s="217"/>
      <c r="AW429" s="217"/>
      <c r="AX429" s="217"/>
      <c r="AY429" s="217"/>
      <c r="AZ429" s="217"/>
      <c r="BA429" s="217"/>
      <c r="BB429" s="217"/>
      <c r="BC429" s="217"/>
      <c r="BD429" s="217"/>
      <c r="BE429" s="217"/>
      <c r="BF429" s="217"/>
      <c r="BG429" s="217"/>
      <c r="BH429" s="217"/>
      <c r="BI429" s="217"/>
      <c r="BJ429" s="217"/>
      <c r="BK429" s="217"/>
      <c r="BL429" s="217"/>
      <c r="BM429" s="217"/>
      <c r="BN429" s="217"/>
      <c r="BO429" s="217"/>
      <c r="BP429" s="217"/>
      <c r="BQ429" s="217"/>
      <c r="BR429" s="217"/>
      <c r="BS429" s="217"/>
      <c r="BT429" s="217"/>
      <c r="BU429" s="217"/>
      <c r="BV429" s="217"/>
      <c r="BW429" s="217"/>
      <c r="BX429" s="217"/>
      <c r="BY429" s="217"/>
      <c r="BZ429" s="217"/>
      <c r="CA429" s="217"/>
      <c r="CB429" s="217"/>
      <c r="CC429" s="217"/>
      <c r="CD429" s="217"/>
      <c r="CE429" s="217"/>
      <c r="CF429" s="217"/>
      <c r="CG429" s="217"/>
      <c r="CH429" s="217"/>
      <c r="CI429" s="217"/>
      <c r="CJ429" s="217"/>
      <c r="CK429" s="217"/>
      <c r="CL429" s="217"/>
      <c r="CM429" s="217"/>
      <c r="CN429" s="217"/>
      <c r="CO429" s="217"/>
      <c r="CP429" s="217"/>
      <c r="CQ429" s="217"/>
      <c r="CR429" s="217"/>
      <c r="CS429" s="217"/>
      <c r="CT429" s="217"/>
      <c r="CU429" s="217"/>
      <c r="CV429" s="217"/>
      <c r="CW429" s="217"/>
      <c r="CX429" s="217"/>
      <c r="CY429" s="217"/>
      <c r="CZ429" s="217"/>
      <c r="DA429" s="217"/>
      <c r="DB429" s="217"/>
      <c r="DC429" s="217"/>
      <c r="DD429" s="217"/>
      <c r="DE429" s="217"/>
      <c r="DF429" s="217"/>
      <c r="DG429" s="217"/>
      <c r="DH429" s="217"/>
      <c r="DI429" s="217"/>
      <c r="DJ429" s="217"/>
      <c r="DK429" s="217"/>
      <c r="DL429" s="217"/>
      <c r="DM429" s="217"/>
      <c r="DN429" s="217"/>
      <c r="DO429" s="217"/>
      <c r="DP429" s="217"/>
      <c r="DQ429" s="217"/>
      <c r="DR429" s="217"/>
      <c r="DS429" s="217"/>
      <c r="DT429" s="217"/>
      <c r="DU429" s="217"/>
      <c r="DV429" s="217"/>
      <c r="DW429" s="217"/>
      <c r="DX429" s="217"/>
      <c r="DY429" s="217"/>
      <c r="DZ429" s="217"/>
      <c r="EA429" s="217"/>
      <c r="EB429" s="217"/>
      <c r="EC429" s="217"/>
      <c r="ED429" s="217"/>
      <c r="EE429" s="217"/>
      <c r="EF429" s="217"/>
      <c r="EG429" s="217"/>
      <c r="EH429" s="217"/>
      <c r="EI429" s="217"/>
      <c r="EJ429" s="217"/>
      <c r="EK429" s="217"/>
      <c r="EL429" s="217"/>
      <c r="EM429" s="217"/>
      <c r="EN429" s="217"/>
      <c r="EO429" s="217"/>
      <c r="EP429" s="217"/>
      <c r="EQ429" s="217"/>
      <c r="ER429" s="217"/>
      <c r="ES429" s="217"/>
      <c r="ET429" s="217"/>
      <c r="EU429" s="217"/>
      <c r="EV429" s="217"/>
      <c r="EW429" s="217"/>
      <c r="EX429" s="217"/>
      <c r="EY429" s="217"/>
      <c r="EZ429" s="217"/>
      <c r="FA429" s="217"/>
      <c r="FB429" s="217"/>
      <c r="FC429" s="217"/>
      <c r="FD429" s="217"/>
      <c r="FE429" s="217"/>
      <c r="FF429" s="217"/>
      <c r="FG429" s="217"/>
      <c r="FH429" s="217"/>
      <c r="FI429" s="217"/>
      <c r="FJ429" s="217"/>
      <c r="FK429" s="217"/>
      <c r="FL429" s="217"/>
      <c r="FM429" s="217"/>
      <c r="FN429" s="217"/>
      <c r="FO429" s="217"/>
      <c r="FP429" s="217"/>
      <c r="FQ429" s="217"/>
      <c r="FR429" s="217"/>
      <c r="FS429" s="217"/>
      <c r="FT429" s="217"/>
      <c r="FU429" s="217"/>
      <c r="FV429" s="217"/>
      <c r="FW429" s="217"/>
      <c r="FX429" s="217"/>
      <c r="FY429" s="217"/>
      <c r="FZ429" s="217"/>
      <c r="GA429" s="217"/>
      <c r="GB429" s="217"/>
      <c r="GC429" s="217"/>
      <c r="GD429" s="217"/>
      <c r="GE429" s="217"/>
      <c r="GF429" s="217"/>
      <c r="GG429" s="217"/>
      <c r="GH429" s="217"/>
      <c r="GI429" s="217"/>
      <c r="GJ429" s="217"/>
      <c r="GK429" s="217"/>
      <c r="GL429" s="217"/>
      <c r="GM429" s="217"/>
      <c r="GN429" s="217"/>
      <c r="GO429" s="217"/>
      <c r="GP429" s="217"/>
      <c r="GQ429" s="217"/>
      <c r="GR429" s="217"/>
      <c r="GS429" s="217"/>
      <c r="GT429" s="217"/>
      <c r="GU429" s="217"/>
      <c r="GV429" s="217"/>
      <c r="GW429" s="217"/>
      <c r="GX429" s="217"/>
      <c r="GY429" s="217"/>
      <c r="GZ429" s="217"/>
      <c r="HA429" s="217"/>
      <c r="HB429" s="217"/>
      <c r="HC429" s="217"/>
      <c r="HD429" s="217"/>
      <c r="HE429" s="217"/>
      <c r="HF429" s="217"/>
      <c r="HG429" s="217"/>
      <c r="HH429" s="217"/>
      <c r="HI429" s="217"/>
      <c r="HJ429" s="217"/>
      <c r="HK429" s="217"/>
      <c r="HL429" s="217"/>
      <c r="HM429" s="217"/>
      <c r="HN429" s="217"/>
      <c r="HO429" s="217"/>
      <c r="HP429" s="217"/>
      <c r="HQ429" s="217"/>
      <c r="HR429" s="217"/>
      <c r="HS429" s="217"/>
      <c r="HT429" s="217"/>
      <c r="HU429" s="217"/>
      <c r="HV429" s="217"/>
      <c r="HW429" s="217"/>
      <c r="HX429" s="217"/>
      <c r="HY429" s="217"/>
      <c r="HZ429" s="217"/>
      <c r="IA429" s="217"/>
      <c r="IB429" s="217"/>
      <c r="IC429" s="217"/>
      <c r="ID429" s="217"/>
      <c r="IE429" s="217"/>
      <c r="IF429" s="217"/>
      <c r="IG429" s="217"/>
      <c r="IH429" s="217"/>
      <c r="II429" s="217"/>
      <c r="IJ429" s="217"/>
      <c r="IK429" s="217"/>
      <c r="IL429" s="217"/>
      <c r="IM429" s="217"/>
      <c r="IN429" s="217"/>
      <c r="IO429" s="217"/>
      <c r="IP429" s="217"/>
      <c r="IQ429" s="217"/>
      <c r="IR429" s="217"/>
      <c r="IS429" s="217"/>
      <c r="IT429" s="217"/>
      <c r="IU429" s="217"/>
      <c r="IV429" s="217"/>
      <c r="IW429" s="217"/>
    </row>
    <row r="430" customFormat="false" ht="12.75" hidden="false" customHeight="false" outlineLevel="0" collapsed="false">
      <c r="A430" s="225"/>
      <c r="B430" s="226"/>
      <c r="C430" s="222"/>
      <c r="D430" s="222"/>
      <c r="E430" s="222"/>
      <c r="F430" s="217"/>
      <c r="G430" s="217"/>
      <c r="H430" s="217"/>
      <c r="I430" s="217"/>
      <c r="J430" s="217"/>
      <c r="K430" s="217"/>
      <c r="L430" s="217"/>
      <c r="M430" s="217"/>
      <c r="N430" s="217"/>
      <c r="O430" s="217"/>
      <c r="P430" s="217"/>
      <c r="Q430" s="217"/>
      <c r="R430" s="217"/>
      <c r="S430" s="217"/>
      <c r="T430" s="217"/>
      <c r="U430" s="217"/>
      <c r="V430" s="217"/>
      <c r="W430" s="217"/>
      <c r="X430" s="217"/>
      <c r="Y430" s="217"/>
      <c r="Z430" s="217"/>
      <c r="AA430" s="217"/>
      <c r="AB430" s="217"/>
      <c r="AC430" s="217"/>
      <c r="AD430" s="217"/>
      <c r="AE430" s="217"/>
      <c r="AF430" s="217"/>
      <c r="AG430" s="217"/>
      <c r="AH430" s="217"/>
      <c r="AI430" s="217"/>
      <c r="AJ430" s="217"/>
      <c r="AK430" s="217"/>
      <c r="AL430" s="217"/>
      <c r="AM430" s="217"/>
      <c r="AN430" s="217"/>
      <c r="AO430" s="217"/>
      <c r="AP430" s="217"/>
      <c r="AQ430" s="217"/>
      <c r="AR430" s="217"/>
      <c r="AS430" s="217"/>
      <c r="AT430" s="217"/>
      <c r="AU430" s="217"/>
      <c r="AV430" s="217"/>
      <c r="AW430" s="217"/>
      <c r="AX430" s="217"/>
      <c r="AY430" s="217"/>
      <c r="AZ430" s="217"/>
      <c r="BA430" s="217"/>
      <c r="BB430" s="217"/>
      <c r="BC430" s="217"/>
      <c r="BD430" s="217"/>
      <c r="BE430" s="217"/>
      <c r="BF430" s="217"/>
      <c r="BG430" s="217"/>
      <c r="BH430" s="217"/>
      <c r="BI430" s="217"/>
      <c r="BJ430" s="217"/>
      <c r="BK430" s="217"/>
      <c r="BL430" s="217"/>
      <c r="BM430" s="217"/>
      <c r="BN430" s="217"/>
      <c r="BO430" s="217"/>
      <c r="BP430" s="217"/>
      <c r="BQ430" s="217"/>
      <c r="BR430" s="217"/>
      <c r="BS430" s="217"/>
      <c r="BT430" s="217"/>
      <c r="BU430" s="217"/>
      <c r="BV430" s="217"/>
      <c r="BW430" s="217"/>
      <c r="BX430" s="217"/>
      <c r="BY430" s="217"/>
      <c r="BZ430" s="217"/>
      <c r="CA430" s="217"/>
      <c r="CB430" s="217"/>
      <c r="CC430" s="217"/>
      <c r="CD430" s="217"/>
      <c r="CE430" s="217"/>
      <c r="CF430" s="217"/>
      <c r="CG430" s="217"/>
      <c r="CH430" s="217"/>
      <c r="CI430" s="217"/>
      <c r="CJ430" s="217"/>
      <c r="CK430" s="217"/>
      <c r="CL430" s="217"/>
      <c r="CM430" s="217"/>
      <c r="CN430" s="217"/>
      <c r="CO430" s="217"/>
      <c r="CP430" s="217"/>
      <c r="CQ430" s="217"/>
      <c r="CR430" s="217"/>
      <c r="CS430" s="217"/>
      <c r="CT430" s="217"/>
      <c r="CU430" s="217"/>
      <c r="CV430" s="217"/>
      <c r="CW430" s="217"/>
      <c r="CX430" s="217"/>
      <c r="CY430" s="217"/>
      <c r="CZ430" s="217"/>
      <c r="DA430" s="217"/>
      <c r="DB430" s="217"/>
      <c r="DC430" s="217"/>
      <c r="DD430" s="217"/>
      <c r="DE430" s="217"/>
      <c r="DF430" s="217"/>
      <c r="DG430" s="217"/>
      <c r="DH430" s="217"/>
      <c r="DI430" s="217"/>
      <c r="DJ430" s="217"/>
      <c r="DK430" s="217"/>
      <c r="DL430" s="217"/>
      <c r="DM430" s="217"/>
      <c r="DN430" s="217"/>
      <c r="DO430" s="217"/>
      <c r="DP430" s="217"/>
      <c r="DQ430" s="217"/>
      <c r="DR430" s="217"/>
      <c r="DS430" s="217"/>
      <c r="DT430" s="217"/>
      <c r="DU430" s="217"/>
      <c r="DV430" s="217"/>
      <c r="DW430" s="217"/>
      <c r="DX430" s="217"/>
      <c r="DY430" s="217"/>
      <c r="DZ430" s="217"/>
      <c r="EA430" s="217"/>
      <c r="EB430" s="217"/>
      <c r="EC430" s="217"/>
      <c r="ED430" s="217"/>
      <c r="EE430" s="217"/>
      <c r="EF430" s="217"/>
      <c r="EG430" s="217"/>
      <c r="EH430" s="217"/>
      <c r="EI430" s="217"/>
      <c r="EJ430" s="217"/>
      <c r="EK430" s="217"/>
      <c r="EL430" s="217"/>
      <c r="EM430" s="217"/>
      <c r="EN430" s="217"/>
      <c r="EO430" s="217"/>
      <c r="EP430" s="217"/>
      <c r="EQ430" s="217"/>
      <c r="ER430" s="217"/>
      <c r="ES430" s="217"/>
      <c r="ET430" s="217"/>
      <c r="EU430" s="217"/>
      <c r="EV430" s="217"/>
      <c r="EW430" s="217"/>
      <c r="EX430" s="217"/>
      <c r="EY430" s="217"/>
      <c r="EZ430" s="217"/>
      <c r="FA430" s="217"/>
      <c r="FB430" s="217"/>
      <c r="FC430" s="217"/>
      <c r="FD430" s="217"/>
      <c r="FE430" s="217"/>
      <c r="FF430" s="217"/>
      <c r="FG430" s="217"/>
      <c r="FH430" s="217"/>
      <c r="FI430" s="217"/>
      <c r="FJ430" s="217"/>
      <c r="FK430" s="217"/>
      <c r="FL430" s="217"/>
      <c r="FM430" s="217"/>
      <c r="FN430" s="217"/>
      <c r="FO430" s="217"/>
      <c r="FP430" s="217"/>
      <c r="FQ430" s="217"/>
      <c r="FR430" s="217"/>
      <c r="FS430" s="217"/>
      <c r="FT430" s="217"/>
      <c r="FU430" s="217"/>
      <c r="FV430" s="217"/>
      <c r="FW430" s="217"/>
      <c r="FX430" s="217"/>
      <c r="FY430" s="217"/>
      <c r="FZ430" s="217"/>
      <c r="GA430" s="217"/>
      <c r="GB430" s="217"/>
      <c r="GC430" s="217"/>
      <c r="GD430" s="217"/>
      <c r="GE430" s="217"/>
      <c r="GF430" s="217"/>
      <c r="GG430" s="217"/>
      <c r="GH430" s="217"/>
      <c r="GI430" s="217"/>
      <c r="GJ430" s="217"/>
      <c r="GK430" s="217"/>
      <c r="GL430" s="217"/>
      <c r="GM430" s="217"/>
      <c r="GN430" s="217"/>
      <c r="GO430" s="217"/>
      <c r="GP430" s="217"/>
      <c r="GQ430" s="217"/>
      <c r="GR430" s="217"/>
      <c r="GS430" s="217"/>
      <c r="GT430" s="217"/>
      <c r="GU430" s="217"/>
      <c r="GV430" s="217"/>
      <c r="GW430" s="217"/>
      <c r="GX430" s="217"/>
      <c r="GY430" s="217"/>
      <c r="GZ430" s="217"/>
      <c r="HA430" s="217"/>
      <c r="HB430" s="217"/>
      <c r="HC430" s="217"/>
      <c r="HD430" s="217"/>
      <c r="HE430" s="217"/>
      <c r="HF430" s="217"/>
      <c r="HG430" s="217"/>
      <c r="HH430" s="217"/>
      <c r="HI430" s="217"/>
      <c r="HJ430" s="217"/>
      <c r="HK430" s="217"/>
      <c r="HL430" s="217"/>
      <c r="HM430" s="217"/>
      <c r="HN430" s="217"/>
      <c r="HO430" s="217"/>
      <c r="HP430" s="217"/>
      <c r="HQ430" s="217"/>
      <c r="HR430" s="217"/>
      <c r="HS430" s="217"/>
      <c r="HT430" s="217"/>
      <c r="HU430" s="217"/>
      <c r="HV430" s="217"/>
      <c r="HW430" s="217"/>
      <c r="HX430" s="217"/>
      <c r="HY430" s="217"/>
      <c r="HZ430" s="217"/>
      <c r="IA430" s="217"/>
      <c r="IB430" s="217"/>
      <c r="IC430" s="217"/>
      <c r="ID430" s="217"/>
      <c r="IE430" s="217"/>
      <c r="IF430" s="217"/>
      <c r="IG430" s="217"/>
      <c r="IH430" s="217"/>
      <c r="II430" s="217"/>
      <c r="IJ430" s="217"/>
      <c r="IK430" s="217"/>
      <c r="IL430" s="217"/>
      <c r="IM430" s="217"/>
      <c r="IN430" s="217"/>
      <c r="IO430" s="217"/>
      <c r="IP430" s="217"/>
      <c r="IQ430" s="217"/>
      <c r="IR430" s="217"/>
      <c r="IS430" s="217"/>
      <c r="IT430" s="217"/>
      <c r="IU430" s="217"/>
      <c r="IV430" s="217"/>
      <c r="IW430" s="217"/>
    </row>
    <row r="431" customFormat="false" ht="12.75" hidden="false" customHeight="false" outlineLevel="0" collapsed="false">
      <c r="A431" s="225"/>
      <c r="B431" s="227"/>
      <c r="C431" s="222"/>
      <c r="D431" s="222"/>
      <c r="E431" s="222"/>
      <c r="F431" s="217"/>
      <c r="G431" s="217"/>
      <c r="H431" s="217"/>
      <c r="I431" s="217"/>
      <c r="J431" s="217"/>
      <c r="K431" s="217"/>
      <c r="L431" s="217"/>
      <c r="M431" s="217"/>
      <c r="N431" s="217"/>
      <c r="O431" s="217"/>
      <c r="P431" s="217"/>
      <c r="Q431" s="217"/>
      <c r="R431" s="217"/>
      <c r="S431" s="217"/>
      <c r="T431" s="217"/>
      <c r="U431" s="217"/>
      <c r="V431" s="217"/>
      <c r="W431" s="217"/>
      <c r="X431" s="217"/>
      <c r="Y431" s="217"/>
      <c r="Z431" s="217"/>
      <c r="AA431" s="217"/>
      <c r="AB431" s="217"/>
      <c r="AC431" s="217"/>
      <c r="AD431" s="217"/>
      <c r="AE431" s="217"/>
      <c r="AF431" s="217"/>
      <c r="AG431" s="217"/>
      <c r="AH431" s="217"/>
      <c r="AI431" s="217"/>
      <c r="AJ431" s="217"/>
      <c r="AK431" s="217"/>
      <c r="AL431" s="217"/>
      <c r="AM431" s="217"/>
      <c r="AN431" s="217"/>
      <c r="AO431" s="217"/>
      <c r="AP431" s="217"/>
      <c r="AQ431" s="217"/>
      <c r="AR431" s="217"/>
      <c r="AS431" s="217"/>
      <c r="AT431" s="217"/>
      <c r="AU431" s="217"/>
      <c r="AV431" s="217"/>
      <c r="AW431" s="217"/>
      <c r="AX431" s="217"/>
      <c r="AY431" s="217"/>
      <c r="AZ431" s="217"/>
      <c r="BA431" s="217"/>
      <c r="BB431" s="217"/>
      <c r="BC431" s="217"/>
      <c r="BD431" s="217"/>
      <c r="BE431" s="217"/>
      <c r="BF431" s="217"/>
      <c r="BG431" s="217"/>
      <c r="BH431" s="217"/>
      <c r="BI431" s="217"/>
      <c r="BJ431" s="217"/>
      <c r="BK431" s="217"/>
      <c r="BL431" s="217"/>
      <c r="BM431" s="217"/>
      <c r="BN431" s="217"/>
      <c r="BO431" s="217"/>
      <c r="BP431" s="217"/>
      <c r="BQ431" s="217"/>
      <c r="BR431" s="217"/>
      <c r="BS431" s="217"/>
      <c r="BT431" s="217"/>
      <c r="BU431" s="217"/>
      <c r="BV431" s="217"/>
      <c r="BW431" s="217"/>
      <c r="BX431" s="217"/>
      <c r="BY431" s="217"/>
      <c r="BZ431" s="217"/>
      <c r="CA431" s="217"/>
      <c r="CB431" s="217"/>
      <c r="CC431" s="217"/>
      <c r="CD431" s="217"/>
      <c r="CE431" s="217"/>
      <c r="CF431" s="217"/>
      <c r="CG431" s="217"/>
      <c r="CH431" s="217"/>
      <c r="CI431" s="217"/>
      <c r="CJ431" s="217"/>
      <c r="CK431" s="217"/>
      <c r="CL431" s="217"/>
      <c r="CM431" s="217"/>
      <c r="CN431" s="217"/>
      <c r="CO431" s="217"/>
      <c r="CP431" s="217"/>
      <c r="CQ431" s="217"/>
      <c r="CR431" s="217"/>
      <c r="CS431" s="217"/>
      <c r="CT431" s="217"/>
      <c r="CU431" s="217"/>
      <c r="CV431" s="217"/>
      <c r="CW431" s="217"/>
      <c r="CX431" s="217"/>
      <c r="CY431" s="217"/>
      <c r="CZ431" s="217"/>
      <c r="DA431" s="217"/>
      <c r="DB431" s="217"/>
      <c r="DC431" s="217"/>
      <c r="DD431" s="217"/>
      <c r="DE431" s="217"/>
      <c r="DF431" s="217"/>
      <c r="DG431" s="217"/>
      <c r="DH431" s="217"/>
      <c r="DI431" s="217"/>
      <c r="DJ431" s="217"/>
      <c r="DK431" s="217"/>
      <c r="DL431" s="217"/>
      <c r="DM431" s="217"/>
      <c r="DN431" s="217"/>
      <c r="DO431" s="217"/>
      <c r="DP431" s="217"/>
      <c r="DQ431" s="217"/>
      <c r="DR431" s="217"/>
      <c r="DS431" s="217"/>
      <c r="DT431" s="217"/>
      <c r="DU431" s="217"/>
      <c r="DV431" s="217"/>
      <c r="DW431" s="217"/>
      <c r="DX431" s="217"/>
      <c r="DY431" s="217"/>
      <c r="DZ431" s="217"/>
      <c r="EA431" s="217"/>
      <c r="EB431" s="217"/>
      <c r="EC431" s="217"/>
      <c r="ED431" s="217"/>
      <c r="EE431" s="217"/>
      <c r="EF431" s="217"/>
      <c r="EG431" s="217"/>
      <c r="EH431" s="217"/>
      <c r="EI431" s="217"/>
      <c r="EJ431" s="217"/>
      <c r="EK431" s="217"/>
      <c r="EL431" s="217"/>
      <c r="EM431" s="217"/>
      <c r="EN431" s="217"/>
      <c r="EO431" s="217"/>
      <c r="EP431" s="217"/>
      <c r="EQ431" s="217"/>
      <c r="ER431" s="217"/>
      <c r="ES431" s="217"/>
      <c r="ET431" s="217"/>
      <c r="EU431" s="217"/>
      <c r="EV431" s="217"/>
      <c r="EW431" s="217"/>
      <c r="EX431" s="217"/>
      <c r="EY431" s="217"/>
      <c r="EZ431" s="217"/>
      <c r="FA431" s="217"/>
      <c r="FB431" s="217"/>
      <c r="FC431" s="217"/>
      <c r="FD431" s="217"/>
      <c r="FE431" s="217"/>
      <c r="FF431" s="217"/>
      <c r="FG431" s="217"/>
      <c r="FH431" s="217"/>
      <c r="FI431" s="217"/>
      <c r="FJ431" s="217"/>
      <c r="FK431" s="217"/>
      <c r="FL431" s="217"/>
      <c r="FM431" s="217"/>
      <c r="FN431" s="217"/>
      <c r="FO431" s="217"/>
      <c r="FP431" s="217"/>
      <c r="FQ431" s="217"/>
      <c r="FR431" s="217"/>
      <c r="FS431" s="217"/>
      <c r="FT431" s="217"/>
      <c r="FU431" s="217"/>
      <c r="FV431" s="217"/>
      <c r="FW431" s="217"/>
      <c r="FX431" s="217"/>
      <c r="FY431" s="217"/>
      <c r="FZ431" s="217"/>
      <c r="GA431" s="217"/>
      <c r="GB431" s="217"/>
      <c r="GC431" s="217"/>
      <c r="GD431" s="217"/>
      <c r="GE431" s="217"/>
      <c r="GF431" s="217"/>
      <c r="GG431" s="217"/>
      <c r="GH431" s="217"/>
      <c r="GI431" s="217"/>
      <c r="GJ431" s="217"/>
      <c r="GK431" s="217"/>
      <c r="GL431" s="217"/>
      <c r="GM431" s="217"/>
      <c r="GN431" s="217"/>
      <c r="GO431" s="217"/>
      <c r="GP431" s="217"/>
      <c r="GQ431" s="217"/>
      <c r="GR431" s="217"/>
      <c r="GS431" s="217"/>
      <c r="GT431" s="217"/>
      <c r="GU431" s="217"/>
      <c r="GV431" s="217"/>
      <c r="GW431" s="217"/>
      <c r="GX431" s="217"/>
      <c r="GY431" s="217"/>
      <c r="GZ431" s="217"/>
      <c r="HA431" s="217"/>
      <c r="HB431" s="217"/>
      <c r="HC431" s="217"/>
      <c r="HD431" s="217"/>
      <c r="HE431" s="217"/>
      <c r="HF431" s="217"/>
      <c r="HG431" s="217"/>
      <c r="HH431" s="217"/>
      <c r="HI431" s="217"/>
      <c r="HJ431" s="217"/>
      <c r="HK431" s="217"/>
      <c r="HL431" s="217"/>
      <c r="HM431" s="217"/>
      <c r="HN431" s="217"/>
      <c r="HO431" s="217"/>
      <c r="HP431" s="217"/>
      <c r="HQ431" s="217"/>
      <c r="HR431" s="217"/>
      <c r="HS431" s="217"/>
      <c r="HT431" s="217"/>
      <c r="HU431" s="217"/>
      <c r="HV431" s="217"/>
      <c r="HW431" s="217"/>
      <c r="HX431" s="217"/>
      <c r="HY431" s="217"/>
      <c r="HZ431" s="217"/>
      <c r="IA431" s="217"/>
      <c r="IB431" s="217"/>
      <c r="IC431" s="217"/>
      <c r="ID431" s="217"/>
      <c r="IE431" s="217"/>
      <c r="IF431" s="217"/>
      <c r="IG431" s="217"/>
      <c r="IH431" s="217"/>
      <c r="II431" s="217"/>
      <c r="IJ431" s="217"/>
      <c r="IK431" s="217"/>
      <c r="IL431" s="217"/>
      <c r="IM431" s="217"/>
      <c r="IN431" s="217"/>
      <c r="IO431" s="217"/>
      <c r="IP431" s="217"/>
      <c r="IQ431" s="217"/>
      <c r="IR431" s="217"/>
      <c r="IS431" s="217"/>
      <c r="IT431" s="217"/>
      <c r="IU431" s="217"/>
      <c r="IV431" s="217"/>
      <c r="IW431" s="217"/>
    </row>
    <row r="432" customFormat="false" ht="12.75" hidden="false" customHeight="false" outlineLevel="0" collapsed="false">
      <c r="A432" s="192"/>
      <c r="B432" s="226"/>
      <c r="C432" s="222"/>
      <c r="D432" s="222"/>
      <c r="E432" s="222"/>
      <c r="F432" s="217"/>
      <c r="G432" s="217"/>
      <c r="H432" s="217"/>
      <c r="I432" s="217"/>
      <c r="J432" s="217"/>
      <c r="K432" s="217"/>
      <c r="L432" s="217"/>
      <c r="M432" s="217"/>
      <c r="N432" s="217"/>
      <c r="O432" s="217"/>
      <c r="P432" s="217"/>
      <c r="Q432" s="217"/>
      <c r="R432" s="217"/>
      <c r="S432" s="217"/>
      <c r="T432" s="217"/>
      <c r="U432" s="217"/>
      <c r="V432" s="217"/>
      <c r="W432" s="217"/>
      <c r="X432" s="217"/>
      <c r="Y432" s="217"/>
      <c r="Z432" s="217"/>
      <c r="AA432" s="217"/>
      <c r="AB432" s="217"/>
      <c r="AC432" s="217"/>
      <c r="AD432" s="217"/>
      <c r="AE432" s="217"/>
      <c r="AF432" s="217"/>
      <c r="AG432" s="217"/>
      <c r="AH432" s="217"/>
      <c r="AI432" s="217"/>
      <c r="AJ432" s="217"/>
      <c r="AK432" s="217"/>
      <c r="AL432" s="217"/>
      <c r="AM432" s="217"/>
      <c r="AN432" s="217"/>
      <c r="AO432" s="217"/>
      <c r="AP432" s="217"/>
      <c r="AQ432" s="217"/>
      <c r="AR432" s="217"/>
      <c r="AS432" s="217"/>
      <c r="AT432" s="217"/>
      <c r="AU432" s="217"/>
      <c r="AV432" s="217"/>
      <c r="AW432" s="217"/>
      <c r="AX432" s="217"/>
      <c r="AY432" s="217"/>
      <c r="AZ432" s="217"/>
      <c r="BA432" s="217"/>
      <c r="BB432" s="217"/>
      <c r="BC432" s="217"/>
      <c r="BD432" s="217"/>
      <c r="BE432" s="217"/>
      <c r="BF432" s="217"/>
      <c r="BG432" s="217"/>
      <c r="BH432" s="217"/>
      <c r="BI432" s="217"/>
      <c r="BJ432" s="217"/>
      <c r="BK432" s="217"/>
      <c r="BL432" s="217"/>
      <c r="BM432" s="217"/>
      <c r="BN432" s="217"/>
      <c r="BO432" s="217"/>
      <c r="BP432" s="217"/>
      <c r="BQ432" s="217"/>
      <c r="BR432" s="217"/>
      <c r="BS432" s="217"/>
      <c r="BT432" s="217"/>
      <c r="BU432" s="217"/>
      <c r="BV432" s="217"/>
      <c r="BW432" s="217"/>
      <c r="BX432" s="217"/>
      <c r="BY432" s="217"/>
      <c r="BZ432" s="217"/>
      <c r="CA432" s="217"/>
      <c r="CB432" s="217"/>
      <c r="CC432" s="217"/>
      <c r="CD432" s="217"/>
      <c r="CE432" s="217"/>
      <c r="CF432" s="217"/>
      <c r="CG432" s="217"/>
      <c r="CH432" s="217"/>
      <c r="CI432" s="217"/>
      <c r="CJ432" s="217"/>
      <c r="CK432" s="217"/>
      <c r="CL432" s="217"/>
      <c r="CM432" s="217"/>
      <c r="CN432" s="217"/>
      <c r="CO432" s="217"/>
      <c r="CP432" s="217"/>
      <c r="CQ432" s="217"/>
      <c r="CR432" s="217"/>
      <c r="CS432" s="217"/>
      <c r="CT432" s="217"/>
      <c r="CU432" s="217"/>
      <c r="CV432" s="217"/>
      <c r="CW432" s="217"/>
      <c r="CX432" s="217"/>
      <c r="CY432" s="217"/>
      <c r="CZ432" s="217"/>
      <c r="DA432" s="217"/>
      <c r="DB432" s="217"/>
      <c r="DC432" s="217"/>
      <c r="DD432" s="217"/>
      <c r="DE432" s="217"/>
      <c r="DF432" s="217"/>
      <c r="DG432" s="217"/>
      <c r="DH432" s="217"/>
      <c r="DI432" s="217"/>
      <c r="DJ432" s="217"/>
      <c r="DK432" s="217"/>
      <c r="DL432" s="217"/>
      <c r="DM432" s="217"/>
      <c r="DN432" s="217"/>
      <c r="DO432" s="217"/>
      <c r="DP432" s="217"/>
      <c r="DQ432" s="217"/>
      <c r="DR432" s="217"/>
      <c r="DS432" s="217"/>
      <c r="DT432" s="217"/>
      <c r="DU432" s="217"/>
      <c r="DV432" s="217"/>
      <c r="DW432" s="217"/>
      <c r="DX432" s="217"/>
      <c r="DY432" s="217"/>
      <c r="DZ432" s="217"/>
      <c r="EA432" s="217"/>
      <c r="EB432" s="217"/>
      <c r="EC432" s="217"/>
      <c r="ED432" s="217"/>
      <c r="EE432" s="217"/>
      <c r="EF432" s="217"/>
      <c r="EG432" s="217"/>
      <c r="EH432" s="217"/>
      <c r="EI432" s="217"/>
      <c r="EJ432" s="217"/>
      <c r="EK432" s="217"/>
      <c r="EL432" s="217"/>
      <c r="EM432" s="217"/>
      <c r="EN432" s="217"/>
      <c r="EO432" s="217"/>
      <c r="EP432" s="217"/>
      <c r="EQ432" s="217"/>
      <c r="ER432" s="217"/>
      <c r="ES432" s="217"/>
      <c r="ET432" s="217"/>
      <c r="EU432" s="217"/>
      <c r="EV432" s="217"/>
      <c r="EW432" s="217"/>
      <c r="EX432" s="217"/>
      <c r="EY432" s="217"/>
      <c r="EZ432" s="217"/>
      <c r="FA432" s="217"/>
      <c r="FB432" s="217"/>
      <c r="FC432" s="217"/>
      <c r="FD432" s="217"/>
      <c r="FE432" s="217"/>
      <c r="FF432" s="217"/>
      <c r="FG432" s="217"/>
      <c r="FH432" s="217"/>
      <c r="FI432" s="217"/>
      <c r="FJ432" s="217"/>
      <c r="FK432" s="217"/>
      <c r="FL432" s="217"/>
      <c r="FM432" s="217"/>
      <c r="FN432" s="217"/>
      <c r="FO432" s="217"/>
      <c r="FP432" s="217"/>
      <c r="FQ432" s="217"/>
      <c r="FR432" s="217"/>
      <c r="FS432" s="217"/>
      <c r="FT432" s="217"/>
      <c r="FU432" s="217"/>
      <c r="FV432" s="217"/>
      <c r="FW432" s="217"/>
      <c r="FX432" s="217"/>
      <c r="FY432" s="217"/>
      <c r="FZ432" s="217"/>
      <c r="GA432" s="217"/>
      <c r="GB432" s="217"/>
      <c r="GC432" s="217"/>
      <c r="GD432" s="217"/>
      <c r="GE432" s="217"/>
      <c r="GF432" s="217"/>
      <c r="GG432" s="217"/>
      <c r="GH432" s="217"/>
      <c r="GI432" s="217"/>
      <c r="GJ432" s="217"/>
      <c r="GK432" s="217"/>
      <c r="GL432" s="217"/>
      <c r="GM432" s="217"/>
      <c r="GN432" s="217"/>
      <c r="GO432" s="217"/>
      <c r="GP432" s="217"/>
      <c r="GQ432" s="217"/>
      <c r="GR432" s="217"/>
      <c r="GS432" s="217"/>
      <c r="GT432" s="217"/>
      <c r="GU432" s="217"/>
      <c r="GV432" s="217"/>
      <c r="GW432" s="217"/>
      <c r="GX432" s="217"/>
      <c r="GY432" s="217"/>
      <c r="GZ432" s="217"/>
      <c r="HA432" s="217"/>
      <c r="HB432" s="217"/>
      <c r="HC432" s="217"/>
      <c r="HD432" s="217"/>
      <c r="HE432" s="217"/>
      <c r="HF432" s="217"/>
      <c r="HG432" s="217"/>
      <c r="HH432" s="217"/>
      <c r="HI432" s="217"/>
      <c r="HJ432" s="217"/>
      <c r="HK432" s="217"/>
      <c r="HL432" s="217"/>
      <c r="HM432" s="217"/>
      <c r="HN432" s="217"/>
      <c r="HO432" s="217"/>
      <c r="HP432" s="217"/>
      <c r="HQ432" s="217"/>
      <c r="HR432" s="217"/>
      <c r="HS432" s="217"/>
      <c r="HT432" s="217"/>
      <c r="HU432" s="217"/>
      <c r="HV432" s="217"/>
      <c r="HW432" s="217"/>
      <c r="HX432" s="217"/>
      <c r="HY432" s="217"/>
      <c r="HZ432" s="217"/>
      <c r="IA432" s="217"/>
      <c r="IB432" s="217"/>
      <c r="IC432" s="217"/>
      <c r="ID432" s="217"/>
      <c r="IE432" s="217"/>
      <c r="IF432" s="217"/>
      <c r="IG432" s="217"/>
      <c r="IH432" s="217"/>
      <c r="II432" s="217"/>
      <c r="IJ432" s="217"/>
      <c r="IK432" s="217"/>
      <c r="IL432" s="217"/>
      <c r="IM432" s="217"/>
      <c r="IN432" s="217"/>
      <c r="IO432" s="217"/>
      <c r="IP432" s="217"/>
      <c r="IQ432" s="217"/>
      <c r="IR432" s="217"/>
      <c r="IS432" s="217"/>
      <c r="IT432" s="217"/>
      <c r="IU432" s="217"/>
      <c r="IV432" s="217"/>
      <c r="IW432" s="217"/>
    </row>
    <row r="433" customFormat="false" ht="12.75" hidden="false" customHeight="false" outlineLevel="0" collapsed="false">
      <c r="A433" s="192"/>
      <c r="B433" s="226"/>
      <c r="C433" s="222"/>
      <c r="D433" s="222"/>
      <c r="E433" s="222"/>
      <c r="F433" s="217"/>
      <c r="G433" s="217"/>
      <c r="H433" s="217"/>
      <c r="I433" s="217"/>
      <c r="J433" s="217"/>
      <c r="K433" s="217"/>
      <c r="L433" s="217"/>
      <c r="M433" s="217"/>
      <c r="N433" s="217"/>
      <c r="O433" s="217"/>
      <c r="P433" s="217"/>
      <c r="Q433" s="217"/>
      <c r="R433" s="217"/>
      <c r="S433" s="217"/>
      <c r="T433" s="217"/>
      <c r="U433" s="217"/>
      <c r="V433" s="217"/>
      <c r="W433" s="217"/>
      <c r="X433" s="217"/>
      <c r="Y433" s="217"/>
      <c r="Z433" s="217"/>
      <c r="AA433" s="217"/>
      <c r="AB433" s="217"/>
      <c r="AC433" s="217"/>
      <c r="AD433" s="217"/>
      <c r="AE433" s="217"/>
      <c r="AF433" s="217"/>
      <c r="AG433" s="217"/>
      <c r="AH433" s="217"/>
      <c r="AI433" s="217"/>
      <c r="AJ433" s="217"/>
      <c r="AK433" s="217"/>
      <c r="AL433" s="217"/>
      <c r="AM433" s="217"/>
      <c r="AN433" s="217"/>
      <c r="AO433" s="217"/>
      <c r="AP433" s="217"/>
      <c r="AQ433" s="217"/>
      <c r="AR433" s="217"/>
      <c r="AS433" s="217"/>
      <c r="AT433" s="217"/>
      <c r="AU433" s="217"/>
      <c r="AV433" s="217"/>
      <c r="AW433" s="217"/>
      <c r="AX433" s="217"/>
      <c r="AY433" s="217"/>
      <c r="AZ433" s="217"/>
      <c r="BA433" s="217"/>
      <c r="BB433" s="217"/>
      <c r="BC433" s="217"/>
      <c r="BD433" s="217"/>
      <c r="BE433" s="217"/>
      <c r="BF433" s="217"/>
      <c r="BG433" s="217"/>
      <c r="BH433" s="217"/>
      <c r="BI433" s="217"/>
      <c r="BJ433" s="217"/>
      <c r="BK433" s="217"/>
      <c r="BL433" s="217"/>
      <c r="BM433" s="217"/>
      <c r="BN433" s="217"/>
      <c r="BO433" s="217"/>
      <c r="BP433" s="217"/>
      <c r="BQ433" s="217"/>
      <c r="BR433" s="217"/>
      <c r="BS433" s="217"/>
      <c r="BT433" s="217"/>
      <c r="BU433" s="217"/>
      <c r="BV433" s="217"/>
      <c r="BW433" s="217"/>
      <c r="BX433" s="217"/>
      <c r="BY433" s="217"/>
      <c r="BZ433" s="217"/>
      <c r="CA433" s="217"/>
      <c r="CB433" s="217"/>
      <c r="CC433" s="217"/>
      <c r="CD433" s="217"/>
      <c r="CE433" s="217"/>
      <c r="CF433" s="217"/>
      <c r="CG433" s="217"/>
      <c r="CH433" s="217"/>
      <c r="CI433" s="217"/>
      <c r="CJ433" s="217"/>
      <c r="CK433" s="217"/>
      <c r="CL433" s="217"/>
      <c r="CM433" s="217"/>
      <c r="CN433" s="217"/>
      <c r="CO433" s="217"/>
      <c r="CP433" s="217"/>
      <c r="CQ433" s="217"/>
      <c r="CR433" s="217"/>
      <c r="CS433" s="217"/>
      <c r="CT433" s="217"/>
      <c r="CU433" s="217"/>
      <c r="CV433" s="217"/>
      <c r="CW433" s="217"/>
      <c r="CX433" s="217"/>
      <c r="CY433" s="217"/>
      <c r="CZ433" s="217"/>
      <c r="DA433" s="217"/>
      <c r="DB433" s="217"/>
      <c r="DC433" s="217"/>
      <c r="DD433" s="217"/>
      <c r="DE433" s="217"/>
      <c r="DF433" s="217"/>
      <c r="DG433" s="217"/>
      <c r="DH433" s="217"/>
      <c r="DI433" s="217"/>
      <c r="DJ433" s="217"/>
      <c r="DK433" s="217"/>
      <c r="DL433" s="217"/>
      <c r="DM433" s="217"/>
      <c r="DN433" s="217"/>
      <c r="DO433" s="217"/>
      <c r="DP433" s="217"/>
      <c r="DQ433" s="217"/>
      <c r="DR433" s="217"/>
      <c r="DS433" s="217"/>
      <c r="DT433" s="217"/>
      <c r="DU433" s="217"/>
      <c r="DV433" s="217"/>
      <c r="DW433" s="217"/>
      <c r="DX433" s="217"/>
      <c r="DY433" s="217"/>
      <c r="DZ433" s="217"/>
      <c r="EA433" s="217"/>
      <c r="EB433" s="217"/>
      <c r="EC433" s="217"/>
      <c r="ED433" s="217"/>
      <c r="EE433" s="217"/>
      <c r="EF433" s="217"/>
      <c r="EG433" s="217"/>
      <c r="EH433" s="217"/>
      <c r="EI433" s="217"/>
      <c r="EJ433" s="217"/>
      <c r="EK433" s="217"/>
      <c r="EL433" s="217"/>
      <c r="EM433" s="217"/>
      <c r="EN433" s="217"/>
      <c r="EO433" s="217"/>
      <c r="EP433" s="217"/>
      <c r="EQ433" s="217"/>
      <c r="ER433" s="217"/>
      <c r="ES433" s="217"/>
      <c r="ET433" s="217"/>
      <c r="EU433" s="217"/>
      <c r="EV433" s="217"/>
      <c r="EW433" s="217"/>
      <c r="EX433" s="217"/>
      <c r="EY433" s="217"/>
      <c r="EZ433" s="217"/>
      <c r="FA433" s="217"/>
      <c r="FB433" s="217"/>
      <c r="FC433" s="217"/>
      <c r="FD433" s="217"/>
      <c r="FE433" s="217"/>
      <c r="FF433" s="217"/>
      <c r="FG433" s="217"/>
      <c r="FH433" s="217"/>
      <c r="FI433" s="217"/>
      <c r="FJ433" s="217"/>
      <c r="FK433" s="217"/>
      <c r="FL433" s="217"/>
      <c r="FM433" s="217"/>
      <c r="FN433" s="217"/>
      <c r="FO433" s="217"/>
      <c r="FP433" s="217"/>
      <c r="FQ433" s="217"/>
      <c r="FR433" s="217"/>
      <c r="FS433" s="217"/>
      <c r="FT433" s="217"/>
      <c r="FU433" s="217"/>
      <c r="FV433" s="217"/>
      <c r="FW433" s="217"/>
      <c r="FX433" s="217"/>
      <c r="FY433" s="217"/>
      <c r="FZ433" s="217"/>
      <c r="GA433" s="217"/>
      <c r="GB433" s="217"/>
      <c r="GC433" s="217"/>
      <c r="GD433" s="217"/>
      <c r="GE433" s="217"/>
      <c r="GF433" s="217"/>
      <c r="GG433" s="217"/>
      <c r="GH433" s="217"/>
      <c r="GI433" s="217"/>
      <c r="GJ433" s="217"/>
      <c r="GK433" s="217"/>
      <c r="GL433" s="217"/>
      <c r="GM433" s="217"/>
      <c r="GN433" s="217"/>
      <c r="GO433" s="217"/>
      <c r="GP433" s="217"/>
      <c r="GQ433" s="217"/>
      <c r="GR433" s="217"/>
      <c r="GS433" s="217"/>
      <c r="GT433" s="217"/>
      <c r="GU433" s="217"/>
      <c r="GV433" s="217"/>
      <c r="GW433" s="217"/>
      <c r="GX433" s="217"/>
      <c r="GY433" s="217"/>
      <c r="GZ433" s="217"/>
      <c r="HA433" s="217"/>
      <c r="HB433" s="217"/>
      <c r="HC433" s="217"/>
      <c r="HD433" s="217"/>
      <c r="HE433" s="217"/>
      <c r="HF433" s="217"/>
      <c r="HG433" s="217"/>
      <c r="HH433" s="217"/>
      <c r="HI433" s="217"/>
      <c r="HJ433" s="217"/>
      <c r="HK433" s="217"/>
      <c r="HL433" s="217"/>
      <c r="HM433" s="217"/>
      <c r="HN433" s="217"/>
      <c r="HO433" s="217"/>
      <c r="HP433" s="217"/>
      <c r="HQ433" s="217"/>
      <c r="HR433" s="217"/>
      <c r="HS433" s="217"/>
      <c r="HT433" s="217"/>
      <c r="HU433" s="217"/>
      <c r="HV433" s="217"/>
      <c r="HW433" s="217"/>
      <c r="HX433" s="217"/>
      <c r="HY433" s="217"/>
      <c r="HZ433" s="217"/>
      <c r="IA433" s="217"/>
      <c r="IB433" s="217"/>
      <c r="IC433" s="217"/>
      <c r="ID433" s="217"/>
      <c r="IE433" s="217"/>
      <c r="IF433" s="217"/>
      <c r="IG433" s="217"/>
      <c r="IH433" s="217"/>
      <c r="II433" s="217"/>
      <c r="IJ433" s="217"/>
      <c r="IK433" s="217"/>
      <c r="IL433" s="217"/>
      <c r="IM433" s="217"/>
      <c r="IN433" s="217"/>
      <c r="IO433" s="217"/>
      <c r="IP433" s="217"/>
      <c r="IQ433" s="217"/>
      <c r="IR433" s="217"/>
      <c r="IS433" s="217"/>
      <c r="IT433" s="217"/>
      <c r="IU433" s="217"/>
      <c r="IV433" s="217"/>
      <c r="IW433" s="217"/>
    </row>
    <row r="434" customFormat="false" ht="12.75" hidden="false" customHeight="false" outlineLevel="0" collapsed="false">
      <c r="A434" s="192"/>
      <c r="B434" s="226"/>
      <c r="C434" s="222"/>
      <c r="D434" s="222"/>
      <c r="E434" s="222"/>
      <c r="F434" s="217"/>
      <c r="G434" s="217"/>
      <c r="H434" s="217"/>
      <c r="I434" s="217"/>
      <c r="J434" s="217"/>
      <c r="K434" s="217"/>
      <c r="L434" s="217"/>
      <c r="M434" s="217"/>
      <c r="N434" s="217"/>
      <c r="O434" s="217"/>
      <c r="P434" s="217"/>
      <c r="Q434" s="217"/>
      <c r="R434" s="217"/>
      <c r="S434" s="217"/>
      <c r="T434" s="217"/>
      <c r="U434" s="217"/>
      <c r="V434" s="217"/>
      <c r="W434" s="217"/>
      <c r="X434" s="217"/>
      <c r="Y434" s="217"/>
      <c r="Z434" s="217"/>
      <c r="AA434" s="217"/>
      <c r="AB434" s="217"/>
      <c r="AC434" s="217"/>
      <c r="AD434" s="217"/>
      <c r="AE434" s="217"/>
      <c r="AF434" s="217"/>
      <c r="AG434" s="217"/>
      <c r="AH434" s="217"/>
      <c r="AI434" s="217"/>
      <c r="AJ434" s="217"/>
      <c r="AK434" s="217"/>
      <c r="AL434" s="217"/>
      <c r="AM434" s="217"/>
      <c r="AN434" s="217"/>
      <c r="AO434" s="217"/>
      <c r="AP434" s="217"/>
      <c r="AQ434" s="217"/>
      <c r="AR434" s="217"/>
      <c r="AS434" s="217"/>
      <c r="AT434" s="217"/>
      <c r="AU434" s="217"/>
      <c r="AV434" s="217"/>
      <c r="AW434" s="217"/>
      <c r="AX434" s="217"/>
      <c r="AY434" s="217"/>
      <c r="AZ434" s="217"/>
      <c r="BA434" s="217"/>
      <c r="BB434" s="217"/>
      <c r="BC434" s="217"/>
      <c r="BD434" s="217"/>
      <c r="BE434" s="217"/>
      <c r="BF434" s="217"/>
      <c r="BG434" s="217"/>
      <c r="BH434" s="217"/>
      <c r="BI434" s="217"/>
      <c r="BJ434" s="217"/>
      <c r="BK434" s="217"/>
      <c r="BL434" s="217"/>
      <c r="BM434" s="217"/>
      <c r="BN434" s="217"/>
      <c r="BO434" s="217"/>
      <c r="BP434" s="217"/>
      <c r="BQ434" s="217"/>
      <c r="BR434" s="217"/>
      <c r="BS434" s="217"/>
      <c r="BT434" s="217"/>
      <c r="BU434" s="217"/>
      <c r="BV434" s="217"/>
      <c r="BW434" s="217"/>
      <c r="BX434" s="217"/>
      <c r="BY434" s="217"/>
      <c r="BZ434" s="217"/>
      <c r="CA434" s="217"/>
      <c r="CB434" s="217"/>
      <c r="CC434" s="217"/>
      <c r="CD434" s="217"/>
      <c r="CE434" s="217"/>
      <c r="CF434" s="217"/>
      <c r="CG434" s="217"/>
      <c r="CH434" s="217"/>
      <c r="CI434" s="217"/>
      <c r="CJ434" s="217"/>
      <c r="CK434" s="217"/>
      <c r="CL434" s="217"/>
      <c r="CM434" s="217"/>
      <c r="CN434" s="217"/>
      <c r="CO434" s="217"/>
      <c r="CP434" s="217"/>
      <c r="CQ434" s="217"/>
      <c r="CR434" s="217"/>
      <c r="CS434" s="217"/>
      <c r="CT434" s="217"/>
      <c r="CU434" s="217"/>
      <c r="CV434" s="217"/>
      <c r="CW434" s="217"/>
      <c r="CX434" s="217"/>
      <c r="CY434" s="217"/>
      <c r="CZ434" s="217"/>
      <c r="DA434" s="217"/>
      <c r="DB434" s="217"/>
      <c r="DC434" s="217"/>
      <c r="DD434" s="217"/>
      <c r="DE434" s="217"/>
      <c r="DF434" s="217"/>
      <c r="DG434" s="217"/>
      <c r="DH434" s="217"/>
      <c r="DI434" s="217"/>
      <c r="DJ434" s="217"/>
      <c r="DK434" s="217"/>
      <c r="DL434" s="217"/>
      <c r="DM434" s="217"/>
      <c r="DN434" s="217"/>
      <c r="DO434" s="217"/>
      <c r="DP434" s="217"/>
      <c r="DQ434" s="217"/>
      <c r="DR434" s="217"/>
      <c r="DS434" s="217"/>
      <c r="DT434" s="217"/>
      <c r="DU434" s="217"/>
      <c r="DV434" s="217"/>
      <c r="DW434" s="217"/>
      <c r="DX434" s="217"/>
      <c r="DY434" s="217"/>
      <c r="DZ434" s="217"/>
      <c r="EA434" s="217"/>
      <c r="EB434" s="217"/>
      <c r="EC434" s="217"/>
      <c r="ED434" s="217"/>
      <c r="EE434" s="217"/>
      <c r="EF434" s="217"/>
      <c r="EG434" s="217"/>
      <c r="EH434" s="217"/>
      <c r="EI434" s="217"/>
      <c r="EJ434" s="217"/>
      <c r="EK434" s="217"/>
      <c r="EL434" s="217"/>
      <c r="EM434" s="217"/>
      <c r="EN434" s="217"/>
      <c r="EO434" s="217"/>
      <c r="EP434" s="217"/>
      <c r="EQ434" s="217"/>
      <c r="ER434" s="217"/>
      <c r="ES434" s="217"/>
      <c r="ET434" s="217"/>
      <c r="EU434" s="217"/>
      <c r="EV434" s="217"/>
      <c r="EW434" s="217"/>
      <c r="EX434" s="217"/>
      <c r="EY434" s="217"/>
      <c r="EZ434" s="217"/>
      <c r="FA434" s="217"/>
      <c r="FB434" s="217"/>
      <c r="FC434" s="217"/>
      <c r="FD434" s="217"/>
      <c r="FE434" s="217"/>
      <c r="FF434" s="217"/>
      <c r="FG434" s="217"/>
      <c r="FH434" s="217"/>
      <c r="FI434" s="217"/>
      <c r="FJ434" s="217"/>
      <c r="FK434" s="217"/>
      <c r="FL434" s="217"/>
      <c r="FM434" s="217"/>
      <c r="FN434" s="217"/>
      <c r="FO434" s="217"/>
      <c r="FP434" s="217"/>
      <c r="FQ434" s="217"/>
      <c r="FR434" s="217"/>
      <c r="FS434" s="217"/>
      <c r="FT434" s="217"/>
      <c r="FU434" s="217"/>
      <c r="FV434" s="217"/>
      <c r="FW434" s="217"/>
      <c r="FX434" s="217"/>
      <c r="FY434" s="217"/>
      <c r="FZ434" s="217"/>
      <c r="GA434" s="217"/>
      <c r="GB434" s="217"/>
      <c r="GC434" s="217"/>
      <c r="GD434" s="217"/>
      <c r="GE434" s="217"/>
      <c r="GF434" s="217"/>
      <c r="GG434" s="217"/>
      <c r="GH434" s="217"/>
      <c r="GI434" s="217"/>
      <c r="GJ434" s="217"/>
      <c r="GK434" s="217"/>
      <c r="GL434" s="217"/>
      <c r="GM434" s="217"/>
      <c r="GN434" s="217"/>
      <c r="GO434" s="217"/>
      <c r="GP434" s="217"/>
      <c r="GQ434" s="217"/>
      <c r="GR434" s="217"/>
      <c r="GS434" s="217"/>
      <c r="GT434" s="217"/>
      <c r="GU434" s="217"/>
      <c r="GV434" s="217"/>
      <c r="GW434" s="217"/>
      <c r="GX434" s="217"/>
      <c r="GY434" s="217"/>
      <c r="GZ434" s="217"/>
      <c r="HA434" s="217"/>
      <c r="HB434" s="217"/>
      <c r="HC434" s="217"/>
      <c r="HD434" s="217"/>
      <c r="HE434" s="217"/>
      <c r="HF434" s="217"/>
      <c r="HG434" s="217"/>
      <c r="HH434" s="217"/>
      <c r="HI434" s="217"/>
      <c r="HJ434" s="217"/>
      <c r="HK434" s="217"/>
      <c r="HL434" s="217"/>
      <c r="HM434" s="217"/>
      <c r="HN434" s="217"/>
      <c r="HO434" s="217"/>
      <c r="HP434" s="217"/>
      <c r="HQ434" s="217"/>
      <c r="HR434" s="217"/>
      <c r="HS434" s="217"/>
      <c r="HT434" s="217"/>
      <c r="HU434" s="217"/>
      <c r="HV434" s="217"/>
      <c r="HW434" s="217"/>
      <c r="HX434" s="217"/>
      <c r="HY434" s="217"/>
      <c r="HZ434" s="217"/>
      <c r="IA434" s="217"/>
      <c r="IB434" s="217"/>
      <c r="IC434" s="217"/>
      <c r="ID434" s="217"/>
      <c r="IE434" s="217"/>
      <c r="IF434" s="217"/>
      <c r="IG434" s="217"/>
      <c r="IH434" s="217"/>
      <c r="II434" s="217"/>
      <c r="IJ434" s="217"/>
      <c r="IK434" s="217"/>
      <c r="IL434" s="217"/>
      <c r="IM434" s="217"/>
      <c r="IN434" s="217"/>
      <c r="IO434" s="217"/>
      <c r="IP434" s="217"/>
      <c r="IQ434" s="217"/>
      <c r="IR434" s="217"/>
      <c r="IS434" s="217"/>
      <c r="IT434" s="217"/>
      <c r="IU434" s="217"/>
      <c r="IV434" s="217"/>
      <c r="IW434" s="217"/>
    </row>
    <row r="435" customFormat="false" ht="12.75" hidden="false" customHeight="false" outlineLevel="0" collapsed="false">
      <c r="A435" s="192"/>
      <c r="B435" s="226"/>
      <c r="C435" s="222"/>
      <c r="D435" s="222"/>
      <c r="E435" s="222"/>
      <c r="F435" s="217"/>
      <c r="G435" s="217"/>
      <c r="H435" s="217"/>
      <c r="I435" s="217"/>
      <c r="J435" s="217"/>
      <c r="K435" s="217"/>
      <c r="L435" s="217"/>
      <c r="M435" s="217"/>
      <c r="N435" s="217"/>
      <c r="O435" s="217"/>
      <c r="P435" s="217"/>
      <c r="Q435" s="217"/>
      <c r="R435" s="217"/>
      <c r="S435" s="217"/>
      <c r="T435" s="217"/>
      <c r="U435" s="217"/>
      <c r="V435" s="217"/>
      <c r="W435" s="217"/>
      <c r="X435" s="217"/>
      <c r="Y435" s="217"/>
      <c r="Z435" s="217"/>
      <c r="AA435" s="217"/>
      <c r="AB435" s="217"/>
      <c r="AC435" s="217"/>
      <c r="AD435" s="217"/>
      <c r="AE435" s="217"/>
      <c r="AF435" s="217"/>
      <c r="AG435" s="217"/>
      <c r="AH435" s="217"/>
      <c r="AI435" s="217"/>
      <c r="AJ435" s="217"/>
      <c r="AK435" s="217"/>
      <c r="AL435" s="217"/>
      <c r="AM435" s="217"/>
      <c r="AN435" s="217"/>
      <c r="AO435" s="217"/>
      <c r="AP435" s="217"/>
      <c r="AQ435" s="217"/>
      <c r="AR435" s="217"/>
      <c r="AS435" s="217"/>
      <c r="AT435" s="217"/>
      <c r="AU435" s="217"/>
      <c r="AV435" s="217"/>
      <c r="AW435" s="217"/>
      <c r="AX435" s="217"/>
      <c r="AY435" s="217"/>
      <c r="AZ435" s="217"/>
      <c r="BA435" s="217"/>
      <c r="BB435" s="217"/>
      <c r="BC435" s="217"/>
      <c r="BD435" s="217"/>
      <c r="BE435" s="217"/>
      <c r="BF435" s="217"/>
      <c r="BG435" s="217"/>
      <c r="BH435" s="217"/>
      <c r="BI435" s="217"/>
      <c r="BJ435" s="217"/>
      <c r="BK435" s="217"/>
      <c r="BL435" s="217"/>
      <c r="BM435" s="217"/>
      <c r="BN435" s="217"/>
      <c r="BO435" s="217"/>
      <c r="BP435" s="217"/>
      <c r="BQ435" s="217"/>
      <c r="BR435" s="217"/>
      <c r="BS435" s="217"/>
      <c r="BT435" s="217"/>
      <c r="BU435" s="217"/>
      <c r="BV435" s="217"/>
      <c r="BW435" s="217"/>
      <c r="BX435" s="217"/>
      <c r="BY435" s="217"/>
      <c r="BZ435" s="217"/>
      <c r="CA435" s="217"/>
      <c r="CB435" s="217"/>
      <c r="CC435" s="217"/>
      <c r="CD435" s="217"/>
      <c r="CE435" s="217"/>
      <c r="CF435" s="217"/>
      <c r="CG435" s="217"/>
      <c r="CH435" s="217"/>
      <c r="CI435" s="217"/>
      <c r="CJ435" s="217"/>
      <c r="CK435" s="217"/>
      <c r="CL435" s="217"/>
      <c r="CM435" s="217"/>
      <c r="CN435" s="217"/>
      <c r="CO435" s="217"/>
      <c r="CP435" s="217"/>
      <c r="CQ435" s="217"/>
      <c r="CR435" s="217"/>
      <c r="CS435" s="217"/>
      <c r="CT435" s="217"/>
      <c r="CU435" s="217"/>
      <c r="CV435" s="217"/>
      <c r="CW435" s="217"/>
      <c r="CX435" s="217"/>
      <c r="CY435" s="217"/>
      <c r="CZ435" s="217"/>
      <c r="DA435" s="217"/>
      <c r="DB435" s="217"/>
      <c r="DC435" s="217"/>
      <c r="DD435" s="217"/>
      <c r="DE435" s="217"/>
      <c r="DF435" s="217"/>
      <c r="DG435" s="217"/>
      <c r="DH435" s="217"/>
      <c r="DI435" s="217"/>
      <c r="DJ435" s="217"/>
      <c r="DK435" s="217"/>
      <c r="DL435" s="217"/>
      <c r="DM435" s="217"/>
      <c r="DN435" s="217"/>
      <c r="DO435" s="217"/>
      <c r="DP435" s="217"/>
      <c r="DQ435" s="217"/>
      <c r="DR435" s="217"/>
      <c r="DS435" s="217"/>
      <c r="DT435" s="217"/>
      <c r="DU435" s="217"/>
      <c r="DV435" s="217"/>
      <c r="DW435" s="217"/>
      <c r="DX435" s="217"/>
      <c r="DY435" s="217"/>
      <c r="DZ435" s="217"/>
      <c r="EA435" s="217"/>
      <c r="EB435" s="217"/>
      <c r="EC435" s="217"/>
      <c r="ED435" s="217"/>
      <c r="EE435" s="217"/>
      <c r="EF435" s="217"/>
      <c r="EG435" s="217"/>
      <c r="EH435" s="217"/>
      <c r="EI435" s="217"/>
      <c r="EJ435" s="217"/>
      <c r="EK435" s="217"/>
      <c r="EL435" s="217"/>
      <c r="EM435" s="217"/>
      <c r="EN435" s="217"/>
      <c r="EO435" s="217"/>
      <c r="EP435" s="217"/>
      <c r="EQ435" s="217"/>
      <c r="ER435" s="217"/>
      <c r="ES435" s="217"/>
      <c r="ET435" s="217"/>
      <c r="EU435" s="217"/>
      <c r="EV435" s="217"/>
      <c r="EW435" s="217"/>
      <c r="EX435" s="217"/>
      <c r="EY435" s="217"/>
      <c r="EZ435" s="217"/>
      <c r="FA435" s="217"/>
      <c r="FB435" s="217"/>
      <c r="FC435" s="217"/>
      <c r="FD435" s="217"/>
      <c r="FE435" s="217"/>
      <c r="FF435" s="217"/>
      <c r="FG435" s="217"/>
      <c r="FH435" s="217"/>
      <c r="FI435" s="217"/>
      <c r="FJ435" s="217"/>
      <c r="FK435" s="217"/>
      <c r="FL435" s="217"/>
      <c r="FM435" s="217"/>
      <c r="FN435" s="217"/>
      <c r="FO435" s="217"/>
      <c r="FP435" s="217"/>
      <c r="FQ435" s="217"/>
      <c r="FR435" s="217"/>
      <c r="FS435" s="217"/>
      <c r="FT435" s="217"/>
      <c r="FU435" s="217"/>
      <c r="FV435" s="217"/>
      <c r="FW435" s="217"/>
      <c r="FX435" s="217"/>
      <c r="FY435" s="217"/>
      <c r="FZ435" s="217"/>
      <c r="GA435" s="217"/>
      <c r="GB435" s="217"/>
      <c r="GC435" s="217"/>
      <c r="GD435" s="217"/>
      <c r="GE435" s="217"/>
      <c r="GF435" s="217"/>
      <c r="GG435" s="217"/>
      <c r="GH435" s="217"/>
      <c r="GI435" s="217"/>
      <c r="GJ435" s="217"/>
      <c r="GK435" s="217"/>
      <c r="GL435" s="217"/>
      <c r="GM435" s="217"/>
      <c r="GN435" s="217"/>
      <c r="GO435" s="217"/>
      <c r="GP435" s="217"/>
      <c r="GQ435" s="217"/>
      <c r="GR435" s="217"/>
      <c r="GS435" s="217"/>
      <c r="GT435" s="217"/>
      <c r="GU435" s="217"/>
      <c r="GV435" s="217"/>
      <c r="GW435" s="217"/>
      <c r="GX435" s="217"/>
      <c r="GY435" s="217"/>
      <c r="GZ435" s="217"/>
      <c r="HA435" s="217"/>
      <c r="HB435" s="217"/>
      <c r="HC435" s="217"/>
      <c r="HD435" s="217"/>
      <c r="HE435" s="217"/>
      <c r="HF435" s="217"/>
      <c r="HG435" s="217"/>
      <c r="HH435" s="217"/>
      <c r="HI435" s="217"/>
      <c r="HJ435" s="217"/>
      <c r="HK435" s="217"/>
      <c r="HL435" s="217"/>
      <c r="HM435" s="217"/>
      <c r="HN435" s="217"/>
      <c r="HO435" s="217"/>
      <c r="HP435" s="217"/>
      <c r="HQ435" s="217"/>
      <c r="HR435" s="217"/>
      <c r="HS435" s="217"/>
      <c r="HT435" s="217"/>
      <c r="HU435" s="217"/>
      <c r="HV435" s="217"/>
      <c r="HW435" s="217"/>
      <c r="HX435" s="217"/>
      <c r="HY435" s="217"/>
      <c r="HZ435" s="217"/>
      <c r="IA435" s="217"/>
      <c r="IB435" s="217"/>
      <c r="IC435" s="217"/>
      <c r="ID435" s="217"/>
      <c r="IE435" s="217"/>
      <c r="IF435" s="217"/>
      <c r="IG435" s="217"/>
      <c r="IH435" s="217"/>
      <c r="II435" s="217"/>
      <c r="IJ435" s="217"/>
      <c r="IK435" s="217"/>
      <c r="IL435" s="217"/>
      <c r="IM435" s="217"/>
      <c r="IN435" s="217"/>
      <c r="IO435" s="217"/>
      <c r="IP435" s="217"/>
      <c r="IQ435" s="217"/>
      <c r="IR435" s="217"/>
      <c r="IS435" s="217"/>
      <c r="IT435" s="217"/>
      <c r="IU435" s="217"/>
      <c r="IV435" s="217"/>
      <c r="IW435" s="217"/>
    </row>
    <row r="436" customFormat="false" ht="12.75" hidden="false" customHeight="false" outlineLevel="0" collapsed="false">
      <c r="A436" s="191"/>
      <c r="B436" s="226"/>
      <c r="C436" s="222"/>
      <c r="D436" s="222"/>
      <c r="E436" s="222"/>
      <c r="F436" s="217"/>
      <c r="G436" s="217"/>
      <c r="H436" s="217"/>
      <c r="I436" s="217"/>
      <c r="J436" s="217"/>
      <c r="K436" s="217"/>
      <c r="L436" s="217"/>
      <c r="M436" s="217"/>
      <c r="N436" s="217"/>
      <c r="O436" s="217"/>
      <c r="P436" s="217"/>
      <c r="Q436" s="217"/>
      <c r="R436" s="217"/>
      <c r="S436" s="217"/>
      <c r="T436" s="217"/>
      <c r="U436" s="217"/>
      <c r="V436" s="217"/>
      <c r="W436" s="217"/>
      <c r="X436" s="217"/>
      <c r="Y436" s="217"/>
      <c r="Z436" s="217"/>
      <c r="AA436" s="217"/>
      <c r="AB436" s="217"/>
      <c r="AC436" s="217"/>
      <c r="AD436" s="217"/>
      <c r="AE436" s="217"/>
      <c r="AF436" s="217"/>
      <c r="AG436" s="217"/>
      <c r="AH436" s="217"/>
      <c r="AI436" s="217"/>
      <c r="AJ436" s="217"/>
      <c r="AK436" s="217"/>
      <c r="AL436" s="217"/>
      <c r="AM436" s="217"/>
      <c r="AN436" s="217"/>
      <c r="AO436" s="217"/>
      <c r="AP436" s="217"/>
      <c r="AQ436" s="217"/>
      <c r="AR436" s="217"/>
      <c r="AS436" s="217"/>
      <c r="AT436" s="217"/>
      <c r="AU436" s="217"/>
      <c r="AV436" s="217"/>
      <c r="AW436" s="217"/>
      <c r="AX436" s="217"/>
      <c r="AY436" s="217"/>
      <c r="AZ436" s="217"/>
      <c r="BA436" s="217"/>
      <c r="BB436" s="217"/>
      <c r="BC436" s="217"/>
      <c r="BD436" s="217"/>
      <c r="BE436" s="217"/>
      <c r="BF436" s="217"/>
      <c r="BG436" s="217"/>
      <c r="BH436" s="217"/>
      <c r="BI436" s="217"/>
      <c r="BJ436" s="217"/>
      <c r="BK436" s="217"/>
      <c r="BL436" s="217"/>
      <c r="BM436" s="217"/>
      <c r="BN436" s="217"/>
      <c r="BO436" s="217"/>
      <c r="BP436" s="217"/>
      <c r="BQ436" s="217"/>
      <c r="BR436" s="217"/>
      <c r="BS436" s="217"/>
      <c r="BT436" s="217"/>
      <c r="BU436" s="217"/>
      <c r="BV436" s="217"/>
      <c r="BW436" s="217"/>
      <c r="BX436" s="217"/>
      <c r="BY436" s="217"/>
      <c r="BZ436" s="217"/>
      <c r="CA436" s="217"/>
      <c r="CB436" s="217"/>
      <c r="CC436" s="217"/>
      <c r="CD436" s="217"/>
      <c r="CE436" s="217"/>
      <c r="CF436" s="217"/>
      <c r="CG436" s="217"/>
      <c r="CH436" s="217"/>
      <c r="CI436" s="217"/>
      <c r="CJ436" s="217"/>
      <c r="CK436" s="217"/>
      <c r="CL436" s="217"/>
      <c r="CM436" s="217"/>
      <c r="CN436" s="217"/>
      <c r="CO436" s="217"/>
      <c r="CP436" s="217"/>
      <c r="CQ436" s="217"/>
      <c r="CR436" s="217"/>
      <c r="CS436" s="217"/>
      <c r="CT436" s="217"/>
      <c r="CU436" s="217"/>
      <c r="CV436" s="217"/>
      <c r="CW436" s="217"/>
      <c r="CX436" s="217"/>
      <c r="CY436" s="217"/>
      <c r="CZ436" s="217"/>
      <c r="DA436" s="217"/>
      <c r="DB436" s="217"/>
      <c r="DC436" s="217"/>
      <c r="DD436" s="217"/>
      <c r="DE436" s="217"/>
      <c r="DF436" s="217"/>
      <c r="DG436" s="217"/>
      <c r="DH436" s="217"/>
      <c r="DI436" s="217"/>
      <c r="DJ436" s="217"/>
      <c r="DK436" s="217"/>
      <c r="DL436" s="217"/>
      <c r="DM436" s="217"/>
      <c r="DN436" s="217"/>
      <c r="DO436" s="217"/>
      <c r="DP436" s="217"/>
      <c r="DQ436" s="217"/>
      <c r="DR436" s="217"/>
      <c r="DS436" s="217"/>
      <c r="DT436" s="217"/>
      <c r="DU436" s="217"/>
      <c r="DV436" s="217"/>
      <c r="DW436" s="217"/>
      <c r="DX436" s="217"/>
      <c r="DY436" s="217"/>
      <c r="DZ436" s="217"/>
      <c r="EA436" s="217"/>
      <c r="EB436" s="217"/>
      <c r="EC436" s="217"/>
      <c r="ED436" s="217"/>
      <c r="EE436" s="217"/>
      <c r="EF436" s="217"/>
      <c r="EG436" s="217"/>
      <c r="EH436" s="217"/>
      <c r="EI436" s="217"/>
      <c r="EJ436" s="217"/>
      <c r="EK436" s="217"/>
      <c r="EL436" s="217"/>
      <c r="EM436" s="217"/>
      <c r="EN436" s="217"/>
      <c r="EO436" s="217"/>
      <c r="EP436" s="217"/>
      <c r="EQ436" s="217"/>
      <c r="ER436" s="217"/>
      <c r="ES436" s="217"/>
      <c r="ET436" s="217"/>
      <c r="EU436" s="217"/>
      <c r="EV436" s="217"/>
      <c r="EW436" s="217"/>
      <c r="EX436" s="217"/>
      <c r="EY436" s="217"/>
      <c r="EZ436" s="217"/>
      <c r="FA436" s="217"/>
      <c r="FB436" s="217"/>
      <c r="FC436" s="217"/>
      <c r="FD436" s="217"/>
      <c r="FE436" s="217"/>
      <c r="FF436" s="217"/>
      <c r="FG436" s="217"/>
      <c r="FH436" s="217"/>
      <c r="FI436" s="217"/>
      <c r="FJ436" s="217"/>
      <c r="FK436" s="217"/>
      <c r="FL436" s="217"/>
      <c r="FM436" s="217"/>
      <c r="FN436" s="217"/>
      <c r="FO436" s="217"/>
      <c r="FP436" s="217"/>
      <c r="FQ436" s="217"/>
      <c r="FR436" s="217"/>
      <c r="FS436" s="217"/>
      <c r="FT436" s="217"/>
      <c r="FU436" s="217"/>
      <c r="FV436" s="217"/>
      <c r="FW436" s="217"/>
      <c r="FX436" s="217"/>
      <c r="FY436" s="217"/>
      <c r="FZ436" s="217"/>
      <c r="GA436" s="217"/>
      <c r="GB436" s="217"/>
      <c r="GC436" s="217"/>
      <c r="GD436" s="217"/>
      <c r="GE436" s="217"/>
      <c r="GF436" s="217"/>
      <c r="GG436" s="217"/>
      <c r="GH436" s="217"/>
      <c r="GI436" s="217"/>
      <c r="GJ436" s="217"/>
      <c r="GK436" s="217"/>
      <c r="GL436" s="217"/>
      <c r="GM436" s="217"/>
      <c r="GN436" s="217"/>
      <c r="GO436" s="217"/>
      <c r="GP436" s="217"/>
      <c r="GQ436" s="217"/>
      <c r="GR436" s="217"/>
      <c r="GS436" s="217"/>
      <c r="GT436" s="217"/>
      <c r="GU436" s="217"/>
      <c r="GV436" s="217"/>
      <c r="GW436" s="217"/>
      <c r="GX436" s="217"/>
      <c r="GY436" s="217"/>
      <c r="GZ436" s="217"/>
      <c r="HA436" s="217"/>
      <c r="HB436" s="217"/>
      <c r="HC436" s="217"/>
      <c r="HD436" s="217"/>
      <c r="HE436" s="217"/>
      <c r="HF436" s="217"/>
      <c r="HG436" s="217"/>
      <c r="HH436" s="217"/>
      <c r="HI436" s="217"/>
      <c r="HJ436" s="217"/>
      <c r="HK436" s="217"/>
      <c r="HL436" s="217"/>
      <c r="HM436" s="217"/>
      <c r="HN436" s="217"/>
      <c r="HO436" s="217"/>
      <c r="HP436" s="217"/>
      <c r="HQ436" s="217"/>
      <c r="HR436" s="217"/>
      <c r="HS436" s="217"/>
      <c r="HT436" s="217"/>
      <c r="HU436" s="217"/>
      <c r="HV436" s="217"/>
      <c r="HW436" s="217"/>
      <c r="HX436" s="217"/>
      <c r="HY436" s="217"/>
      <c r="HZ436" s="217"/>
      <c r="IA436" s="217"/>
      <c r="IB436" s="217"/>
      <c r="IC436" s="217"/>
      <c r="ID436" s="217"/>
      <c r="IE436" s="217"/>
      <c r="IF436" s="217"/>
      <c r="IG436" s="217"/>
      <c r="IH436" s="217"/>
      <c r="II436" s="217"/>
      <c r="IJ436" s="217"/>
      <c r="IK436" s="217"/>
      <c r="IL436" s="217"/>
      <c r="IM436" s="217"/>
      <c r="IN436" s="217"/>
      <c r="IO436" s="217"/>
      <c r="IP436" s="217"/>
      <c r="IQ436" s="217"/>
      <c r="IR436" s="217"/>
      <c r="IS436" s="217"/>
      <c r="IT436" s="217"/>
      <c r="IU436" s="217"/>
      <c r="IV436" s="217"/>
      <c r="IW436" s="217"/>
    </row>
    <row r="437" customFormat="false" ht="12.75" hidden="false" customHeight="false" outlineLevel="0" collapsed="false">
      <c r="A437" s="191"/>
      <c r="B437" s="226"/>
      <c r="C437" s="222"/>
      <c r="D437" s="222"/>
      <c r="E437" s="222"/>
      <c r="F437" s="217"/>
      <c r="G437" s="217"/>
      <c r="H437" s="217"/>
      <c r="I437" s="217"/>
      <c r="J437" s="217"/>
      <c r="K437" s="217"/>
      <c r="L437" s="217"/>
      <c r="M437" s="217"/>
      <c r="N437" s="217"/>
      <c r="O437" s="217"/>
      <c r="P437" s="217"/>
      <c r="Q437" s="217"/>
      <c r="R437" s="217"/>
      <c r="S437" s="217"/>
      <c r="T437" s="217"/>
      <c r="U437" s="217"/>
      <c r="V437" s="217"/>
      <c r="W437" s="217"/>
      <c r="X437" s="217"/>
      <c r="Y437" s="217"/>
      <c r="Z437" s="217"/>
      <c r="AA437" s="217"/>
      <c r="AB437" s="217"/>
      <c r="AC437" s="217"/>
      <c r="AD437" s="217"/>
      <c r="AE437" s="217"/>
      <c r="AF437" s="217"/>
      <c r="AG437" s="217"/>
      <c r="AH437" s="217"/>
      <c r="AI437" s="217"/>
      <c r="AJ437" s="217"/>
      <c r="AK437" s="217"/>
      <c r="AL437" s="217"/>
      <c r="AM437" s="217"/>
      <c r="AN437" s="217"/>
      <c r="AO437" s="217"/>
      <c r="AP437" s="217"/>
      <c r="AQ437" s="217"/>
      <c r="AR437" s="217"/>
      <c r="AS437" s="217"/>
      <c r="AT437" s="217"/>
      <c r="AU437" s="217"/>
      <c r="AV437" s="217"/>
      <c r="AW437" s="217"/>
      <c r="AX437" s="217"/>
      <c r="AY437" s="217"/>
      <c r="AZ437" s="217"/>
      <c r="BA437" s="217"/>
      <c r="BB437" s="217"/>
      <c r="BC437" s="217"/>
      <c r="BD437" s="217"/>
      <c r="BE437" s="217"/>
      <c r="BF437" s="217"/>
      <c r="BG437" s="217"/>
      <c r="BH437" s="217"/>
      <c r="BI437" s="217"/>
      <c r="BJ437" s="217"/>
      <c r="BK437" s="217"/>
      <c r="BL437" s="217"/>
      <c r="BM437" s="217"/>
      <c r="BN437" s="217"/>
      <c r="BO437" s="217"/>
      <c r="BP437" s="217"/>
      <c r="BQ437" s="217"/>
      <c r="BR437" s="217"/>
      <c r="BS437" s="217"/>
      <c r="BT437" s="217"/>
      <c r="BU437" s="217"/>
      <c r="BV437" s="217"/>
      <c r="BW437" s="217"/>
      <c r="BX437" s="217"/>
      <c r="BY437" s="217"/>
      <c r="BZ437" s="217"/>
      <c r="CA437" s="217"/>
      <c r="CB437" s="217"/>
      <c r="CC437" s="217"/>
      <c r="CD437" s="217"/>
      <c r="CE437" s="217"/>
      <c r="CF437" s="217"/>
      <c r="CG437" s="217"/>
      <c r="CH437" s="217"/>
      <c r="CI437" s="217"/>
      <c r="CJ437" s="217"/>
      <c r="CK437" s="217"/>
      <c r="CL437" s="217"/>
      <c r="CM437" s="217"/>
      <c r="CN437" s="217"/>
      <c r="CO437" s="217"/>
      <c r="CP437" s="217"/>
      <c r="CQ437" s="217"/>
      <c r="CR437" s="217"/>
      <c r="CS437" s="217"/>
      <c r="CT437" s="217"/>
      <c r="CU437" s="217"/>
      <c r="CV437" s="217"/>
      <c r="CW437" s="217"/>
      <c r="CX437" s="217"/>
      <c r="CY437" s="217"/>
      <c r="CZ437" s="217"/>
      <c r="DA437" s="217"/>
      <c r="DB437" s="217"/>
      <c r="DC437" s="217"/>
      <c r="DD437" s="217"/>
      <c r="DE437" s="217"/>
      <c r="DF437" s="217"/>
      <c r="DG437" s="217"/>
      <c r="DH437" s="217"/>
      <c r="DI437" s="217"/>
      <c r="DJ437" s="217"/>
      <c r="DK437" s="217"/>
      <c r="DL437" s="217"/>
      <c r="DM437" s="217"/>
      <c r="DN437" s="217"/>
      <c r="DO437" s="217"/>
      <c r="DP437" s="217"/>
      <c r="DQ437" s="217"/>
      <c r="DR437" s="217"/>
      <c r="DS437" s="217"/>
      <c r="DT437" s="217"/>
      <c r="DU437" s="217"/>
      <c r="DV437" s="217"/>
      <c r="DW437" s="217"/>
      <c r="DX437" s="217"/>
      <c r="DY437" s="217"/>
      <c r="DZ437" s="217"/>
      <c r="EA437" s="217"/>
      <c r="EB437" s="217"/>
      <c r="EC437" s="217"/>
      <c r="ED437" s="217"/>
      <c r="EE437" s="217"/>
      <c r="EF437" s="217"/>
      <c r="EG437" s="217"/>
      <c r="EH437" s="217"/>
      <c r="EI437" s="217"/>
      <c r="EJ437" s="217"/>
      <c r="EK437" s="217"/>
      <c r="EL437" s="217"/>
      <c r="EM437" s="217"/>
      <c r="EN437" s="217"/>
      <c r="EO437" s="217"/>
      <c r="EP437" s="217"/>
      <c r="EQ437" s="217"/>
      <c r="ER437" s="217"/>
      <c r="ES437" s="217"/>
      <c r="ET437" s="217"/>
      <c r="EU437" s="217"/>
      <c r="EV437" s="217"/>
      <c r="EW437" s="217"/>
      <c r="EX437" s="217"/>
      <c r="EY437" s="217"/>
      <c r="EZ437" s="217"/>
      <c r="FA437" s="217"/>
      <c r="FB437" s="217"/>
      <c r="FC437" s="217"/>
      <c r="FD437" s="217"/>
      <c r="FE437" s="217"/>
      <c r="FF437" s="217"/>
      <c r="FG437" s="217"/>
      <c r="FH437" s="217"/>
      <c r="FI437" s="217"/>
      <c r="FJ437" s="217"/>
      <c r="FK437" s="217"/>
      <c r="FL437" s="217"/>
      <c r="FM437" s="217"/>
      <c r="FN437" s="217"/>
      <c r="FO437" s="217"/>
      <c r="FP437" s="217"/>
      <c r="FQ437" s="217"/>
      <c r="FR437" s="217"/>
      <c r="FS437" s="217"/>
      <c r="FT437" s="217"/>
      <c r="FU437" s="217"/>
      <c r="FV437" s="217"/>
      <c r="FW437" s="217"/>
      <c r="FX437" s="217"/>
      <c r="FY437" s="217"/>
      <c r="FZ437" s="217"/>
      <c r="GA437" s="217"/>
      <c r="GB437" s="217"/>
      <c r="GC437" s="217"/>
      <c r="GD437" s="217"/>
      <c r="GE437" s="217"/>
      <c r="GF437" s="217"/>
      <c r="GG437" s="217"/>
      <c r="GH437" s="217"/>
      <c r="GI437" s="217"/>
      <c r="GJ437" s="217"/>
      <c r="GK437" s="217"/>
      <c r="GL437" s="217"/>
      <c r="GM437" s="217"/>
      <c r="GN437" s="217"/>
      <c r="GO437" s="217"/>
      <c r="GP437" s="217"/>
      <c r="GQ437" s="217"/>
      <c r="GR437" s="217"/>
      <c r="GS437" s="217"/>
      <c r="GT437" s="217"/>
      <c r="GU437" s="217"/>
      <c r="GV437" s="217"/>
      <c r="GW437" s="217"/>
      <c r="GX437" s="217"/>
      <c r="GY437" s="217"/>
      <c r="GZ437" s="217"/>
      <c r="HA437" s="217"/>
      <c r="HB437" s="217"/>
      <c r="HC437" s="217"/>
      <c r="HD437" s="217"/>
      <c r="HE437" s="217"/>
      <c r="HF437" s="217"/>
      <c r="HG437" s="217"/>
      <c r="HH437" s="217"/>
      <c r="HI437" s="217"/>
      <c r="HJ437" s="217"/>
      <c r="HK437" s="217"/>
      <c r="HL437" s="217"/>
      <c r="HM437" s="217"/>
      <c r="HN437" s="217"/>
      <c r="HO437" s="217"/>
      <c r="HP437" s="217"/>
      <c r="HQ437" s="217"/>
      <c r="HR437" s="217"/>
      <c r="HS437" s="217"/>
      <c r="HT437" s="217"/>
      <c r="HU437" s="217"/>
      <c r="HV437" s="217"/>
      <c r="HW437" s="217"/>
      <c r="HX437" s="217"/>
      <c r="HY437" s="217"/>
      <c r="HZ437" s="217"/>
      <c r="IA437" s="217"/>
      <c r="IB437" s="217"/>
      <c r="IC437" s="217"/>
      <c r="ID437" s="217"/>
      <c r="IE437" s="217"/>
      <c r="IF437" s="217"/>
      <c r="IG437" s="217"/>
      <c r="IH437" s="217"/>
      <c r="II437" s="217"/>
      <c r="IJ437" s="217"/>
      <c r="IK437" s="217"/>
      <c r="IL437" s="217"/>
      <c r="IM437" s="217"/>
      <c r="IN437" s="217"/>
      <c r="IO437" s="217"/>
      <c r="IP437" s="217"/>
      <c r="IQ437" s="217"/>
      <c r="IR437" s="217"/>
      <c r="IS437" s="217"/>
      <c r="IT437" s="217"/>
      <c r="IU437" s="217"/>
      <c r="IV437" s="217"/>
      <c r="IW437" s="217"/>
    </row>
    <row r="438" customFormat="false" ht="12.75" hidden="false" customHeight="false" outlineLevel="0" collapsed="false">
      <c r="A438" s="192"/>
      <c r="B438" s="226"/>
      <c r="C438" s="222"/>
      <c r="D438" s="222"/>
      <c r="E438" s="222"/>
      <c r="F438" s="217"/>
      <c r="G438" s="217"/>
      <c r="H438" s="217"/>
      <c r="I438" s="217"/>
      <c r="J438" s="217"/>
      <c r="K438" s="217"/>
      <c r="L438" s="217"/>
      <c r="M438" s="217"/>
      <c r="N438" s="217"/>
      <c r="O438" s="217"/>
      <c r="P438" s="217"/>
      <c r="Q438" s="217"/>
      <c r="R438" s="217"/>
      <c r="S438" s="217"/>
      <c r="T438" s="217"/>
      <c r="U438" s="217"/>
      <c r="V438" s="217"/>
      <c r="W438" s="217"/>
      <c r="X438" s="217"/>
      <c r="Y438" s="217"/>
      <c r="Z438" s="217"/>
      <c r="AA438" s="217"/>
      <c r="AB438" s="217"/>
      <c r="AC438" s="217"/>
      <c r="AD438" s="217"/>
      <c r="AE438" s="217"/>
      <c r="AF438" s="217"/>
      <c r="AG438" s="217"/>
      <c r="AH438" s="217"/>
      <c r="AI438" s="217"/>
      <c r="AJ438" s="217"/>
      <c r="AK438" s="217"/>
      <c r="AL438" s="217"/>
      <c r="AM438" s="217"/>
      <c r="AN438" s="217"/>
      <c r="AO438" s="217"/>
      <c r="AP438" s="217"/>
      <c r="AQ438" s="217"/>
      <c r="AR438" s="217"/>
      <c r="AS438" s="217"/>
      <c r="AT438" s="217"/>
      <c r="AU438" s="217"/>
      <c r="AV438" s="217"/>
      <c r="AW438" s="217"/>
      <c r="AX438" s="217"/>
      <c r="AY438" s="217"/>
      <c r="AZ438" s="217"/>
      <c r="BA438" s="217"/>
      <c r="BB438" s="217"/>
      <c r="BC438" s="217"/>
      <c r="BD438" s="217"/>
      <c r="BE438" s="217"/>
      <c r="BF438" s="217"/>
      <c r="BG438" s="217"/>
      <c r="BH438" s="217"/>
      <c r="BI438" s="217"/>
      <c r="BJ438" s="217"/>
      <c r="BK438" s="217"/>
      <c r="BL438" s="217"/>
      <c r="BM438" s="217"/>
      <c r="BN438" s="217"/>
      <c r="BO438" s="217"/>
      <c r="BP438" s="217"/>
      <c r="BQ438" s="217"/>
      <c r="BR438" s="217"/>
      <c r="BS438" s="217"/>
      <c r="BT438" s="217"/>
      <c r="BU438" s="217"/>
      <c r="BV438" s="217"/>
      <c r="BW438" s="217"/>
      <c r="BX438" s="217"/>
      <c r="BY438" s="217"/>
      <c r="BZ438" s="217"/>
      <c r="CA438" s="217"/>
      <c r="CB438" s="217"/>
      <c r="CC438" s="217"/>
      <c r="CD438" s="217"/>
      <c r="CE438" s="217"/>
      <c r="CF438" s="217"/>
      <c r="CG438" s="217"/>
      <c r="CH438" s="217"/>
      <c r="CI438" s="217"/>
      <c r="CJ438" s="217"/>
      <c r="CK438" s="217"/>
      <c r="CL438" s="217"/>
      <c r="CM438" s="217"/>
      <c r="CN438" s="217"/>
      <c r="CO438" s="217"/>
      <c r="CP438" s="217"/>
      <c r="CQ438" s="217"/>
      <c r="CR438" s="217"/>
      <c r="CS438" s="217"/>
      <c r="CT438" s="217"/>
      <c r="CU438" s="217"/>
      <c r="CV438" s="217"/>
      <c r="CW438" s="217"/>
      <c r="CX438" s="217"/>
      <c r="CY438" s="217"/>
      <c r="CZ438" s="217"/>
      <c r="DA438" s="217"/>
      <c r="DB438" s="217"/>
      <c r="DC438" s="217"/>
      <c r="DD438" s="217"/>
      <c r="DE438" s="217"/>
      <c r="DF438" s="217"/>
      <c r="DG438" s="217"/>
      <c r="DH438" s="217"/>
      <c r="DI438" s="217"/>
      <c r="DJ438" s="217"/>
      <c r="DK438" s="217"/>
      <c r="DL438" s="217"/>
      <c r="DM438" s="217"/>
      <c r="DN438" s="217"/>
      <c r="DO438" s="217"/>
      <c r="DP438" s="217"/>
      <c r="DQ438" s="217"/>
      <c r="DR438" s="217"/>
      <c r="DS438" s="217"/>
      <c r="DT438" s="217"/>
      <c r="DU438" s="217"/>
      <c r="DV438" s="217"/>
      <c r="DW438" s="217"/>
      <c r="DX438" s="217"/>
      <c r="DY438" s="217"/>
      <c r="DZ438" s="217"/>
      <c r="EA438" s="217"/>
      <c r="EB438" s="217"/>
      <c r="EC438" s="217"/>
      <c r="ED438" s="217"/>
      <c r="EE438" s="217"/>
      <c r="EF438" s="217"/>
      <c r="EG438" s="217"/>
      <c r="EH438" s="217"/>
      <c r="EI438" s="217"/>
      <c r="EJ438" s="217"/>
      <c r="EK438" s="217"/>
      <c r="EL438" s="217"/>
      <c r="EM438" s="217"/>
      <c r="EN438" s="217"/>
      <c r="EO438" s="217"/>
      <c r="EP438" s="217"/>
      <c r="EQ438" s="217"/>
      <c r="ER438" s="217"/>
      <c r="ES438" s="217"/>
      <c r="ET438" s="217"/>
      <c r="EU438" s="217"/>
      <c r="EV438" s="217"/>
      <c r="EW438" s="217"/>
      <c r="EX438" s="217"/>
      <c r="EY438" s="217"/>
      <c r="EZ438" s="217"/>
      <c r="FA438" s="217"/>
      <c r="FB438" s="217"/>
      <c r="FC438" s="217"/>
      <c r="FD438" s="217"/>
      <c r="FE438" s="217"/>
      <c r="FF438" s="217"/>
      <c r="FG438" s="217"/>
      <c r="FH438" s="217"/>
      <c r="FI438" s="217"/>
      <c r="FJ438" s="217"/>
      <c r="FK438" s="217"/>
      <c r="FL438" s="217"/>
      <c r="FM438" s="217"/>
      <c r="FN438" s="217"/>
      <c r="FO438" s="217"/>
      <c r="FP438" s="217"/>
      <c r="FQ438" s="217"/>
      <c r="FR438" s="217"/>
      <c r="FS438" s="217"/>
      <c r="FT438" s="217"/>
      <c r="FU438" s="217"/>
      <c r="FV438" s="217"/>
      <c r="FW438" s="217"/>
      <c r="FX438" s="217"/>
      <c r="FY438" s="217"/>
      <c r="FZ438" s="217"/>
      <c r="GA438" s="217"/>
      <c r="GB438" s="217"/>
      <c r="GC438" s="217"/>
      <c r="GD438" s="217"/>
      <c r="GE438" s="217"/>
      <c r="GF438" s="217"/>
      <c r="GG438" s="217"/>
      <c r="GH438" s="217"/>
      <c r="GI438" s="217"/>
      <c r="GJ438" s="217"/>
      <c r="GK438" s="217"/>
      <c r="GL438" s="217"/>
      <c r="GM438" s="217"/>
      <c r="GN438" s="217"/>
      <c r="GO438" s="217"/>
      <c r="GP438" s="217"/>
      <c r="GQ438" s="217"/>
      <c r="GR438" s="217"/>
      <c r="GS438" s="217"/>
      <c r="GT438" s="217"/>
      <c r="GU438" s="217"/>
      <c r="GV438" s="217"/>
      <c r="GW438" s="217"/>
      <c r="GX438" s="217"/>
      <c r="GY438" s="217"/>
      <c r="GZ438" s="217"/>
      <c r="HA438" s="217"/>
      <c r="HB438" s="217"/>
      <c r="HC438" s="217"/>
      <c r="HD438" s="217"/>
      <c r="HE438" s="217"/>
      <c r="HF438" s="217"/>
      <c r="HG438" s="217"/>
      <c r="HH438" s="217"/>
      <c r="HI438" s="217"/>
      <c r="HJ438" s="217"/>
      <c r="HK438" s="217"/>
      <c r="HL438" s="217"/>
      <c r="HM438" s="217"/>
      <c r="HN438" s="217"/>
      <c r="HO438" s="217"/>
      <c r="HP438" s="217"/>
      <c r="HQ438" s="217"/>
      <c r="HR438" s="217"/>
      <c r="HS438" s="217"/>
      <c r="HT438" s="217"/>
      <c r="HU438" s="217"/>
      <c r="HV438" s="217"/>
      <c r="HW438" s="217"/>
      <c r="HX438" s="217"/>
      <c r="HY438" s="217"/>
      <c r="HZ438" s="217"/>
      <c r="IA438" s="217"/>
      <c r="IB438" s="217"/>
      <c r="IC438" s="217"/>
      <c r="ID438" s="217"/>
      <c r="IE438" s="217"/>
      <c r="IF438" s="217"/>
      <c r="IG438" s="217"/>
      <c r="IH438" s="217"/>
      <c r="II438" s="217"/>
      <c r="IJ438" s="217"/>
      <c r="IK438" s="217"/>
      <c r="IL438" s="217"/>
      <c r="IM438" s="217"/>
      <c r="IN438" s="217"/>
      <c r="IO438" s="217"/>
      <c r="IP438" s="217"/>
      <c r="IQ438" s="217"/>
      <c r="IR438" s="217"/>
      <c r="IS438" s="217"/>
      <c r="IT438" s="217"/>
      <c r="IU438" s="217"/>
      <c r="IV438" s="217"/>
      <c r="IW438" s="217"/>
    </row>
    <row r="439" customFormat="false" ht="12.75" hidden="false" customHeight="false" outlineLevel="0" collapsed="false">
      <c r="A439" s="194"/>
      <c r="B439" s="226"/>
      <c r="C439" s="228"/>
      <c r="D439" s="228"/>
      <c r="E439" s="228"/>
      <c r="F439" s="217"/>
      <c r="G439" s="217"/>
      <c r="H439" s="217"/>
      <c r="I439" s="217"/>
      <c r="J439" s="217"/>
      <c r="K439" s="217"/>
      <c r="L439" s="217"/>
      <c r="M439" s="217"/>
      <c r="N439" s="217"/>
      <c r="O439" s="217"/>
      <c r="P439" s="217"/>
      <c r="Q439" s="217"/>
      <c r="R439" s="217"/>
      <c r="S439" s="217"/>
      <c r="T439" s="217"/>
      <c r="U439" s="217"/>
      <c r="V439" s="217"/>
      <c r="W439" s="217"/>
      <c r="X439" s="217"/>
      <c r="Y439" s="217"/>
      <c r="Z439" s="217"/>
      <c r="AA439" s="217"/>
      <c r="AB439" s="217"/>
      <c r="AC439" s="217"/>
      <c r="AD439" s="217"/>
      <c r="AE439" s="217"/>
      <c r="AF439" s="217"/>
      <c r="AG439" s="217"/>
      <c r="AH439" s="217"/>
      <c r="AI439" s="217"/>
      <c r="AJ439" s="217"/>
      <c r="AK439" s="217"/>
      <c r="AL439" s="217"/>
      <c r="AM439" s="217"/>
      <c r="AN439" s="217"/>
      <c r="AO439" s="217"/>
      <c r="AP439" s="217"/>
      <c r="AQ439" s="217"/>
      <c r="AR439" s="217"/>
      <c r="AS439" s="217"/>
      <c r="AT439" s="217"/>
      <c r="AU439" s="217"/>
      <c r="AV439" s="217"/>
      <c r="AW439" s="217"/>
      <c r="AX439" s="217"/>
      <c r="AY439" s="217"/>
      <c r="AZ439" s="217"/>
      <c r="BA439" s="217"/>
      <c r="BB439" s="217"/>
      <c r="BC439" s="217"/>
      <c r="BD439" s="217"/>
      <c r="BE439" s="217"/>
      <c r="BF439" s="217"/>
      <c r="BG439" s="217"/>
      <c r="BH439" s="217"/>
      <c r="BI439" s="217"/>
      <c r="BJ439" s="217"/>
      <c r="BK439" s="217"/>
      <c r="BL439" s="217"/>
      <c r="BM439" s="217"/>
      <c r="BN439" s="217"/>
      <c r="BO439" s="217"/>
      <c r="BP439" s="217"/>
      <c r="BQ439" s="217"/>
      <c r="BR439" s="217"/>
      <c r="BS439" s="217"/>
      <c r="BT439" s="217"/>
      <c r="BU439" s="217"/>
      <c r="BV439" s="217"/>
      <c r="BW439" s="217"/>
      <c r="BX439" s="217"/>
      <c r="BY439" s="217"/>
      <c r="BZ439" s="217"/>
      <c r="CA439" s="217"/>
      <c r="CB439" s="217"/>
      <c r="CC439" s="217"/>
      <c r="CD439" s="217"/>
      <c r="CE439" s="217"/>
      <c r="CF439" s="217"/>
      <c r="CG439" s="217"/>
      <c r="CH439" s="217"/>
      <c r="CI439" s="217"/>
      <c r="CJ439" s="217"/>
      <c r="CK439" s="217"/>
      <c r="CL439" s="217"/>
      <c r="CM439" s="217"/>
      <c r="CN439" s="217"/>
      <c r="CO439" s="217"/>
      <c r="CP439" s="217"/>
      <c r="CQ439" s="217"/>
      <c r="CR439" s="217"/>
      <c r="CS439" s="217"/>
      <c r="CT439" s="217"/>
      <c r="CU439" s="217"/>
      <c r="CV439" s="217"/>
      <c r="CW439" s="217"/>
      <c r="CX439" s="217"/>
      <c r="CY439" s="217"/>
      <c r="CZ439" s="217"/>
      <c r="DA439" s="217"/>
      <c r="DB439" s="217"/>
      <c r="DC439" s="217"/>
      <c r="DD439" s="217"/>
      <c r="DE439" s="217"/>
      <c r="DF439" s="217"/>
      <c r="DG439" s="217"/>
      <c r="DH439" s="217"/>
      <c r="DI439" s="217"/>
      <c r="DJ439" s="217"/>
      <c r="DK439" s="217"/>
      <c r="DL439" s="217"/>
      <c r="DM439" s="217"/>
      <c r="DN439" s="217"/>
      <c r="DO439" s="217"/>
      <c r="DP439" s="217"/>
      <c r="DQ439" s="217"/>
      <c r="DR439" s="217"/>
      <c r="DS439" s="217"/>
      <c r="DT439" s="217"/>
      <c r="DU439" s="217"/>
      <c r="DV439" s="217"/>
      <c r="DW439" s="217"/>
      <c r="DX439" s="217"/>
      <c r="DY439" s="217"/>
      <c r="DZ439" s="217"/>
      <c r="EA439" s="217"/>
      <c r="EB439" s="217"/>
      <c r="EC439" s="217"/>
      <c r="ED439" s="217"/>
      <c r="EE439" s="217"/>
      <c r="EF439" s="217"/>
      <c r="EG439" s="217"/>
      <c r="EH439" s="217"/>
      <c r="EI439" s="217"/>
      <c r="EJ439" s="217"/>
      <c r="EK439" s="217"/>
      <c r="EL439" s="217"/>
      <c r="EM439" s="217"/>
      <c r="EN439" s="217"/>
      <c r="EO439" s="217"/>
      <c r="EP439" s="217"/>
      <c r="EQ439" s="217"/>
      <c r="ER439" s="217"/>
      <c r="ES439" s="217"/>
      <c r="ET439" s="217"/>
      <c r="EU439" s="217"/>
      <c r="EV439" s="217"/>
      <c r="EW439" s="217"/>
      <c r="EX439" s="217"/>
      <c r="EY439" s="217"/>
      <c r="EZ439" s="217"/>
      <c r="FA439" s="217"/>
      <c r="FB439" s="217"/>
      <c r="FC439" s="217"/>
      <c r="FD439" s="217"/>
      <c r="FE439" s="217"/>
      <c r="FF439" s="217"/>
      <c r="FG439" s="217"/>
      <c r="FH439" s="217"/>
      <c r="FI439" s="217"/>
      <c r="FJ439" s="217"/>
      <c r="FK439" s="217"/>
      <c r="FL439" s="217"/>
      <c r="FM439" s="217"/>
      <c r="FN439" s="217"/>
      <c r="FO439" s="217"/>
      <c r="FP439" s="217"/>
      <c r="FQ439" s="217"/>
      <c r="FR439" s="217"/>
      <c r="FS439" s="217"/>
      <c r="FT439" s="217"/>
      <c r="FU439" s="217"/>
      <c r="FV439" s="217"/>
      <c r="FW439" s="217"/>
      <c r="FX439" s="217"/>
      <c r="FY439" s="217"/>
      <c r="FZ439" s="217"/>
      <c r="GA439" s="217"/>
      <c r="GB439" s="217"/>
      <c r="GC439" s="217"/>
      <c r="GD439" s="217"/>
      <c r="GE439" s="217"/>
      <c r="GF439" s="217"/>
      <c r="GG439" s="217"/>
      <c r="GH439" s="217"/>
      <c r="GI439" s="217"/>
      <c r="GJ439" s="217"/>
      <c r="GK439" s="217"/>
      <c r="GL439" s="217"/>
      <c r="GM439" s="217"/>
      <c r="GN439" s="217"/>
      <c r="GO439" s="217"/>
      <c r="GP439" s="217"/>
      <c r="GQ439" s="217"/>
      <c r="GR439" s="217"/>
      <c r="GS439" s="217"/>
      <c r="GT439" s="217"/>
      <c r="GU439" s="217"/>
      <c r="GV439" s="217"/>
      <c r="GW439" s="217"/>
      <c r="GX439" s="217"/>
      <c r="GY439" s="217"/>
      <c r="GZ439" s="217"/>
      <c r="HA439" s="217"/>
      <c r="HB439" s="217"/>
      <c r="HC439" s="217"/>
      <c r="HD439" s="217"/>
      <c r="HE439" s="217"/>
      <c r="HF439" s="217"/>
      <c r="HG439" s="217"/>
      <c r="HH439" s="217"/>
      <c r="HI439" s="217"/>
      <c r="HJ439" s="217"/>
      <c r="HK439" s="217"/>
      <c r="HL439" s="217"/>
      <c r="HM439" s="217"/>
      <c r="HN439" s="217"/>
      <c r="HO439" s="217"/>
      <c r="HP439" s="217"/>
      <c r="HQ439" s="217"/>
      <c r="HR439" s="217"/>
      <c r="HS439" s="217"/>
      <c r="HT439" s="217"/>
      <c r="HU439" s="217"/>
      <c r="HV439" s="217"/>
      <c r="HW439" s="217"/>
      <c r="HX439" s="217"/>
      <c r="HY439" s="217"/>
      <c r="HZ439" s="217"/>
      <c r="IA439" s="217"/>
      <c r="IB439" s="217"/>
      <c r="IC439" s="217"/>
      <c r="ID439" s="217"/>
      <c r="IE439" s="217"/>
      <c r="IF439" s="217"/>
      <c r="IG439" s="217"/>
      <c r="IH439" s="217"/>
      <c r="II439" s="217"/>
      <c r="IJ439" s="217"/>
      <c r="IK439" s="217"/>
      <c r="IL439" s="217"/>
      <c r="IM439" s="217"/>
      <c r="IN439" s="217"/>
      <c r="IO439" s="217"/>
      <c r="IP439" s="217"/>
      <c r="IQ439" s="217"/>
      <c r="IR439" s="217"/>
      <c r="IS439" s="217"/>
      <c r="IT439" s="217"/>
      <c r="IU439" s="217"/>
      <c r="IV439" s="217"/>
      <c r="IW439" s="217"/>
    </row>
    <row r="440" customFormat="false" ht="12.75" hidden="false" customHeight="false" outlineLevel="0" collapsed="false">
      <c r="A440" s="191"/>
      <c r="B440" s="229"/>
      <c r="C440" s="222"/>
      <c r="D440" s="222"/>
      <c r="E440" s="222"/>
      <c r="F440" s="217"/>
      <c r="G440" s="217"/>
      <c r="H440" s="217"/>
      <c r="I440" s="217"/>
      <c r="J440" s="217"/>
      <c r="K440" s="217"/>
      <c r="L440" s="217"/>
      <c r="M440" s="217"/>
      <c r="N440" s="217"/>
      <c r="O440" s="217"/>
      <c r="P440" s="217"/>
      <c r="Q440" s="217"/>
      <c r="R440" s="217"/>
      <c r="S440" s="217"/>
      <c r="T440" s="217"/>
      <c r="U440" s="217"/>
      <c r="V440" s="217"/>
      <c r="W440" s="217"/>
      <c r="X440" s="217"/>
      <c r="Y440" s="217"/>
      <c r="Z440" s="217"/>
      <c r="AA440" s="217"/>
      <c r="AB440" s="217"/>
      <c r="AC440" s="217"/>
      <c r="AD440" s="217"/>
      <c r="AE440" s="217"/>
      <c r="AF440" s="217"/>
      <c r="AG440" s="217"/>
      <c r="AH440" s="217"/>
      <c r="AI440" s="217"/>
      <c r="AJ440" s="217"/>
      <c r="AK440" s="217"/>
      <c r="AL440" s="217"/>
      <c r="AM440" s="217"/>
      <c r="AN440" s="217"/>
      <c r="AO440" s="217"/>
      <c r="AP440" s="217"/>
      <c r="AQ440" s="217"/>
      <c r="AR440" s="217"/>
      <c r="AS440" s="217"/>
      <c r="AT440" s="217"/>
      <c r="AU440" s="217"/>
      <c r="AV440" s="217"/>
      <c r="AW440" s="217"/>
      <c r="AX440" s="217"/>
      <c r="AY440" s="217"/>
      <c r="AZ440" s="217"/>
      <c r="BA440" s="217"/>
      <c r="BB440" s="217"/>
      <c r="BC440" s="217"/>
      <c r="BD440" s="217"/>
      <c r="BE440" s="217"/>
      <c r="BF440" s="217"/>
      <c r="BG440" s="217"/>
      <c r="BH440" s="217"/>
      <c r="BI440" s="217"/>
      <c r="BJ440" s="217"/>
      <c r="BK440" s="217"/>
      <c r="BL440" s="217"/>
      <c r="BM440" s="217"/>
      <c r="BN440" s="217"/>
      <c r="BO440" s="217"/>
      <c r="BP440" s="217"/>
      <c r="BQ440" s="217"/>
      <c r="BR440" s="217"/>
      <c r="BS440" s="217"/>
      <c r="BT440" s="217"/>
      <c r="BU440" s="217"/>
      <c r="BV440" s="217"/>
      <c r="BW440" s="217"/>
      <c r="BX440" s="217"/>
      <c r="BY440" s="217"/>
      <c r="BZ440" s="217"/>
      <c r="CA440" s="217"/>
      <c r="CB440" s="217"/>
      <c r="CC440" s="217"/>
      <c r="CD440" s="217"/>
      <c r="CE440" s="217"/>
      <c r="CF440" s="217"/>
      <c r="CG440" s="217"/>
      <c r="CH440" s="217"/>
      <c r="CI440" s="217"/>
      <c r="CJ440" s="217"/>
      <c r="CK440" s="217"/>
      <c r="CL440" s="217"/>
      <c r="CM440" s="217"/>
      <c r="CN440" s="217"/>
      <c r="CO440" s="217"/>
      <c r="CP440" s="217"/>
      <c r="CQ440" s="217"/>
      <c r="CR440" s="217"/>
      <c r="CS440" s="217"/>
      <c r="CT440" s="217"/>
      <c r="CU440" s="217"/>
      <c r="CV440" s="217"/>
      <c r="CW440" s="217"/>
      <c r="CX440" s="217"/>
      <c r="CY440" s="217"/>
      <c r="CZ440" s="217"/>
      <c r="DA440" s="217"/>
      <c r="DB440" s="217"/>
      <c r="DC440" s="217"/>
      <c r="DD440" s="217"/>
      <c r="DE440" s="217"/>
      <c r="DF440" s="217"/>
      <c r="DG440" s="217"/>
      <c r="DH440" s="217"/>
      <c r="DI440" s="217"/>
      <c r="DJ440" s="217"/>
      <c r="DK440" s="217"/>
      <c r="DL440" s="217"/>
      <c r="DM440" s="217"/>
      <c r="DN440" s="217"/>
      <c r="DO440" s="217"/>
      <c r="DP440" s="217"/>
      <c r="DQ440" s="217"/>
      <c r="DR440" s="217"/>
      <c r="DS440" s="217"/>
      <c r="DT440" s="217"/>
      <c r="DU440" s="217"/>
      <c r="DV440" s="217"/>
      <c r="DW440" s="217"/>
      <c r="DX440" s="217"/>
      <c r="DY440" s="217"/>
      <c r="DZ440" s="217"/>
      <c r="EA440" s="217"/>
      <c r="EB440" s="217"/>
      <c r="EC440" s="217"/>
      <c r="ED440" s="217"/>
      <c r="EE440" s="217"/>
      <c r="EF440" s="217"/>
      <c r="EG440" s="217"/>
      <c r="EH440" s="217"/>
      <c r="EI440" s="217"/>
      <c r="EJ440" s="217"/>
      <c r="EK440" s="217"/>
      <c r="EL440" s="217"/>
      <c r="EM440" s="217"/>
      <c r="EN440" s="217"/>
      <c r="EO440" s="217"/>
      <c r="EP440" s="217"/>
      <c r="EQ440" s="217"/>
      <c r="ER440" s="217"/>
      <c r="ES440" s="217"/>
      <c r="ET440" s="217"/>
      <c r="EU440" s="217"/>
      <c r="EV440" s="217"/>
      <c r="EW440" s="217"/>
      <c r="EX440" s="217"/>
      <c r="EY440" s="217"/>
      <c r="EZ440" s="217"/>
      <c r="FA440" s="217"/>
      <c r="FB440" s="217"/>
      <c r="FC440" s="217"/>
      <c r="FD440" s="217"/>
      <c r="FE440" s="217"/>
      <c r="FF440" s="217"/>
      <c r="FG440" s="217"/>
      <c r="FH440" s="217"/>
      <c r="FI440" s="217"/>
      <c r="FJ440" s="217"/>
      <c r="FK440" s="217"/>
      <c r="FL440" s="217"/>
      <c r="FM440" s="217"/>
      <c r="FN440" s="217"/>
      <c r="FO440" s="217"/>
      <c r="FP440" s="217"/>
      <c r="FQ440" s="217"/>
      <c r="FR440" s="217"/>
      <c r="FS440" s="217"/>
      <c r="FT440" s="217"/>
      <c r="FU440" s="217"/>
      <c r="FV440" s="217"/>
      <c r="FW440" s="217"/>
      <c r="FX440" s="217"/>
      <c r="FY440" s="217"/>
      <c r="FZ440" s="217"/>
      <c r="GA440" s="217"/>
      <c r="GB440" s="217"/>
      <c r="GC440" s="217"/>
      <c r="GD440" s="217"/>
      <c r="GE440" s="217"/>
      <c r="GF440" s="217"/>
      <c r="GG440" s="217"/>
      <c r="GH440" s="217"/>
      <c r="GI440" s="217"/>
      <c r="GJ440" s="217"/>
      <c r="GK440" s="217"/>
      <c r="GL440" s="217"/>
      <c r="GM440" s="217"/>
      <c r="GN440" s="217"/>
      <c r="GO440" s="217"/>
      <c r="GP440" s="217"/>
      <c r="GQ440" s="217"/>
      <c r="GR440" s="217"/>
      <c r="GS440" s="217"/>
      <c r="GT440" s="217"/>
      <c r="GU440" s="217"/>
      <c r="GV440" s="217"/>
      <c r="GW440" s="217"/>
      <c r="GX440" s="217"/>
      <c r="GY440" s="217"/>
      <c r="GZ440" s="217"/>
      <c r="HA440" s="217"/>
      <c r="HB440" s="217"/>
      <c r="HC440" s="217"/>
      <c r="HD440" s="217"/>
      <c r="HE440" s="217"/>
      <c r="HF440" s="217"/>
      <c r="HG440" s="217"/>
      <c r="HH440" s="217"/>
      <c r="HI440" s="217"/>
      <c r="HJ440" s="217"/>
      <c r="HK440" s="217"/>
      <c r="HL440" s="217"/>
      <c r="HM440" s="217"/>
      <c r="HN440" s="217"/>
      <c r="HO440" s="217"/>
      <c r="HP440" s="217"/>
      <c r="HQ440" s="217"/>
      <c r="HR440" s="217"/>
      <c r="HS440" s="217"/>
      <c r="HT440" s="217"/>
      <c r="HU440" s="217"/>
      <c r="HV440" s="217"/>
      <c r="HW440" s="217"/>
      <c r="HX440" s="217"/>
      <c r="HY440" s="217"/>
      <c r="HZ440" s="217"/>
      <c r="IA440" s="217"/>
      <c r="IB440" s="217"/>
      <c r="IC440" s="217"/>
      <c r="ID440" s="217"/>
      <c r="IE440" s="217"/>
      <c r="IF440" s="217"/>
      <c r="IG440" s="217"/>
      <c r="IH440" s="217"/>
      <c r="II440" s="217"/>
      <c r="IJ440" s="217"/>
      <c r="IK440" s="217"/>
      <c r="IL440" s="217"/>
      <c r="IM440" s="217"/>
      <c r="IN440" s="217"/>
      <c r="IO440" s="217"/>
      <c r="IP440" s="217"/>
      <c r="IQ440" s="217"/>
      <c r="IR440" s="217"/>
      <c r="IS440" s="217"/>
      <c r="IT440" s="217"/>
      <c r="IU440" s="217"/>
      <c r="IV440" s="217"/>
      <c r="IW440" s="217"/>
    </row>
    <row r="441" customFormat="false" ht="13.9" hidden="false" customHeight="true" outlineLevel="0" collapsed="false">
      <c r="A441" s="190"/>
      <c r="B441" s="229"/>
      <c r="C441" s="222"/>
      <c r="D441" s="222"/>
      <c r="E441" s="222"/>
      <c r="F441" s="217"/>
      <c r="G441" s="217"/>
      <c r="H441" s="217"/>
      <c r="I441" s="217"/>
      <c r="J441" s="217"/>
      <c r="K441" s="217"/>
      <c r="L441" s="217"/>
      <c r="M441" s="217"/>
      <c r="N441" s="217"/>
      <c r="O441" s="217"/>
      <c r="P441" s="217"/>
      <c r="Q441" s="217"/>
      <c r="R441" s="217"/>
      <c r="S441" s="217"/>
      <c r="T441" s="217"/>
      <c r="U441" s="217"/>
      <c r="V441" s="217"/>
      <c r="W441" s="217"/>
      <c r="X441" s="217"/>
      <c r="Y441" s="217"/>
      <c r="Z441" s="217"/>
      <c r="AA441" s="217"/>
      <c r="AB441" s="217"/>
      <c r="AC441" s="217"/>
      <c r="AD441" s="217"/>
      <c r="AE441" s="217"/>
      <c r="AF441" s="217"/>
      <c r="AG441" s="217"/>
      <c r="AH441" s="217"/>
      <c r="AI441" s="217"/>
      <c r="AJ441" s="217"/>
      <c r="AK441" s="217"/>
      <c r="AL441" s="217"/>
      <c r="AM441" s="217"/>
      <c r="AN441" s="217"/>
      <c r="AO441" s="217"/>
      <c r="AP441" s="217"/>
      <c r="AQ441" s="217"/>
      <c r="AR441" s="217"/>
      <c r="AS441" s="217"/>
      <c r="AT441" s="217"/>
      <c r="AU441" s="217"/>
      <c r="AV441" s="217"/>
      <c r="AW441" s="217"/>
      <c r="AX441" s="217"/>
      <c r="AY441" s="217"/>
      <c r="AZ441" s="217"/>
      <c r="BA441" s="217"/>
      <c r="BB441" s="217"/>
      <c r="BC441" s="217"/>
      <c r="BD441" s="217"/>
      <c r="BE441" s="217"/>
      <c r="BF441" s="217"/>
      <c r="BG441" s="217"/>
      <c r="BH441" s="217"/>
      <c r="BI441" s="217"/>
      <c r="BJ441" s="217"/>
      <c r="BK441" s="217"/>
      <c r="BL441" s="217"/>
      <c r="BM441" s="217"/>
      <c r="BN441" s="217"/>
      <c r="BO441" s="217"/>
      <c r="BP441" s="217"/>
      <c r="BQ441" s="217"/>
      <c r="BR441" s="217"/>
      <c r="BS441" s="217"/>
      <c r="BT441" s="217"/>
      <c r="BU441" s="217"/>
      <c r="BV441" s="217"/>
      <c r="BW441" s="217"/>
      <c r="BX441" s="217"/>
      <c r="BY441" s="217"/>
      <c r="BZ441" s="217"/>
      <c r="CA441" s="217"/>
      <c r="CB441" s="217"/>
      <c r="CC441" s="217"/>
      <c r="CD441" s="217"/>
      <c r="CE441" s="217"/>
      <c r="CF441" s="217"/>
      <c r="CG441" s="217"/>
      <c r="CH441" s="217"/>
      <c r="CI441" s="217"/>
      <c r="CJ441" s="217"/>
      <c r="CK441" s="217"/>
      <c r="CL441" s="217"/>
      <c r="CM441" s="217"/>
      <c r="CN441" s="217"/>
      <c r="CO441" s="217"/>
      <c r="CP441" s="217"/>
      <c r="CQ441" s="217"/>
      <c r="CR441" s="217"/>
      <c r="CS441" s="217"/>
      <c r="CT441" s="217"/>
      <c r="CU441" s="217"/>
      <c r="CV441" s="217"/>
      <c r="CW441" s="217"/>
      <c r="CX441" s="217"/>
      <c r="CY441" s="217"/>
      <c r="CZ441" s="217"/>
      <c r="DA441" s="217"/>
      <c r="DB441" s="217"/>
      <c r="DC441" s="217"/>
      <c r="DD441" s="217"/>
      <c r="DE441" s="217"/>
      <c r="DF441" s="217"/>
      <c r="DG441" s="217"/>
      <c r="DH441" s="217"/>
      <c r="DI441" s="217"/>
      <c r="DJ441" s="217"/>
      <c r="DK441" s="217"/>
      <c r="DL441" s="217"/>
      <c r="DM441" s="217"/>
      <c r="DN441" s="217"/>
      <c r="DO441" s="217"/>
      <c r="DP441" s="217"/>
      <c r="DQ441" s="217"/>
      <c r="DR441" s="217"/>
      <c r="DS441" s="217"/>
      <c r="DT441" s="217"/>
      <c r="DU441" s="217"/>
      <c r="DV441" s="217"/>
      <c r="DW441" s="217"/>
      <c r="DX441" s="217"/>
      <c r="DY441" s="217"/>
      <c r="DZ441" s="217"/>
      <c r="EA441" s="217"/>
      <c r="EB441" s="217"/>
      <c r="EC441" s="217"/>
      <c r="ED441" s="217"/>
      <c r="EE441" s="217"/>
      <c r="EF441" s="217"/>
      <c r="EG441" s="217"/>
      <c r="EH441" s="217"/>
      <c r="EI441" s="217"/>
      <c r="EJ441" s="217"/>
      <c r="EK441" s="217"/>
      <c r="EL441" s="217"/>
      <c r="EM441" s="217"/>
      <c r="EN441" s="217"/>
      <c r="EO441" s="217"/>
      <c r="EP441" s="217"/>
      <c r="EQ441" s="217"/>
      <c r="ER441" s="217"/>
      <c r="ES441" s="217"/>
      <c r="ET441" s="217"/>
      <c r="EU441" s="217"/>
      <c r="EV441" s="217"/>
      <c r="EW441" s="217"/>
      <c r="EX441" s="217"/>
      <c r="EY441" s="217"/>
      <c r="EZ441" s="217"/>
      <c r="FA441" s="217"/>
      <c r="FB441" s="217"/>
      <c r="FC441" s="217"/>
      <c r="FD441" s="217"/>
      <c r="FE441" s="217"/>
      <c r="FF441" s="217"/>
      <c r="FG441" s="217"/>
      <c r="FH441" s="217"/>
      <c r="FI441" s="217"/>
      <c r="FJ441" s="217"/>
      <c r="FK441" s="217"/>
      <c r="FL441" s="217"/>
      <c r="FM441" s="217"/>
      <c r="FN441" s="217"/>
      <c r="FO441" s="217"/>
      <c r="FP441" s="217"/>
      <c r="FQ441" s="217"/>
      <c r="FR441" s="217"/>
      <c r="FS441" s="217"/>
      <c r="FT441" s="217"/>
      <c r="FU441" s="217"/>
      <c r="FV441" s="217"/>
      <c r="FW441" s="217"/>
      <c r="FX441" s="217"/>
      <c r="FY441" s="217"/>
      <c r="FZ441" s="217"/>
      <c r="GA441" s="217"/>
      <c r="GB441" s="217"/>
      <c r="GC441" s="217"/>
      <c r="GD441" s="217"/>
      <c r="GE441" s="217"/>
      <c r="GF441" s="217"/>
      <c r="GG441" s="217"/>
      <c r="GH441" s="217"/>
      <c r="GI441" s="217"/>
      <c r="GJ441" s="217"/>
      <c r="GK441" s="217"/>
      <c r="GL441" s="217"/>
      <c r="GM441" s="217"/>
      <c r="GN441" s="217"/>
      <c r="GO441" s="217"/>
      <c r="GP441" s="217"/>
      <c r="GQ441" s="217"/>
      <c r="GR441" s="217"/>
      <c r="GS441" s="217"/>
      <c r="GT441" s="217"/>
      <c r="GU441" s="217"/>
      <c r="GV441" s="217"/>
      <c r="GW441" s="217"/>
      <c r="GX441" s="217"/>
      <c r="GY441" s="217"/>
      <c r="GZ441" s="217"/>
      <c r="HA441" s="217"/>
      <c r="HB441" s="217"/>
      <c r="HC441" s="217"/>
      <c r="HD441" s="217"/>
      <c r="HE441" s="217"/>
      <c r="HF441" s="217"/>
      <c r="HG441" s="217"/>
      <c r="HH441" s="217"/>
      <c r="HI441" s="217"/>
      <c r="HJ441" s="217"/>
      <c r="HK441" s="217"/>
      <c r="HL441" s="217"/>
      <c r="HM441" s="217"/>
      <c r="HN441" s="217"/>
      <c r="HO441" s="217"/>
      <c r="HP441" s="217"/>
      <c r="HQ441" s="217"/>
      <c r="HR441" s="217"/>
      <c r="HS441" s="217"/>
      <c r="HT441" s="217"/>
      <c r="HU441" s="217"/>
      <c r="HV441" s="217"/>
      <c r="HW441" s="217"/>
      <c r="HX441" s="217"/>
      <c r="HY441" s="217"/>
      <c r="HZ441" s="217"/>
      <c r="IA441" s="217"/>
      <c r="IB441" s="217"/>
      <c r="IC441" s="217"/>
      <c r="ID441" s="217"/>
      <c r="IE441" s="217"/>
      <c r="IF441" s="217"/>
      <c r="IG441" s="217"/>
      <c r="IH441" s="217"/>
      <c r="II441" s="217"/>
      <c r="IJ441" s="217"/>
      <c r="IK441" s="217"/>
      <c r="IL441" s="217"/>
      <c r="IM441" s="217"/>
      <c r="IN441" s="217"/>
      <c r="IO441" s="217"/>
      <c r="IP441" s="217"/>
      <c r="IQ441" s="217"/>
      <c r="IR441" s="217"/>
      <c r="IS441" s="217"/>
      <c r="IT441" s="217"/>
      <c r="IU441" s="217"/>
      <c r="IV441" s="217"/>
      <c r="IW441" s="217"/>
    </row>
    <row r="442" customFormat="false" ht="12.75" hidden="false" customHeight="false" outlineLevel="0" collapsed="false">
      <c r="A442" s="230"/>
      <c r="B442" s="231"/>
      <c r="C442" s="222"/>
      <c r="D442" s="222"/>
      <c r="E442" s="222"/>
      <c r="F442" s="232"/>
      <c r="G442" s="232"/>
      <c r="H442" s="232"/>
      <c r="I442" s="232"/>
      <c r="J442" s="232"/>
      <c r="K442" s="232"/>
      <c r="L442" s="232"/>
      <c r="M442" s="232"/>
      <c r="N442" s="232"/>
      <c r="O442" s="232"/>
      <c r="P442" s="232"/>
      <c r="Q442" s="232"/>
      <c r="R442" s="232"/>
      <c r="S442" s="232"/>
      <c r="T442" s="232"/>
      <c r="U442" s="232"/>
      <c r="V442" s="232"/>
      <c r="W442" s="232"/>
      <c r="X442" s="232"/>
      <c r="Y442" s="232"/>
      <c r="Z442" s="232"/>
      <c r="AA442" s="232"/>
      <c r="AB442" s="232"/>
      <c r="AC442" s="232"/>
      <c r="AD442" s="232"/>
      <c r="AE442" s="232"/>
      <c r="AF442" s="232"/>
      <c r="AG442" s="232"/>
      <c r="AH442" s="232"/>
      <c r="AI442" s="232"/>
      <c r="AJ442" s="232"/>
      <c r="AK442" s="232"/>
      <c r="AL442" s="232"/>
      <c r="AM442" s="232"/>
      <c r="AN442" s="232"/>
      <c r="AO442" s="232"/>
      <c r="AP442" s="232"/>
      <c r="AQ442" s="232"/>
      <c r="AR442" s="232"/>
      <c r="AS442" s="232"/>
      <c r="AT442" s="232"/>
      <c r="AU442" s="232"/>
      <c r="AV442" s="232"/>
      <c r="AW442" s="232"/>
      <c r="AX442" s="232"/>
      <c r="AY442" s="232"/>
      <c r="AZ442" s="232"/>
      <c r="BA442" s="232"/>
      <c r="BB442" s="232"/>
      <c r="BC442" s="232"/>
      <c r="BD442" s="232"/>
      <c r="BE442" s="232"/>
      <c r="BF442" s="232"/>
      <c r="BG442" s="232"/>
      <c r="BH442" s="232"/>
      <c r="BI442" s="232"/>
      <c r="BJ442" s="232"/>
      <c r="BK442" s="232"/>
      <c r="BL442" s="232"/>
      <c r="BM442" s="232"/>
      <c r="BN442" s="232"/>
      <c r="BO442" s="232"/>
      <c r="BP442" s="232"/>
      <c r="BQ442" s="232"/>
      <c r="BR442" s="232"/>
      <c r="BS442" s="232"/>
      <c r="BT442" s="232"/>
      <c r="BU442" s="232"/>
      <c r="BV442" s="232"/>
      <c r="BW442" s="232"/>
      <c r="BX442" s="232"/>
      <c r="BY442" s="232"/>
      <c r="BZ442" s="232"/>
      <c r="CA442" s="232"/>
      <c r="CB442" s="232"/>
      <c r="CC442" s="232"/>
      <c r="CD442" s="232"/>
      <c r="CE442" s="232"/>
      <c r="CF442" s="232"/>
      <c r="CG442" s="232"/>
      <c r="CH442" s="232"/>
      <c r="CI442" s="232"/>
      <c r="CJ442" s="232"/>
      <c r="CK442" s="232"/>
      <c r="CL442" s="232"/>
      <c r="CM442" s="232"/>
      <c r="CN442" s="232"/>
      <c r="CO442" s="232"/>
      <c r="CP442" s="232"/>
      <c r="CQ442" s="232"/>
      <c r="CR442" s="232"/>
      <c r="CS442" s="232"/>
      <c r="CT442" s="232"/>
      <c r="CU442" s="232"/>
      <c r="CV442" s="232"/>
      <c r="CW442" s="232"/>
      <c r="CX442" s="232"/>
      <c r="CY442" s="232"/>
      <c r="CZ442" s="232"/>
      <c r="DA442" s="232"/>
      <c r="DB442" s="232"/>
      <c r="DC442" s="232"/>
      <c r="DD442" s="232"/>
      <c r="DE442" s="232"/>
      <c r="DF442" s="232"/>
      <c r="DG442" s="232"/>
      <c r="DH442" s="232"/>
      <c r="DI442" s="232"/>
      <c r="DJ442" s="232"/>
      <c r="DK442" s="232"/>
      <c r="DL442" s="232"/>
      <c r="DM442" s="232"/>
      <c r="DN442" s="232"/>
      <c r="DO442" s="232"/>
      <c r="DP442" s="232"/>
      <c r="DQ442" s="232"/>
      <c r="DR442" s="232"/>
      <c r="DS442" s="232"/>
      <c r="DT442" s="232"/>
      <c r="DU442" s="232"/>
      <c r="DV442" s="232"/>
      <c r="DW442" s="232"/>
      <c r="DX442" s="232"/>
      <c r="DY442" s="232"/>
      <c r="DZ442" s="232"/>
      <c r="EA442" s="232"/>
      <c r="EB442" s="232"/>
      <c r="EC442" s="232"/>
      <c r="ED442" s="232"/>
      <c r="EE442" s="232"/>
      <c r="EF442" s="232"/>
      <c r="EG442" s="232"/>
      <c r="EH442" s="232"/>
      <c r="EI442" s="232"/>
      <c r="EJ442" s="232"/>
      <c r="EK442" s="232"/>
      <c r="EL442" s="232"/>
      <c r="EM442" s="232"/>
      <c r="EN442" s="232"/>
      <c r="EO442" s="232"/>
      <c r="EP442" s="232"/>
      <c r="EQ442" s="232"/>
      <c r="ER442" s="232"/>
      <c r="ES442" s="232"/>
      <c r="ET442" s="232"/>
      <c r="EU442" s="232"/>
      <c r="EV442" s="232"/>
      <c r="EW442" s="232"/>
      <c r="EX442" s="232"/>
      <c r="EY442" s="232"/>
      <c r="EZ442" s="232"/>
      <c r="FA442" s="232"/>
      <c r="FB442" s="232"/>
      <c r="FC442" s="232"/>
      <c r="FD442" s="232"/>
      <c r="FE442" s="232"/>
      <c r="FF442" s="232"/>
      <c r="FG442" s="232"/>
      <c r="FH442" s="232"/>
      <c r="FI442" s="232"/>
      <c r="FJ442" s="232"/>
      <c r="FK442" s="232"/>
      <c r="FL442" s="232"/>
      <c r="FM442" s="232"/>
      <c r="FN442" s="232"/>
      <c r="FO442" s="232"/>
      <c r="FP442" s="232"/>
      <c r="FQ442" s="232"/>
      <c r="FR442" s="232"/>
      <c r="FS442" s="232"/>
      <c r="FT442" s="232"/>
      <c r="FU442" s="232"/>
      <c r="FV442" s="232"/>
      <c r="FW442" s="232"/>
      <c r="FX442" s="232"/>
      <c r="FY442" s="232"/>
      <c r="FZ442" s="232"/>
      <c r="GA442" s="232"/>
      <c r="GB442" s="232"/>
      <c r="GC442" s="232"/>
      <c r="GD442" s="232"/>
      <c r="GE442" s="232"/>
      <c r="GF442" s="232"/>
      <c r="GG442" s="232"/>
      <c r="GH442" s="232"/>
      <c r="GI442" s="232"/>
      <c r="GJ442" s="232"/>
      <c r="GK442" s="232"/>
      <c r="GL442" s="232"/>
      <c r="GM442" s="232"/>
      <c r="GN442" s="232"/>
      <c r="GO442" s="232"/>
      <c r="GP442" s="232"/>
      <c r="GQ442" s="232"/>
      <c r="GR442" s="232"/>
      <c r="GS442" s="232"/>
      <c r="GT442" s="232"/>
      <c r="GU442" s="232"/>
      <c r="GV442" s="232"/>
      <c r="GW442" s="232"/>
      <c r="GX442" s="232"/>
      <c r="GY442" s="232"/>
      <c r="GZ442" s="232"/>
      <c r="HA442" s="232"/>
      <c r="HB442" s="232"/>
      <c r="HC442" s="232"/>
      <c r="HD442" s="232"/>
      <c r="HE442" s="232"/>
      <c r="HF442" s="232"/>
      <c r="HG442" s="232"/>
      <c r="HH442" s="232"/>
      <c r="HI442" s="232"/>
      <c r="HJ442" s="232"/>
      <c r="HK442" s="232"/>
      <c r="HL442" s="232"/>
      <c r="HM442" s="232"/>
      <c r="HN442" s="232"/>
      <c r="HO442" s="232"/>
      <c r="HP442" s="232"/>
      <c r="HQ442" s="232"/>
      <c r="HR442" s="232"/>
      <c r="HS442" s="232"/>
      <c r="HT442" s="232"/>
      <c r="HU442" s="232"/>
      <c r="HV442" s="232"/>
      <c r="HW442" s="232"/>
      <c r="HX442" s="232"/>
      <c r="HY442" s="232"/>
      <c r="HZ442" s="232"/>
      <c r="IA442" s="232"/>
      <c r="IB442" s="232"/>
      <c r="IC442" s="232"/>
      <c r="ID442" s="232"/>
      <c r="IE442" s="232"/>
      <c r="IF442" s="232"/>
      <c r="IG442" s="232"/>
      <c r="IH442" s="232"/>
      <c r="II442" s="232"/>
      <c r="IJ442" s="232"/>
      <c r="IK442" s="232"/>
      <c r="IL442" s="232"/>
      <c r="IM442" s="232"/>
      <c r="IN442" s="232"/>
      <c r="IO442" s="232"/>
      <c r="IP442" s="232"/>
      <c r="IQ442" s="232"/>
      <c r="IR442" s="232"/>
      <c r="IS442" s="232"/>
      <c r="IT442" s="232"/>
      <c r="IU442" s="232"/>
      <c r="IV442" s="232"/>
      <c r="IW442" s="232"/>
    </row>
    <row r="443" customFormat="false" ht="12.75" hidden="false" customHeight="false" outlineLevel="0" collapsed="false">
      <c r="A443" s="190"/>
      <c r="B443" s="223"/>
      <c r="C443" s="222"/>
      <c r="D443" s="222"/>
      <c r="E443" s="222"/>
      <c r="F443" s="217"/>
      <c r="G443" s="217"/>
      <c r="H443" s="217"/>
      <c r="I443" s="217"/>
      <c r="J443" s="217"/>
      <c r="K443" s="217"/>
      <c r="L443" s="217"/>
      <c r="M443" s="217"/>
      <c r="N443" s="217"/>
      <c r="O443" s="217"/>
      <c r="P443" s="217"/>
      <c r="Q443" s="217"/>
      <c r="R443" s="217"/>
      <c r="S443" s="217"/>
      <c r="T443" s="217"/>
      <c r="U443" s="217"/>
      <c r="V443" s="217"/>
      <c r="W443" s="217"/>
      <c r="X443" s="217"/>
      <c r="Y443" s="217"/>
      <c r="Z443" s="217"/>
      <c r="AA443" s="217"/>
      <c r="AB443" s="217"/>
      <c r="AC443" s="217"/>
      <c r="AD443" s="217"/>
      <c r="AE443" s="217"/>
      <c r="AF443" s="217"/>
      <c r="AG443" s="217"/>
      <c r="AH443" s="217"/>
      <c r="AI443" s="217"/>
      <c r="AJ443" s="217"/>
      <c r="AK443" s="217"/>
      <c r="AL443" s="217"/>
      <c r="AM443" s="217"/>
      <c r="AN443" s="217"/>
      <c r="AO443" s="217"/>
      <c r="AP443" s="217"/>
      <c r="AQ443" s="217"/>
      <c r="AR443" s="217"/>
      <c r="AS443" s="217"/>
      <c r="AT443" s="217"/>
      <c r="AU443" s="217"/>
      <c r="AV443" s="217"/>
      <c r="AW443" s="217"/>
      <c r="AX443" s="217"/>
      <c r="AY443" s="217"/>
      <c r="AZ443" s="217"/>
      <c r="BA443" s="217"/>
      <c r="BB443" s="217"/>
      <c r="BC443" s="217"/>
      <c r="BD443" s="217"/>
      <c r="BE443" s="217"/>
      <c r="BF443" s="217"/>
      <c r="BG443" s="217"/>
      <c r="BH443" s="217"/>
      <c r="BI443" s="217"/>
      <c r="BJ443" s="217"/>
      <c r="BK443" s="217"/>
      <c r="BL443" s="217"/>
      <c r="BM443" s="217"/>
      <c r="BN443" s="217"/>
      <c r="BO443" s="217"/>
      <c r="BP443" s="217"/>
      <c r="BQ443" s="217"/>
      <c r="BR443" s="217"/>
      <c r="BS443" s="217"/>
      <c r="BT443" s="217"/>
      <c r="BU443" s="217"/>
      <c r="BV443" s="217"/>
      <c r="BW443" s="217"/>
      <c r="BX443" s="217"/>
      <c r="BY443" s="217"/>
      <c r="BZ443" s="217"/>
      <c r="CA443" s="217"/>
      <c r="CB443" s="217"/>
      <c r="CC443" s="217"/>
      <c r="CD443" s="217"/>
      <c r="CE443" s="217"/>
      <c r="CF443" s="217"/>
      <c r="CG443" s="217"/>
      <c r="CH443" s="217"/>
      <c r="CI443" s="217"/>
      <c r="CJ443" s="217"/>
      <c r="CK443" s="217"/>
      <c r="CL443" s="217"/>
      <c r="CM443" s="217"/>
      <c r="CN443" s="217"/>
      <c r="CO443" s="217"/>
      <c r="CP443" s="217"/>
      <c r="CQ443" s="217"/>
      <c r="CR443" s="217"/>
      <c r="CS443" s="217"/>
      <c r="CT443" s="217"/>
      <c r="CU443" s="217"/>
      <c r="CV443" s="217"/>
      <c r="CW443" s="217"/>
      <c r="CX443" s="217"/>
      <c r="CY443" s="217"/>
      <c r="CZ443" s="217"/>
      <c r="DA443" s="217"/>
      <c r="DB443" s="217"/>
      <c r="DC443" s="217"/>
      <c r="DD443" s="217"/>
      <c r="DE443" s="217"/>
      <c r="DF443" s="217"/>
      <c r="DG443" s="217"/>
      <c r="DH443" s="217"/>
      <c r="DI443" s="217"/>
      <c r="DJ443" s="217"/>
      <c r="DK443" s="217"/>
      <c r="DL443" s="217"/>
      <c r="DM443" s="217"/>
      <c r="DN443" s="217"/>
      <c r="DO443" s="217"/>
      <c r="DP443" s="217"/>
      <c r="DQ443" s="217"/>
      <c r="DR443" s="217"/>
      <c r="DS443" s="217"/>
      <c r="DT443" s="217"/>
      <c r="DU443" s="217"/>
      <c r="DV443" s="217"/>
      <c r="DW443" s="217"/>
      <c r="DX443" s="217"/>
      <c r="DY443" s="217"/>
      <c r="DZ443" s="217"/>
      <c r="EA443" s="217"/>
      <c r="EB443" s="217"/>
      <c r="EC443" s="217"/>
      <c r="ED443" s="217"/>
      <c r="EE443" s="217"/>
      <c r="EF443" s="217"/>
      <c r="EG443" s="217"/>
      <c r="EH443" s="217"/>
      <c r="EI443" s="217"/>
      <c r="EJ443" s="217"/>
      <c r="EK443" s="217"/>
      <c r="EL443" s="217"/>
      <c r="EM443" s="217"/>
      <c r="EN443" s="217"/>
      <c r="EO443" s="217"/>
      <c r="EP443" s="217"/>
      <c r="EQ443" s="217"/>
      <c r="ER443" s="217"/>
      <c r="ES443" s="217"/>
      <c r="ET443" s="217"/>
      <c r="EU443" s="217"/>
      <c r="EV443" s="217"/>
      <c r="EW443" s="217"/>
      <c r="EX443" s="217"/>
      <c r="EY443" s="217"/>
      <c r="EZ443" s="217"/>
      <c r="FA443" s="217"/>
      <c r="FB443" s="217"/>
      <c r="FC443" s="217"/>
      <c r="FD443" s="217"/>
      <c r="FE443" s="217"/>
      <c r="FF443" s="217"/>
      <c r="FG443" s="217"/>
      <c r="FH443" s="217"/>
      <c r="FI443" s="217"/>
      <c r="FJ443" s="217"/>
      <c r="FK443" s="217"/>
      <c r="FL443" s="217"/>
      <c r="FM443" s="217"/>
      <c r="FN443" s="217"/>
      <c r="FO443" s="217"/>
      <c r="FP443" s="217"/>
      <c r="FQ443" s="217"/>
      <c r="FR443" s="217"/>
      <c r="FS443" s="217"/>
      <c r="FT443" s="217"/>
      <c r="FU443" s="217"/>
      <c r="FV443" s="217"/>
      <c r="FW443" s="217"/>
      <c r="FX443" s="217"/>
      <c r="FY443" s="217"/>
      <c r="FZ443" s="217"/>
      <c r="GA443" s="217"/>
      <c r="GB443" s="217"/>
      <c r="GC443" s="217"/>
      <c r="GD443" s="217"/>
      <c r="GE443" s="217"/>
      <c r="GF443" s="217"/>
      <c r="GG443" s="217"/>
      <c r="GH443" s="217"/>
      <c r="GI443" s="217"/>
      <c r="GJ443" s="217"/>
      <c r="GK443" s="217"/>
      <c r="GL443" s="217"/>
      <c r="GM443" s="217"/>
      <c r="GN443" s="217"/>
      <c r="GO443" s="217"/>
      <c r="GP443" s="217"/>
      <c r="GQ443" s="217"/>
      <c r="GR443" s="217"/>
      <c r="GS443" s="217"/>
      <c r="GT443" s="217"/>
      <c r="GU443" s="217"/>
      <c r="GV443" s="217"/>
      <c r="GW443" s="217"/>
      <c r="GX443" s="217"/>
      <c r="GY443" s="217"/>
      <c r="GZ443" s="217"/>
      <c r="HA443" s="217"/>
      <c r="HB443" s="217"/>
      <c r="HC443" s="217"/>
      <c r="HD443" s="217"/>
      <c r="HE443" s="217"/>
      <c r="HF443" s="217"/>
      <c r="HG443" s="217"/>
      <c r="HH443" s="217"/>
      <c r="HI443" s="217"/>
      <c r="HJ443" s="217"/>
      <c r="HK443" s="217"/>
      <c r="HL443" s="217"/>
      <c r="HM443" s="217"/>
      <c r="HN443" s="217"/>
      <c r="HO443" s="217"/>
      <c r="HP443" s="217"/>
      <c r="HQ443" s="217"/>
      <c r="HR443" s="217"/>
      <c r="HS443" s="217"/>
      <c r="HT443" s="217"/>
      <c r="HU443" s="217"/>
      <c r="HV443" s="217"/>
      <c r="HW443" s="217"/>
      <c r="HX443" s="217"/>
      <c r="HY443" s="217"/>
      <c r="HZ443" s="217"/>
      <c r="IA443" s="217"/>
      <c r="IB443" s="217"/>
      <c r="IC443" s="217"/>
      <c r="ID443" s="217"/>
      <c r="IE443" s="217"/>
      <c r="IF443" s="217"/>
      <c r="IG443" s="217"/>
      <c r="IH443" s="217"/>
      <c r="II443" s="217"/>
      <c r="IJ443" s="217"/>
      <c r="IK443" s="217"/>
      <c r="IL443" s="217"/>
      <c r="IM443" s="217"/>
      <c r="IN443" s="217"/>
      <c r="IO443" s="217"/>
      <c r="IP443" s="217"/>
      <c r="IQ443" s="217"/>
      <c r="IR443" s="217"/>
      <c r="IS443" s="217"/>
      <c r="IT443" s="217"/>
      <c r="IU443" s="217"/>
      <c r="IV443" s="217"/>
      <c r="IW443" s="217"/>
    </row>
    <row r="444" customFormat="false" ht="12.75" hidden="false" customHeight="false" outlineLevel="0" collapsed="false">
      <c r="A444" s="191"/>
      <c r="B444" s="223"/>
      <c r="C444" s="222"/>
      <c r="D444" s="222"/>
      <c r="E444" s="222"/>
      <c r="F444" s="217"/>
      <c r="G444" s="217"/>
      <c r="H444" s="217"/>
      <c r="I444" s="217"/>
      <c r="J444" s="217"/>
      <c r="K444" s="217"/>
      <c r="L444" s="217"/>
      <c r="M444" s="217"/>
      <c r="N444" s="217"/>
      <c r="O444" s="217"/>
      <c r="P444" s="217"/>
      <c r="Q444" s="217"/>
      <c r="R444" s="217"/>
      <c r="S444" s="217"/>
      <c r="T444" s="217"/>
      <c r="U444" s="217"/>
      <c r="V444" s="217"/>
      <c r="W444" s="217"/>
      <c r="X444" s="217"/>
      <c r="Y444" s="217"/>
      <c r="Z444" s="217"/>
      <c r="AA444" s="217"/>
      <c r="AB444" s="217"/>
      <c r="AC444" s="217"/>
      <c r="AD444" s="217"/>
      <c r="AE444" s="217"/>
      <c r="AF444" s="217"/>
      <c r="AG444" s="217"/>
      <c r="AH444" s="217"/>
      <c r="AI444" s="217"/>
      <c r="AJ444" s="217"/>
      <c r="AK444" s="217"/>
      <c r="AL444" s="217"/>
      <c r="AM444" s="217"/>
      <c r="AN444" s="217"/>
      <c r="AO444" s="217"/>
      <c r="AP444" s="217"/>
      <c r="AQ444" s="217"/>
      <c r="AR444" s="217"/>
      <c r="AS444" s="217"/>
      <c r="AT444" s="217"/>
      <c r="AU444" s="217"/>
      <c r="AV444" s="217"/>
      <c r="AW444" s="217"/>
      <c r="AX444" s="217"/>
      <c r="AY444" s="217"/>
      <c r="AZ444" s="217"/>
      <c r="BA444" s="217"/>
      <c r="BB444" s="217"/>
      <c r="BC444" s="217"/>
      <c r="BD444" s="217"/>
      <c r="BE444" s="217"/>
      <c r="BF444" s="217"/>
      <c r="BG444" s="217"/>
      <c r="BH444" s="217"/>
      <c r="BI444" s="217"/>
      <c r="BJ444" s="217"/>
      <c r="BK444" s="217"/>
      <c r="BL444" s="217"/>
      <c r="BM444" s="217"/>
      <c r="BN444" s="217"/>
      <c r="BO444" s="217"/>
      <c r="BP444" s="217"/>
      <c r="BQ444" s="217"/>
      <c r="BR444" s="217"/>
      <c r="BS444" s="217"/>
      <c r="BT444" s="217"/>
      <c r="BU444" s="217"/>
      <c r="BV444" s="217"/>
      <c r="BW444" s="217"/>
      <c r="BX444" s="217"/>
      <c r="BY444" s="217"/>
      <c r="BZ444" s="217"/>
      <c r="CA444" s="217"/>
      <c r="CB444" s="217"/>
      <c r="CC444" s="217"/>
      <c r="CD444" s="217"/>
      <c r="CE444" s="217"/>
      <c r="CF444" s="217"/>
      <c r="CG444" s="217"/>
      <c r="CH444" s="217"/>
      <c r="CI444" s="217"/>
      <c r="CJ444" s="217"/>
      <c r="CK444" s="217"/>
      <c r="CL444" s="217"/>
      <c r="CM444" s="217"/>
      <c r="CN444" s="217"/>
      <c r="CO444" s="217"/>
      <c r="CP444" s="217"/>
      <c r="CQ444" s="217"/>
      <c r="CR444" s="217"/>
      <c r="CS444" s="217"/>
      <c r="CT444" s="217"/>
      <c r="CU444" s="217"/>
      <c r="CV444" s="217"/>
      <c r="CW444" s="217"/>
      <c r="CX444" s="217"/>
      <c r="CY444" s="217"/>
      <c r="CZ444" s="217"/>
      <c r="DA444" s="217"/>
      <c r="DB444" s="217"/>
      <c r="DC444" s="217"/>
      <c r="DD444" s="217"/>
      <c r="DE444" s="217"/>
      <c r="DF444" s="217"/>
      <c r="DG444" s="217"/>
      <c r="DH444" s="217"/>
      <c r="DI444" s="217"/>
      <c r="DJ444" s="217"/>
      <c r="DK444" s="217"/>
      <c r="DL444" s="217"/>
      <c r="DM444" s="217"/>
      <c r="DN444" s="217"/>
      <c r="DO444" s="217"/>
      <c r="DP444" s="217"/>
      <c r="DQ444" s="217"/>
      <c r="DR444" s="217"/>
      <c r="DS444" s="217"/>
      <c r="DT444" s="217"/>
      <c r="DU444" s="217"/>
      <c r="DV444" s="217"/>
      <c r="DW444" s="217"/>
      <c r="DX444" s="217"/>
      <c r="DY444" s="217"/>
      <c r="DZ444" s="217"/>
      <c r="EA444" s="217"/>
      <c r="EB444" s="217"/>
      <c r="EC444" s="217"/>
      <c r="ED444" s="217"/>
      <c r="EE444" s="217"/>
      <c r="EF444" s="217"/>
      <c r="EG444" s="217"/>
      <c r="EH444" s="217"/>
      <c r="EI444" s="217"/>
      <c r="EJ444" s="217"/>
      <c r="EK444" s="217"/>
      <c r="EL444" s="217"/>
      <c r="EM444" s="217"/>
      <c r="EN444" s="217"/>
      <c r="EO444" s="217"/>
      <c r="EP444" s="217"/>
      <c r="EQ444" s="217"/>
      <c r="ER444" s="217"/>
      <c r="ES444" s="217"/>
      <c r="ET444" s="217"/>
      <c r="EU444" s="217"/>
      <c r="EV444" s="217"/>
      <c r="EW444" s="217"/>
      <c r="EX444" s="217"/>
      <c r="EY444" s="217"/>
      <c r="EZ444" s="217"/>
      <c r="FA444" s="217"/>
      <c r="FB444" s="217"/>
      <c r="FC444" s="217"/>
      <c r="FD444" s="217"/>
      <c r="FE444" s="217"/>
      <c r="FF444" s="217"/>
      <c r="FG444" s="217"/>
      <c r="FH444" s="217"/>
      <c r="FI444" s="217"/>
      <c r="FJ444" s="217"/>
      <c r="FK444" s="217"/>
      <c r="FL444" s="217"/>
      <c r="FM444" s="217"/>
      <c r="FN444" s="217"/>
      <c r="FO444" s="217"/>
      <c r="FP444" s="217"/>
      <c r="FQ444" s="217"/>
      <c r="FR444" s="217"/>
      <c r="FS444" s="217"/>
      <c r="FT444" s="217"/>
      <c r="FU444" s="217"/>
      <c r="FV444" s="217"/>
      <c r="FW444" s="217"/>
      <c r="FX444" s="217"/>
      <c r="FY444" s="217"/>
      <c r="FZ444" s="217"/>
      <c r="GA444" s="217"/>
      <c r="GB444" s="217"/>
      <c r="GC444" s="217"/>
      <c r="GD444" s="217"/>
      <c r="GE444" s="217"/>
      <c r="GF444" s="217"/>
      <c r="GG444" s="217"/>
      <c r="GH444" s="217"/>
      <c r="GI444" s="217"/>
      <c r="GJ444" s="217"/>
      <c r="GK444" s="217"/>
      <c r="GL444" s="217"/>
      <c r="GM444" s="217"/>
      <c r="GN444" s="217"/>
      <c r="GO444" s="217"/>
      <c r="GP444" s="217"/>
      <c r="GQ444" s="217"/>
      <c r="GR444" s="217"/>
      <c r="GS444" s="217"/>
      <c r="GT444" s="217"/>
      <c r="GU444" s="217"/>
      <c r="GV444" s="217"/>
      <c r="GW444" s="217"/>
      <c r="GX444" s="217"/>
      <c r="GY444" s="217"/>
      <c r="GZ444" s="217"/>
      <c r="HA444" s="217"/>
      <c r="HB444" s="217"/>
      <c r="HC444" s="217"/>
      <c r="HD444" s="217"/>
      <c r="HE444" s="217"/>
      <c r="HF444" s="217"/>
      <c r="HG444" s="217"/>
      <c r="HH444" s="217"/>
      <c r="HI444" s="217"/>
      <c r="HJ444" s="217"/>
      <c r="HK444" s="217"/>
      <c r="HL444" s="217"/>
      <c r="HM444" s="217"/>
      <c r="HN444" s="217"/>
      <c r="HO444" s="217"/>
      <c r="HP444" s="217"/>
      <c r="HQ444" s="217"/>
      <c r="HR444" s="217"/>
      <c r="HS444" s="217"/>
      <c r="HT444" s="217"/>
      <c r="HU444" s="217"/>
      <c r="HV444" s="217"/>
      <c r="HW444" s="217"/>
      <c r="HX444" s="217"/>
      <c r="HY444" s="217"/>
      <c r="HZ444" s="217"/>
      <c r="IA444" s="217"/>
      <c r="IB444" s="217"/>
      <c r="IC444" s="217"/>
      <c r="ID444" s="217"/>
      <c r="IE444" s="217"/>
      <c r="IF444" s="217"/>
      <c r="IG444" s="217"/>
      <c r="IH444" s="217"/>
      <c r="II444" s="217"/>
      <c r="IJ444" s="217"/>
      <c r="IK444" s="217"/>
      <c r="IL444" s="217"/>
      <c r="IM444" s="217"/>
      <c r="IN444" s="217"/>
      <c r="IO444" s="217"/>
      <c r="IP444" s="217"/>
      <c r="IQ444" s="217"/>
      <c r="IR444" s="217"/>
      <c r="IS444" s="217"/>
      <c r="IT444" s="217"/>
      <c r="IU444" s="217"/>
      <c r="IV444" s="217"/>
      <c r="IW444" s="217"/>
    </row>
    <row r="445" customFormat="false" ht="12.75" hidden="false" customHeight="false" outlineLevel="0" collapsed="false">
      <c r="A445" s="191"/>
      <c r="B445" s="233"/>
      <c r="C445" s="222"/>
      <c r="D445" s="222"/>
      <c r="E445" s="222"/>
      <c r="F445" s="217"/>
      <c r="G445" s="217"/>
      <c r="H445" s="217"/>
      <c r="I445" s="217"/>
      <c r="J445" s="217"/>
      <c r="K445" s="217"/>
      <c r="L445" s="217"/>
      <c r="M445" s="217"/>
      <c r="N445" s="217"/>
      <c r="O445" s="217"/>
      <c r="P445" s="217"/>
      <c r="Q445" s="217"/>
      <c r="R445" s="217"/>
      <c r="S445" s="217"/>
      <c r="T445" s="217"/>
      <c r="U445" s="217"/>
      <c r="V445" s="217"/>
      <c r="W445" s="217"/>
      <c r="X445" s="217"/>
      <c r="Y445" s="217"/>
      <c r="Z445" s="217"/>
      <c r="AA445" s="217"/>
      <c r="AB445" s="217"/>
      <c r="AC445" s="217"/>
      <c r="AD445" s="217"/>
      <c r="AE445" s="217"/>
      <c r="AF445" s="217"/>
      <c r="AG445" s="217"/>
      <c r="AH445" s="217"/>
      <c r="AI445" s="217"/>
      <c r="AJ445" s="217"/>
      <c r="AK445" s="217"/>
      <c r="AL445" s="217"/>
      <c r="AM445" s="217"/>
      <c r="AN445" s="217"/>
      <c r="AO445" s="217"/>
      <c r="AP445" s="217"/>
      <c r="AQ445" s="217"/>
      <c r="AR445" s="217"/>
      <c r="AS445" s="217"/>
      <c r="AT445" s="217"/>
      <c r="AU445" s="217"/>
      <c r="AV445" s="217"/>
      <c r="AW445" s="217"/>
      <c r="AX445" s="217"/>
      <c r="AY445" s="217"/>
      <c r="AZ445" s="217"/>
      <c r="BA445" s="217"/>
      <c r="BB445" s="217"/>
      <c r="BC445" s="217"/>
      <c r="BD445" s="217"/>
      <c r="BE445" s="217"/>
      <c r="BF445" s="217"/>
      <c r="BG445" s="217"/>
      <c r="BH445" s="217"/>
      <c r="BI445" s="217"/>
      <c r="BJ445" s="217"/>
      <c r="BK445" s="217"/>
      <c r="BL445" s="217"/>
      <c r="BM445" s="217"/>
      <c r="BN445" s="217"/>
      <c r="BO445" s="217"/>
      <c r="BP445" s="217"/>
      <c r="BQ445" s="217"/>
      <c r="BR445" s="217"/>
      <c r="BS445" s="217"/>
      <c r="BT445" s="217"/>
      <c r="BU445" s="217"/>
      <c r="BV445" s="217"/>
      <c r="BW445" s="217"/>
      <c r="BX445" s="217"/>
      <c r="BY445" s="217"/>
      <c r="BZ445" s="217"/>
      <c r="CA445" s="217"/>
      <c r="CB445" s="217"/>
      <c r="CC445" s="217"/>
      <c r="CD445" s="217"/>
      <c r="CE445" s="217"/>
      <c r="CF445" s="217"/>
      <c r="CG445" s="217"/>
      <c r="CH445" s="217"/>
      <c r="CI445" s="217"/>
      <c r="CJ445" s="217"/>
      <c r="CK445" s="217"/>
      <c r="CL445" s="217"/>
      <c r="CM445" s="217"/>
      <c r="CN445" s="217"/>
      <c r="CO445" s="217"/>
      <c r="CP445" s="217"/>
      <c r="CQ445" s="217"/>
      <c r="CR445" s="217"/>
      <c r="CS445" s="217"/>
      <c r="CT445" s="217"/>
      <c r="CU445" s="217"/>
      <c r="CV445" s="217"/>
      <c r="CW445" s="217"/>
      <c r="CX445" s="217"/>
      <c r="CY445" s="217"/>
      <c r="CZ445" s="217"/>
      <c r="DA445" s="217"/>
      <c r="DB445" s="217"/>
      <c r="DC445" s="217"/>
      <c r="DD445" s="217"/>
      <c r="DE445" s="217"/>
      <c r="DF445" s="217"/>
      <c r="DG445" s="217"/>
      <c r="DH445" s="217"/>
      <c r="DI445" s="217"/>
      <c r="DJ445" s="217"/>
      <c r="DK445" s="217"/>
      <c r="DL445" s="217"/>
      <c r="DM445" s="217"/>
      <c r="DN445" s="217"/>
      <c r="DO445" s="217"/>
      <c r="DP445" s="217"/>
      <c r="DQ445" s="217"/>
      <c r="DR445" s="217"/>
      <c r="DS445" s="217"/>
      <c r="DT445" s="217"/>
      <c r="DU445" s="217"/>
      <c r="DV445" s="217"/>
      <c r="DW445" s="217"/>
      <c r="DX445" s="217"/>
      <c r="DY445" s="217"/>
      <c r="DZ445" s="217"/>
      <c r="EA445" s="217"/>
      <c r="EB445" s="217"/>
      <c r="EC445" s="217"/>
      <c r="ED445" s="217"/>
      <c r="EE445" s="217"/>
      <c r="EF445" s="217"/>
      <c r="EG445" s="217"/>
      <c r="EH445" s="217"/>
      <c r="EI445" s="217"/>
      <c r="EJ445" s="217"/>
      <c r="EK445" s="217"/>
      <c r="EL445" s="217"/>
      <c r="EM445" s="217"/>
      <c r="EN445" s="217"/>
      <c r="EO445" s="217"/>
      <c r="EP445" s="217"/>
      <c r="EQ445" s="217"/>
      <c r="ER445" s="217"/>
      <c r="ES445" s="217"/>
      <c r="ET445" s="217"/>
      <c r="EU445" s="217"/>
      <c r="EV445" s="217"/>
      <c r="EW445" s="217"/>
      <c r="EX445" s="217"/>
      <c r="EY445" s="217"/>
      <c r="EZ445" s="217"/>
      <c r="FA445" s="217"/>
      <c r="FB445" s="217"/>
      <c r="FC445" s="217"/>
      <c r="FD445" s="217"/>
      <c r="FE445" s="217"/>
      <c r="FF445" s="217"/>
      <c r="FG445" s="217"/>
      <c r="FH445" s="217"/>
      <c r="FI445" s="217"/>
      <c r="FJ445" s="217"/>
      <c r="FK445" s="217"/>
      <c r="FL445" s="217"/>
      <c r="FM445" s="217"/>
      <c r="FN445" s="217"/>
      <c r="FO445" s="217"/>
      <c r="FP445" s="217"/>
      <c r="FQ445" s="217"/>
      <c r="FR445" s="217"/>
      <c r="FS445" s="217"/>
      <c r="FT445" s="217"/>
      <c r="FU445" s="217"/>
      <c r="FV445" s="217"/>
      <c r="FW445" s="217"/>
      <c r="FX445" s="217"/>
      <c r="FY445" s="217"/>
      <c r="FZ445" s="217"/>
      <c r="GA445" s="217"/>
      <c r="GB445" s="217"/>
      <c r="GC445" s="217"/>
      <c r="GD445" s="217"/>
      <c r="GE445" s="217"/>
      <c r="GF445" s="217"/>
      <c r="GG445" s="217"/>
      <c r="GH445" s="217"/>
      <c r="GI445" s="217"/>
      <c r="GJ445" s="217"/>
      <c r="GK445" s="217"/>
      <c r="GL445" s="217"/>
      <c r="GM445" s="217"/>
      <c r="GN445" s="217"/>
      <c r="GO445" s="217"/>
      <c r="GP445" s="217"/>
      <c r="GQ445" s="217"/>
      <c r="GR445" s="217"/>
      <c r="GS445" s="217"/>
      <c r="GT445" s="217"/>
      <c r="GU445" s="217"/>
      <c r="GV445" s="217"/>
      <c r="GW445" s="217"/>
      <c r="GX445" s="217"/>
      <c r="GY445" s="217"/>
      <c r="GZ445" s="217"/>
      <c r="HA445" s="217"/>
      <c r="HB445" s="217"/>
      <c r="HC445" s="217"/>
      <c r="HD445" s="217"/>
      <c r="HE445" s="217"/>
      <c r="HF445" s="217"/>
      <c r="HG445" s="217"/>
      <c r="HH445" s="217"/>
      <c r="HI445" s="217"/>
      <c r="HJ445" s="217"/>
      <c r="HK445" s="217"/>
      <c r="HL445" s="217"/>
      <c r="HM445" s="217"/>
      <c r="HN445" s="217"/>
      <c r="HO445" s="217"/>
      <c r="HP445" s="217"/>
      <c r="HQ445" s="217"/>
      <c r="HR445" s="217"/>
      <c r="HS445" s="217"/>
      <c r="HT445" s="217"/>
      <c r="HU445" s="217"/>
      <c r="HV445" s="217"/>
      <c r="HW445" s="217"/>
      <c r="HX445" s="217"/>
      <c r="HY445" s="217"/>
      <c r="HZ445" s="217"/>
      <c r="IA445" s="217"/>
      <c r="IB445" s="217"/>
      <c r="IC445" s="217"/>
      <c r="ID445" s="217"/>
      <c r="IE445" s="217"/>
      <c r="IF445" s="217"/>
      <c r="IG445" s="217"/>
      <c r="IH445" s="217"/>
      <c r="II445" s="217"/>
      <c r="IJ445" s="217"/>
      <c r="IK445" s="217"/>
      <c r="IL445" s="217"/>
      <c r="IM445" s="217"/>
      <c r="IN445" s="217"/>
      <c r="IO445" s="217"/>
      <c r="IP445" s="217"/>
      <c r="IQ445" s="217"/>
      <c r="IR445" s="217"/>
      <c r="IS445" s="217"/>
      <c r="IT445" s="217"/>
      <c r="IU445" s="217"/>
      <c r="IV445" s="217"/>
      <c r="IW445" s="217"/>
    </row>
    <row r="446" customFormat="false" ht="12.75" hidden="false" customHeight="false" outlineLevel="0" collapsed="false">
      <c r="A446" s="191"/>
      <c r="B446" s="233"/>
      <c r="C446" s="222"/>
      <c r="D446" s="222"/>
      <c r="E446" s="222"/>
      <c r="F446" s="217"/>
      <c r="G446" s="217"/>
      <c r="H446" s="217"/>
      <c r="I446" s="217"/>
      <c r="J446" s="217"/>
      <c r="K446" s="217"/>
      <c r="L446" s="217"/>
      <c r="M446" s="217"/>
      <c r="N446" s="217"/>
      <c r="O446" s="217"/>
      <c r="P446" s="217"/>
      <c r="Q446" s="217"/>
      <c r="R446" s="217"/>
      <c r="S446" s="217"/>
      <c r="T446" s="217"/>
      <c r="U446" s="217"/>
      <c r="V446" s="217"/>
      <c r="W446" s="217"/>
      <c r="X446" s="217"/>
      <c r="Y446" s="217"/>
      <c r="Z446" s="217"/>
      <c r="AA446" s="217"/>
      <c r="AB446" s="217"/>
      <c r="AC446" s="217"/>
      <c r="AD446" s="217"/>
      <c r="AE446" s="217"/>
      <c r="AF446" s="217"/>
      <c r="AG446" s="217"/>
      <c r="AH446" s="217"/>
      <c r="AI446" s="217"/>
      <c r="AJ446" s="217"/>
      <c r="AK446" s="217"/>
      <c r="AL446" s="217"/>
      <c r="AM446" s="217"/>
      <c r="AN446" s="217"/>
      <c r="AO446" s="217"/>
      <c r="AP446" s="217"/>
      <c r="AQ446" s="217"/>
      <c r="AR446" s="217"/>
      <c r="AS446" s="217"/>
      <c r="AT446" s="217"/>
      <c r="AU446" s="217"/>
      <c r="AV446" s="217"/>
      <c r="AW446" s="217"/>
      <c r="AX446" s="217"/>
      <c r="AY446" s="217"/>
      <c r="AZ446" s="217"/>
      <c r="BA446" s="217"/>
      <c r="BB446" s="217"/>
      <c r="BC446" s="217"/>
      <c r="BD446" s="217"/>
      <c r="BE446" s="217"/>
      <c r="BF446" s="217"/>
      <c r="BG446" s="217"/>
      <c r="BH446" s="217"/>
      <c r="BI446" s="217"/>
      <c r="BJ446" s="217"/>
      <c r="BK446" s="217"/>
      <c r="BL446" s="217"/>
      <c r="BM446" s="217"/>
      <c r="BN446" s="217"/>
      <c r="BO446" s="217"/>
      <c r="BP446" s="217"/>
      <c r="BQ446" s="217"/>
      <c r="BR446" s="217"/>
      <c r="BS446" s="217"/>
      <c r="BT446" s="217"/>
      <c r="BU446" s="217"/>
      <c r="BV446" s="217"/>
      <c r="BW446" s="217"/>
      <c r="BX446" s="217"/>
      <c r="BY446" s="217"/>
      <c r="BZ446" s="217"/>
      <c r="CA446" s="217"/>
      <c r="CB446" s="217"/>
      <c r="CC446" s="217"/>
      <c r="CD446" s="217"/>
      <c r="CE446" s="217"/>
      <c r="CF446" s="217"/>
      <c r="CG446" s="217"/>
      <c r="CH446" s="217"/>
      <c r="CI446" s="217"/>
      <c r="CJ446" s="217"/>
      <c r="CK446" s="217"/>
      <c r="CL446" s="217"/>
      <c r="CM446" s="217"/>
      <c r="CN446" s="217"/>
      <c r="CO446" s="217"/>
      <c r="CP446" s="217"/>
      <c r="CQ446" s="217"/>
      <c r="CR446" s="217"/>
      <c r="CS446" s="217"/>
      <c r="CT446" s="217"/>
      <c r="CU446" s="217"/>
      <c r="CV446" s="217"/>
      <c r="CW446" s="217"/>
      <c r="CX446" s="217"/>
      <c r="CY446" s="217"/>
      <c r="CZ446" s="217"/>
      <c r="DA446" s="217"/>
      <c r="DB446" s="217"/>
      <c r="DC446" s="217"/>
      <c r="DD446" s="217"/>
      <c r="DE446" s="217"/>
      <c r="DF446" s="217"/>
      <c r="DG446" s="217"/>
      <c r="DH446" s="217"/>
      <c r="DI446" s="217"/>
      <c r="DJ446" s="217"/>
      <c r="DK446" s="217"/>
      <c r="DL446" s="217"/>
      <c r="DM446" s="217"/>
      <c r="DN446" s="217"/>
      <c r="DO446" s="217"/>
      <c r="DP446" s="217"/>
      <c r="DQ446" s="217"/>
      <c r="DR446" s="217"/>
      <c r="DS446" s="217"/>
      <c r="DT446" s="217"/>
      <c r="DU446" s="217"/>
      <c r="DV446" s="217"/>
      <c r="DW446" s="217"/>
      <c r="DX446" s="217"/>
      <c r="DY446" s="217"/>
      <c r="DZ446" s="217"/>
      <c r="EA446" s="217"/>
      <c r="EB446" s="217"/>
      <c r="EC446" s="217"/>
      <c r="ED446" s="217"/>
      <c r="EE446" s="217"/>
      <c r="EF446" s="217"/>
      <c r="EG446" s="217"/>
      <c r="EH446" s="217"/>
      <c r="EI446" s="217"/>
      <c r="EJ446" s="217"/>
      <c r="EK446" s="217"/>
      <c r="EL446" s="217"/>
      <c r="EM446" s="217"/>
      <c r="EN446" s="217"/>
      <c r="EO446" s="217"/>
      <c r="EP446" s="217"/>
      <c r="EQ446" s="217"/>
      <c r="ER446" s="217"/>
      <c r="ES446" s="217"/>
      <c r="ET446" s="217"/>
      <c r="EU446" s="217"/>
      <c r="EV446" s="217"/>
      <c r="EW446" s="217"/>
      <c r="EX446" s="217"/>
      <c r="EY446" s="217"/>
      <c r="EZ446" s="217"/>
      <c r="FA446" s="217"/>
      <c r="FB446" s="217"/>
      <c r="FC446" s="217"/>
      <c r="FD446" s="217"/>
      <c r="FE446" s="217"/>
      <c r="FF446" s="217"/>
      <c r="FG446" s="217"/>
      <c r="FH446" s="217"/>
      <c r="FI446" s="217"/>
      <c r="FJ446" s="217"/>
      <c r="FK446" s="217"/>
      <c r="FL446" s="217"/>
      <c r="FM446" s="217"/>
      <c r="FN446" s="217"/>
      <c r="FO446" s="217"/>
      <c r="FP446" s="217"/>
      <c r="FQ446" s="217"/>
      <c r="FR446" s="217"/>
      <c r="FS446" s="217"/>
      <c r="FT446" s="217"/>
      <c r="FU446" s="217"/>
      <c r="FV446" s="217"/>
      <c r="FW446" s="217"/>
      <c r="FX446" s="217"/>
      <c r="FY446" s="217"/>
      <c r="FZ446" s="217"/>
      <c r="GA446" s="217"/>
      <c r="GB446" s="217"/>
      <c r="GC446" s="217"/>
      <c r="GD446" s="217"/>
      <c r="GE446" s="217"/>
      <c r="GF446" s="217"/>
      <c r="GG446" s="217"/>
      <c r="GH446" s="217"/>
      <c r="GI446" s="217"/>
      <c r="GJ446" s="217"/>
      <c r="GK446" s="217"/>
      <c r="GL446" s="217"/>
      <c r="GM446" s="217"/>
      <c r="GN446" s="217"/>
      <c r="GO446" s="217"/>
      <c r="GP446" s="217"/>
      <c r="GQ446" s="217"/>
      <c r="GR446" s="217"/>
      <c r="GS446" s="217"/>
      <c r="GT446" s="217"/>
      <c r="GU446" s="217"/>
      <c r="GV446" s="217"/>
      <c r="GW446" s="217"/>
      <c r="GX446" s="217"/>
      <c r="GY446" s="217"/>
      <c r="GZ446" s="217"/>
      <c r="HA446" s="217"/>
      <c r="HB446" s="217"/>
      <c r="HC446" s="217"/>
      <c r="HD446" s="217"/>
      <c r="HE446" s="217"/>
      <c r="HF446" s="217"/>
      <c r="HG446" s="217"/>
      <c r="HH446" s="217"/>
      <c r="HI446" s="217"/>
      <c r="HJ446" s="217"/>
      <c r="HK446" s="217"/>
      <c r="HL446" s="217"/>
      <c r="HM446" s="217"/>
      <c r="HN446" s="217"/>
      <c r="HO446" s="217"/>
      <c r="HP446" s="217"/>
      <c r="HQ446" s="217"/>
      <c r="HR446" s="217"/>
      <c r="HS446" s="217"/>
      <c r="HT446" s="217"/>
      <c r="HU446" s="217"/>
      <c r="HV446" s="217"/>
      <c r="HW446" s="217"/>
      <c r="HX446" s="217"/>
      <c r="HY446" s="217"/>
      <c r="HZ446" s="217"/>
      <c r="IA446" s="217"/>
      <c r="IB446" s="217"/>
      <c r="IC446" s="217"/>
      <c r="ID446" s="217"/>
      <c r="IE446" s="217"/>
      <c r="IF446" s="217"/>
      <c r="IG446" s="217"/>
      <c r="IH446" s="217"/>
      <c r="II446" s="217"/>
      <c r="IJ446" s="217"/>
      <c r="IK446" s="217"/>
      <c r="IL446" s="217"/>
      <c r="IM446" s="217"/>
      <c r="IN446" s="217"/>
      <c r="IO446" s="217"/>
      <c r="IP446" s="217"/>
      <c r="IQ446" s="217"/>
      <c r="IR446" s="217"/>
      <c r="IS446" s="217"/>
      <c r="IT446" s="217"/>
      <c r="IU446" s="217"/>
      <c r="IV446" s="217"/>
      <c r="IW446" s="217"/>
    </row>
    <row r="447" customFormat="false" ht="12.75" hidden="false" customHeight="false" outlineLevel="0" collapsed="false">
      <c r="A447" s="191"/>
      <c r="B447" s="233"/>
      <c r="C447" s="222"/>
      <c r="D447" s="222"/>
      <c r="E447" s="222"/>
      <c r="F447" s="217"/>
      <c r="G447" s="217"/>
      <c r="H447" s="217"/>
      <c r="I447" s="217"/>
      <c r="J447" s="217"/>
      <c r="K447" s="217"/>
      <c r="L447" s="217"/>
      <c r="M447" s="217"/>
      <c r="N447" s="217"/>
      <c r="O447" s="217"/>
      <c r="P447" s="217"/>
      <c r="Q447" s="217"/>
      <c r="R447" s="217"/>
      <c r="S447" s="217"/>
      <c r="T447" s="217"/>
      <c r="U447" s="217"/>
      <c r="V447" s="217"/>
      <c r="W447" s="217"/>
      <c r="X447" s="217"/>
      <c r="Y447" s="217"/>
      <c r="Z447" s="217"/>
      <c r="AA447" s="217"/>
      <c r="AB447" s="217"/>
      <c r="AC447" s="217"/>
      <c r="AD447" s="217"/>
      <c r="AE447" s="217"/>
      <c r="AF447" s="217"/>
      <c r="AG447" s="217"/>
      <c r="AH447" s="217"/>
      <c r="AI447" s="217"/>
      <c r="AJ447" s="217"/>
      <c r="AK447" s="217"/>
      <c r="AL447" s="217"/>
      <c r="AM447" s="217"/>
      <c r="AN447" s="217"/>
      <c r="AO447" s="217"/>
      <c r="AP447" s="217"/>
      <c r="AQ447" s="217"/>
      <c r="AR447" s="217"/>
      <c r="AS447" s="217"/>
      <c r="AT447" s="217"/>
      <c r="AU447" s="217"/>
      <c r="AV447" s="217"/>
      <c r="AW447" s="217"/>
      <c r="AX447" s="217"/>
      <c r="AY447" s="217"/>
      <c r="AZ447" s="217"/>
      <c r="BA447" s="217"/>
      <c r="BB447" s="217"/>
      <c r="BC447" s="217"/>
      <c r="BD447" s="217"/>
      <c r="BE447" s="217"/>
      <c r="BF447" s="217"/>
      <c r="BG447" s="217"/>
      <c r="BH447" s="217"/>
      <c r="BI447" s="217"/>
      <c r="BJ447" s="217"/>
      <c r="BK447" s="217"/>
      <c r="BL447" s="217"/>
      <c r="BM447" s="217"/>
      <c r="BN447" s="217"/>
      <c r="BO447" s="217"/>
      <c r="BP447" s="217"/>
      <c r="BQ447" s="217"/>
      <c r="BR447" s="217"/>
      <c r="BS447" s="217"/>
      <c r="BT447" s="217"/>
      <c r="BU447" s="217"/>
      <c r="BV447" s="217"/>
      <c r="BW447" s="217"/>
      <c r="BX447" s="217"/>
      <c r="BY447" s="217"/>
      <c r="BZ447" s="217"/>
      <c r="CA447" s="217"/>
      <c r="CB447" s="217"/>
      <c r="CC447" s="217"/>
      <c r="CD447" s="217"/>
      <c r="CE447" s="217"/>
      <c r="CF447" s="217"/>
      <c r="CG447" s="217"/>
      <c r="CH447" s="217"/>
      <c r="CI447" s="217"/>
      <c r="CJ447" s="217"/>
      <c r="CK447" s="217"/>
      <c r="CL447" s="217"/>
      <c r="CM447" s="217"/>
      <c r="CN447" s="217"/>
      <c r="CO447" s="217"/>
      <c r="CP447" s="217"/>
      <c r="CQ447" s="217"/>
      <c r="CR447" s="217"/>
      <c r="CS447" s="217"/>
      <c r="CT447" s="217"/>
      <c r="CU447" s="217"/>
      <c r="CV447" s="217"/>
      <c r="CW447" s="217"/>
      <c r="CX447" s="217"/>
      <c r="CY447" s="217"/>
      <c r="CZ447" s="217"/>
      <c r="DA447" s="217"/>
      <c r="DB447" s="217"/>
      <c r="DC447" s="217"/>
      <c r="DD447" s="217"/>
      <c r="DE447" s="217"/>
      <c r="DF447" s="217"/>
      <c r="DG447" s="217"/>
      <c r="DH447" s="217"/>
      <c r="DI447" s="217"/>
      <c r="DJ447" s="217"/>
      <c r="DK447" s="217"/>
      <c r="DL447" s="217"/>
      <c r="DM447" s="217"/>
      <c r="DN447" s="217"/>
      <c r="DO447" s="217"/>
      <c r="DP447" s="217"/>
      <c r="DQ447" s="217"/>
      <c r="DR447" s="217"/>
      <c r="DS447" s="217"/>
      <c r="DT447" s="217"/>
      <c r="DU447" s="217"/>
      <c r="DV447" s="217"/>
      <c r="DW447" s="217"/>
      <c r="DX447" s="217"/>
      <c r="DY447" s="217"/>
      <c r="DZ447" s="217"/>
      <c r="EA447" s="217"/>
      <c r="EB447" s="217"/>
      <c r="EC447" s="217"/>
      <c r="ED447" s="217"/>
      <c r="EE447" s="217"/>
      <c r="EF447" s="217"/>
      <c r="EG447" s="217"/>
      <c r="EH447" s="217"/>
      <c r="EI447" s="217"/>
      <c r="EJ447" s="217"/>
      <c r="EK447" s="217"/>
      <c r="EL447" s="217"/>
      <c r="EM447" s="217"/>
      <c r="EN447" s="217"/>
      <c r="EO447" s="217"/>
      <c r="EP447" s="217"/>
      <c r="EQ447" s="217"/>
      <c r="ER447" s="217"/>
      <c r="ES447" s="217"/>
      <c r="ET447" s="217"/>
      <c r="EU447" s="217"/>
      <c r="EV447" s="217"/>
      <c r="EW447" s="217"/>
      <c r="EX447" s="217"/>
      <c r="EY447" s="217"/>
      <c r="EZ447" s="217"/>
      <c r="FA447" s="217"/>
      <c r="FB447" s="217"/>
      <c r="FC447" s="217"/>
      <c r="FD447" s="217"/>
      <c r="FE447" s="217"/>
      <c r="FF447" s="217"/>
      <c r="FG447" s="217"/>
      <c r="FH447" s="217"/>
      <c r="FI447" s="217"/>
      <c r="FJ447" s="217"/>
      <c r="FK447" s="217"/>
      <c r="FL447" s="217"/>
      <c r="FM447" s="217"/>
      <c r="FN447" s="217"/>
      <c r="FO447" s="217"/>
      <c r="FP447" s="217"/>
      <c r="FQ447" s="217"/>
      <c r="FR447" s="217"/>
      <c r="FS447" s="217"/>
      <c r="FT447" s="217"/>
      <c r="FU447" s="217"/>
      <c r="FV447" s="217"/>
      <c r="FW447" s="217"/>
      <c r="FX447" s="217"/>
      <c r="FY447" s="217"/>
      <c r="FZ447" s="217"/>
      <c r="GA447" s="217"/>
      <c r="GB447" s="217"/>
      <c r="GC447" s="217"/>
      <c r="GD447" s="217"/>
      <c r="GE447" s="217"/>
      <c r="GF447" s="217"/>
      <c r="GG447" s="217"/>
      <c r="GH447" s="217"/>
      <c r="GI447" s="217"/>
      <c r="GJ447" s="217"/>
      <c r="GK447" s="217"/>
      <c r="GL447" s="217"/>
      <c r="GM447" s="217"/>
      <c r="GN447" s="217"/>
      <c r="GO447" s="217"/>
      <c r="GP447" s="217"/>
      <c r="GQ447" s="217"/>
      <c r="GR447" s="217"/>
      <c r="GS447" s="217"/>
      <c r="GT447" s="217"/>
      <c r="GU447" s="217"/>
      <c r="GV447" s="217"/>
      <c r="GW447" s="217"/>
      <c r="GX447" s="217"/>
      <c r="GY447" s="217"/>
      <c r="GZ447" s="217"/>
      <c r="HA447" s="217"/>
      <c r="HB447" s="217"/>
      <c r="HC447" s="217"/>
      <c r="HD447" s="217"/>
      <c r="HE447" s="217"/>
      <c r="HF447" s="217"/>
      <c r="HG447" s="217"/>
      <c r="HH447" s="217"/>
      <c r="HI447" s="217"/>
      <c r="HJ447" s="217"/>
      <c r="HK447" s="217"/>
      <c r="HL447" s="217"/>
      <c r="HM447" s="217"/>
      <c r="HN447" s="217"/>
      <c r="HO447" s="217"/>
      <c r="HP447" s="217"/>
      <c r="HQ447" s="217"/>
      <c r="HR447" s="217"/>
      <c r="HS447" s="217"/>
      <c r="HT447" s="217"/>
      <c r="HU447" s="217"/>
      <c r="HV447" s="217"/>
      <c r="HW447" s="217"/>
      <c r="HX447" s="217"/>
      <c r="HY447" s="217"/>
      <c r="HZ447" s="217"/>
      <c r="IA447" s="217"/>
      <c r="IB447" s="217"/>
      <c r="IC447" s="217"/>
      <c r="ID447" s="217"/>
      <c r="IE447" s="217"/>
      <c r="IF447" s="217"/>
      <c r="IG447" s="217"/>
      <c r="IH447" s="217"/>
      <c r="II447" s="217"/>
      <c r="IJ447" s="217"/>
      <c r="IK447" s="217"/>
      <c r="IL447" s="217"/>
      <c r="IM447" s="217"/>
      <c r="IN447" s="217"/>
      <c r="IO447" s="217"/>
      <c r="IP447" s="217"/>
      <c r="IQ447" s="217"/>
      <c r="IR447" s="217"/>
      <c r="IS447" s="217"/>
      <c r="IT447" s="217"/>
      <c r="IU447" s="217"/>
      <c r="IV447" s="217"/>
      <c r="IW447" s="217"/>
    </row>
    <row r="448" customFormat="false" ht="12.75" hidden="false" customHeight="false" outlineLevel="0" collapsed="false">
      <c r="A448" s="192"/>
      <c r="B448" s="217"/>
      <c r="C448" s="222"/>
      <c r="D448" s="222"/>
      <c r="E448" s="222"/>
      <c r="F448" s="217"/>
      <c r="G448" s="217"/>
      <c r="H448" s="217"/>
      <c r="I448" s="217"/>
      <c r="J448" s="217"/>
      <c r="K448" s="217"/>
      <c r="L448" s="217"/>
      <c r="M448" s="217"/>
      <c r="N448" s="217"/>
      <c r="O448" s="217"/>
      <c r="P448" s="217"/>
      <c r="Q448" s="217"/>
      <c r="R448" s="217"/>
      <c r="S448" s="217"/>
      <c r="T448" s="217"/>
      <c r="U448" s="217"/>
      <c r="V448" s="217"/>
      <c r="W448" s="217"/>
      <c r="X448" s="217"/>
      <c r="Y448" s="217"/>
      <c r="Z448" s="217"/>
      <c r="AA448" s="217"/>
      <c r="AB448" s="217"/>
      <c r="AC448" s="217"/>
      <c r="AD448" s="217"/>
      <c r="AE448" s="217"/>
      <c r="AF448" s="217"/>
      <c r="AG448" s="217"/>
      <c r="AH448" s="217"/>
      <c r="AI448" s="217"/>
      <c r="AJ448" s="217"/>
      <c r="AK448" s="217"/>
      <c r="AL448" s="217"/>
      <c r="AM448" s="217"/>
      <c r="AN448" s="217"/>
      <c r="AO448" s="217"/>
      <c r="AP448" s="217"/>
      <c r="AQ448" s="217"/>
      <c r="AR448" s="217"/>
      <c r="AS448" s="217"/>
      <c r="AT448" s="217"/>
      <c r="AU448" s="217"/>
      <c r="AV448" s="217"/>
      <c r="AW448" s="217"/>
      <c r="AX448" s="217"/>
      <c r="AY448" s="217"/>
      <c r="AZ448" s="217"/>
      <c r="BA448" s="217"/>
      <c r="BB448" s="217"/>
      <c r="BC448" s="217"/>
      <c r="BD448" s="217"/>
      <c r="BE448" s="217"/>
      <c r="BF448" s="217"/>
      <c r="BG448" s="217"/>
      <c r="BH448" s="217"/>
      <c r="BI448" s="217"/>
      <c r="BJ448" s="217"/>
      <c r="BK448" s="217"/>
      <c r="BL448" s="217"/>
      <c r="BM448" s="217"/>
      <c r="BN448" s="217"/>
      <c r="BO448" s="217"/>
      <c r="BP448" s="217"/>
      <c r="BQ448" s="217"/>
      <c r="BR448" s="217"/>
      <c r="BS448" s="217"/>
      <c r="BT448" s="217"/>
      <c r="BU448" s="217"/>
      <c r="BV448" s="217"/>
      <c r="BW448" s="217"/>
      <c r="BX448" s="217"/>
      <c r="BY448" s="217"/>
      <c r="BZ448" s="217"/>
      <c r="CA448" s="217"/>
      <c r="CB448" s="217"/>
      <c r="CC448" s="217"/>
      <c r="CD448" s="217"/>
      <c r="CE448" s="217"/>
      <c r="CF448" s="217"/>
      <c r="CG448" s="217"/>
      <c r="CH448" s="217"/>
      <c r="CI448" s="217"/>
      <c r="CJ448" s="217"/>
      <c r="CK448" s="217"/>
      <c r="CL448" s="217"/>
      <c r="CM448" s="217"/>
      <c r="CN448" s="217"/>
      <c r="CO448" s="217"/>
      <c r="CP448" s="217"/>
      <c r="CQ448" s="217"/>
      <c r="CR448" s="217"/>
      <c r="CS448" s="217"/>
      <c r="CT448" s="217"/>
      <c r="CU448" s="217"/>
      <c r="CV448" s="217"/>
      <c r="CW448" s="217"/>
      <c r="CX448" s="217"/>
      <c r="CY448" s="217"/>
      <c r="CZ448" s="217"/>
      <c r="DA448" s="217"/>
      <c r="DB448" s="217"/>
      <c r="DC448" s="217"/>
      <c r="DD448" s="217"/>
      <c r="DE448" s="217"/>
      <c r="DF448" s="217"/>
      <c r="DG448" s="217"/>
      <c r="DH448" s="217"/>
      <c r="DI448" s="217"/>
      <c r="DJ448" s="217"/>
      <c r="DK448" s="217"/>
      <c r="DL448" s="217"/>
      <c r="DM448" s="217"/>
      <c r="DN448" s="217"/>
      <c r="DO448" s="217"/>
      <c r="DP448" s="217"/>
      <c r="DQ448" s="217"/>
      <c r="DR448" s="217"/>
      <c r="DS448" s="217"/>
      <c r="DT448" s="217"/>
      <c r="DU448" s="217"/>
      <c r="DV448" s="217"/>
      <c r="DW448" s="217"/>
      <c r="DX448" s="217"/>
      <c r="DY448" s="217"/>
      <c r="DZ448" s="217"/>
      <c r="EA448" s="217"/>
      <c r="EB448" s="217"/>
      <c r="EC448" s="217"/>
      <c r="ED448" s="217"/>
      <c r="EE448" s="217"/>
      <c r="EF448" s="217"/>
      <c r="EG448" s="217"/>
      <c r="EH448" s="217"/>
      <c r="EI448" s="217"/>
      <c r="EJ448" s="217"/>
      <c r="EK448" s="217"/>
      <c r="EL448" s="217"/>
      <c r="EM448" s="217"/>
      <c r="EN448" s="217"/>
      <c r="EO448" s="217"/>
      <c r="EP448" s="217"/>
      <c r="EQ448" s="217"/>
      <c r="ER448" s="217"/>
      <c r="ES448" s="217"/>
      <c r="ET448" s="217"/>
      <c r="EU448" s="217"/>
      <c r="EV448" s="217"/>
      <c r="EW448" s="217"/>
      <c r="EX448" s="217"/>
      <c r="EY448" s="217"/>
      <c r="EZ448" s="217"/>
      <c r="FA448" s="217"/>
      <c r="FB448" s="217"/>
      <c r="FC448" s="217"/>
      <c r="FD448" s="217"/>
      <c r="FE448" s="217"/>
      <c r="FF448" s="217"/>
      <c r="FG448" s="217"/>
      <c r="FH448" s="217"/>
      <c r="FI448" s="217"/>
      <c r="FJ448" s="217"/>
      <c r="FK448" s="217"/>
      <c r="FL448" s="217"/>
      <c r="FM448" s="217"/>
      <c r="FN448" s="217"/>
      <c r="FO448" s="217"/>
      <c r="FP448" s="217"/>
      <c r="FQ448" s="217"/>
      <c r="FR448" s="217"/>
      <c r="FS448" s="217"/>
      <c r="FT448" s="217"/>
      <c r="FU448" s="217"/>
      <c r="FV448" s="217"/>
      <c r="FW448" s="217"/>
      <c r="FX448" s="217"/>
      <c r="FY448" s="217"/>
      <c r="FZ448" s="217"/>
      <c r="GA448" s="217"/>
      <c r="GB448" s="217"/>
      <c r="GC448" s="217"/>
      <c r="GD448" s="217"/>
      <c r="GE448" s="217"/>
      <c r="GF448" s="217"/>
      <c r="GG448" s="217"/>
      <c r="GH448" s="217"/>
      <c r="GI448" s="217"/>
      <c r="GJ448" s="217"/>
      <c r="GK448" s="217"/>
      <c r="GL448" s="217"/>
      <c r="GM448" s="217"/>
      <c r="GN448" s="217"/>
      <c r="GO448" s="217"/>
      <c r="GP448" s="217"/>
      <c r="GQ448" s="217"/>
      <c r="GR448" s="217"/>
      <c r="GS448" s="217"/>
      <c r="GT448" s="217"/>
      <c r="GU448" s="217"/>
      <c r="GV448" s="217"/>
      <c r="GW448" s="217"/>
      <c r="GX448" s="217"/>
      <c r="GY448" s="217"/>
      <c r="GZ448" s="217"/>
      <c r="HA448" s="217"/>
      <c r="HB448" s="217"/>
      <c r="HC448" s="217"/>
      <c r="HD448" s="217"/>
      <c r="HE448" s="217"/>
      <c r="HF448" s="217"/>
      <c r="HG448" s="217"/>
      <c r="HH448" s="217"/>
      <c r="HI448" s="217"/>
      <c r="HJ448" s="217"/>
      <c r="HK448" s="217"/>
      <c r="HL448" s="217"/>
      <c r="HM448" s="217"/>
      <c r="HN448" s="217"/>
      <c r="HO448" s="217"/>
      <c r="HP448" s="217"/>
      <c r="HQ448" s="217"/>
      <c r="HR448" s="217"/>
      <c r="HS448" s="217"/>
      <c r="HT448" s="217"/>
      <c r="HU448" s="217"/>
      <c r="HV448" s="217"/>
      <c r="HW448" s="217"/>
      <c r="HX448" s="217"/>
      <c r="HY448" s="217"/>
      <c r="HZ448" s="217"/>
      <c r="IA448" s="217"/>
      <c r="IB448" s="217"/>
      <c r="IC448" s="217"/>
      <c r="ID448" s="217"/>
      <c r="IE448" s="217"/>
      <c r="IF448" s="217"/>
      <c r="IG448" s="217"/>
      <c r="IH448" s="217"/>
      <c r="II448" s="217"/>
      <c r="IJ448" s="217"/>
      <c r="IK448" s="217"/>
      <c r="IL448" s="217"/>
      <c r="IM448" s="217"/>
      <c r="IN448" s="217"/>
      <c r="IO448" s="217"/>
      <c r="IP448" s="217"/>
      <c r="IQ448" s="217"/>
      <c r="IR448" s="217"/>
      <c r="IS448" s="217"/>
      <c r="IT448" s="217"/>
      <c r="IU448" s="217"/>
      <c r="IV448" s="217"/>
      <c r="IW448" s="217"/>
    </row>
    <row r="449" customFormat="false" ht="12.75" hidden="false" customHeight="false" outlineLevel="0" collapsed="false">
      <c r="A449" s="234"/>
      <c r="B449" s="235"/>
      <c r="C449" s="222"/>
      <c r="D449" s="222"/>
      <c r="E449" s="222"/>
      <c r="F449" s="232"/>
      <c r="G449" s="232"/>
      <c r="H449" s="232"/>
      <c r="I449" s="232"/>
      <c r="J449" s="232"/>
      <c r="K449" s="232"/>
      <c r="L449" s="232"/>
      <c r="M449" s="232"/>
      <c r="N449" s="232"/>
      <c r="O449" s="232"/>
      <c r="P449" s="232"/>
      <c r="Q449" s="232"/>
      <c r="R449" s="232"/>
      <c r="S449" s="232"/>
      <c r="T449" s="232"/>
      <c r="U449" s="232"/>
      <c r="V449" s="232"/>
      <c r="W449" s="232"/>
      <c r="X449" s="232"/>
      <c r="Y449" s="232"/>
      <c r="Z449" s="232"/>
      <c r="AA449" s="232"/>
      <c r="AB449" s="232"/>
      <c r="AC449" s="232"/>
      <c r="AD449" s="232"/>
      <c r="AE449" s="232"/>
      <c r="AF449" s="232"/>
      <c r="AG449" s="232"/>
      <c r="AH449" s="232"/>
      <c r="AI449" s="232"/>
      <c r="AJ449" s="232"/>
      <c r="AK449" s="232"/>
      <c r="AL449" s="232"/>
      <c r="AM449" s="232"/>
      <c r="AN449" s="232"/>
      <c r="AO449" s="232"/>
      <c r="AP449" s="232"/>
      <c r="AQ449" s="232"/>
      <c r="AR449" s="232"/>
      <c r="AS449" s="232"/>
      <c r="AT449" s="232"/>
      <c r="AU449" s="232"/>
      <c r="AV449" s="232"/>
      <c r="AW449" s="232"/>
      <c r="AX449" s="232"/>
      <c r="AY449" s="232"/>
      <c r="AZ449" s="232"/>
      <c r="BA449" s="232"/>
      <c r="BB449" s="232"/>
      <c r="BC449" s="232"/>
      <c r="BD449" s="232"/>
      <c r="BE449" s="232"/>
      <c r="BF449" s="232"/>
      <c r="BG449" s="232"/>
      <c r="BH449" s="232"/>
      <c r="BI449" s="232"/>
      <c r="BJ449" s="232"/>
      <c r="BK449" s="232"/>
      <c r="BL449" s="232"/>
      <c r="BM449" s="232"/>
      <c r="BN449" s="232"/>
      <c r="BO449" s="232"/>
      <c r="BP449" s="232"/>
      <c r="BQ449" s="232"/>
      <c r="BR449" s="232"/>
      <c r="BS449" s="232"/>
      <c r="BT449" s="232"/>
      <c r="BU449" s="232"/>
      <c r="BV449" s="232"/>
      <c r="BW449" s="232"/>
      <c r="BX449" s="232"/>
      <c r="BY449" s="232"/>
      <c r="BZ449" s="232"/>
      <c r="CA449" s="232"/>
      <c r="CB449" s="232"/>
      <c r="CC449" s="232"/>
      <c r="CD449" s="232"/>
      <c r="CE449" s="232"/>
      <c r="CF449" s="232"/>
      <c r="CG449" s="232"/>
      <c r="CH449" s="232"/>
      <c r="CI449" s="232"/>
      <c r="CJ449" s="232"/>
      <c r="CK449" s="232"/>
      <c r="CL449" s="232"/>
      <c r="CM449" s="232"/>
      <c r="CN449" s="232"/>
      <c r="CO449" s="232"/>
      <c r="CP449" s="232"/>
      <c r="CQ449" s="232"/>
      <c r="CR449" s="232"/>
      <c r="CS449" s="232"/>
      <c r="CT449" s="232"/>
      <c r="CU449" s="232"/>
      <c r="CV449" s="232"/>
      <c r="CW449" s="232"/>
      <c r="CX449" s="232"/>
      <c r="CY449" s="232"/>
      <c r="CZ449" s="232"/>
      <c r="DA449" s="232"/>
      <c r="DB449" s="232"/>
      <c r="DC449" s="232"/>
      <c r="DD449" s="232"/>
      <c r="DE449" s="232"/>
      <c r="DF449" s="232"/>
      <c r="DG449" s="232"/>
      <c r="DH449" s="232"/>
      <c r="DI449" s="232"/>
      <c r="DJ449" s="232"/>
      <c r="DK449" s="232"/>
      <c r="DL449" s="232"/>
      <c r="DM449" s="232"/>
      <c r="DN449" s="232"/>
      <c r="DO449" s="232"/>
      <c r="DP449" s="232"/>
      <c r="DQ449" s="232"/>
      <c r="DR449" s="232"/>
      <c r="DS449" s="232"/>
      <c r="DT449" s="232"/>
      <c r="DU449" s="232"/>
      <c r="DV449" s="232"/>
      <c r="DW449" s="232"/>
      <c r="DX449" s="232"/>
      <c r="DY449" s="232"/>
      <c r="DZ449" s="232"/>
      <c r="EA449" s="232"/>
      <c r="EB449" s="232"/>
      <c r="EC449" s="232"/>
      <c r="ED449" s="232"/>
      <c r="EE449" s="232"/>
      <c r="EF449" s="232"/>
      <c r="EG449" s="232"/>
      <c r="EH449" s="232"/>
      <c r="EI449" s="232"/>
      <c r="EJ449" s="232"/>
      <c r="EK449" s="232"/>
      <c r="EL449" s="232"/>
      <c r="EM449" s="232"/>
      <c r="EN449" s="232"/>
      <c r="EO449" s="232"/>
      <c r="EP449" s="232"/>
      <c r="EQ449" s="232"/>
      <c r="ER449" s="232"/>
      <c r="ES449" s="232"/>
      <c r="ET449" s="232"/>
      <c r="EU449" s="232"/>
      <c r="EV449" s="232"/>
      <c r="EW449" s="232"/>
      <c r="EX449" s="232"/>
      <c r="EY449" s="232"/>
      <c r="EZ449" s="232"/>
      <c r="FA449" s="232"/>
      <c r="FB449" s="232"/>
      <c r="FC449" s="232"/>
      <c r="FD449" s="232"/>
      <c r="FE449" s="232"/>
      <c r="FF449" s="232"/>
      <c r="FG449" s="232"/>
      <c r="FH449" s="232"/>
      <c r="FI449" s="232"/>
      <c r="FJ449" s="232"/>
      <c r="FK449" s="232"/>
      <c r="FL449" s="232"/>
      <c r="FM449" s="232"/>
      <c r="FN449" s="232"/>
      <c r="FO449" s="232"/>
      <c r="FP449" s="232"/>
      <c r="FQ449" s="232"/>
      <c r="FR449" s="232"/>
      <c r="FS449" s="232"/>
      <c r="FT449" s="232"/>
      <c r="FU449" s="232"/>
      <c r="FV449" s="232"/>
      <c r="FW449" s="232"/>
      <c r="FX449" s="232"/>
      <c r="FY449" s="232"/>
      <c r="FZ449" s="232"/>
      <c r="GA449" s="232"/>
      <c r="GB449" s="232"/>
      <c r="GC449" s="232"/>
      <c r="GD449" s="232"/>
      <c r="GE449" s="232"/>
      <c r="GF449" s="232"/>
      <c r="GG449" s="232"/>
      <c r="GH449" s="232"/>
      <c r="GI449" s="232"/>
      <c r="GJ449" s="232"/>
      <c r="GK449" s="232"/>
      <c r="GL449" s="232"/>
      <c r="GM449" s="232"/>
      <c r="GN449" s="232"/>
      <c r="GO449" s="232"/>
      <c r="GP449" s="232"/>
      <c r="GQ449" s="232"/>
      <c r="GR449" s="232"/>
      <c r="GS449" s="232"/>
      <c r="GT449" s="232"/>
      <c r="GU449" s="232"/>
      <c r="GV449" s="232"/>
      <c r="GW449" s="232"/>
      <c r="GX449" s="232"/>
      <c r="GY449" s="232"/>
      <c r="GZ449" s="232"/>
      <c r="HA449" s="232"/>
      <c r="HB449" s="232"/>
      <c r="HC449" s="232"/>
      <c r="HD449" s="232"/>
      <c r="HE449" s="232"/>
      <c r="HF449" s="232"/>
      <c r="HG449" s="232"/>
      <c r="HH449" s="232"/>
      <c r="HI449" s="232"/>
      <c r="HJ449" s="232"/>
      <c r="HK449" s="232"/>
      <c r="HL449" s="232"/>
      <c r="HM449" s="232"/>
      <c r="HN449" s="232"/>
      <c r="HO449" s="232"/>
      <c r="HP449" s="232"/>
      <c r="HQ449" s="232"/>
      <c r="HR449" s="232"/>
      <c r="HS449" s="232"/>
      <c r="HT449" s="232"/>
      <c r="HU449" s="232"/>
      <c r="HV449" s="232"/>
      <c r="HW449" s="232"/>
      <c r="HX449" s="232"/>
      <c r="HY449" s="232"/>
      <c r="HZ449" s="232"/>
      <c r="IA449" s="232"/>
      <c r="IB449" s="232"/>
      <c r="IC449" s="232"/>
      <c r="ID449" s="232"/>
      <c r="IE449" s="232"/>
      <c r="IF449" s="232"/>
      <c r="IG449" s="232"/>
      <c r="IH449" s="232"/>
      <c r="II449" s="232"/>
      <c r="IJ449" s="232"/>
      <c r="IK449" s="232"/>
      <c r="IL449" s="232"/>
      <c r="IM449" s="232"/>
      <c r="IN449" s="232"/>
      <c r="IO449" s="232"/>
      <c r="IP449" s="232"/>
      <c r="IQ449" s="232"/>
      <c r="IR449" s="232"/>
      <c r="IS449" s="232"/>
      <c r="IT449" s="232"/>
      <c r="IU449" s="232"/>
      <c r="IV449" s="232"/>
      <c r="IW449" s="232"/>
    </row>
    <row r="450" customFormat="false" ht="12.75" hidden="false" customHeight="false" outlineLevel="0" collapsed="false">
      <c r="A450" s="191"/>
      <c r="B450" s="216"/>
      <c r="C450" s="222"/>
      <c r="D450" s="222"/>
      <c r="E450" s="222"/>
      <c r="F450" s="217"/>
      <c r="G450" s="217"/>
      <c r="H450" s="217"/>
      <c r="I450" s="217"/>
      <c r="J450" s="217"/>
      <c r="K450" s="217"/>
      <c r="L450" s="217"/>
      <c r="M450" s="217"/>
      <c r="N450" s="217"/>
      <c r="O450" s="217"/>
      <c r="P450" s="217"/>
      <c r="Q450" s="217"/>
      <c r="R450" s="217"/>
      <c r="S450" s="217"/>
      <c r="T450" s="217"/>
      <c r="U450" s="217"/>
      <c r="V450" s="217"/>
      <c r="W450" s="217"/>
      <c r="X450" s="217"/>
      <c r="Y450" s="217"/>
      <c r="Z450" s="217"/>
      <c r="AA450" s="217"/>
      <c r="AB450" s="217"/>
      <c r="AC450" s="217"/>
      <c r="AD450" s="217"/>
      <c r="AE450" s="217"/>
      <c r="AF450" s="217"/>
      <c r="AG450" s="217"/>
      <c r="AH450" s="217"/>
      <c r="AI450" s="217"/>
      <c r="AJ450" s="217"/>
      <c r="AK450" s="217"/>
      <c r="AL450" s="217"/>
      <c r="AM450" s="217"/>
      <c r="AN450" s="217"/>
      <c r="AO450" s="217"/>
      <c r="AP450" s="217"/>
      <c r="AQ450" s="217"/>
      <c r="AR450" s="217"/>
      <c r="AS450" s="217"/>
      <c r="AT450" s="217"/>
      <c r="AU450" s="217"/>
      <c r="AV450" s="217"/>
      <c r="AW450" s="217"/>
      <c r="AX450" s="217"/>
      <c r="AY450" s="217"/>
      <c r="AZ450" s="217"/>
      <c r="BA450" s="217"/>
      <c r="BB450" s="217"/>
      <c r="BC450" s="217"/>
      <c r="BD450" s="217"/>
      <c r="BE450" s="217"/>
      <c r="BF450" s="217"/>
      <c r="BG450" s="217"/>
      <c r="BH450" s="217"/>
      <c r="BI450" s="217"/>
      <c r="BJ450" s="217"/>
      <c r="BK450" s="217"/>
      <c r="BL450" s="217"/>
      <c r="BM450" s="217"/>
      <c r="BN450" s="217"/>
      <c r="BO450" s="217"/>
      <c r="BP450" s="217"/>
      <c r="BQ450" s="217"/>
      <c r="BR450" s="217"/>
      <c r="BS450" s="217"/>
      <c r="BT450" s="217"/>
      <c r="BU450" s="217"/>
      <c r="BV450" s="217"/>
      <c r="BW450" s="217"/>
      <c r="BX450" s="217"/>
      <c r="BY450" s="217"/>
      <c r="BZ450" s="217"/>
      <c r="CA450" s="217"/>
      <c r="CB450" s="217"/>
      <c r="CC450" s="217"/>
      <c r="CD450" s="217"/>
      <c r="CE450" s="217"/>
      <c r="CF450" s="217"/>
      <c r="CG450" s="217"/>
      <c r="CH450" s="217"/>
      <c r="CI450" s="217"/>
      <c r="CJ450" s="217"/>
      <c r="CK450" s="217"/>
      <c r="CL450" s="217"/>
      <c r="CM450" s="217"/>
      <c r="CN450" s="217"/>
      <c r="CO450" s="217"/>
      <c r="CP450" s="217"/>
      <c r="CQ450" s="217"/>
      <c r="CR450" s="217"/>
      <c r="CS450" s="217"/>
      <c r="CT450" s="217"/>
      <c r="CU450" s="217"/>
      <c r="CV450" s="217"/>
      <c r="CW450" s="217"/>
      <c r="CX450" s="217"/>
      <c r="CY450" s="217"/>
      <c r="CZ450" s="217"/>
      <c r="DA450" s="217"/>
      <c r="DB450" s="217"/>
      <c r="DC450" s="217"/>
      <c r="DD450" s="217"/>
      <c r="DE450" s="217"/>
      <c r="DF450" s="217"/>
      <c r="DG450" s="217"/>
      <c r="DH450" s="217"/>
      <c r="DI450" s="217"/>
      <c r="DJ450" s="217"/>
      <c r="DK450" s="217"/>
      <c r="DL450" s="217"/>
      <c r="DM450" s="217"/>
      <c r="DN450" s="217"/>
      <c r="DO450" s="217"/>
      <c r="DP450" s="217"/>
      <c r="DQ450" s="217"/>
      <c r="DR450" s="217"/>
      <c r="DS450" s="217"/>
      <c r="DT450" s="217"/>
      <c r="DU450" s="217"/>
      <c r="DV450" s="217"/>
      <c r="DW450" s="217"/>
      <c r="DX450" s="217"/>
      <c r="DY450" s="217"/>
      <c r="DZ450" s="217"/>
      <c r="EA450" s="217"/>
      <c r="EB450" s="217"/>
      <c r="EC450" s="217"/>
      <c r="ED450" s="217"/>
      <c r="EE450" s="217"/>
      <c r="EF450" s="217"/>
      <c r="EG450" s="217"/>
      <c r="EH450" s="217"/>
      <c r="EI450" s="217"/>
      <c r="EJ450" s="217"/>
      <c r="EK450" s="217"/>
      <c r="EL450" s="217"/>
      <c r="EM450" s="217"/>
      <c r="EN450" s="217"/>
      <c r="EO450" s="217"/>
      <c r="EP450" s="217"/>
      <c r="EQ450" s="217"/>
      <c r="ER450" s="217"/>
      <c r="ES450" s="217"/>
      <c r="ET450" s="217"/>
      <c r="EU450" s="217"/>
      <c r="EV450" s="217"/>
      <c r="EW450" s="217"/>
      <c r="EX450" s="217"/>
      <c r="EY450" s="217"/>
      <c r="EZ450" s="217"/>
      <c r="FA450" s="217"/>
      <c r="FB450" s="217"/>
      <c r="FC450" s="217"/>
      <c r="FD450" s="217"/>
      <c r="FE450" s="217"/>
      <c r="FF450" s="217"/>
      <c r="FG450" s="217"/>
      <c r="FH450" s="217"/>
      <c r="FI450" s="217"/>
      <c r="FJ450" s="217"/>
      <c r="FK450" s="217"/>
      <c r="FL450" s="217"/>
      <c r="FM450" s="217"/>
      <c r="FN450" s="217"/>
      <c r="FO450" s="217"/>
      <c r="FP450" s="217"/>
      <c r="FQ450" s="217"/>
      <c r="FR450" s="217"/>
      <c r="FS450" s="217"/>
      <c r="FT450" s="217"/>
      <c r="FU450" s="217"/>
      <c r="FV450" s="217"/>
      <c r="FW450" s="217"/>
      <c r="FX450" s="217"/>
      <c r="FY450" s="217"/>
      <c r="FZ450" s="217"/>
      <c r="GA450" s="217"/>
      <c r="GB450" s="217"/>
      <c r="GC450" s="217"/>
      <c r="GD450" s="217"/>
      <c r="GE450" s="217"/>
      <c r="GF450" s="217"/>
      <c r="GG450" s="217"/>
      <c r="GH450" s="217"/>
      <c r="GI450" s="217"/>
      <c r="GJ450" s="217"/>
      <c r="GK450" s="217"/>
      <c r="GL450" s="217"/>
      <c r="GM450" s="217"/>
      <c r="GN450" s="217"/>
      <c r="GO450" s="217"/>
      <c r="GP450" s="217"/>
      <c r="GQ450" s="217"/>
      <c r="GR450" s="217"/>
      <c r="GS450" s="217"/>
      <c r="GT450" s="217"/>
      <c r="GU450" s="217"/>
      <c r="GV450" s="217"/>
      <c r="GW450" s="217"/>
      <c r="GX450" s="217"/>
      <c r="GY450" s="217"/>
      <c r="GZ450" s="217"/>
      <c r="HA450" s="217"/>
      <c r="HB450" s="217"/>
      <c r="HC450" s="217"/>
      <c r="HD450" s="217"/>
      <c r="HE450" s="217"/>
      <c r="HF450" s="217"/>
      <c r="HG450" s="217"/>
      <c r="HH450" s="217"/>
      <c r="HI450" s="217"/>
      <c r="HJ450" s="217"/>
      <c r="HK450" s="217"/>
      <c r="HL450" s="217"/>
      <c r="HM450" s="217"/>
      <c r="HN450" s="217"/>
      <c r="HO450" s="217"/>
      <c r="HP450" s="217"/>
      <c r="HQ450" s="217"/>
      <c r="HR450" s="217"/>
      <c r="HS450" s="217"/>
      <c r="HT450" s="217"/>
      <c r="HU450" s="217"/>
      <c r="HV450" s="217"/>
      <c r="HW450" s="217"/>
      <c r="HX450" s="217"/>
      <c r="HY450" s="217"/>
      <c r="HZ450" s="217"/>
      <c r="IA450" s="217"/>
      <c r="IB450" s="217"/>
      <c r="IC450" s="217"/>
      <c r="ID450" s="217"/>
      <c r="IE450" s="217"/>
      <c r="IF450" s="217"/>
      <c r="IG450" s="217"/>
      <c r="IH450" s="217"/>
      <c r="II450" s="217"/>
      <c r="IJ450" s="217"/>
      <c r="IK450" s="217"/>
      <c r="IL450" s="217"/>
      <c r="IM450" s="217"/>
      <c r="IN450" s="217"/>
      <c r="IO450" s="217"/>
      <c r="IP450" s="217"/>
      <c r="IQ450" s="217"/>
      <c r="IR450" s="217"/>
      <c r="IS450" s="217"/>
      <c r="IT450" s="217"/>
      <c r="IU450" s="217"/>
      <c r="IV450" s="217"/>
      <c r="IW450" s="217"/>
    </row>
    <row r="451" customFormat="false" ht="12.75" hidden="false" customHeight="false" outlineLevel="0" collapsed="false">
      <c r="A451" s="194"/>
      <c r="B451" s="216"/>
      <c r="C451" s="222"/>
      <c r="D451" s="222"/>
      <c r="E451" s="222"/>
      <c r="F451" s="217"/>
      <c r="G451" s="217"/>
      <c r="H451" s="217"/>
      <c r="I451" s="217"/>
      <c r="J451" s="217"/>
      <c r="K451" s="217"/>
      <c r="L451" s="217"/>
      <c r="M451" s="217"/>
      <c r="N451" s="217"/>
      <c r="O451" s="217"/>
      <c r="P451" s="217"/>
      <c r="Q451" s="217"/>
      <c r="R451" s="217"/>
      <c r="S451" s="217"/>
      <c r="T451" s="217"/>
      <c r="U451" s="217"/>
      <c r="V451" s="217"/>
      <c r="W451" s="217"/>
      <c r="X451" s="217"/>
      <c r="Y451" s="217"/>
      <c r="Z451" s="217"/>
      <c r="AA451" s="217"/>
      <c r="AB451" s="217"/>
      <c r="AC451" s="217"/>
      <c r="AD451" s="217"/>
      <c r="AE451" s="217"/>
      <c r="AF451" s="217"/>
      <c r="AG451" s="217"/>
      <c r="AH451" s="217"/>
      <c r="AI451" s="217"/>
      <c r="AJ451" s="217"/>
      <c r="AK451" s="217"/>
      <c r="AL451" s="217"/>
      <c r="AM451" s="217"/>
      <c r="AN451" s="217"/>
      <c r="AO451" s="217"/>
      <c r="AP451" s="217"/>
      <c r="AQ451" s="217"/>
      <c r="AR451" s="217"/>
      <c r="AS451" s="217"/>
      <c r="AT451" s="217"/>
      <c r="AU451" s="217"/>
      <c r="AV451" s="217"/>
      <c r="AW451" s="217"/>
      <c r="AX451" s="217"/>
      <c r="AY451" s="217"/>
      <c r="AZ451" s="217"/>
      <c r="BA451" s="217"/>
      <c r="BB451" s="217"/>
      <c r="BC451" s="217"/>
      <c r="BD451" s="217"/>
      <c r="BE451" s="217"/>
      <c r="BF451" s="217"/>
      <c r="BG451" s="217"/>
      <c r="BH451" s="217"/>
      <c r="BI451" s="217"/>
      <c r="BJ451" s="217"/>
      <c r="BK451" s="217"/>
      <c r="BL451" s="217"/>
      <c r="BM451" s="217"/>
      <c r="BN451" s="217"/>
      <c r="BO451" s="217"/>
      <c r="BP451" s="217"/>
      <c r="BQ451" s="217"/>
      <c r="BR451" s="217"/>
      <c r="BS451" s="217"/>
      <c r="BT451" s="217"/>
      <c r="BU451" s="217"/>
      <c r="BV451" s="217"/>
      <c r="BW451" s="217"/>
      <c r="BX451" s="217"/>
      <c r="BY451" s="217"/>
      <c r="BZ451" s="217"/>
      <c r="CA451" s="217"/>
      <c r="CB451" s="217"/>
      <c r="CC451" s="217"/>
      <c r="CD451" s="217"/>
      <c r="CE451" s="217"/>
      <c r="CF451" s="217"/>
      <c r="CG451" s="217"/>
      <c r="CH451" s="217"/>
      <c r="CI451" s="217"/>
      <c r="CJ451" s="217"/>
      <c r="CK451" s="217"/>
      <c r="CL451" s="217"/>
      <c r="CM451" s="217"/>
      <c r="CN451" s="217"/>
      <c r="CO451" s="217"/>
      <c r="CP451" s="217"/>
      <c r="CQ451" s="217"/>
      <c r="CR451" s="217"/>
      <c r="CS451" s="217"/>
      <c r="CT451" s="217"/>
      <c r="CU451" s="217"/>
      <c r="CV451" s="217"/>
      <c r="CW451" s="217"/>
      <c r="CX451" s="217"/>
      <c r="CY451" s="217"/>
      <c r="CZ451" s="217"/>
      <c r="DA451" s="217"/>
      <c r="DB451" s="217"/>
      <c r="DC451" s="217"/>
      <c r="DD451" s="217"/>
      <c r="DE451" s="217"/>
      <c r="DF451" s="217"/>
      <c r="DG451" s="217"/>
      <c r="DH451" s="217"/>
      <c r="DI451" s="217"/>
      <c r="DJ451" s="217"/>
      <c r="DK451" s="217"/>
      <c r="DL451" s="217"/>
      <c r="DM451" s="217"/>
      <c r="DN451" s="217"/>
      <c r="DO451" s="217"/>
      <c r="DP451" s="217"/>
      <c r="DQ451" s="217"/>
      <c r="DR451" s="217"/>
      <c r="DS451" s="217"/>
      <c r="DT451" s="217"/>
      <c r="DU451" s="217"/>
      <c r="DV451" s="217"/>
      <c r="DW451" s="217"/>
      <c r="DX451" s="217"/>
      <c r="DY451" s="217"/>
      <c r="DZ451" s="217"/>
      <c r="EA451" s="217"/>
      <c r="EB451" s="217"/>
      <c r="EC451" s="217"/>
      <c r="ED451" s="217"/>
      <c r="EE451" s="217"/>
      <c r="EF451" s="217"/>
      <c r="EG451" s="217"/>
      <c r="EH451" s="217"/>
      <c r="EI451" s="217"/>
      <c r="EJ451" s="217"/>
      <c r="EK451" s="217"/>
      <c r="EL451" s="217"/>
      <c r="EM451" s="217"/>
      <c r="EN451" s="217"/>
      <c r="EO451" s="217"/>
      <c r="EP451" s="217"/>
      <c r="EQ451" s="217"/>
      <c r="ER451" s="217"/>
      <c r="ES451" s="217"/>
      <c r="ET451" s="217"/>
      <c r="EU451" s="217"/>
      <c r="EV451" s="217"/>
      <c r="EW451" s="217"/>
      <c r="EX451" s="217"/>
      <c r="EY451" s="217"/>
      <c r="EZ451" s="217"/>
      <c r="FA451" s="217"/>
      <c r="FB451" s="217"/>
      <c r="FC451" s="217"/>
      <c r="FD451" s="217"/>
      <c r="FE451" s="217"/>
      <c r="FF451" s="217"/>
      <c r="FG451" s="217"/>
      <c r="FH451" s="217"/>
      <c r="FI451" s="217"/>
      <c r="FJ451" s="217"/>
      <c r="FK451" s="217"/>
      <c r="FL451" s="217"/>
      <c r="FM451" s="217"/>
      <c r="FN451" s="217"/>
      <c r="FO451" s="217"/>
      <c r="FP451" s="217"/>
      <c r="FQ451" s="217"/>
      <c r="FR451" s="217"/>
      <c r="FS451" s="217"/>
      <c r="FT451" s="217"/>
      <c r="FU451" s="217"/>
      <c r="FV451" s="217"/>
      <c r="FW451" s="217"/>
      <c r="FX451" s="217"/>
      <c r="FY451" s="217"/>
      <c r="FZ451" s="217"/>
      <c r="GA451" s="217"/>
      <c r="GB451" s="217"/>
      <c r="GC451" s="217"/>
      <c r="GD451" s="217"/>
      <c r="GE451" s="217"/>
      <c r="GF451" s="217"/>
      <c r="GG451" s="217"/>
      <c r="GH451" s="217"/>
      <c r="GI451" s="217"/>
      <c r="GJ451" s="217"/>
      <c r="GK451" s="217"/>
      <c r="GL451" s="217"/>
      <c r="GM451" s="217"/>
      <c r="GN451" s="217"/>
      <c r="GO451" s="217"/>
      <c r="GP451" s="217"/>
      <c r="GQ451" s="217"/>
      <c r="GR451" s="217"/>
      <c r="GS451" s="217"/>
      <c r="GT451" s="217"/>
      <c r="GU451" s="217"/>
      <c r="GV451" s="217"/>
      <c r="GW451" s="217"/>
      <c r="GX451" s="217"/>
      <c r="GY451" s="217"/>
      <c r="GZ451" s="217"/>
      <c r="HA451" s="217"/>
      <c r="HB451" s="217"/>
      <c r="HC451" s="217"/>
      <c r="HD451" s="217"/>
      <c r="HE451" s="217"/>
      <c r="HF451" s="217"/>
      <c r="HG451" s="217"/>
      <c r="HH451" s="217"/>
      <c r="HI451" s="217"/>
      <c r="HJ451" s="217"/>
      <c r="HK451" s="217"/>
      <c r="HL451" s="217"/>
      <c r="HM451" s="217"/>
      <c r="HN451" s="217"/>
      <c r="HO451" s="217"/>
      <c r="HP451" s="217"/>
      <c r="HQ451" s="217"/>
      <c r="HR451" s="217"/>
      <c r="HS451" s="217"/>
      <c r="HT451" s="217"/>
      <c r="HU451" s="217"/>
      <c r="HV451" s="217"/>
      <c r="HW451" s="217"/>
      <c r="HX451" s="217"/>
      <c r="HY451" s="217"/>
      <c r="HZ451" s="217"/>
      <c r="IA451" s="217"/>
      <c r="IB451" s="217"/>
      <c r="IC451" s="217"/>
      <c r="ID451" s="217"/>
      <c r="IE451" s="217"/>
      <c r="IF451" s="217"/>
      <c r="IG451" s="217"/>
      <c r="IH451" s="217"/>
      <c r="II451" s="217"/>
      <c r="IJ451" s="217"/>
      <c r="IK451" s="217"/>
      <c r="IL451" s="217"/>
      <c r="IM451" s="217"/>
      <c r="IN451" s="217"/>
      <c r="IO451" s="217"/>
      <c r="IP451" s="217"/>
      <c r="IQ451" s="217"/>
      <c r="IR451" s="217"/>
      <c r="IS451" s="217"/>
      <c r="IT451" s="217"/>
      <c r="IU451" s="217"/>
      <c r="IV451" s="217"/>
      <c r="IW451" s="217"/>
    </row>
    <row r="452" customFormat="false" ht="12.75" hidden="false" customHeight="false" outlineLevel="0" collapsed="false">
      <c r="A452" s="194"/>
      <c r="B452" s="216"/>
      <c r="C452" s="222"/>
      <c r="D452" s="222"/>
      <c r="E452" s="222"/>
      <c r="F452" s="217"/>
      <c r="G452" s="217"/>
      <c r="H452" s="217"/>
      <c r="I452" s="217"/>
      <c r="J452" s="217"/>
      <c r="K452" s="217"/>
      <c r="L452" s="217"/>
      <c r="M452" s="217"/>
      <c r="N452" s="217"/>
      <c r="O452" s="217"/>
      <c r="P452" s="217"/>
      <c r="Q452" s="217"/>
      <c r="R452" s="217"/>
      <c r="S452" s="217"/>
      <c r="T452" s="217"/>
      <c r="U452" s="217"/>
      <c r="V452" s="217"/>
      <c r="W452" s="217"/>
      <c r="X452" s="217"/>
      <c r="Y452" s="217"/>
      <c r="Z452" s="217"/>
      <c r="AA452" s="217"/>
      <c r="AB452" s="217"/>
      <c r="AC452" s="217"/>
      <c r="AD452" s="217"/>
      <c r="AE452" s="217"/>
      <c r="AF452" s="217"/>
      <c r="AG452" s="217"/>
      <c r="AH452" s="217"/>
      <c r="AI452" s="217"/>
      <c r="AJ452" s="217"/>
      <c r="AK452" s="217"/>
      <c r="AL452" s="217"/>
      <c r="AM452" s="217"/>
      <c r="AN452" s="217"/>
      <c r="AO452" s="217"/>
      <c r="AP452" s="217"/>
      <c r="AQ452" s="217"/>
      <c r="AR452" s="217"/>
      <c r="AS452" s="217"/>
      <c r="AT452" s="217"/>
      <c r="AU452" s="217"/>
      <c r="AV452" s="217"/>
      <c r="AW452" s="217"/>
      <c r="AX452" s="217"/>
      <c r="AY452" s="217"/>
      <c r="AZ452" s="217"/>
      <c r="BA452" s="217"/>
      <c r="BB452" s="217"/>
      <c r="BC452" s="217"/>
      <c r="BD452" s="217"/>
      <c r="BE452" s="217"/>
      <c r="BF452" s="217"/>
      <c r="BG452" s="217"/>
      <c r="BH452" s="217"/>
      <c r="BI452" s="217"/>
      <c r="BJ452" s="217"/>
      <c r="BK452" s="217"/>
      <c r="BL452" s="217"/>
      <c r="BM452" s="217"/>
      <c r="BN452" s="217"/>
      <c r="BO452" s="217"/>
      <c r="BP452" s="217"/>
      <c r="BQ452" s="217"/>
      <c r="BR452" s="217"/>
      <c r="BS452" s="217"/>
      <c r="BT452" s="217"/>
      <c r="BU452" s="217"/>
      <c r="BV452" s="217"/>
      <c r="BW452" s="217"/>
      <c r="BX452" s="217"/>
      <c r="BY452" s="217"/>
      <c r="BZ452" s="217"/>
      <c r="CA452" s="217"/>
      <c r="CB452" s="217"/>
      <c r="CC452" s="217"/>
      <c r="CD452" s="217"/>
      <c r="CE452" s="217"/>
      <c r="CF452" s="217"/>
      <c r="CG452" s="217"/>
      <c r="CH452" s="217"/>
      <c r="CI452" s="217"/>
      <c r="CJ452" s="217"/>
      <c r="CK452" s="217"/>
      <c r="CL452" s="217"/>
      <c r="CM452" s="217"/>
      <c r="CN452" s="217"/>
      <c r="CO452" s="217"/>
      <c r="CP452" s="217"/>
      <c r="CQ452" s="217"/>
      <c r="CR452" s="217"/>
      <c r="CS452" s="217"/>
      <c r="CT452" s="217"/>
      <c r="CU452" s="217"/>
      <c r="CV452" s="217"/>
      <c r="CW452" s="217"/>
      <c r="CX452" s="217"/>
      <c r="CY452" s="217"/>
      <c r="CZ452" s="217"/>
      <c r="DA452" s="217"/>
      <c r="DB452" s="217"/>
      <c r="DC452" s="217"/>
      <c r="DD452" s="217"/>
      <c r="DE452" s="217"/>
      <c r="DF452" s="217"/>
      <c r="DG452" s="217"/>
      <c r="DH452" s="217"/>
      <c r="DI452" s="217"/>
      <c r="DJ452" s="217"/>
      <c r="DK452" s="217"/>
      <c r="DL452" s="217"/>
      <c r="DM452" s="217"/>
      <c r="DN452" s="217"/>
      <c r="DO452" s="217"/>
      <c r="DP452" s="217"/>
      <c r="DQ452" s="217"/>
      <c r="DR452" s="217"/>
      <c r="DS452" s="217"/>
      <c r="DT452" s="217"/>
      <c r="DU452" s="217"/>
      <c r="DV452" s="217"/>
      <c r="DW452" s="217"/>
      <c r="DX452" s="217"/>
      <c r="DY452" s="217"/>
      <c r="DZ452" s="217"/>
      <c r="EA452" s="217"/>
      <c r="EB452" s="217"/>
      <c r="EC452" s="217"/>
      <c r="ED452" s="217"/>
      <c r="EE452" s="217"/>
      <c r="EF452" s="217"/>
      <c r="EG452" s="217"/>
      <c r="EH452" s="217"/>
      <c r="EI452" s="217"/>
      <c r="EJ452" s="217"/>
      <c r="EK452" s="217"/>
      <c r="EL452" s="217"/>
      <c r="EM452" s="217"/>
      <c r="EN452" s="217"/>
      <c r="EO452" s="217"/>
      <c r="EP452" s="217"/>
      <c r="EQ452" s="217"/>
      <c r="ER452" s="217"/>
      <c r="ES452" s="217"/>
      <c r="ET452" s="217"/>
      <c r="EU452" s="217"/>
      <c r="EV452" s="217"/>
      <c r="EW452" s="217"/>
      <c r="EX452" s="217"/>
      <c r="EY452" s="217"/>
      <c r="EZ452" s="217"/>
      <c r="FA452" s="217"/>
      <c r="FB452" s="217"/>
      <c r="FC452" s="217"/>
      <c r="FD452" s="217"/>
      <c r="FE452" s="217"/>
      <c r="FF452" s="217"/>
      <c r="FG452" s="217"/>
      <c r="FH452" s="217"/>
      <c r="FI452" s="217"/>
      <c r="FJ452" s="217"/>
      <c r="FK452" s="217"/>
      <c r="FL452" s="217"/>
      <c r="FM452" s="217"/>
      <c r="FN452" s="217"/>
      <c r="FO452" s="217"/>
      <c r="FP452" s="217"/>
      <c r="FQ452" s="217"/>
      <c r="FR452" s="217"/>
      <c r="FS452" s="217"/>
      <c r="FT452" s="217"/>
      <c r="FU452" s="217"/>
      <c r="FV452" s="217"/>
      <c r="FW452" s="217"/>
      <c r="FX452" s="217"/>
      <c r="FY452" s="217"/>
      <c r="FZ452" s="217"/>
      <c r="GA452" s="217"/>
      <c r="GB452" s="217"/>
      <c r="GC452" s="217"/>
      <c r="GD452" s="217"/>
      <c r="GE452" s="217"/>
      <c r="GF452" s="217"/>
      <c r="GG452" s="217"/>
      <c r="GH452" s="217"/>
      <c r="GI452" s="217"/>
      <c r="GJ452" s="217"/>
      <c r="GK452" s="217"/>
      <c r="GL452" s="217"/>
      <c r="GM452" s="217"/>
      <c r="GN452" s="217"/>
      <c r="GO452" s="217"/>
      <c r="GP452" s="217"/>
      <c r="GQ452" s="217"/>
      <c r="GR452" s="217"/>
      <c r="GS452" s="217"/>
      <c r="GT452" s="217"/>
      <c r="GU452" s="217"/>
      <c r="GV452" s="217"/>
      <c r="GW452" s="217"/>
      <c r="GX452" s="217"/>
      <c r="GY452" s="217"/>
      <c r="GZ452" s="217"/>
      <c r="HA452" s="217"/>
      <c r="HB452" s="217"/>
      <c r="HC452" s="217"/>
      <c r="HD452" s="217"/>
      <c r="HE452" s="217"/>
      <c r="HF452" s="217"/>
      <c r="HG452" s="217"/>
      <c r="HH452" s="217"/>
      <c r="HI452" s="217"/>
      <c r="HJ452" s="217"/>
      <c r="HK452" s="217"/>
      <c r="HL452" s="217"/>
      <c r="HM452" s="217"/>
      <c r="HN452" s="217"/>
      <c r="HO452" s="217"/>
      <c r="HP452" s="217"/>
      <c r="HQ452" s="217"/>
      <c r="HR452" s="217"/>
      <c r="HS452" s="217"/>
      <c r="HT452" s="217"/>
      <c r="HU452" s="217"/>
      <c r="HV452" s="217"/>
      <c r="HW452" s="217"/>
      <c r="HX452" s="217"/>
      <c r="HY452" s="217"/>
      <c r="HZ452" s="217"/>
      <c r="IA452" s="217"/>
      <c r="IB452" s="217"/>
      <c r="IC452" s="217"/>
      <c r="ID452" s="217"/>
      <c r="IE452" s="217"/>
      <c r="IF452" s="217"/>
      <c r="IG452" s="217"/>
      <c r="IH452" s="217"/>
      <c r="II452" s="217"/>
      <c r="IJ452" s="217"/>
      <c r="IK452" s="217"/>
      <c r="IL452" s="217"/>
      <c r="IM452" s="217"/>
      <c r="IN452" s="217"/>
      <c r="IO452" s="217"/>
      <c r="IP452" s="217"/>
      <c r="IQ452" s="217"/>
      <c r="IR452" s="217"/>
      <c r="IS452" s="217"/>
      <c r="IT452" s="217"/>
      <c r="IU452" s="217"/>
      <c r="IV452" s="217"/>
      <c r="IW452" s="217"/>
    </row>
    <row r="453" customFormat="false" ht="12.75" hidden="false" customHeight="false" outlineLevel="0" collapsed="false">
      <c r="A453" s="194"/>
      <c r="B453" s="216"/>
      <c r="C453" s="222"/>
      <c r="D453" s="222"/>
      <c r="E453" s="222"/>
      <c r="F453" s="217"/>
      <c r="G453" s="217"/>
      <c r="H453" s="217"/>
      <c r="I453" s="217"/>
      <c r="J453" s="217"/>
      <c r="K453" s="217"/>
      <c r="L453" s="217"/>
      <c r="M453" s="217"/>
      <c r="N453" s="217"/>
      <c r="O453" s="217"/>
      <c r="P453" s="217"/>
      <c r="Q453" s="217"/>
      <c r="R453" s="217"/>
      <c r="S453" s="217"/>
      <c r="T453" s="217"/>
      <c r="U453" s="217"/>
      <c r="V453" s="217"/>
      <c r="W453" s="217"/>
      <c r="X453" s="217"/>
      <c r="Y453" s="217"/>
      <c r="Z453" s="217"/>
      <c r="AA453" s="217"/>
      <c r="AB453" s="217"/>
      <c r="AC453" s="217"/>
      <c r="AD453" s="217"/>
      <c r="AE453" s="217"/>
      <c r="AF453" s="217"/>
      <c r="AG453" s="217"/>
      <c r="AH453" s="217"/>
      <c r="AI453" s="217"/>
      <c r="AJ453" s="217"/>
      <c r="AK453" s="217"/>
      <c r="AL453" s="217"/>
      <c r="AM453" s="217"/>
      <c r="AN453" s="217"/>
      <c r="AO453" s="217"/>
      <c r="AP453" s="217"/>
      <c r="AQ453" s="217"/>
      <c r="AR453" s="217"/>
      <c r="AS453" s="217"/>
      <c r="AT453" s="217"/>
      <c r="AU453" s="217"/>
      <c r="AV453" s="217"/>
      <c r="AW453" s="217"/>
      <c r="AX453" s="217"/>
      <c r="AY453" s="217"/>
      <c r="AZ453" s="217"/>
      <c r="BA453" s="217"/>
      <c r="BB453" s="217"/>
      <c r="BC453" s="217"/>
      <c r="BD453" s="217"/>
      <c r="BE453" s="217"/>
      <c r="BF453" s="217"/>
      <c r="BG453" s="217"/>
      <c r="BH453" s="217"/>
      <c r="BI453" s="217"/>
      <c r="BJ453" s="217"/>
      <c r="BK453" s="217"/>
      <c r="BL453" s="217"/>
      <c r="BM453" s="217"/>
      <c r="BN453" s="217"/>
      <c r="BO453" s="217"/>
      <c r="BP453" s="217"/>
      <c r="BQ453" s="217"/>
      <c r="BR453" s="217"/>
      <c r="BS453" s="217"/>
      <c r="BT453" s="217"/>
      <c r="BU453" s="217"/>
      <c r="BV453" s="217"/>
      <c r="BW453" s="217"/>
      <c r="BX453" s="217"/>
      <c r="BY453" s="217"/>
      <c r="BZ453" s="217"/>
      <c r="CA453" s="217"/>
      <c r="CB453" s="217"/>
      <c r="CC453" s="217"/>
      <c r="CD453" s="217"/>
      <c r="CE453" s="217"/>
      <c r="CF453" s="217"/>
      <c r="CG453" s="217"/>
      <c r="CH453" s="217"/>
      <c r="CI453" s="217"/>
      <c r="CJ453" s="217"/>
      <c r="CK453" s="217"/>
      <c r="CL453" s="217"/>
      <c r="CM453" s="217"/>
      <c r="CN453" s="217"/>
      <c r="CO453" s="217"/>
      <c r="CP453" s="217"/>
      <c r="CQ453" s="217"/>
      <c r="CR453" s="217"/>
      <c r="CS453" s="217"/>
      <c r="CT453" s="217"/>
      <c r="CU453" s="217"/>
      <c r="CV453" s="217"/>
      <c r="CW453" s="217"/>
      <c r="CX453" s="217"/>
      <c r="CY453" s="217"/>
      <c r="CZ453" s="217"/>
      <c r="DA453" s="217"/>
      <c r="DB453" s="217"/>
      <c r="DC453" s="217"/>
      <c r="DD453" s="217"/>
      <c r="DE453" s="217"/>
      <c r="DF453" s="217"/>
      <c r="DG453" s="217"/>
      <c r="DH453" s="217"/>
      <c r="DI453" s="217"/>
      <c r="DJ453" s="217"/>
      <c r="DK453" s="217"/>
      <c r="DL453" s="217"/>
      <c r="DM453" s="217"/>
      <c r="DN453" s="217"/>
      <c r="DO453" s="217"/>
      <c r="DP453" s="217"/>
      <c r="DQ453" s="217"/>
      <c r="DR453" s="217"/>
      <c r="DS453" s="217"/>
      <c r="DT453" s="217"/>
      <c r="DU453" s="217"/>
      <c r="DV453" s="217"/>
      <c r="DW453" s="217"/>
      <c r="DX453" s="217"/>
      <c r="DY453" s="217"/>
      <c r="DZ453" s="217"/>
      <c r="EA453" s="217"/>
      <c r="EB453" s="217"/>
      <c r="EC453" s="217"/>
      <c r="ED453" s="217"/>
      <c r="EE453" s="217"/>
      <c r="EF453" s="217"/>
      <c r="EG453" s="217"/>
      <c r="EH453" s="217"/>
      <c r="EI453" s="217"/>
      <c r="EJ453" s="217"/>
      <c r="EK453" s="217"/>
      <c r="EL453" s="217"/>
      <c r="EM453" s="217"/>
      <c r="EN453" s="217"/>
      <c r="EO453" s="217"/>
      <c r="EP453" s="217"/>
      <c r="EQ453" s="217"/>
      <c r="ER453" s="217"/>
      <c r="ES453" s="217"/>
      <c r="ET453" s="217"/>
      <c r="EU453" s="217"/>
      <c r="EV453" s="217"/>
      <c r="EW453" s="217"/>
      <c r="EX453" s="217"/>
      <c r="EY453" s="217"/>
      <c r="EZ453" s="217"/>
      <c r="FA453" s="217"/>
      <c r="FB453" s="217"/>
      <c r="FC453" s="217"/>
      <c r="FD453" s="217"/>
      <c r="FE453" s="217"/>
      <c r="FF453" s="217"/>
      <c r="FG453" s="217"/>
      <c r="FH453" s="217"/>
      <c r="FI453" s="217"/>
      <c r="FJ453" s="217"/>
      <c r="FK453" s="217"/>
      <c r="FL453" s="217"/>
      <c r="FM453" s="217"/>
      <c r="FN453" s="217"/>
      <c r="FO453" s="217"/>
      <c r="FP453" s="217"/>
      <c r="FQ453" s="217"/>
      <c r="FR453" s="217"/>
      <c r="FS453" s="217"/>
      <c r="FT453" s="217"/>
      <c r="FU453" s="217"/>
      <c r="FV453" s="217"/>
      <c r="FW453" s="217"/>
      <c r="FX453" s="217"/>
      <c r="FY453" s="217"/>
      <c r="FZ453" s="217"/>
      <c r="GA453" s="217"/>
      <c r="GB453" s="217"/>
      <c r="GC453" s="217"/>
      <c r="GD453" s="217"/>
      <c r="GE453" s="217"/>
      <c r="GF453" s="217"/>
      <c r="GG453" s="217"/>
      <c r="GH453" s="217"/>
      <c r="GI453" s="217"/>
      <c r="GJ453" s="217"/>
      <c r="GK453" s="217"/>
      <c r="GL453" s="217"/>
      <c r="GM453" s="217"/>
      <c r="GN453" s="217"/>
      <c r="GO453" s="217"/>
      <c r="GP453" s="217"/>
      <c r="GQ453" s="217"/>
      <c r="GR453" s="217"/>
      <c r="GS453" s="217"/>
      <c r="GT453" s="217"/>
      <c r="GU453" s="217"/>
      <c r="GV453" s="217"/>
      <c r="GW453" s="217"/>
      <c r="GX453" s="217"/>
      <c r="GY453" s="217"/>
      <c r="GZ453" s="217"/>
      <c r="HA453" s="217"/>
      <c r="HB453" s="217"/>
      <c r="HC453" s="217"/>
      <c r="HD453" s="217"/>
      <c r="HE453" s="217"/>
      <c r="HF453" s="217"/>
      <c r="HG453" s="217"/>
      <c r="HH453" s="217"/>
      <c r="HI453" s="217"/>
      <c r="HJ453" s="217"/>
      <c r="HK453" s="217"/>
      <c r="HL453" s="217"/>
      <c r="HM453" s="217"/>
      <c r="HN453" s="217"/>
      <c r="HO453" s="217"/>
      <c r="HP453" s="217"/>
      <c r="HQ453" s="217"/>
      <c r="HR453" s="217"/>
      <c r="HS453" s="217"/>
      <c r="HT453" s="217"/>
      <c r="HU453" s="217"/>
      <c r="HV453" s="217"/>
      <c r="HW453" s="217"/>
      <c r="HX453" s="217"/>
      <c r="HY453" s="217"/>
      <c r="HZ453" s="217"/>
      <c r="IA453" s="217"/>
      <c r="IB453" s="217"/>
      <c r="IC453" s="217"/>
      <c r="ID453" s="217"/>
      <c r="IE453" s="217"/>
      <c r="IF453" s="217"/>
      <c r="IG453" s="217"/>
      <c r="IH453" s="217"/>
      <c r="II453" s="217"/>
      <c r="IJ453" s="217"/>
      <c r="IK453" s="217"/>
      <c r="IL453" s="217"/>
      <c r="IM453" s="217"/>
      <c r="IN453" s="217"/>
      <c r="IO453" s="217"/>
      <c r="IP453" s="217"/>
      <c r="IQ453" s="217"/>
      <c r="IR453" s="217"/>
      <c r="IS453" s="217"/>
      <c r="IT453" s="217"/>
      <c r="IU453" s="217"/>
      <c r="IV453" s="217"/>
      <c r="IW453" s="217"/>
    </row>
    <row r="454" customFormat="false" ht="12.75" hidden="false" customHeight="false" outlineLevel="0" collapsed="false">
      <c r="A454" s="191"/>
      <c r="B454" s="216"/>
      <c r="C454" s="222"/>
      <c r="D454" s="222"/>
      <c r="E454" s="222"/>
      <c r="F454" s="217"/>
      <c r="G454" s="217"/>
      <c r="H454" s="217"/>
      <c r="I454" s="217"/>
      <c r="J454" s="217"/>
      <c r="K454" s="217"/>
      <c r="L454" s="217"/>
      <c r="M454" s="217"/>
      <c r="N454" s="217"/>
      <c r="O454" s="217"/>
      <c r="P454" s="217"/>
      <c r="Q454" s="217"/>
      <c r="R454" s="217"/>
      <c r="S454" s="217"/>
      <c r="T454" s="217"/>
      <c r="U454" s="217"/>
      <c r="V454" s="217"/>
      <c r="W454" s="217"/>
      <c r="X454" s="217"/>
      <c r="Y454" s="217"/>
      <c r="Z454" s="217"/>
      <c r="AA454" s="217"/>
      <c r="AB454" s="217"/>
      <c r="AC454" s="217"/>
      <c r="AD454" s="217"/>
      <c r="AE454" s="217"/>
      <c r="AF454" s="217"/>
      <c r="AG454" s="217"/>
      <c r="AH454" s="217"/>
      <c r="AI454" s="217"/>
      <c r="AJ454" s="217"/>
      <c r="AK454" s="217"/>
      <c r="AL454" s="217"/>
      <c r="AM454" s="217"/>
      <c r="AN454" s="217"/>
      <c r="AO454" s="217"/>
      <c r="AP454" s="217"/>
      <c r="AQ454" s="217"/>
      <c r="AR454" s="217"/>
      <c r="AS454" s="217"/>
      <c r="AT454" s="217"/>
      <c r="AU454" s="217"/>
      <c r="AV454" s="217"/>
      <c r="AW454" s="217"/>
      <c r="AX454" s="217"/>
      <c r="AY454" s="217"/>
      <c r="AZ454" s="217"/>
      <c r="BA454" s="217"/>
      <c r="BB454" s="217"/>
      <c r="BC454" s="217"/>
      <c r="BD454" s="217"/>
      <c r="BE454" s="217"/>
      <c r="BF454" s="217"/>
      <c r="BG454" s="217"/>
      <c r="BH454" s="217"/>
      <c r="BI454" s="217"/>
      <c r="BJ454" s="217"/>
      <c r="BK454" s="217"/>
      <c r="BL454" s="217"/>
      <c r="BM454" s="217"/>
      <c r="BN454" s="217"/>
      <c r="BO454" s="217"/>
      <c r="BP454" s="217"/>
      <c r="BQ454" s="217"/>
      <c r="BR454" s="217"/>
      <c r="BS454" s="217"/>
      <c r="BT454" s="217"/>
      <c r="BU454" s="217"/>
      <c r="BV454" s="217"/>
      <c r="BW454" s="217"/>
      <c r="BX454" s="217"/>
      <c r="BY454" s="217"/>
      <c r="BZ454" s="217"/>
      <c r="CA454" s="217"/>
      <c r="CB454" s="217"/>
      <c r="CC454" s="217"/>
      <c r="CD454" s="217"/>
      <c r="CE454" s="217"/>
      <c r="CF454" s="217"/>
      <c r="CG454" s="217"/>
      <c r="CH454" s="217"/>
      <c r="CI454" s="217"/>
      <c r="CJ454" s="217"/>
      <c r="CK454" s="217"/>
      <c r="CL454" s="217"/>
      <c r="CM454" s="217"/>
      <c r="CN454" s="217"/>
      <c r="CO454" s="217"/>
      <c r="CP454" s="217"/>
      <c r="CQ454" s="217"/>
      <c r="CR454" s="217"/>
      <c r="CS454" s="217"/>
      <c r="CT454" s="217"/>
      <c r="CU454" s="217"/>
      <c r="CV454" s="217"/>
      <c r="CW454" s="217"/>
      <c r="CX454" s="217"/>
      <c r="CY454" s="217"/>
      <c r="CZ454" s="217"/>
      <c r="DA454" s="217"/>
      <c r="DB454" s="217"/>
      <c r="DC454" s="217"/>
      <c r="DD454" s="217"/>
      <c r="DE454" s="217"/>
      <c r="DF454" s="217"/>
      <c r="DG454" s="217"/>
      <c r="DH454" s="217"/>
      <c r="DI454" s="217"/>
      <c r="DJ454" s="217"/>
      <c r="DK454" s="217"/>
      <c r="DL454" s="217"/>
      <c r="DM454" s="217"/>
      <c r="DN454" s="217"/>
      <c r="DO454" s="217"/>
      <c r="DP454" s="217"/>
      <c r="DQ454" s="217"/>
      <c r="DR454" s="217"/>
      <c r="DS454" s="217"/>
      <c r="DT454" s="217"/>
      <c r="DU454" s="217"/>
      <c r="DV454" s="217"/>
      <c r="DW454" s="217"/>
      <c r="DX454" s="217"/>
      <c r="DY454" s="217"/>
      <c r="DZ454" s="217"/>
      <c r="EA454" s="217"/>
      <c r="EB454" s="217"/>
      <c r="EC454" s="217"/>
      <c r="ED454" s="217"/>
      <c r="EE454" s="217"/>
      <c r="EF454" s="217"/>
      <c r="EG454" s="217"/>
      <c r="EH454" s="217"/>
      <c r="EI454" s="217"/>
      <c r="EJ454" s="217"/>
      <c r="EK454" s="217"/>
      <c r="EL454" s="217"/>
      <c r="EM454" s="217"/>
      <c r="EN454" s="217"/>
      <c r="EO454" s="217"/>
      <c r="EP454" s="217"/>
      <c r="EQ454" s="217"/>
      <c r="ER454" s="217"/>
      <c r="ES454" s="217"/>
      <c r="ET454" s="217"/>
      <c r="EU454" s="217"/>
      <c r="EV454" s="217"/>
      <c r="EW454" s="217"/>
      <c r="EX454" s="217"/>
      <c r="EY454" s="217"/>
      <c r="EZ454" s="217"/>
      <c r="FA454" s="217"/>
      <c r="FB454" s="217"/>
      <c r="FC454" s="217"/>
      <c r="FD454" s="217"/>
      <c r="FE454" s="217"/>
      <c r="FF454" s="217"/>
      <c r="FG454" s="217"/>
      <c r="FH454" s="217"/>
      <c r="FI454" s="217"/>
      <c r="FJ454" s="217"/>
      <c r="FK454" s="217"/>
      <c r="FL454" s="217"/>
      <c r="FM454" s="217"/>
      <c r="FN454" s="217"/>
      <c r="FO454" s="217"/>
      <c r="FP454" s="217"/>
      <c r="FQ454" s="217"/>
      <c r="FR454" s="217"/>
      <c r="FS454" s="217"/>
      <c r="FT454" s="217"/>
      <c r="FU454" s="217"/>
      <c r="FV454" s="217"/>
      <c r="FW454" s="217"/>
      <c r="FX454" s="217"/>
      <c r="FY454" s="217"/>
      <c r="FZ454" s="217"/>
      <c r="GA454" s="217"/>
      <c r="GB454" s="217"/>
      <c r="GC454" s="217"/>
      <c r="GD454" s="217"/>
      <c r="GE454" s="217"/>
      <c r="GF454" s="217"/>
      <c r="GG454" s="217"/>
      <c r="GH454" s="217"/>
      <c r="GI454" s="217"/>
      <c r="GJ454" s="217"/>
      <c r="GK454" s="217"/>
      <c r="GL454" s="217"/>
      <c r="GM454" s="217"/>
      <c r="GN454" s="217"/>
      <c r="GO454" s="217"/>
      <c r="GP454" s="217"/>
      <c r="GQ454" s="217"/>
      <c r="GR454" s="217"/>
      <c r="GS454" s="217"/>
      <c r="GT454" s="217"/>
      <c r="GU454" s="217"/>
      <c r="GV454" s="217"/>
      <c r="GW454" s="217"/>
      <c r="GX454" s="217"/>
      <c r="GY454" s="217"/>
      <c r="GZ454" s="217"/>
      <c r="HA454" s="217"/>
      <c r="HB454" s="217"/>
      <c r="HC454" s="217"/>
      <c r="HD454" s="217"/>
      <c r="HE454" s="217"/>
      <c r="HF454" s="217"/>
      <c r="HG454" s="217"/>
      <c r="HH454" s="217"/>
      <c r="HI454" s="217"/>
      <c r="HJ454" s="217"/>
      <c r="HK454" s="217"/>
      <c r="HL454" s="217"/>
      <c r="HM454" s="217"/>
      <c r="HN454" s="217"/>
      <c r="HO454" s="217"/>
      <c r="HP454" s="217"/>
      <c r="HQ454" s="217"/>
      <c r="HR454" s="217"/>
      <c r="HS454" s="217"/>
      <c r="HT454" s="217"/>
      <c r="HU454" s="217"/>
      <c r="HV454" s="217"/>
      <c r="HW454" s="217"/>
      <c r="HX454" s="217"/>
      <c r="HY454" s="217"/>
      <c r="HZ454" s="217"/>
      <c r="IA454" s="217"/>
      <c r="IB454" s="217"/>
      <c r="IC454" s="217"/>
      <c r="ID454" s="217"/>
      <c r="IE454" s="217"/>
      <c r="IF454" s="217"/>
      <c r="IG454" s="217"/>
      <c r="IH454" s="217"/>
      <c r="II454" s="217"/>
      <c r="IJ454" s="217"/>
      <c r="IK454" s="217"/>
      <c r="IL454" s="217"/>
      <c r="IM454" s="217"/>
      <c r="IN454" s="217"/>
      <c r="IO454" s="217"/>
      <c r="IP454" s="217"/>
      <c r="IQ454" s="217"/>
      <c r="IR454" s="217"/>
      <c r="IS454" s="217"/>
      <c r="IT454" s="217"/>
      <c r="IU454" s="217"/>
      <c r="IV454" s="217"/>
      <c r="IW454" s="217"/>
    </row>
    <row r="455" customFormat="false" ht="12.75" hidden="false" customHeight="false" outlineLevel="0" collapsed="false">
      <c r="A455" s="230"/>
      <c r="B455" s="235"/>
      <c r="C455" s="222"/>
      <c r="D455" s="222"/>
      <c r="E455" s="222"/>
      <c r="F455" s="232"/>
      <c r="G455" s="232"/>
      <c r="H455" s="232"/>
      <c r="I455" s="232"/>
      <c r="J455" s="232"/>
      <c r="K455" s="232"/>
      <c r="L455" s="232"/>
      <c r="M455" s="232"/>
      <c r="N455" s="232"/>
      <c r="O455" s="232"/>
      <c r="P455" s="232"/>
      <c r="Q455" s="232"/>
      <c r="R455" s="232"/>
      <c r="S455" s="232"/>
      <c r="T455" s="232"/>
      <c r="U455" s="232"/>
      <c r="V455" s="232"/>
      <c r="W455" s="232"/>
      <c r="X455" s="232"/>
      <c r="Y455" s="232"/>
      <c r="Z455" s="232"/>
      <c r="AA455" s="232"/>
      <c r="AB455" s="232"/>
      <c r="AC455" s="232"/>
      <c r="AD455" s="232"/>
      <c r="AE455" s="232"/>
      <c r="AF455" s="232"/>
      <c r="AG455" s="232"/>
      <c r="AH455" s="232"/>
      <c r="AI455" s="232"/>
      <c r="AJ455" s="232"/>
      <c r="AK455" s="232"/>
      <c r="AL455" s="232"/>
      <c r="AM455" s="232"/>
      <c r="AN455" s="232"/>
      <c r="AO455" s="232"/>
      <c r="AP455" s="232"/>
      <c r="AQ455" s="232"/>
      <c r="AR455" s="232"/>
      <c r="AS455" s="232"/>
      <c r="AT455" s="232"/>
      <c r="AU455" s="232"/>
      <c r="AV455" s="232"/>
      <c r="AW455" s="232"/>
      <c r="AX455" s="232"/>
      <c r="AY455" s="232"/>
      <c r="AZ455" s="232"/>
      <c r="BA455" s="232"/>
      <c r="BB455" s="232"/>
      <c r="BC455" s="232"/>
      <c r="BD455" s="232"/>
      <c r="BE455" s="232"/>
      <c r="BF455" s="232"/>
      <c r="BG455" s="232"/>
      <c r="BH455" s="232"/>
      <c r="BI455" s="232"/>
      <c r="BJ455" s="232"/>
      <c r="BK455" s="232"/>
      <c r="BL455" s="232"/>
      <c r="BM455" s="232"/>
      <c r="BN455" s="232"/>
      <c r="BO455" s="232"/>
      <c r="BP455" s="232"/>
      <c r="BQ455" s="232"/>
      <c r="BR455" s="232"/>
      <c r="BS455" s="232"/>
      <c r="BT455" s="232"/>
      <c r="BU455" s="232"/>
      <c r="BV455" s="232"/>
      <c r="BW455" s="232"/>
      <c r="BX455" s="232"/>
      <c r="BY455" s="232"/>
      <c r="BZ455" s="232"/>
      <c r="CA455" s="232"/>
      <c r="CB455" s="232"/>
      <c r="CC455" s="232"/>
      <c r="CD455" s="232"/>
      <c r="CE455" s="232"/>
      <c r="CF455" s="232"/>
      <c r="CG455" s="232"/>
      <c r="CH455" s="232"/>
      <c r="CI455" s="232"/>
      <c r="CJ455" s="232"/>
      <c r="CK455" s="232"/>
      <c r="CL455" s="232"/>
      <c r="CM455" s="232"/>
      <c r="CN455" s="232"/>
      <c r="CO455" s="232"/>
      <c r="CP455" s="232"/>
      <c r="CQ455" s="232"/>
      <c r="CR455" s="232"/>
      <c r="CS455" s="232"/>
      <c r="CT455" s="232"/>
      <c r="CU455" s="232"/>
      <c r="CV455" s="232"/>
      <c r="CW455" s="232"/>
      <c r="CX455" s="232"/>
      <c r="CY455" s="232"/>
      <c r="CZ455" s="232"/>
      <c r="DA455" s="232"/>
      <c r="DB455" s="232"/>
      <c r="DC455" s="232"/>
      <c r="DD455" s="232"/>
      <c r="DE455" s="232"/>
      <c r="DF455" s="232"/>
      <c r="DG455" s="232"/>
      <c r="DH455" s="232"/>
      <c r="DI455" s="232"/>
      <c r="DJ455" s="232"/>
      <c r="DK455" s="232"/>
      <c r="DL455" s="232"/>
      <c r="DM455" s="232"/>
      <c r="DN455" s="232"/>
      <c r="DO455" s="232"/>
      <c r="DP455" s="232"/>
      <c r="DQ455" s="232"/>
      <c r="DR455" s="232"/>
      <c r="DS455" s="232"/>
      <c r="DT455" s="232"/>
      <c r="DU455" s="232"/>
      <c r="DV455" s="232"/>
      <c r="DW455" s="232"/>
      <c r="DX455" s="232"/>
      <c r="DY455" s="232"/>
      <c r="DZ455" s="232"/>
      <c r="EA455" s="232"/>
      <c r="EB455" s="232"/>
      <c r="EC455" s="232"/>
      <c r="ED455" s="232"/>
      <c r="EE455" s="232"/>
      <c r="EF455" s="232"/>
      <c r="EG455" s="232"/>
      <c r="EH455" s="232"/>
      <c r="EI455" s="232"/>
      <c r="EJ455" s="232"/>
      <c r="EK455" s="232"/>
      <c r="EL455" s="232"/>
      <c r="EM455" s="232"/>
      <c r="EN455" s="232"/>
      <c r="EO455" s="232"/>
      <c r="EP455" s="232"/>
      <c r="EQ455" s="232"/>
      <c r="ER455" s="232"/>
      <c r="ES455" s="232"/>
      <c r="ET455" s="232"/>
      <c r="EU455" s="232"/>
      <c r="EV455" s="232"/>
      <c r="EW455" s="232"/>
      <c r="EX455" s="232"/>
      <c r="EY455" s="232"/>
      <c r="EZ455" s="232"/>
      <c r="FA455" s="232"/>
      <c r="FB455" s="232"/>
      <c r="FC455" s="232"/>
      <c r="FD455" s="232"/>
      <c r="FE455" s="232"/>
      <c r="FF455" s="232"/>
      <c r="FG455" s="232"/>
      <c r="FH455" s="232"/>
      <c r="FI455" s="232"/>
      <c r="FJ455" s="232"/>
      <c r="FK455" s="232"/>
      <c r="FL455" s="232"/>
      <c r="FM455" s="232"/>
      <c r="FN455" s="232"/>
      <c r="FO455" s="232"/>
      <c r="FP455" s="232"/>
      <c r="FQ455" s="232"/>
      <c r="FR455" s="232"/>
      <c r="FS455" s="232"/>
      <c r="FT455" s="232"/>
      <c r="FU455" s="232"/>
      <c r="FV455" s="232"/>
      <c r="FW455" s="232"/>
      <c r="FX455" s="232"/>
      <c r="FY455" s="232"/>
      <c r="FZ455" s="232"/>
      <c r="GA455" s="232"/>
      <c r="GB455" s="232"/>
      <c r="GC455" s="232"/>
      <c r="GD455" s="232"/>
      <c r="GE455" s="232"/>
      <c r="GF455" s="232"/>
      <c r="GG455" s="232"/>
      <c r="GH455" s="232"/>
      <c r="GI455" s="232"/>
      <c r="GJ455" s="232"/>
      <c r="GK455" s="232"/>
      <c r="GL455" s="232"/>
      <c r="GM455" s="232"/>
      <c r="GN455" s="232"/>
      <c r="GO455" s="232"/>
      <c r="GP455" s="232"/>
      <c r="GQ455" s="232"/>
      <c r="GR455" s="232"/>
      <c r="GS455" s="232"/>
      <c r="GT455" s="232"/>
      <c r="GU455" s="232"/>
      <c r="GV455" s="232"/>
      <c r="GW455" s="232"/>
      <c r="GX455" s="232"/>
      <c r="GY455" s="232"/>
      <c r="GZ455" s="232"/>
      <c r="HA455" s="232"/>
      <c r="HB455" s="232"/>
      <c r="HC455" s="232"/>
      <c r="HD455" s="232"/>
      <c r="HE455" s="232"/>
      <c r="HF455" s="232"/>
      <c r="HG455" s="232"/>
      <c r="HH455" s="232"/>
      <c r="HI455" s="232"/>
      <c r="HJ455" s="232"/>
      <c r="HK455" s="232"/>
      <c r="HL455" s="232"/>
      <c r="HM455" s="232"/>
      <c r="HN455" s="232"/>
      <c r="HO455" s="232"/>
      <c r="HP455" s="232"/>
      <c r="HQ455" s="232"/>
      <c r="HR455" s="232"/>
      <c r="HS455" s="232"/>
      <c r="HT455" s="232"/>
      <c r="HU455" s="232"/>
      <c r="HV455" s="232"/>
      <c r="HW455" s="232"/>
      <c r="HX455" s="232"/>
      <c r="HY455" s="232"/>
      <c r="HZ455" s="232"/>
      <c r="IA455" s="232"/>
      <c r="IB455" s="232"/>
      <c r="IC455" s="232"/>
      <c r="ID455" s="232"/>
      <c r="IE455" s="232"/>
      <c r="IF455" s="232"/>
      <c r="IG455" s="232"/>
      <c r="IH455" s="232"/>
      <c r="II455" s="232"/>
      <c r="IJ455" s="232"/>
      <c r="IK455" s="232"/>
      <c r="IL455" s="232"/>
      <c r="IM455" s="232"/>
      <c r="IN455" s="232"/>
      <c r="IO455" s="232"/>
      <c r="IP455" s="232"/>
      <c r="IQ455" s="232"/>
      <c r="IR455" s="232"/>
      <c r="IS455" s="232"/>
      <c r="IT455" s="232"/>
      <c r="IU455" s="232"/>
      <c r="IV455" s="232"/>
      <c r="IW455" s="232"/>
    </row>
    <row r="456" customFormat="false" ht="12.75" hidden="false" customHeight="false" outlineLevel="0" collapsed="false">
      <c r="A456" s="191"/>
      <c r="B456" s="236"/>
      <c r="C456" s="222"/>
      <c r="D456" s="222"/>
      <c r="E456" s="222"/>
      <c r="F456" s="217"/>
      <c r="G456" s="217"/>
      <c r="H456" s="217"/>
      <c r="I456" s="217"/>
      <c r="J456" s="217"/>
      <c r="K456" s="217"/>
      <c r="L456" s="217"/>
      <c r="M456" s="217"/>
      <c r="N456" s="217"/>
      <c r="O456" s="217"/>
      <c r="P456" s="217"/>
      <c r="Q456" s="217"/>
      <c r="R456" s="217"/>
      <c r="S456" s="217"/>
      <c r="T456" s="217"/>
      <c r="U456" s="217"/>
      <c r="V456" s="217"/>
      <c r="W456" s="217"/>
      <c r="X456" s="217"/>
      <c r="Y456" s="217"/>
      <c r="Z456" s="217"/>
      <c r="AA456" s="217"/>
      <c r="AB456" s="217"/>
      <c r="AC456" s="217"/>
      <c r="AD456" s="217"/>
      <c r="AE456" s="217"/>
      <c r="AF456" s="217"/>
      <c r="AG456" s="217"/>
      <c r="AH456" s="217"/>
      <c r="AI456" s="217"/>
      <c r="AJ456" s="217"/>
      <c r="AK456" s="217"/>
      <c r="AL456" s="217"/>
      <c r="AM456" s="217"/>
      <c r="AN456" s="217"/>
      <c r="AO456" s="217"/>
      <c r="AP456" s="217"/>
      <c r="AQ456" s="217"/>
      <c r="AR456" s="217"/>
      <c r="AS456" s="217"/>
      <c r="AT456" s="217"/>
      <c r="AU456" s="217"/>
      <c r="AV456" s="217"/>
      <c r="AW456" s="217"/>
      <c r="AX456" s="217"/>
      <c r="AY456" s="217"/>
      <c r="AZ456" s="217"/>
      <c r="BA456" s="217"/>
      <c r="BB456" s="217"/>
      <c r="BC456" s="217"/>
      <c r="BD456" s="217"/>
      <c r="BE456" s="217"/>
      <c r="BF456" s="217"/>
      <c r="BG456" s="217"/>
      <c r="BH456" s="217"/>
      <c r="BI456" s="217"/>
      <c r="BJ456" s="217"/>
      <c r="BK456" s="217"/>
      <c r="BL456" s="217"/>
      <c r="BM456" s="217"/>
      <c r="BN456" s="217"/>
      <c r="BO456" s="217"/>
      <c r="BP456" s="217"/>
      <c r="BQ456" s="217"/>
      <c r="BR456" s="217"/>
      <c r="BS456" s="217"/>
      <c r="BT456" s="217"/>
      <c r="BU456" s="217"/>
      <c r="BV456" s="217"/>
      <c r="BW456" s="217"/>
      <c r="BX456" s="217"/>
      <c r="BY456" s="217"/>
      <c r="BZ456" s="217"/>
      <c r="CA456" s="217"/>
      <c r="CB456" s="217"/>
      <c r="CC456" s="217"/>
      <c r="CD456" s="217"/>
      <c r="CE456" s="217"/>
      <c r="CF456" s="217"/>
      <c r="CG456" s="217"/>
      <c r="CH456" s="217"/>
      <c r="CI456" s="217"/>
      <c r="CJ456" s="217"/>
      <c r="CK456" s="217"/>
      <c r="CL456" s="217"/>
      <c r="CM456" s="217"/>
      <c r="CN456" s="217"/>
      <c r="CO456" s="217"/>
      <c r="CP456" s="217"/>
      <c r="CQ456" s="217"/>
      <c r="CR456" s="217"/>
      <c r="CS456" s="217"/>
      <c r="CT456" s="217"/>
      <c r="CU456" s="217"/>
      <c r="CV456" s="217"/>
      <c r="CW456" s="217"/>
      <c r="CX456" s="217"/>
      <c r="CY456" s="217"/>
      <c r="CZ456" s="217"/>
      <c r="DA456" s="217"/>
      <c r="DB456" s="217"/>
      <c r="DC456" s="217"/>
      <c r="DD456" s="217"/>
      <c r="DE456" s="217"/>
      <c r="DF456" s="217"/>
      <c r="DG456" s="217"/>
      <c r="DH456" s="217"/>
      <c r="DI456" s="217"/>
      <c r="DJ456" s="217"/>
      <c r="DK456" s="217"/>
      <c r="DL456" s="217"/>
      <c r="DM456" s="217"/>
      <c r="DN456" s="217"/>
      <c r="DO456" s="217"/>
      <c r="DP456" s="217"/>
      <c r="DQ456" s="217"/>
      <c r="DR456" s="217"/>
      <c r="DS456" s="217"/>
      <c r="DT456" s="217"/>
      <c r="DU456" s="217"/>
      <c r="DV456" s="217"/>
      <c r="DW456" s="217"/>
      <c r="DX456" s="217"/>
      <c r="DY456" s="217"/>
      <c r="DZ456" s="217"/>
      <c r="EA456" s="217"/>
      <c r="EB456" s="217"/>
      <c r="EC456" s="217"/>
      <c r="ED456" s="217"/>
      <c r="EE456" s="217"/>
      <c r="EF456" s="217"/>
      <c r="EG456" s="217"/>
      <c r="EH456" s="217"/>
      <c r="EI456" s="217"/>
      <c r="EJ456" s="217"/>
      <c r="EK456" s="217"/>
      <c r="EL456" s="217"/>
      <c r="EM456" s="217"/>
      <c r="EN456" s="217"/>
      <c r="EO456" s="217"/>
      <c r="EP456" s="217"/>
      <c r="EQ456" s="217"/>
      <c r="ER456" s="217"/>
      <c r="ES456" s="217"/>
      <c r="ET456" s="217"/>
      <c r="EU456" s="217"/>
      <c r="EV456" s="217"/>
      <c r="EW456" s="217"/>
      <c r="EX456" s="217"/>
      <c r="EY456" s="217"/>
      <c r="EZ456" s="217"/>
      <c r="FA456" s="217"/>
      <c r="FB456" s="217"/>
      <c r="FC456" s="217"/>
      <c r="FD456" s="217"/>
      <c r="FE456" s="217"/>
      <c r="FF456" s="217"/>
      <c r="FG456" s="217"/>
      <c r="FH456" s="217"/>
      <c r="FI456" s="217"/>
      <c r="FJ456" s="217"/>
      <c r="FK456" s="217"/>
      <c r="FL456" s="217"/>
      <c r="FM456" s="217"/>
      <c r="FN456" s="217"/>
      <c r="FO456" s="217"/>
      <c r="FP456" s="217"/>
      <c r="FQ456" s="217"/>
      <c r="FR456" s="217"/>
      <c r="FS456" s="217"/>
      <c r="FT456" s="217"/>
      <c r="FU456" s="217"/>
      <c r="FV456" s="217"/>
      <c r="FW456" s="217"/>
      <c r="FX456" s="217"/>
      <c r="FY456" s="217"/>
      <c r="FZ456" s="217"/>
      <c r="GA456" s="217"/>
      <c r="GB456" s="217"/>
      <c r="GC456" s="217"/>
      <c r="GD456" s="217"/>
      <c r="GE456" s="217"/>
      <c r="GF456" s="217"/>
      <c r="GG456" s="217"/>
      <c r="GH456" s="217"/>
      <c r="GI456" s="217"/>
      <c r="GJ456" s="217"/>
      <c r="GK456" s="217"/>
      <c r="GL456" s="217"/>
      <c r="GM456" s="217"/>
      <c r="GN456" s="217"/>
      <c r="GO456" s="217"/>
      <c r="GP456" s="217"/>
      <c r="GQ456" s="217"/>
      <c r="GR456" s="217"/>
      <c r="GS456" s="217"/>
      <c r="GT456" s="217"/>
      <c r="GU456" s="217"/>
      <c r="GV456" s="217"/>
      <c r="GW456" s="217"/>
      <c r="GX456" s="217"/>
      <c r="GY456" s="217"/>
      <c r="GZ456" s="217"/>
      <c r="HA456" s="217"/>
      <c r="HB456" s="217"/>
      <c r="HC456" s="217"/>
      <c r="HD456" s="217"/>
      <c r="HE456" s="217"/>
      <c r="HF456" s="217"/>
      <c r="HG456" s="217"/>
      <c r="HH456" s="217"/>
      <c r="HI456" s="217"/>
      <c r="HJ456" s="217"/>
      <c r="HK456" s="217"/>
      <c r="HL456" s="217"/>
      <c r="HM456" s="217"/>
      <c r="HN456" s="217"/>
      <c r="HO456" s="217"/>
      <c r="HP456" s="217"/>
      <c r="HQ456" s="217"/>
      <c r="HR456" s="217"/>
      <c r="HS456" s="217"/>
      <c r="HT456" s="217"/>
      <c r="HU456" s="217"/>
      <c r="HV456" s="217"/>
      <c r="HW456" s="217"/>
      <c r="HX456" s="217"/>
      <c r="HY456" s="217"/>
      <c r="HZ456" s="217"/>
      <c r="IA456" s="217"/>
      <c r="IB456" s="217"/>
      <c r="IC456" s="217"/>
      <c r="ID456" s="217"/>
      <c r="IE456" s="217"/>
      <c r="IF456" s="217"/>
      <c r="IG456" s="217"/>
      <c r="IH456" s="217"/>
      <c r="II456" s="217"/>
      <c r="IJ456" s="217"/>
      <c r="IK456" s="217"/>
      <c r="IL456" s="217"/>
      <c r="IM456" s="217"/>
      <c r="IN456" s="217"/>
      <c r="IO456" s="217"/>
      <c r="IP456" s="217"/>
      <c r="IQ456" s="217"/>
      <c r="IR456" s="217"/>
      <c r="IS456" s="217"/>
      <c r="IT456" s="217"/>
      <c r="IU456" s="217"/>
      <c r="IV456" s="217"/>
      <c r="IW456" s="217"/>
    </row>
    <row r="457" customFormat="false" ht="12.75" hidden="false" customHeight="false" outlineLevel="0" collapsed="false">
      <c r="A457" s="194"/>
      <c r="B457" s="236"/>
      <c r="C457" s="222"/>
      <c r="D457" s="222"/>
      <c r="E457" s="222"/>
      <c r="F457" s="217"/>
      <c r="G457" s="217"/>
      <c r="H457" s="217"/>
      <c r="I457" s="217"/>
      <c r="J457" s="217"/>
      <c r="K457" s="217"/>
      <c r="L457" s="217"/>
      <c r="M457" s="217"/>
      <c r="N457" s="217"/>
      <c r="O457" s="217"/>
      <c r="P457" s="217"/>
      <c r="Q457" s="217"/>
      <c r="R457" s="217"/>
      <c r="S457" s="217"/>
      <c r="T457" s="217"/>
      <c r="U457" s="217"/>
      <c r="V457" s="217"/>
      <c r="W457" s="217"/>
      <c r="X457" s="217"/>
      <c r="Y457" s="217"/>
      <c r="Z457" s="217"/>
      <c r="AA457" s="217"/>
      <c r="AB457" s="217"/>
      <c r="AC457" s="217"/>
      <c r="AD457" s="217"/>
      <c r="AE457" s="217"/>
      <c r="AF457" s="217"/>
      <c r="AG457" s="217"/>
      <c r="AH457" s="217"/>
      <c r="AI457" s="217"/>
      <c r="AJ457" s="217"/>
      <c r="AK457" s="217"/>
      <c r="AL457" s="217"/>
      <c r="AM457" s="217"/>
      <c r="AN457" s="217"/>
      <c r="AO457" s="217"/>
      <c r="AP457" s="217"/>
      <c r="AQ457" s="217"/>
      <c r="AR457" s="217"/>
      <c r="AS457" s="217"/>
      <c r="AT457" s="217"/>
      <c r="AU457" s="217"/>
      <c r="AV457" s="217"/>
      <c r="AW457" s="217"/>
      <c r="AX457" s="217"/>
      <c r="AY457" s="217"/>
      <c r="AZ457" s="217"/>
      <c r="BA457" s="217"/>
      <c r="BB457" s="217"/>
      <c r="BC457" s="217"/>
      <c r="BD457" s="217"/>
      <c r="BE457" s="217"/>
      <c r="BF457" s="217"/>
      <c r="BG457" s="217"/>
      <c r="BH457" s="217"/>
      <c r="BI457" s="217"/>
      <c r="BJ457" s="217"/>
      <c r="BK457" s="217"/>
      <c r="BL457" s="217"/>
      <c r="BM457" s="217"/>
      <c r="BN457" s="217"/>
      <c r="BO457" s="217"/>
      <c r="BP457" s="217"/>
      <c r="BQ457" s="217"/>
      <c r="BR457" s="217"/>
      <c r="BS457" s="217"/>
      <c r="BT457" s="217"/>
      <c r="BU457" s="217"/>
      <c r="BV457" s="217"/>
      <c r="BW457" s="217"/>
      <c r="BX457" s="217"/>
      <c r="BY457" s="217"/>
      <c r="BZ457" s="217"/>
      <c r="CA457" s="217"/>
      <c r="CB457" s="217"/>
      <c r="CC457" s="217"/>
      <c r="CD457" s="217"/>
      <c r="CE457" s="217"/>
      <c r="CF457" s="217"/>
      <c r="CG457" s="217"/>
      <c r="CH457" s="217"/>
      <c r="CI457" s="217"/>
      <c r="CJ457" s="217"/>
      <c r="CK457" s="217"/>
      <c r="CL457" s="217"/>
      <c r="CM457" s="217"/>
      <c r="CN457" s="217"/>
      <c r="CO457" s="217"/>
      <c r="CP457" s="217"/>
      <c r="CQ457" s="217"/>
      <c r="CR457" s="217"/>
      <c r="CS457" s="217"/>
      <c r="CT457" s="217"/>
      <c r="CU457" s="217"/>
      <c r="CV457" s="217"/>
      <c r="CW457" s="217"/>
      <c r="CX457" s="217"/>
      <c r="CY457" s="217"/>
      <c r="CZ457" s="217"/>
      <c r="DA457" s="217"/>
      <c r="DB457" s="217"/>
      <c r="DC457" s="217"/>
      <c r="DD457" s="217"/>
      <c r="DE457" s="217"/>
      <c r="DF457" s="217"/>
      <c r="DG457" s="217"/>
      <c r="DH457" s="217"/>
      <c r="DI457" s="217"/>
      <c r="DJ457" s="217"/>
      <c r="DK457" s="217"/>
      <c r="DL457" s="217"/>
      <c r="DM457" s="217"/>
      <c r="DN457" s="217"/>
      <c r="DO457" s="217"/>
      <c r="DP457" s="217"/>
      <c r="DQ457" s="217"/>
      <c r="DR457" s="217"/>
      <c r="DS457" s="217"/>
      <c r="DT457" s="217"/>
      <c r="DU457" s="217"/>
      <c r="DV457" s="217"/>
      <c r="DW457" s="217"/>
      <c r="DX457" s="217"/>
      <c r="DY457" s="217"/>
      <c r="DZ457" s="217"/>
      <c r="EA457" s="217"/>
      <c r="EB457" s="217"/>
      <c r="EC457" s="217"/>
      <c r="ED457" s="217"/>
      <c r="EE457" s="217"/>
      <c r="EF457" s="217"/>
      <c r="EG457" s="217"/>
      <c r="EH457" s="217"/>
      <c r="EI457" s="217"/>
      <c r="EJ457" s="217"/>
      <c r="EK457" s="217"/>
      <c r="EL457" s="217"/>
      <c r="EM457" s="217"/>
      <c r="EN457" s="217"/>
      <c r="EO457" s="217"/>
      <c r="EP457" s="217"/>
      <c r="EQ457" s="217"/>
      <c r="ER457" s="217"/>
      <c r="ES457" s="217"/>
      <c r="ET457" s="217"/>
      <c r="EU457" s="217"/>
      <c r="EV457" s="217"/>
      <c r="EW457" s="217"/>
      <c r="EX457" s="217"/>
      <c r="EY457" s="217"/>
      <c r="EZ457" s="217"/>
      <c r="FA457" s="217"/>
      <c r="FB457" s="217"/>
      <c r="FC457" s="217"/>
      <c r="FD457" s="217"/>
      <c r="FE457" s="217"/>
      <c r="FF457" s="217"/>
      <c r="FG457" s="217"/>
      <c r="FH457" s="217"/>
      <c r="FI457" s="217"/>
      <c r="FJ457" s="217"/>
      <c r="FK457" s="217"/>
      <c r="FL457" s="217"/>
      <c r="FM457" s="217"/>
      <c r="FN457" s="217"/>
      <c r="FO457" s="217"/>
      <c r="FP457" s="217"/>
      <c r="FQ457" s="217"/>
      <c r="FR457" s="217"/>
      <c r="FS457" s="217"/>
      <c r="FT457" s="217"/>
      <c r="FU457" s="217"/>
      <c r="FV457" s="217"/>
      <c r="FW457" s="217"/>
      <c r="FX457" s="217"/>
      <c r="FY457" s="217"/>
      <c r="FZ457" s="217"/>
      <c r="GA457" s="217"/>
      <c r="GB457" s="217"/>
      <c r="GC457" s="217"/>
      <c r="GD457" s="217"/>
      <c r="GE457" s="217"/>
      <c r="GF457" s="217"/>
      <c r="GG457" s="217"/>
      <c r="GH457" s="217"/>
      <c r="GI457" s="217"/>
      <c r="GJ457" s="217"/>
      <c r="GK457" s="217"/>
      <c r="GL457" s="217"/>
      <c r="GM457" s="217"/>
      <c r="GN457" s="217"/>
      <c r="GO457" s="217"/>
      <c r="GP457" s="217"/>
      <c r="GQ457" s="217"/>
      <c r="GR457" s="217"/>
      <c r="GS457" s="217"/>
      <c r="GT457" s="217"/>
      <c r="GU457" s="217"/>
      <c r="GV457" s="217"/>
      <c r="GW457" s="217"/>
      <c r="GX457" s="217"/>
      <c r="GY457" s="217"/>
      <c r="GZ457" s="217"/>
      <c r="HA457" s="217"/>
      <c r="HB457" s="217"/>
      <c r="HC457" s="217"/>
      <c r="HD457" s="217"/>
      <c r="HE457" s="217"/>
      <c r="HF457" s="217"/>
      <c r="HG457" s="217"/>
      <c r="HH457" s="217"/>
      <c r="HI457" s="217"/>
      <c r="HJ457" s="217"/>
      <c r="HK457" s="217"/>
      <c r="HL457" s="217"/>
      <c r="HM457" s="217"/>
      <c r="HN457" s="217"/>
      <c r="HO457" s="217"/>
      <c r="HP457" s="217"/>
      <c r="HQ457" s="217"/>
      <c r="HR457" s="217"/>
      <c r="HS457" s="217"/>
      <c r="HT457" s="217"/>
      <c r="HU457" s="217"/>
      <c r="HV457" s="217"/>
      <c r="HW457" s="217"/>
      <c r="HX457" s="217"/>
      <c r="HY457" s="217"/>
      <c r="HZ457" s="217"/>
      <c r="IA457" s="217"/>
      <c r="IB457" s="217"/>
      <c r="IC457" s="217"/>
      <c r="ID457" s="217"/>
      <c r="IE457" s="217"/>
      <c r="IF457" s="217"/>
      <c r="IG457" s="217"/>
      <c r="IH457" s="217"/>
      <c r="II457" s="217"/>
      <c r="IJ457" s="217"/>
      <c r="IK457" s="217"/>
      <c r="IL457" s="217"/>
      <c r="IM457" s="217"/>
      <c r="IN457" s="217"/>
      <c r="IO457" s="217"/>
      <c r="IP457" s="217"/>
      <c r="IQ457" s="217"/>
      <c r="IR457" s="217"/>
      <c r="IS457" s="217"/>
      <c r="IT457" s="217"/>
      <c r="IU457" s="217"/>
      <c r="IV457" s="217"/>
      <c r="IW457" s="217"/>
    </row>
    <row r="458" customFormat="false" ht="12.75" hidden="false" customHeight="false" outlineLevel="0" collapsed="false">
      <c r="A458" s="190"/>
      <c r="B458" s="229"/>
      <c r="C458" s="222"/>
      <c r="D458" s="222"/>
      <c r="E458" s="222"/>
      <c r="F458" s="217"/>
      <c r="G458" s="217"/>
      <c r="H458" s="217"/>
      <c r="I458" s="217"/>
      <c r="J458" s="217"/>
      <c r="K458" s="217"/>
      <c r="L458" s="217"/>
      <c r="M458" s="217"/>
      <c r="N458" s="217"/>
      <c r="O458" s="217"/>
      <c r="P458" s="217"/>
      <c r="Q458" s="217"/>
      <c r="R458" s="217"/>
      <c r="S458" s="217"/>
      <c r="T458" s="217"/>
      <c r="U458" s="217"/>
      <c r="V458" s="217"/>
      <c r="W458" s="217"/>
      <c r="X458" s="217"/>
      <c r="Y458" s="217"/>
      <c r="Z458" s="217"/>
      <c r="AA458" s="217"/>
      <c r="AB458" s="217"/>
      <c r="AC458" s="217"/>
      <c r="AD458" s="217"/>
      <c r="AE458" s="217"/>
      <c r="AF458" s="217"/>
      <c r="AG458" s="217"/>
      <c r="AH458" s="217"/>
      <c r="AI458" s="217"/>
      <c r="AJ458" s="217"/>
      <c r="AK458" s="217"/>
      <c r="AL458" s="217"/>
      <c r="AM458" s="217"/>
      <c r="AN458" s="217"/>
      <c r="AO458" s="217"/>
      <c r="AP458" s="217"/>
      <c r="AQ458" s="217"/>
      <c r="AR458" s="217"/>
      <c r="AS458" s="217"/>
      <c r="AT458" s="217"/>
      <c r="AU458" s="217"/>
      <c r="AV458" s="217"/>
      <c r="AW458" s="217"/>
      <c r="AX458" s="217"/>
      <c r="AY458" s="217"/>
      <c r="AZ458" s="217"/>
      <c r="BA458" s="217"/>
      <c r="BB458" s="217"/>
      <c r="BC458" s="217"/>
      <c r="BD458" s="217"/>
      <c r="BE458" s="217"/>
      <c r="BF458" s="217"/>
      <c r="BG458" s="217"/>
      <c r="BH458" s="217"/>
      <c r="BI458" s="217"/>
      <c r="BJ458" s="217"/>
      <c r="BK458" s="217"/>
      <c r="BL458" s="217"/>
      <c r="BM458" s="217"/>
      <c r="BN458" s="217"/>
      <c r="BO458" s="217"/>
      <c r="BP458" s="217"/>
      <c r="BQ458" s="217"/>
      <c r="BR458" s="217"/>
      <c r="BS458" s="217"/>
      <c r="BT458" s="217"/>
      <c r="BU458" s="217"/>
      <c r="BV458" s="217"/>
      <c r="BW458" s="217"/>
      <c r="BX458" s="217"/>
      <c r="BY458" s="217"/>
      <c r="BZ458" s="217"/>
      <c r="CA458" s="217"/>
      <c r="CB458" s="217"/>
      <c r="CC458" s="217"/>
      <c r="CD458" s="217"/>
      <c r="CE458" s="217"/>
      <c r="CF458" s="217"/>
      <c r="CG458" s="217"/>
      <c r="CH458" s="217"/>
      <c r="CI458" s="217"/>
      <c r="CJ458" s="217"/>
      <c r="CK458" s="217"/>
      <c r="CL458" s="217"/>
      <c r="CM458" s="217"/>
      <c r="CN458" s="217"/>
      <c r="CO458" s="217"/>
      <c r="CP458" s="217"/>
      <c r="CQ458" s="217"/>
      <c r="CR458" s="217"/>
      <c r="CS458" s="217"/>
      <c r="CT458" s="217"/>
      <c r="CU458" s="217"/>
      <c r="CV458" s="217"/>
      <c r="CW458" s="217"/>
      <c r="CX458" s="217"/>
      <c r="CY458" s="217"/>
      <c r="CZ458" s="217"/>
      <c r="DA458" s="217"/>
      <c r="DB458" s="217"/>
      <c r="DC458" s="217"/>
      <c r="DD458" s="217"/>
      <c r="DE458" s="217"/>
      <c r="DF458" s="217"/>
      <c r="DG458" s="217"/>
      <c r="DH458" s="217"/>
      <c r="DI458" s="217"/>
      <c r="DJ458" s="217"/>
      <c r="DK458" s="217"/>
      <c r="DL458" s="217"/>
      <c r="DM458" s="217"/>
      <c r="DN458" s="217"/>
      <c r="DO458" s="217"/>
      <c r="DP458" s="217"/>
      <c r="DQ458" s="217"/>
      <c r="DR458" s="217"/>
      <c r="DS458" s="217"/>
      <c r="DT458" s="217"/>
      <c r="DU458" s="217"/>
      <c r="DV458" s="217"/>
      <c r="DW458" s="217"/>
      <c r="DX458" s="217"/>
      <c r="DY458" s="217"/>
      <c r="DZ458" s="217"/>
      <c r="EA458" s="217"/>
      <c r="EB458" s="217"/>
      <c r="EC458" s="217"/>
      <c r="ED458" s="217"/>
      <c r="EE458" s="217"/>
      <c r="EF458" s="217"/>
      <c r="EG458" s="217"/>
      <c r="EH458" s="217"/>
      <c r="EI458" s="217"/>
      <c r="EJ458" s="217"/>
      <c r="EK458" s="217"/>
      <c r="EL458" s="217"/>
      <c r="EM458" s="217"/>
      <c r="EN458" s="217"/>
      <c r="EO458" s="217"/>
      <c r="EP458" s="217"/>
      <c r="EQ458" s="217"/>
      <c r="ER458" s="217"/>
      <c r="ES458" s="217"/>
      <c r="ET458" s="217"/>
      <c r="EU458" s="217"/>
      <c r="EV458" s="217"/>
      <c r="EW458" s="217"/>
      <c r="EX458" s="217"/>
      <c r="EY458" s="217"/>
      <c r="EZ458" s="217"/>
      <c r="FA458" s="217"/>
      <c r="FB458" s="217"/>
      <c r="FC458" s="217"/>
      <c r="FD458" s="217"/>
      <c r="FE458" s="217"/>
      <c r="FF458" s="217"/>
      <c r="FG458" s="217"/>
      <c r="FH458" s="217"/>
      <c r="FI458" s="217"/>
      <c r="FJ458" s="217"/>
      <c r="FK458" s="217"/>
      <c r="FL458" s="217"/>
      <c r="FM458" s="217"/>
      <c r="FN458" s="217"/>
      <c r="FO458" s="217"/>
      <c r="FP458" s="217"/>
      <c r="FQ458" s="217"/>
      <c r="FR458" s="217"/>
      <c r="FS458" s="217"/>
      <c r="FT458" s="217"/>
      <c r="FU458" s="217"/>
      <c r="FV458" s="217"/>
      <c r="FW458" s="217"/>
      <c r="FX458" s="217"/>
      <c r="FY458" s="217"/>
      <c r="FZ458" s="217"/>
      <c r="GA458" s="217"/>
      <c r="GB458" s="217"/>
      <c r="GC458" s="217"/>
      <c r="GD458" s="217"/>
      <c r="GE458" s="217"/>
      <c r="GF458" s="217"/>
      <c r="GG458" s="217"/>
      <c r="GH458" s="217"/>
      <c r="GI458" s="217"/>
      <c r="GJ458" s="217"/>
      <c r="GK458" s="217"/>
      <c r="GL458" s="217"/>
      <c r="GM458" s="217"/>
      <c r="GN458" s="217"/>
      <c r="GO458" s="217"/>
      <c r="GP458" s="217"/>
      <c r="GQ458" s="217"/>
      <c r="GR458" s="217"/>
      <c r="GS458" s="217"/>
      <c r="GT458" s="217"/>
      <c r="GU458" s="217"/>
      <c r="GV458" s="217"/>
      <c r="GW458" s="217"/>
      <c r="GX458" s="217"/>
      <c r="GY458" s="217"/>
      <c r="GZ458" s="217"/>
      <c r="HA458" s="217"/>
      <c r="HB458" s="217"/>
      <c r="HC458" s="217"/>
      <c r="HD458" s="217"/>
      <c r="HE458" s="217"/>
      <c r="HF458" s="217"/>
      <c r="HG458" s="217"/>
      <c r="HH458" s="217"/>
      <c r="HI458" s="217"/>
      <c r="HJ458" s="217"/>
      <c r="HK458" s="217"/>
      <c r="HL458" s="217"/>
      <c r="HM458" s="217"/>
      <c r="HN458" s="217"/>
      <c r="HO458" s="217"/>
      <c r="HP458" s="217"/>
      <c r="HQ458" s="217"/>
      <c r="HR458" s="217"/>
      <c r="HS458" s="217"/>
      <c r="HT458" s="217"/>
      <c r="HU458" s="217"/>
      <c r="HV458" s="217"/>
      <c r="HW458" s="217"/>
      <c r="HX458" s="217"/>
      <c r="HY458" s="217"/>
      <c r="HZ458" s="217"/>
      <c r="IA458" s="217"/>
      <c r="IB458" s="217"/>
      <c r="IC458" s="217"/>
      <c r="ID458" s="217"/>
      <c r="IE458" s="217"/>
      <c r="IF458" s="217"/>
      <c r="IG458" s="217"/>
      <c r="IH458" s="217"/>
      <c r="II458" s="217"/>
      <c r="IJ458" s="217"/>
      <c r="IK458" s="217"/>
      <c r="IL458" s="217"/>
      <c r="IM458" s="217"/>
      <c r="IN458" s="217"/>
      <c r="IO458" s="217"/>
      <c r="IP458" s="217"/>
      <c r="IQ458" s="217"/>
      <c r="IR458" s="217"/>
      <c r="IS458" s="217"/>
      <c r="IT458" s="217"/>
      <c r="IU458" s="217"/>
      <c r="IV458" s="217"/>
      <c r="IW458" s="217"/>
    </row>
    <row r="459" customFormat="false" ht="12.75" hidden="false" customHeight="false" outlineLevel="0" collapsed="false">
      <c r="A459" s="234"/>
      <c r="B459" s="235"/>
      <c r="C459" s="222"/>
      <c r="D459" s="222"/>
      <c r="E459" s="222"/>
      <c r="F459" s="232"/>
      <c r="G459" s="232"/>
      <c r="H459" s="232"/>
      <c r="I459" s="232"/>
      <c r="J459" s="232"/>
      <c r="K459" s="232"/>
      <c r="L459" s="232"/>
      <c r="M459" s="232"/>
      <c r="N459" s="232"/>
      <c r="O459" s="232"/>
      <c r="P459" s="232"/>
      <c r="Q459" s="232"/>
      <c r="R459" s="232"/>
      <c r="S459" s="232"/>
      <c r="T459" s="232"/>
      <c r="U459" s="232"/>
      <c r="V459" s="232"/>
      <c r="W459" s="232"/>
      <c r="X459" s="232"/>
      <c r="Y459" s="232"/>
      <c r="Z459" s="232"/>
      <c r="AA459" s="232"/>
      <c r="AB459" s="232"/>
      <c r="AC459" s="232"/>
      <c r="AD459" s="232"/>
      <c r="AE459" s="232"/>
      <c r="AF459" s="232"/>
      <c r="AG459" s="232"/>
      <c r="AH459" s="232"/>
      <c r="AI459" s="232"/>
      <c r="AJ459" s="232"/>
      <c r="AK459" s="232"/>
      <c r="AL459" s="232"/>
      <c r="AM459" s="232"/>
      <c r="AN459" s="232"/>
      <c r="AO459" s="232"/>
      <c r="AP459" s="232"/>
      <c r="AQ459" s="232"/>
      <c r="AR459" s="232"/>
      <c r="AS459" s="232"/>
      <c r="AT459" s="232"/>
      <c r="AU459" s="232"/>
      <c r="AV459" s="232"/>
      <c r="AW459" s="232"/>
      <c r="AX459" s="232"/>
      <c r="AY459" s="232"/>
      <c r="AZ459" s="232"/>
      <c r="BA459" s="232"/>
      <c r="BB459" s="232"/>
      <c r="BC459" s="232"/>
      <c r="BD459" s="232"/>
      <c r="BE459" s="232"/>
      <c r="BF459" s="232"/>
      <c r="BG459" s="232"/>
      <c r="BH459" s="232"/>
      <c r="BI459" s="232"/>
      <c r="BJ459" s="232"/>
      <c r="BK459" s="232"/>
      <c r="BL459" s="232"/>
      <c r="BM459" s="232"/>
      <c r="BN459" s="232"/>
      <c r="BO459" s="232"/>
      <c r="BP459" s="232"/>
      <c r="BQ459" s="232"/>
      <c r="BR459" s="232"/>
      <c r="BS459" s="232"/>
      <c r="BT459" s="232"/>
      <c r="BU459" s="232"/>
      <c r="BV459" s="232"/>
      <c r="BW459" s="232"/>
      <c r="BX459" s="232"/>
      <c r="BY459" s="232"/>
      <c r="BZ459" s="232"/>
      <c r="CA459" s="232"/>
      <c r="CB459" s="232"/>
      <c r="CC459" s="232"/>
      <c r="CD459" s="232"/>
      <c r="CE459" s="232"/>
      <c r="CF459" s="232"/>
      <c r="CG459" s="232"/>
      <c r="CH459" s="232"/>
      <c r="CI459" s="232"/>
      <c r="CJ459" s="232"/>
      <c r="CK459" s="232"/>
      <c r="CL459" s="232"/>
      <c r="CM459" s="232"/>
      <c r="CN459" s="232"/>
      <c r="CO459" s="232"/>
      <c r="CP459" s="232"/>
      <c r="CQ459" s="232"/>
      <c r="CR459" s="232"/>
      <c r="CS459" s="232"/>
      <c r="CT459" s="232"/>
      <c r="CU459" s="232"/>
      <c r="CV459" s="232"/>
      <c r="CW459" s="232"/>
      <c r="CX459" s="232"/>
      <c r="CY459" s="232"/>
      <c r="CZ459" s="232"/>
      <c r="DA459" s="232"/>
      <c r="DB459" s="232"/>
      <c r="DC459" s="232"/>
      <c r="DD459" s="232"/>
      <c r="DE459" s="232"/>
      <c r="DF459" s="232"/>
      <c r="DG459" s="232"/>
      <c r="DH459" s="232"/>
      <c r="DI459" s="232"/>
      <c r="DJ459" s="232"/>
      <c r="DK459" s="232"/>
      <c r="DL459" s="232"/>
      <c r="DM459" s="232"/>
      <c r="DN459" s="232"/>
      <c r="DO459" s="232"/>
      <c r="DP459" s="232"/>
      <c r="DQ459" s="232"/>
      <c r="DR459" s="232"/>
      <c r="DS459" s="232"/>
      <c r="DT459" s="232"/>
      <c r="DU459" s="232"/>
      <c r="DV459" s="232"/>
      <c r="DW459" s="232"/>
      <c r="DX459" s="232"/>
      <c r="DY459" s="232"/>
      <c r="DZ459" s="232"/>
      <c r="EA459" s="232"/>
      <c r="EB459" s="232"/>
      <c r="EC459" s="232"/>
      <c r="ED459" s="232"/>
      <c r="EE459" s="232"/>
      <c r="EF459" s="232"/>
      <c r="EG459" s="232"/>
      <c r="EH459" s="232"/>
      <c r="EI459" s="232"/>
      <c r="EJ459" s="232"/>
      <c r="EK459" s="232"/>
      <c r="EL459" s="232"/>
      <c r="EM459" s="232"/>
      <c r="EN459" s="232"/>
      <c r="EO459" s="232"/>
      <c r="EP459" s="232"/>
      <c r="EQ459" s="232"/>
      <c r="ER459" s="232"/>
      <c r="ES459" s="232"/>
      <c r="ET459" s="232"/>
      <c r="EU459" s="232"/>
      <c r="EV459" s="232"/>
      <c r="EW459" s="232"/>
      <c r="EX459" s="232"/>
      <c r="EY459" s="232"/>
      <c r="EZ459" s="232"/>
      <c r="FA459" s="232"/>
      <c r="FB459" s="232"/>
      <c r="FC459" s="232"/>
      <c r="FD459" s="232"/>
      <c r="FE459" s="232"/>
      <c r="FF459" s="232"/>
      <c r="FG459" s="232"/>
      <c r="FH459" s="232"/>
      <c r="FI459" s="232"/>
      <c r="FJ459" s="232"/>
      <c r="FK459" s="232"/>
      <c r="FL459" s="232"/>
      <c r="FM459" s="232"/>
      <c r="FN459" s="232"/>
      <c r="FO459" s="232"/>
      <c r="FP459" s="232"/>
      <c r="FQ459" s="232"/>
      <c r="FR459" s="232"/>
      <c r="FS459" s="232"/>
      <c r="FT459" s="232"/>
      <c r="FU459" s="232"/>
      <c r="FV459" s="232"/>
      <c r="FW459" s="232"/>
      <c r="FX459" s="232"/>
      <c r="FY459" s="232"/>
      <c r="FZ459" s="232"/>
      <c r="GA459" s="232"/>
      <c r="GB459" s="232"/>
      <c r="GC459" s="232"/>
      <c r="GD459" s="232"/>
      <c r="GE459" s="232"/>
      <c r="GF459" s="232"/>
      <c r="GG459" s="232"/>
      <c r="GH459" s="232"/>
      <c r="GI459" s="232"/>
      <c r="GJ459" s="232"/>
      <c r="GK459" s="232"/>
      <c r="GL459" s="232"/>
      <c r="GM459" s="232"/>
      <c r="GN459" s="232"/>
      <c r="GO459" s="232"/>
      <c r="GP459" s="232"/>
      <c r="GQ459" s="232"/>
      <c r="GR459" s="232"/>
      <c r="GS459" s="232"/>
      <c r="GT459" s="232"/>
      <c r="GU459" s="232"/>
      <c r="GV459" s="232"/>
      <c r="GW459" s="232"/>
      <c r="GX459" s="232"/>
      <c r="GY459" s="232"/>
      <c r="GZ459" s="232"/>
      <c r="HA459" s="232"/>
      <c r="HB459" s="232"/>
      <c r="HC459" s="232"/>
      <c r="HD459" s="232"/>
      <c r="HE459" s="232"/>
      <c r="HF459" s="232"/>
      <c r="HG459" s="232"/>
      <c r="HH459" s="232"/>
      <c r="HI459" s="232"/>
      <c r="HJ459" s="232"/>
      <c r="HK459" s="232"/>
      <c r="HL459" s="232"/>
      <c r="HM459" s="232"/>
      <c r="HN459" s="232"/>
      <c r="HO459" s="232"/>
      <c r="HP459" s="232"/>
      <c r="HQ459" s="232"/>
      <c r="HR459" s="232"/>
      <c r="HS459" s="232"/>
      <c r="HT459" s="232"/>
      <c r="HU459" s="232"/>
      <c r="HV459" s="232"/>
      <c r="HW459" s="232"/>
      <c r="HX459" s="232"/>
      <c r="HY459" s="232"/>
      <c r="HZ459" s="232"/>
      <c r="IA459" s="232"/>
      <c r="IB459" s="232"/>
      <c r="IC459" s="232"/>
      <c r="ID459" s="232"/>
      <c r="IE459" s="232"/>
      <c r="IF459" s="232"/>
      <c r="IG459" s="232"/>
      <c r="IH459" s="232"/>
      <c r="II459" s="232"/>
      <c r="IJ459" s="232"/>
      <c r="IK459" s="232"/>
      <c r="IL459" s="232"/>
      <c r="IM459" s="232"/>
      <c r="IN459" s="232"/>
      <c r="IO459" s="232"/>
      <c r="IP459" s="232"/>
      <c r="IQ459" s="232"/>
      <c r="IR459" s="232"/>
      <c r="IS459" s="232"/>
      <c r="IT459" s="232"/>
      <c r="IU459" s="232"/>
      <c r="IV459" s="232"/>
      <c r="IW459" s="232"/>
    </row>
    <row r="460" customFormat="false" ht="12.75" hidden="false" customHeight="false" outlineLevel="0" collapsed="false">
      <c r="A460" s="192"/>
      <c r="B460" s="216"/>
      <c r="C460" s="222"/>
      <c r="D460" s="222"/>
      <c r="E460" s="222"/>
      <c r="F460" s="217"/>
      <c r="G460" s="217"/>
      <c r="H460" s="217"/>
      <c r="I460" s="217"/>
      <c r="J460" s="217"/>
      <c r="K460" s="217"/>
      <c r="L460" s="217"/>
      <c r="M460" s="217"/>
      <c r="N460" s="217"/>
      <c r="O460" s="217"/>
      <c r="P460" s="217"/>
      <c r="Q460" s="217"/>
      <c r="R460" s="217"/>
      <c r="S460" s="217"/>
      <c r="T460" s="217"/>
      <c r="U460" s="217"/>
      <c r="V460" s="217"/>
      <c r="W460" s="217"/>
      <c r="X460" s="217"/>
      <c r="Y460" s="217"/>
      <c r="Z460" s="217"/>
      <c r="AA460" s="217"/>
      <c r="AB460" s="217"/>
      <c r="AC460" s="217"/>
      <c r="AD460" s="217"/>
      <c r="AE460" s="217"/>
      <c r="AF460" s="217"/>
      <c r="AG460" s="217"/>
      <c r="AH460" s="217"/>
      <c r="AI460" s="217"/>
      <c r="AJ460" s="217"/>
      <c r="AK460" s="217"/>
      <c r="AL460" s="217"/>
      <c r="AM460" s="217"/>
      <c r="AN460" s="217"/>
      <c r="AO460" s="217"/>
      <c r="AP460" s="217"/>
      <c r="AQ460" s="217"/>
      <c r="AR460" s="217"/>
      <c r="AS460" s="217"/>
      <c r="AT460" s="217"/>
      <c r="AU460" s="217"/>
      <c r="AV460" s="217"/>
      <c r="AW460" s="217"/>
      <c r="AX460" s="217"/>
      <c r="AY460" s="217"/>
      <c r="AZ460" s="217"/>
      <c r="BA460" s="217"/>
      <c r="BB460" s="217"/>
      <c r="BC460" s="217"/>
      <c r="BD460" s="217"/>
      <c r="BE460" s="217"/>
      <c r="BF460" s="217"/>
      <c r="BG460" s="217"/>
      <c r="BH460" s="217"/>
      <c r="BI460" s="217"/>
      <c r="BJ460" s="217"/>
      <c r="BK460" s="217"/>
      <c r="BL460" s="217"/>
      <c r="BM460" s="217"/>
      <c r="BN460" s="217"/>
      <c r="BO460" s="217"/>
      <c r="BP460" s="217"/>
      <c r="BQ460" s="217"/>
      <c r="BR460" s="217"/>
      <c r="BS460" s="217"/>
      <c r="BT460" s="217"/>
      <c r="BU460" s="217"/>
      <c r="BV460" s="217"/>
      <c r="BW460" s="217"/>
      <c r="BX460" s="217"/>
      <c r="BY460" s="217"/>
      <c r="BZ460" s="217"/>
      <c r="CA460" s="217"/>
      <c r="CB460" s="217"/>
      <c r="CC460" s="217"/>
      <c r="CD460" s="217"/>
      <c r="CE460" s="217"/>
      <c r="CF460" s="217"/>
      <c r="CG460" s="217"/>
      <c r="CH460" s="217"/>
      <c r="CI460" s="217"/>
      <c r="CJ460" s="217"/>
      <c r="CK460" s="217"/>
      <c r="CL460" s="217"/>
      <c r="CM460" s="217"/>
      <c r="CN460" s="217"/>
      <c r="CO460" s="217"/>
      <c r="CP460" s="217"/>
      <c r="CQ460" s="217"/>
      <c r="CR460" s="217"/>
      <c r="CS460" s="217"/>
      <c r="CT460" s="217"/>
      <c r="CU460" s="217"/>
      <c r="CV460" s="217"/>
      <c r="CW460" s="217"/>
      <c r="CX460" s="217"/>
      <c r="CY460" s="217"/>
      <c r="CZ460" s="217"/>
      <c r="DA460" s="217"/>
      <c r="DB460" s="217"/>
      <c r="DC460" s="217"/>
      <c r="DD460" s="217"/>
      <c r="DE460" s="217"/>
      <c r="DF460" s="217"/>
      <c r="DG460" s="217"/>
      <c r="DH460" s="217"/>
      <c r="DI460" s="217"/>
      <c r="DJ460" s="217"/>
      <c r="DK460" s="217"/>
      <c r="DL460" s="217"/>
      <c r="DM460" s="217"/>
      <c r="DN460" s="217"/>
      <c r="DO460" s="217"/>
      <c r="DP460" s="217"/>
      <c r="DQ460" s="217"/>
      <c r="DR460" s="217"/>
      <c r="DS460" s="217"/>
      <c r="DT460" s="217"/>
      <c r="DU460" s="217"/>
      <c r="DV460" s="217"/>
      <c r="DW460" s="217"/>
      <c r="DX460" s="217"/>
      <c r="DY460" s="217"/>
      <c r="DZ460" s="217"/>
      <c r="EA460" s="217"/>
      <c r="EB460" s="217"/>
      <c r="EC460" s="217"/>
      <c r="ED460" s="217"/>
      <c r="EE460" s="217"/>
      <c r="EF460" s="217"/>
      <c r="EG460" s="217"/>
      <c r="EH460" s="217"/>
      <c r="EI460" s="217"/>
      <c r="EJ460" s="217"/>
      <c r="EK460" s="217"/>
      <c r="EL460" s="217"/>
      <c r="EM460" s="217"/>
      <c r="EN460" s="217"/>
      <c r="EO460" s="217"/>
      <c r="EP460" s="217"/>
      <c r="EQ460" s="217"/>
      <c r="ER460" s="217"/>
      <c r="ES460" s="217"/>
      <c r="ET460" s="217"/>
      <c r="EU460" s="217"/>
      <c r="EV460" s="217"/>
      <c r="EW460" s="217"/>
      <c r="EX460" s="217"/>
      <c r="EY460" s="217"/>
      <c r="EZ460" s="217"/>
      <c r="FA460" s="217"/>
      <c r="FB460" s="217"/>
      <c r="FC460" s="217"/>
      <c r="FD460" s="217"/>
      <c r="FE460" s="217"/>
      <c r="FF460" s="217"/>
      <c r="FG460" s="217"/>
      <c r="FH460" s="217"/>
      <c r="FI460" s="217"/>
      <c r="FJ460" s="217"/>
      <c r="FK460" s="217"/>
      <c r="FL460" s="217"/>
      <c r="FM460" s="217"/>
      <c r="FN460" s="217"/>
      <c r="FO460" s="217"/>
      <c r="FP460" s="217"/>
      <c r="FQ460" s="217"/>
      <c r="FR460" s="217"/>
      <c r="FS460" s="217"/>
      <c r="FT460" s="217"/>
      <c r="FU460" s="217"/>
      <c r="FV460" s="217"/>
      <c r="FW460" s="217"/>
      <c r="FX460" s="217"/>
      <c r="FY460" s="217"/>
      <c r="FZ460" s="217"/>
      <c r="GA460" s="217"/>
      <c r="GB460" s="217"/>
      <c r="GC460" s="217"/>
      <c r="GD460" s="217"/>
      <c r="GE460" s="217"/>
      <c r="GF460" s="217"/>
      <c r="GG460" s="217"/>
      <c r="GH460" s="217"/>
      <c r="GI460" s="217"/>
      <c r="GJ460" s="217"/>
      <c r="GK460" s="217"/>
      <c r="GL460" s="217"/>
      <c r="GM460" s="217"/>
      <c r="GN460" s="217"/>
      <c r="GO460" s="217"/>
      <c r="GP460" s="217"/>
      <c r="GQ460" s="217"/>
      <c r="GR460" s="217"/>
      <c r="GS460" s="217"/>
      <c r="GT460" s="217"/>
      <c r="GU460" s="217"/>
      <c r="GV460" s="217"/>
      <c r="GW460" s="217"/>
      <c r="GX460" s="217"/>
      <c r="GY460" s="217"/>
      <c r="GZ460" s="217"/>
      <c r="HA460" s="217"/>
      <c r="HB460" s="217"/>
      <c r="HC460" s="217"/>
      <c r="HD460" s="217"/>
      <c r="HE460" s="217"/>
      <c r="HF460" s="217"/>
      <c r="HG460" s="217"/>
      <c r="HH460" s="217"/>
      <c r="HI460" s="217"/>
      <c r="HJ460" s="217"/>
      <c r="HK460" s="217"/>
      <c r="HL460" s="217"/>
      <c r="HM460" s="217"/>
      <c r="HN460" s="217"/>
      <c r="HO460" s="217"/>
      <c r="HP460" s="217"/>
      <c r="HQ460" s="217"/>
      <c r="HR460" s="217"/>
      <c r="HS460" s="217"/>
      <c r="HT460" s="217"/>
      <c r="HU460" s="217"/>
      <c r="HV460" s="217"/>
      <c r="HW460" s="217"/>
      <c r="HX460" s="217"/>
      <c r="HY460" s="217"/>
      <c r="HZ460" s="217"/>
      <c r="IA460" s="217"/>
      <c r="IB460" s="217"/>
      <c r="IC460" s="217"/>
      <c r="ID460" s="217"/>
      <c r="IE460" s="217"/>
      <c r="IF460" s="217"/>
      <c r="IG460" s="217"/>
      <c r="IH460" s="217"/>
      <c r="II460" s="217"/>
      <c r="IJ460" s="217"/>
      <c r="IK460" s="217"/>
      <c r="IL460" s="217"/>
      <c r="IM460" s="217"/>
      <c r="IN460" s="217"/>
      <c r="IO460" s="217"/>
      <c r="IP460" s="217"/>
      <c r="IQ460" s="217"/>
      <c r="IR460" s="217"/>
      <c r="IS460" s="217"/>
      <c r="IT460" s="217"/>
      <c r="IU460" s="217"/>
      <c r="IV460" s="217"/>
      <c r="IW460" s="217"/>
    </row>
    <row r="461" customFormat="false" ht="12.75" hidden="false" customHeight="false" outlineLevel="0" collapsed="false">
      <c r="A461" s="234"/>
      <c r="B461" s="235"/>
      <c r="C461" s="222"/>
      <c r="D461" s="222"/>
      <c r="E461" s="222"/>
      <c r="F461" s="232"/>
      <c r="G461" s="232"/>
      <c r="H461" s="232"/>
      <c r="I461" s="232"/>
      <c r="J461" s="232"/>
      <c r="K461" s="232"/>
      <c r="L461" s="232"/>
      <c r="M461" s="232"/>
      <c r="N461" s="232"/>
      <c r="O461" s="232"/>
      <c r="P461" s="232"/>
      <c r="Q461" s="232"/>
      <c r="R461" s="232"/>
      <c r="S461" s="232"/>
      <c r="T461" s="232"/>
      <c r="U461" s="232"/>
      <c r="V461" s="232"/>
      <c r="W461" s="232"/>
      <c r="X461" s="232"/>
      <c r="Y461" s="232"/>
      <c r="Z461" s="232"/>
      <c r="AA461" s="232"/>
      <c r="AB461" s="232"/>
      <c r="AC461" s="232"/>
      <c r="AD461" s="232"/>
      <c r="AE461" s="232"/>
      <c r="AF461" s="232"/>
      <c r="AG461" s="232"/>
      <c r="AH461" s="232"/>
      <c r="AI461" s="232"/>
      <c r="AJ461" s="232"/>
      <c r="AK461" s="232"/>
      <c r="AL461" s="232"/>
      <c r="AM461" s="232"/>
      <c r="AN461" s="232"/>
      <c r="AO461" s="232"/>
      <c r="AP461" s="232"/>
      <c r="AQ461" s="232"/>
      <c r="AR461" s="232"/>
      <c r="AS461" s="232"/>
      <c r="AT461" s="232"/>
      <c r="AU461" s="232"/>
      <c r="AV461" s="232"/>
      <c r="AW461" s="232"/>
      <c r="AX461" s="232"/>
      <c r="AY461" s="232"/>
      <c r="AZ461" s="232"/>
      <c r="BA461" s="232"/>
      <c r="BB461" s="232"/>
      <c r="BC461" s="232"/>
      <c r="BD461" s="232"/>
      <c r="BE461" s="232"/>
      <c r="BF461" s="232"/>
      <c r="BG461" s="232"/>
      <c r="BH461" s="232"/>
      <c r="BI461" s="232"/>
      <c r="BJ461" s="232"/>
      <c r="BK461" s="232"/>
      <c r="BL461" s="232"/>
      <c r="BM461" s="232"/>
      <c r="BN461" s="232"/>
      <c r="BO461" s="232"/>
      <c r="BP461" s="232"/>
      <c r="BQ461" s="232"/>
      <c r="BR461" s="232"/>
      <c r="BS461" s="232"/>
      <c r="BT461" s="232"/>
      <c r="BU461" s="232"/>
      <c r="BV461" s="232"/>
      <c r="BW461" s="232"/>
      <c r="BX461" s="232"/>
      <c r="BY461" s="232"/>
      <c r="BZ461" s="232"/>
      <c r="CA461" s="232"/>
      <c r="CB461" s="232"/>
      <c r="CC461" s="232"/>
      <c r="CD461" s="232"/>
      <c r="CE461" s="232"/>
      <c r="CF461" s="232"/>
      <c r="CG461" s="232"/>
      <c r="CH461" s="232"/>
      <c r="CI461" s="232"/>
      <c r="CJ461" s="232"/>
      <c r="CK461" s="232"/>
      <c r="CL461" s="232"/>
      <c r="CM461" s="232"/>
      <c r="CN461" s="232"/>
      <c r="CO461" s="232"/>
      <c r="CP461" s="232"/>
      <c r="CQ461" s="232"/>
      <c r="CR461" s="232"/>
      <c r="CS461" s="232"/>
      <c r="CT461" s="232"/>
      <c r="CU461" s="232"/>
      <c r="CV461" s="232"/>
      <c r="CW461" s="232"/>
      <c r="CX461" s="232"/>
      <c r="CY461" s="232"/>
      <c r="CZ461" s="232"/>
      <c r="DA461" s="232"/>
      <c r="DB461" s="232"/>
      <c r="DC461" s="232"/>
      <c r="DD461" s="232"/>
      <c r="DE461" s="232"/>
      <c r="DF461" s="232"/>
      <c r="DG461" s="232"/>
      <c r="DH461" s="232"/>
      <c r="DI461" s="232"/>
      <c r="DJ461" s="232"/>
      <c r="DK461" s="232"/>
      <c r="DL461" s="232"/>
      <c r="DM461" s="232"/>
      <c r="DN461" s="232"/>
      <c r="DO461" s="232"/>
      <c r="DP461" s="232"/>
      <c r="DQ461" s="232"/>
      <c r="DR461" s="232"/>
      <c r="DS461" s="232"/>
      <c r="DT461" s="232"/>
      <c r="DU461" s="232"/>
      <c r="DV461" s="232"/>
      <c r="DW461" s="232"/>
      <c r="DX461" s="232"/>
      <c r="DY461" s="232"/>
      <c r="DZ461" s="232"/>
      <c r="EA461" s="232"/>
      <c r="EB461" s="232"/>
      <c r="EC461" s="232"/>
      <c r="ED461" s="232"/>
      <c r="EE461" s="232"/>
      <c r="EF461" s="232"/>
      <c r="EG461" s="232"/>
      <c r="EH461" s="232"/>
      <c r="EI461" s="232"/>
      <c r="EJ461" s="232"/>
      <c r="EK461" s="232"/>
      <c r="EL461" s="232"/>
      <c r="EM461" s="232"/>
      <c r="EN461" s="232"/>
      <c r="EO461" s="232"/>
      <c r="EP461" s="232"/>
      <c r="EQ461" s="232"/>
      <c r="ER461" s="232"/>
      <c r="ES461" s="232"/>
      <c r="ET461" s="232"/>
      <c r="EU461" s="232"/>
      <c r="EV461" s="232"/>
      <c r="EW461" s="232"/>
      <c r="EX461" s="232"/>
      <c r="EY461" s="232"/>
      <c r="EZ461" s="232"/>
      <c r="FA461" s="232"/>
      <c r="FB461" s="232"/>
      <c r="FC461" s="232"/>
      <c r="FD461" s="232"/>
      <c r="FE461" s="232"/>
      <c r="FF461" s="232"/>
      <c r="FG461" s="232"/>
      <c r="FH461" s="232"/>
      <c r="FI461" s="232"/>
      <c r="FJ461" s="232"/>
      <c r="FK461" s="232"/>
      <c r="FL461" s="232"/>
      <c r="FM461" s="232"/>
      <c r="FN461" s="232"/>
      <c r="FO461" s="232"/>
      <c r="FP461" s="232"/>
      <c r="FQ461" s="232"/>
      <c r="FR461" s="232"/>
      <c r="FS461" s="232"/>
      <c r="FT461" s="232"/>
      <c r="FU461" s="232"/>
      <c r="FV461" s="232"/>
      <c r="FW461" s="232"/>
      <c r="FX461" s="232"/>
      <c r="FY461" s="232"/>
      <c r="FZ461" s="232"/>
      <c r="GA461" s="232"/>
      <c r="GB461" s="232"/>
      <c r="GC461" s="232"/>
      <c r="GD461" s="232"/>
      <c r="GE461" s="232"/>
      <c r="GF461" s="232"/>
      <c r="GG461" s="232"/>
      <c r="GH461" s="232"/>
      <c r="GI461" s="232"/>
      <c r="GJ461" s="232"/>
      <c r="GK461" s="232"/>
      <c r="GL461" s="232"/>
      <c r="GM461" s="232"/>
      <c r="GN461" s="232"/>
      <c r="GO461" s="232"/>
      <c r="GP461" s="232"/>
      <c r="GQ461" s="232"/>
      <c r="GR461" s="232"/>
      <c r="GS461" s="232"/>
      <c r="GT461" s="232"/>
      <c r="GU461" s="232"/>
      <c r="GV461" s="232"/>
      <c r="GW461" s="232"/>
      <c r="GX461" s="232"/>
      <c r="GY461" s="232"/>
      <c r="GZ461" s="232"/>
      <c r="HA461" s="232"/>
      <c r="HB461" s="232"/>
      <c r="HC461" s="232"/>
      <c r="HD461" s="232"/>
      <c r="HE461" s="232"/>
      <c r="HF461" s="232"/>
      <c r="HG461" s="232"/>
      <c r="HH461" s="232"/>
      <c r="HI461" s="232"/>
      <c r="HJ461" s="232"/>
      <c r="HK461" s="232"/>
      <c r="HL461" s="232"/>
      <c r="HM461" s="232"/>
      <c r="HN461" s="232"/>
      <c r="HO461" s="232"/>
      <c r="HP461" s="232"/>
      <c r="HQ461" s="232"/>
      <c r="HR461" s="232"/>
      <c r="HS461" s="232"/>
      <c r="HT461" s="232"/>
      <c r="HU461" s="232"/>
      <c r="HV461" s="232"/>
      <c r="HW461" s="232"/>
      <c r="HX461" s="232"/>
      <c r="HY461" s="232"/>
      <c r="HZ461" s="232"/>
      <c r="IA461" s="232"/>
      <c r="IB461" s="232"/>
      <c r="IC461" s="232"/>
      <c r="ID461" s="232"/>
      <c r="IE461" s="232"/>
      <c r="IF461" s="232"/>
      <c r="IG461" s="232"/>
      <c r="IH461" s="232"/>
      <c r="II461" s="232"/>
      <c r="IJ461" s="232"/>
      <c r="IK461" s="232"/>
      <c r="IL461" s="232"/>
      <c r="IM461" s="232"/>
      <c r="IN461" s="232"/>
      <c r="IO461" s="232"/>
      <c r="IP461" s="232"/>
      <c r="IQ461" s="232"/>
      <c r="IR461" s="232"/>
      <c r="IS461" s="232"/>
      <c r="IT461" s="232"/>
      <c r="IU461" s="232"/>
      <c r="IV461" s="232"/>
      <c r="IW461" s="232"/>
    </row>
    <row r="462" customFormat="false" ht="12.75" hidden="false" customHeight="false" outlineLevel="0" collapsed="false">
      <c r="A462" s="192"/>
      <c r="B462" s="229"/>
      <c r="C462" s="222"/>
      <c r="D462" s="222"/>
      <c r="E462" s="222"/>
      <c r="F462" s="217"/>
      <c r="G462" s="217"/>
      <c r="H462" s="217"/>
      <c r="I462" s="217"/>
      <c r="J462" s="217"/>
      <c r="K462" s="217"/>
      <c r="L462" s="217"/>
      <c r="M462" s="217"/>
      <c r="N462" s="217"/>
      <c r="O462" s="217"/>
      <c r="P462" s="217"/>
      <c r="Q462" s="217"/>
      <c r="R462" s="217"/>
      <c r="S462" s="217"/>
      <c r="T462" s="217"/>
      <c r="U462" s="217"/>
      <c r="V462" s="217"/>
      <c r="W462" s="217"/>
      <c r="X462" s="217"/>
      <c r="Y462" s="217"/>
      <c r="Z462" s="217"/>
      <c r="AA462" s="217"/>
      <c r="AB462" s="217"/>
      <c r="AC462" s="217"/>
      <c r="AD462" s="217"/>
      <c r="AE462" s="217"/>
      <c r="AF462" s="217"/>
      <c r="AG462" s="217"/>
      <c r="AH462" s="217"/>
      <c r="AI462" s="217"/>
      <c r="AJ462" s="217"/>
      <c r="AK462" s="217"/>
      <c r="AL462" s="217"/>
      <c r="AM462" s="217"/>
      <c r="AN462" s="217"/>
      <c r="AO462" s="217"/>
      <c r="AP462" s="217"/>
      <c r="AQ462" s="217"/>
      <c r="AR462" s="217"/>
      <c r="AS462" s="217"/>
      <c r="AT462" s="217"/>
      <c r="AU462" s="217"/>
      <c r="AV462" s="217"/>
      <c r="AW462" s="217"/>
      <c r="AX462" s="217"/>
      <c r="AY462" s="217"/>
      <c r="AZ462" s="217"/>
      <c r="BA462" s="217"/>
      <c r="BB462" s="217"/>
      <c r="BC462" s="217"/>
      <c r="BD462" s="217"/>
      <c r="BE462" s="217"/>
      <c r="BF462" s="217"/>
      <c r="BG462" s="217"/>
      <c r="BH462" s="217"/>
      <c r="BI462" s="217"/>
      <c r="BJ462" s="217"/>
      <c r="BK462" s="217"/>
      <c r="BL462" s="217"/>
      <c r="BM462" s="217"/>
      <c r="BN462" s="217"/>
      <c r="BO462" s="217"/>
      <c r="BP462" s="217"/>
      <c r="BQ462" s="217"/>
      <c r="BR462" s="217"/>
      <c r="BS462" s="217"/>
      <c r="BT462" s="217"/>
      <c r="BU462" s="217"/>
      <c r="BV462" s="217"/>
      <c r="BW462" s="217"/>
      <c r="BX462" s="217"/>
      <c r="BY462" s="217"/>
      <c r="BZ462" s="217"/>
      <c r="CA462" s="217"/>
      <c r="CB462" s="217"/>
      <c r="CC462" s="217"/>
      <c r="CD462" s="217"/>
      <c r="CE462" s="217"/>
      <c r="CF462" s="217"/>
      <c r="CG462" s="217"/>
      <c r="CH462" s="217"/>
      <c r="CI462" s="217"/>
      <c r="CJ462" s="217"/>
      <c r="CK462" s="217"/>
      <c r="CL462" s="217"/>
      <c r="CM462" s="217"/>
      <c r="CN462" s="217"/>
      <c r="CO462" s="217"/>
      <c r="CP462" s="217"/>
      <c r="CQ462" s="217"/>
      <c r="CR462" s="217"/>
      <c r="CS462" s="217"/>
      <c r="CT462" s="217"/>
      <c r="CU462" s="217"/>
      <c r="CV462" s="217"/>
      <c r="CW462" s="217"/>
      <c r="CX462" s="217"/>
      <c r="CY462" s="217"/>
      <c r="CZ462" s="217"/>
      <c r="DA462" s="217"/>
      <c r="DB462" s="217"/>
      <c r="DC462" s="217"/>
      <c r="DD462" s="217"/>
      <c r="DE462" s="217"/>
      <c r="DF462" s="217"/>
      <c r="DG462" s="217"/>
      <c r="DH462" s="217"/>
      <c r="DI462" s="217"/>
      <c r="DJ462" s="217"/>
      <c r="DK462" s="217"/>
      <c r="DL462" s="217"/>
      <c r="DM462" s="217"/>
      <c r="DN462" s="217"/>
      <c r="DO462" s="217"/>
      <c r="DP462" s="217"/>
      <c r="DQ462" s="217"/>
      <c r="DR462" s="217"/>
      <c r="DS462" s="217"/>
      <c r="DT462" s="217"/>
      <c r="DU462" s="217"/>
      <c r="DV462" s="217"/>
      <c r="DW462" s="217"/>
      <c r="DX462" s="217"/>
      <c r="DY462" s="217"/>
      <c r="DZ462" s="217"/>
      <c r="EA462" s="217"/>
      <c r="EB462" s="217"/>
      <c r="EC462" s="217"/>
      <c r="ED462" s="217"/>
      <c r="EE462" s="217"/>
      <c r="EF462" s="217"/>
      <c r="EG462" s="217"/>
      <c r="EH462" s="217"/>
      <c r="EI462" s="217"/>
      <c r="EJ462" s="217"/>
      <c r="EK462" s="217"/>
      <c r="EL462" s="217"/>
      <c r="EM462" s="217"/>
      <c r="EN462" s="217"/>
      <c r="EO462" s="217"/>
      <c r="EP462" s="217"/>
      <c r="EQ462" s="217"/>
      <c r="ER462" s="217"/>
      <c r="ES462" s="217"/>
      <c r="ET462" s="217"/>
      <c r="EU462" s="217"/>
      <c r="EV462" s="217"/>
      <c r="EW462" s="217"/>
      <c r="EX462" s="217"/>
      <c r="EY462" s="217"/>
      <c r="EZ462" s="217"/>
      <c r="FA462" s="217"/>
      <c r="FB462" s="217"/>
      <c r="FC462" s="217"/>
      <c r="FD462" s="217"/>
      <c r="FE462" s="217"/>
      <c r="FF462" s="217"/>
      <c r="FG462" s="217"/>
      <c r="FH462" s="217"/>
      <c r="FI462" s="217"/>
      <c r="FJ462" s="217"/>
      <c r="FK462" s="217"/>
      <c r="FL462" s="217"/>
      <c r="FM462" s="217"/>
      <c r="FN462" s="217"/>
      <c r="FO462" s="217"/>
      <c r="FP462" s="217"/>
      <c r="FQ462" s="217"/>
      <c r="FR462" s="217"/>
      <c r="FS462" s="217"/>
      <c r="FT462" s="217"/>
      <c r="FU462" s="217"/>
      <c r="FV462" s="217"/>
      <c r="FW462" s="217"/>
      <c r="FX462" s="217"/>
      <c r="FY462" s="217"/>
      <c r="FZ462" s="217"/>
      <c r="GA462" s="217"/>
      <c r="GB462" s="217"/>
      <c r="GC462" s="217"/>
      <c r="GD462" s="217"/>
      <c r="GE462" s="217"/>
      <c r="GF462" s="217"/>
      <c r="GG462" s="217"/>
      <c r="GH462" s="217"/>
      <c r="GI462" s="217"/>
      <c r="GJ462" s="217"/>
      <c r="GK462" s="217"/>
      <c r="GL462" s="217"/>
      <c r="GM462" s="217"/>
      <c r="GN462" s="217"/>
      <c r="GO462" s="217"/>
      <c r="GP462" s="217"/>
      <c r="GQ462" s="217"/>
      <c r="GR462" s="217"/>
      <c r="GS462" s="217"/>
      <c r="GT462" s="217"/>
      <c r="GU462" s="217"/>
      <c r="GV462" s="217"/>
      <c r="GW462" s="217"/>
      <c r="GX462" s="217"/>
      <c r="GY462" s="217"/>
      <c r="GZ462" s="217"/>
      <c r="HA462" s="217"/>
      <c r="HB462" s="217"/>
      <c r="HC462" s="217"/>
      <c r="HD462" s="217"/>
      <c r="HE462" s="217"/>
      <c r="HF462" s="217"/>
      <c r="HG462" s="217"/>
      <c r="HH462" s="217"/>
      <c r="HI462" s="217"/>
      <c r="HJ462" s="217"/>
      <c r="HK462" s="217"/>
      <c r="HL462" s="217"/>
      <c r="HM462" s="217"/>
      <c r="HN462" s="217"/>
      <c r="HO462" s="217"/>
      <c r="HP462" s="217"/>
      <c r="HQ462" s="217"/>
      <c r="HR462" s="217"/>
      <c r="HS462" s="217"/>
      <c r="HT462" s="217"/>
      <c r="HU462" s="217"/>
      <c r="HV462" s="217"/>
      <c r="HW462" s="217"/>
      <c r="HX462" s="217"/>
      <c r="HY462" s="217"/>
      <c r="HZ462" s="217"/>
      <c r="IA462" s="217"/>
      <c r="IB462" s="217"/>
      <c r="IC462" s="217"/>
      <c r="ID462" s="217"/>
      <c r="IE462" s="217"/>
      <c r="IF462" s="217"/>
      <c r="IG462" s="217"/>
      <c r="IH462" s="217"/>
      <c r="II462" s="217"/>
      <c r="IJ462" s="217"/>
      <c r="IK462" s="217"/>
      <c r="IL462" s="217"/>
      <c r="IM462" s="217"/>
      <c r="IN462" s="217"/>
      <c r="IO462" s="217"/>
      <c r="IP462" s="217"/>
      <c r="IQ462" s="217"/>
      <c r="IR462" s="217"/>
      <c r="IS462" s="217"/>
      <c r="IT462" s="217"/>
      <c r="IU462" s="217"/>
      <c r="IV462" s="217"/>
      <c r="IW462" s="217"/>
    </row>
    <row r="463" customFormat="false" ht="12.75" hidden="false" customHeight="false" outlineLevel="0" collapsed="false">
      <c r="A463" s="192"/>
      <c r="B463" s="229"/>
      <c r="C463" s="222"/>
      <c r="D463" s="222"/>
      <c r="E463" s="222"/>
      <c r="F463" s="217"/>
      <c r="G463" s="217"/>
      <c r="H463" s="217"/>
      <c r="I463" s="217"/>
      <c r="J463" s="217"/>
      <c r="K463" s="217"/>
      <c r="L463" s="217"/>
      <c r="M463" s="217"/>
      <c r="N463" s="217"/>
      <c r="O463" s="217"/>
      <c r="P463" s="217"/>
      <c r="Q463" s="217"/>
      <c r="R463" s="217"/>
      <c r="S463" s="217"/>
      <c r="T463" s="217"/>
      <c r="U463" s="217"/>
      <c r="V463" s="217"/>
      <c r="W463" s="217"/>
      <c r="X463" s="217"/>
      <c r="Y463" s="217"/>
      <c r="Z463" s="217"/>
      <c r="AA463" s="217"/>
      <c r="AB463" s="217"/>
      <c r="AC463" s="217"/>
      <c r="AD463" s="217"/>
      <c r="AE463" s="217"/>
      <c r="AF463" s="217"/>
      <c r="AG463" s="217"/>
      <c r="AH463" s="217"/>
      <c r="AI463" s="217"/>
      <c r="AJ463" s="217"/>
      <c r="AK463" s="217"/>
      <c r="AL463" s="217"/>
      <c r="AM463" s="217"/>
      <c r="AN463" s="217"/>
      <c r="AO463" s="217"/>
      <c r="AP463" s="217"/>
      <c r="AQ463" s="217"/>
      <c r="AR463" s="217"/>
      <c r="AS463" s="217"/>
      <c r="AT463" s="217"/>
      <c r="AU463" s="217"/>
      <c r="AV463" s="217"/>
      <c r="AW463" s="217"/>
      <c r="AX463" s="217"/>
      <c r="AY463" s="217"/>
      <c r="AZ463" s="217"/>
      <c r="BA463" s="217"/>
      <c r="BB463" s="217"/>
      <c r="BC463" s="217"/>
      <c r="BD463" s="217"/>
      <c r="BE463" s="217"/>
      <c r="BF463" s="217"/>
      <c r="BG463" s="217"/>
      <c r="BH463" s="217"/>
      <c r="BI463" s="217"/>
      <c r="BJ463" s="217"/>
      <c r="BK463" s="217"/>
      <c r="BL463" s="217"/>
      <c r="BM463" s="217"/>
      <c r="BN463" s="217"/>
      <c r="BO463" s="217"/>
      <c r="BP463" s="217"/>
      <c r="BQ463" s="217"/>
      <c r="BR463" s="217"/>
      <c r="BS463" s="217"/>
      <c r="BT463" s="217"/>
      <c r="BU463" s="217"/>
      <c r="BV463" s="217"/>
      <c r="BW463" s="217"/>
      <c r="BX463" s="217"/>
      <c r="BY463" s="217"/>
      <c r="BZ463" s="217"/>
      <c r="CA463" s="217"/>
      <c r="CB463" s="217"/>
      <c r="CC463" s="217"/>
      <c r="CD463" s="217"/>
      <c r="CE463" s="217"/>
      <c r="CF463" s="217"/>
      <c r="CG463" s="217"/>
      <c r="CH463" s="217"/>
      <c r="CI463" s="217"/>
      <c r="CJ463" s="217"/>
      <c r="CK463" s="217"/>
      <c r="CL463" s="217"/>
      <c r="CM463" s="217"/>
      <c r="CN463" s="217"/>
      <c r="CO463" s="217"/>
      <c r="CP463" s="217"/>
      <c r="CQ463" s="217"/>
      <c r="CR463" s="217"/>
      <c r="CS463" s="217"/>
      <c r="CT463" s="217"/>
      <c r="CU463" s="217"/>
      <c r="CV463" s="217"/>
      <c r="CW463" s="217"/>
      <c r="CX463" s="217"/>
      <c r="CY463" s="217"/>
      <c r="CZ463" s="217"/>
      <c r="DA463" s="217"/>
      <c r="DB463" s="217"/>
      <c r="DC463" s="217"/>
      <c r="DD463" s="217"/>
      <c r="DE463" s="217"/>
      <c r="DF463" s="217"/>
      <c r="DG463" s="217"/>
      <c r="DH463" s="217"/>
      <c r="DI463" s="217"/>
      <c r="DJ463" s="217"/>
      <c r="DK463" s="217"/>
      <c r="DL463" s="217"/>
      <c r="DM463" s="217"/>
      <c r="DN463" s="217"/>
      <c r="DO463" s="217"/>
      <c r="DP463" s="217"/>
      <c r="DQ463" s="217"/>
      <c r="DR463" s="217"/>
      <c r="DS463" s="217"/>
      <c r="DT463" s="217"/>
      <c r="DU463" s="217"/>
      <c r="DV463" s="217"/>
      <c r="DW463" s="217"/>
      <c r="DX463" s="217"/>
      <c r="DY463" s="217"/>
      <c r="DZ463" s="217"/>
      <c r="EA463" s="217"/>
      <c r="EB463" s="217"/>
      <c r="EC463" s="217"/>
      <c r="ED463" s="217"/>
      <c r="EE463" s="217"/>
      <c r="EF463" s="217"/>
      <c r="EG463" s="217"/>
      <c r="EH463" s="217"/>
      <c r="EI463" s="217"/>
      <c r="EJ463" s="217"/>
      <c r="EK463" s="217"/>
      <c r="EL463" s="217"/>
      <c r="EM463" s="217"/>
      <c r="EN463" s="217"/>
      <c r="EO463" s="217"/>
      <c r="EP463" s="217"/>
      <c r="EQ463" s="217"/>
      <c r="ER463" s="217"/>
      <c r="ES463" s="217"/>
      <c r="ET463" s="217"/>
      <c r="EU463" s="217"/>
      <c r="EV463" s="217"/>
      <c r="EW463" s="217"/>
      <c r="EX463" s="217"/>
      <c r="EY463" s="217"/>
      <c r="EZ463" s="217"/>
      <c r="FA463" s="217"/>
      <c r="FB463" s="217"/>
      <c r="FC463" s="217"/>
      <c r="FD463" s="217"/>
      <c r="FE463" s="217"/>
      <c r="FF463" s="217"/>
      <c r="FG463" s="217"/>
      <c r="FH463" s="217"/>
      <c r="FI463" s="217"/>
      <c r="FJ463" s="217"/>
      <c r="FK463" s="217"/>
      <c r="FL463" s="217"/>
      <c r="FM463" s="217"/>
      <c r="FN463" s="217"/>
      <c r="FO463" s="217"/>
      <c r="FP463" s="217"/>
      <c r="FQ463" s="217"/>
      <c r="FR463" s="217"/>
      <c r="FS463" s="217"/>
      <c r="FT463" s="217"/>
      <c r="FU463" s="217"/>
      <c r="FV463" s="217"/>
      <c r="FW463" s="217"/>
      <c r="FX463" s="217"/>
      <c r="FY463" s="217"/>
      <c r="FZ463" s="217"/>
      <c r="GA463" s="217"/>
      <c r="GB463" s="217"/>
      <c r="GC463" s="217"/>
      <c r="GD463" s="217"/>
      <c r="GE463" s="217"/>
      <c r="GF463" s="217"/>
      <c r="GG463" s="217"/>
      <c r="GH463" s="217"/>
      <c r="GI463" s="217"/>
      <c r="GJ463" s="217"/>
      <c r="GK463" s="217"/>
      <c r="GL463" s="217"/>
      <c r="GM463" s="217"/>
      <c r="GN463" s="217"/>
      <c r="GO463" s="217"/>
      <c r="GP463" s="217"/>
      <c r="GQ463" s="217"/>
      <c r="GR463" s="217"/>
      <c r="GS463" s="217"/>
      <c r="GT463" s="217"/>
      <c r="GU463" s="217"/>
      <c r="GV463" s="217"/>
      <c r="GW463" s="217"/>
      <c r="GX463" s="217"/>
      <c r="GY463" s="217"/>
      <c r="GZ463" s="217"/>
      <c r="HA463" s="217"/>
      <c r="HB463" s="217"/>
      <c r="HC463" s="217"/>
      <c r="HD463" s="217"/>
      <c r="HE463" s="217"/>
      <c r="HF463" s="217"/>
      <c r="HG463" s="217"/>
      <c r="HH463" s="217"/>
      <c r="HI463" s="217"/>
      <c r="HJ463" s="217"/>
      <c r="HK463" s="217"/>
      <c r="HL463" s="217"/>
      <c r="HM463" s="217"/>
      <c r="HN463" s="217"/>
      <c r="HO463" s="217"/>
      <c r="HP463" s="217"/>
      <c r="HQ463" s="217"/>
      <c r="HR463" s="217"/>
      <c r="HS463" s="217"/>
      <c r="HT463" s="217"/>
      <c r="HU463" s="217"/>
      <c r="HV463" s="217"/>
      <c r="HW463" s="217"/>
      <c r="HX463" s="217"/>
      <c r="HY463" s="217"/>
      <c r="HZ463" s="217"/>
      <c r="IA463" s="217"/>
      <c r="IB463" s="217"/>
      <c r="IC463" s="217"/>
      <c r="ID463" s="217"/>
      <c r="IE463" s="217"/>
      <c r="IF463" s="217"/>
      <c r="IG463" s="217"/>
      <c r="IH463" s="217"/>
      <c r="II463" s="217"/>
      <c r="IJ463" s="217"/>
      <c r="IK463" s="217"/>
      <c r="IL463" s="217"/>
      <c r="IM463" s="217"/>
      <c r="IN463" s="217"/>
      <c r="IO463" s="217"/>
      <c r="IP463" s="217"/>
      <c r="IQ463" s="217"/>
      <c r="IR463" s="217"/>
      <c r="IS463" s="217"/>
      <c r="IT463" s="217"/>
      <c r="IU463" s="217"/>
      <c r="IV463" s="217"/>
      <c r="IW463" s="217"/>
    </row>
    <row r="464" customFormat="false" ht="12.75" hidden="false" customHeight="false" outlineLevel="0" collapsed="false">
      <c r="A464" s="192"/>
      <c r="B464" s="229"/>
      <c r="C464" s="222"/>
      <c r="D464" s="222"/>
      <c r="E464" s="222"/>
      <c r="F464" s="217"/>
      <c r="G464" s="217"/>
      <c r="H464" s="217"/>
      <c r="I464" s="217"/>
      <c r="J464" s="217"/>
      <c r="K464" s="217"/>
      <c r="L464" s="217"/>
      <c r="M464" s="217"/>
      <c r="N464" s="217"/>
      <c r="O464" s="217"/>
      <c r="P464" s="217"/>
      <c r="Q464" s="217"/>
      <c r="R464" s="217"/>
      <c r="S464" s="217"/>
      <c r="T464" s="217"/>
      <c r="U464" s="217"/>
      <c r="V464" s="217"/>
      <c r="W464" s="217"/>
      <c r="X464" s="217"/>
      <c r="Y464" s="217"/>
      <c r="Z464" s="217"/>
      <c r="AA464" s="217"/>
      <c r="AB464" s="217"/>
      <c r="AC464" s="217"/>
      <c r="AD464" s="217"/>
      <c r="AE464" s="217"/>
      <c r="AF464" s="217"/>
      <c r="AG464" s="217"/>
      <c r="AH464" s="217"/>
      <c r="AI464" s="217"/>
      <c r="AJ464" s="217"/>
      <c r="AK464" s="217"/>
      <c r="AL464" s="217"/>
      <c r="AM464" s="217"/>
      <c r="AN464" s="217"/>
      <c r="AO464" s="217"/>
      <c r="AP464" s="217"/>
      <c r="AQ464" s="217"/>
      <c r="AR464" s="217"/>
      <c r="AS464" s="217"/>
      <c r="AT464" s="217"/>
      <c r="AU464" s="217"/>
      <c r="AV464" s="217"/>
      <c r="AW464" s="217"/>
      <c r="AX464" s="217"/>
      <c r="AY464" s="217"/>
      <c r="AZ464" s="217"/>
      <c r="BA464" s="217"/>
      <c r="BB464" s="217"/>
      <c r="BC464" s="217"/>
      <c r="BD464" s="217"/>
      <c r="BE464" s="217"/>
      <c r="BF464" s="217"/>
      <c r="BG464" s="217"/>
      <c r="BH464" s="217"/>
      <c r="BI464" s="217"/>
      <c r="BJ464" s="217"/>
      <c r="BK464" s="217"/>
      <c r="BL464" s="217"/>
      <c r="BM464" s="217"/>
      <c r="BN464" s="217"/>
      <c r="BO464" s="217"/>
      <c r="BP464" s="217"/>
      <c r="BQ464" s="217"/>
      <c r="BR464" s="217"/>
      <c r="BS464" s="217"/>
      <c r="BT464" s="217"/>
      <c r="BU464" s="217"/>
      <c r="BV464" s="217"/>
      <c r="BW464" s="217"/>
      <c r="BX464" s="217"/>
      <c r="BY464" s="217"/>
      <c r="BZ464" s="217"/>
      <c r="CA464" s="217"/>
      <c r="CB464" s="217"/>
      <c r="CC464" s="217"/>
      <c r="CD464" s="217"/>
      <c r="CE464" s="217"/>
      <c r="CF464" s="217"/>
      <c r="CG464" s="217"/>
      <c r="CH464" s="217"/>
      <c r="CI464" s="217"/>
      <c r="CJ464" s="217"/>
      <c r="CK464" s="217"/>
      <c r="CL464" s="217"/>
      <c r="CM464" s="217"/>
      <c r="CN464" s="217"/>
      <c r="CO464" s="217"/>
      <c r="CP464" s="217"/>
      <c r="CQ464" s="217"/>
      <c r="CR464" s="217"/>
      <c r="CS464" s="217"/>
      <c r="CT464" s="217"/>
      <c r="CU464" s="217"/>
      <c r="CV464" s="217"/>
      <c r="CW464" s="217"/>
      <c r="CX464" s="217"/>
      <c r="CY464" s="217"/>
      <c r="CZ464" s="217"/>
      <c r="DA464" s="217"/>
      <c r="DB464" s="217"/>
      <c r="DC464" s="217"/>
      <c r="DD464" s="217"/>
      <c r="DE464" s="217"/>
      <c r="DF464" s="217"/>
      <c r="DG464" s="217"/>
      <c r="DH464" s="217"/>
      <c r="DI464" s="217"/>
      <c r="DJ464" s="217"/>
      <c r="DK464" s="217"/>
      <c r="DL464" s="217"/>
      <c r="DM464" s="217"/>
      <c r="DN464" s="217"/>
      <c r="DO464" s="217"/>
      <c r="DP464" s="217"/>
      <c r="DQ464" s="217"/>
      <c r="DR464" s="217"/>
      <c r="DS464" s="217"/>
      <c r="DT464" s="217"/>
      <c r="DU464" s="217"/>
      <c r="DV464" s="217"/>
      <c r="DW464" s="217"/>
      <c r="DX464" s="217"/>
      <c r="DY464" s="217"/>
      <c r="DZ464" s="217"/>
      <c r="EA464" s="217"/>
      <c r="EB464" s="217"/>
      <c r="EC464" s="217"/>
      <c r="ED464" s="217"/>
      <c r="EE464" s="217"/>
      <c r="EF464" s="217"/>
      <c r="EG464" s="217"/>
      <c r="EH464" s="217"/>
      <c r="EI464" s="217"/>
      <c r="EJ464" s="217"/>
      <c r="EK464" s="217"/>
      <c r="EL464" s="217"/>
      <c r="EM464" s="217"/>
      <c r="EN464" s="217"/>
      <c r="EO464" s="217"/>
      <c r="EP464" s="217"/>
      <c r="EQ464" s="217"/>
      <c r="ER464" s="217"/>
      <c r="ES464" s="217"/>
      <c r="ET464" s="217"/>
      <c r="EU464" s="217"/>
      <c r="EV464" s="217"/>
      <c r="EW464" s="217"/>
      <c r="EX464" s="217"/>
      <c r="EY464" s="217"/>
      <c r="EZ464" s="217"/>
      <c r="FA464" s="217"/>
      <c r="FB464" s="217"/>
      <c r="FC464" s="217"/>
      <c r="FD464" s="217"/>
      <c r="FE464" s="217"/>
      <c r="FF464" s="217"/>
      <c r="FG464" s="217"/>
      <c r="FH464" s="217"/>
      <c r="FI464" s="217"/>
      <c r="FJ464" s="217"/>
      <c r="FK464" s="217"/>
      <c r="FL464" s="217"/>
      <c r="FM464" s="217"/>
      <c r="FN464" s="217"/>
      <c r="FO464" s="217"/>
      <c r="FP464" s="217"/>
      <c r="FQ464" s="217"/>
      <c r="FR464" s="217"/>
      <c r="FS464" s="217"/>
      <c r="FT464" s="217"/>
      <c r="FU464" s="217"/>
      <c r="FV464" s="217"/>
      <c r="FW464" s="217"/>
      <c r="FX464" s="217"/>
      <c r="FY464" s="217"/>
      <c r="FZ464" s="217"/>
      <c r="GA464" s="217"/>
      <c r="GB464" s="217"/>
      <c r="GC464" s="217"/>
      <c r="GD464" s="217"/>
      <c r="GE464" s="217"/>
      <c r="GF464" s="217"/>
      <c r="GG464" s="217"/>
      <c r="GH464" s="217"/>
      <c r="GI464" s="217"/>
      <c r="GJ464" s="217"/>
      <c r="GK464" s="217"/>
      <c r="GL464" s="217"/>
      <c r="GM464" s="217"/>
      <c r="GN464" s="217"/>
      <c r="GO464" s="217"/>
      <c r="GP464" s="217"/>
      <c r="GQ464" s="217"/>
      <c r="GR464" s="217"/>
      <c r="GS464" s="217"/>
      <c r="GT464" s="217"/>
      <c r="GU464" s="217"/>
      <c r="GV464" s="217"/>
      <c r="GW464" s="217"/>
      <c r="GX464" s="217"/>
      <c r="GY464" s="217"/>
      <c r="GZ464" s="217"/>
      <c r="HA464" s="217"/>
      <c r="HB464" s="217"/>
      <c r="HC464" s="217"/>
      <c r="HD464" s="217"/>
      <c r="HE464" s="217"/>
      <c r="HF464" s="217"/>
      <c r="HG464" s="217"/>
      <c r="HH464" s="217"/>
      <c r="HI464" s="217"/>
      <c r="HJ464" s="217"/>
      <c r="HK464" s="217"/>
      <c r="HL464" s="217"/>
      <c r="HM464" s="217"/>
      <c r="HN464" s="217"/>
      <c r="HO464" s="217"/>
      <c r="HP464" s="217"/>
      <c r="HQ464" s="217"/>
      <c r="HR464" s="217"/>
      <c r="HS464" s="217"/>
      <c r="HT464" s="217"/>
      <c r="HU464" s="217"/>
      <c r="HV464" s="217"/>
      <c r="HW464" s="217"/>
      <c r="HX464" s="217"/>
      <c r="HY464" s="217"/>
      <c r="HZ464" s="217"/>
      <c r="IA464" s="217"/>
      <c r="IB464" s="217"/>
      <c r="IC464" s="217"/>
      <c r="ID464" s="217"/>
      <c r="IE464" s="217"/>
      <c r="IF464" s="217"/>
      <c r="IG464" s="217"/>
      <c r="IH464" s="217"/>
      <c r="II464" s="217"/>
      <c r="IJ464" s="217"/>
      <c r="IK464" s="217"/>
      <c r="IL464" s="217"/>
      <c r="IM464" s="217"/>
      <c r="IN464" s="217"/>
      <c r="IO464" s="217"/>
      <c r="IP464" s="217"/>
      <c r="IQ464" s="217"/>
      <c r="IR464" s="217"/>
      <c r="IS464" s="217"/>
      <c r="IT464" s="217"/>
      <c r="IU464" s="217"/>
      <c r="IV464" s="217"/>
      <c r="IW464" s="217"/>
    </row>
    <row r="465" customFormat="false" ht="12.75" hidden="false" customHeight="false" outlineLevel="0" collapsed="false">
      <c r="A465" s="148"/>
      <c r="B465" s="148"/>
      <c r="C465" s="148"/>
      <c r="D465" s="148"/>
      <c r="E465" s="148"/>
    </row>
    <row r="466" customFormat="false" ht="12.75" hidden="false" customHeight="false" outlineLevel="0" collapsed="false">
      <c r="A466" s="148"/>
      <c r="B466" s="148"/>
      <c r="C466" s="148"/>
      <c r="D466" s="148"/>
      <c r="E466" s="148"/>
    </row>
    <row r="467" customFormat="false" ht="12.75" hidden="false" customHeight="false" outlineLevel="0" collapsed="false">
      <c r="A467" s="148"/>
      <c r="B467" s="148"/>
      <c r="C467" s="148"/>
      <c r="D467" s="148"/>
      <c r="E467" s="148"/>
    </row>
    <row r="468" customFormat="false" ht="18.75" hidden="false" customHeight="false" outlineLevel="0" collapsed="false">
      <c r="A468" s="197"/>
      <c r="B468" s="148"/>
      <c r="C468" s="148"/>
      <c r="D468" s="148"/>
      <c r="E468" s="148"/>
    </row>
    <row r="469" customFormat="false" ht="12.75" hidden="false" customHeight="false" outlineLevel="0" collapsed="false">
      <c r="A469" s="160"/>
      <c r="B469" s="148"/>
      <c r="C469" s="148"/>
      <c r="D469" s="148"/>
      <c r="E469" s="148"/>
    </row>
    <row r="470" customFormat="false" ht="12.75" hidden="false" customHeight="false" outlineLevel="0" collapsed="false">
      <c r="A470" s="187"/>
      <c r="B470" s="148"/>
      <c r="C470" s="148"/>
      <c r="D470" s="206"/>
      <c r="E470" s="206"/>
    </row>
    <row r="471" customFormat="false" ht="12.75" hidden="false" customHeight="false" outlineLevel="0" collapsed="false">
      <c r="A471" s="148"/>
      <c r="B471" s="148"/>
      <c r="C471" s="148"/>
      <c r="D471" s="148"/>
      <c r="E471" s="148"/>
    </row>
    <row r="472" customFormat="false" ht="12.75" hidden="false" customHeight="false" outlineLevel="0" collapsed="false">
      <c r="A472" s="149"/>
      <c r="B472" s="149"/>
      <c r="C472" s="170"/>
      <c r="D472" s="170"/>
      <c r="E472" s="170"/>
    </row>
    <row r="473" customFormat="false" ht="12.75" hidden="false" customHeight="false" outlineLevel="0" collapsed="false">
      <c r="A473" s="160"/>
      <c r="B473" s="148"/>
      <c r="C473" s="148"/>
      <c r="D473" s="148"/>
      <c r="E473" s="148"/>
    </row>
    <row r="474" customFormat="false" ht="12.75" hidden="false" customHeight="false" outlineLevel="0" collapsed="false">
      <c r="A474" s="199"/>
      <c r="B474" s="148"/>
      <c r="C474" s="148"/>
      <c r="D474" s="200"/>
      <c r="E474" s="200"/>
    </row>
    <row r="475" customFormat="false" ht="12.75" hidden="false" customHeight="false" outlineLevel="0" collapsed="false">
      <c r="A475" s="199"/>
      <c r="B475" s="148"/>
      <c r="C475" s="148"/>
      <c r="D475" s="200"/>
      <c r="E475" s="200"/>
    </row>
    <row r="476" customFormat="false" ht="12.75" hidden="false" customHeight="false" outlineLevel="0" collapsed="false">
      <c r="A476" s="237"/>
      <c r="B476" s="148"/>
      <c r="C476" s="148"/>
      <c r="D476" s="200"/>
      <c r="E476" s="200"/>
    </row>
    <row r="477" customFormat="false" ht="12.75" hidden="false" customHeight="false" outlineLevel="0" collapsed="false">
      <c r="A477" s="199"/>
      <c r="B477" s="148"/>
      <c r="C477" s="148"/>
      <c r="D477" s="200"/>
      <c r="E477" s="200"/>
    </row>
    <row r="478" customFormat="false" ht="12.75" hidden="false" customHeight="false" outlineLevel="0" collapsed="false">
      <c r="A478" s="148"/>
      <c r="B478" s="148"/>
      <c r="C478" s="148"/>
      <c r="D478" s="200"/>
      <c r="E478" s="200"/>
    </row>
    <row r="479" customFormat="false" ht="12.75" hidden="false" customHeight="false" outlineLevel="0" collapsed="false">
      <c r="A479" s="160"/>
      <c r="B479" s="148"/>
      <c r="C479" s="148"/>
      <c r="D479" s="200"/>
      <c r="E479" s="200"/>
    </row>
    <row r="480" customFormat="false" ht="12.75" hidden="false" customHeight="false" outlineLevel="0" collapsed="false">
      <c r="A480" s="199"/>
      <c r="B480" s="148"/>
      <c r="C480" s="148"/>
      <c r="D480" s="200"/>
      <c r="E480" s="200"/>
    </row>
    <row r="481" customFormat="false" ht="12.75" hidden="false" customHeight="false" outlineLevel="0" collapsed="false">
      <c r="A481" s="199"/>
      <c r="B481" s="148"/>
      <c r="C481" s="148"/>
      <c r="D481" s="200"/>
      <c r="E481" s="200"/>
    </row>
    <row r="482" customFormat="false" ht="12.75" hidden="false" customHeight="false" outlineLevel="0" collapsed="false">
      <c r="A482" s="199"/>
      <c r="B482" s="148"/>
      <c r="C482" s="148"/>
      <c r="D482" s="200"/>
      <c r="E482" s="200"/>
    </row>
    <row r="483" customFormat="false" ht="12.75" hidden="false" customHeight="false" outlineLevel="0" collapsed="false">
      <c r="A483" s="199"/>
      <c r="B483" s="148"/>
      <c r="C483" s="148"/>
      <c r="D483" s="200"/>
      <c r="E483" s="200"/>
    </row>
    <row r="484" customFormat="false" ht="12.75" hidden="false" customHeight="false" outlineLevel="0" collapsed="false">
      <c r="A484" s="199"/>
      <c r="B484" s="148"/>
      <c r="C484" s="148"/>
      <c r="D484" s="200"/>
      <c r="E484" s="200"/>
    </row>
    <row r="485" customFormat="false" ht="12.75" hidden="false" customHeight="false" outlineLevel="0" collapsed="false">
      <c r="A485" s="199"/>
      <c r="B485" s="148"/>
      <c r="C485" s="148"/>
      <c r="D485" s="200"/>
      <c r="E485" s="200"/>
    </row>
    <row r="486" customFormat="false" ht="12.75" hidden="false" customHeight="false" outlineLevel="0" collapsed="false">
      <c r="A486" s="199"/>
      <c r="B486" s="148"/>
      <c r="C486" s="148"/>
      <c r="D486" s="200"/>
      <c r="E486" s="200"/>
    </row>
    <row r="487" customFormat="false" ht="12.75" hidden="false" customHeight="false" outlineLevel="0" collapsed="false">
      <c r="A487" s="199"/>
      <c r="B487" s="148"/>
      <c r="C487" s="148"/>
      <c r="D487" s="200"/>
      <c r="E487" s="200"/>
    </row>
    <row r="488" customFormat="false" ht="12.75" hidden="false" customHeight="false" outlineLevel="0" collapsed="false">
      <c r="A488" s="199"/>
      <c r="B488" s="148"/>
      <c r="C488" s="148"/>
      <c r="D488" s="200"/>
      <c r="E488" s="200"/>
    </row>
    <row r="489" customFormat="false" ht="12.75" hidden="false" customHeight="false" outlineLevel="0" collapsed="false">
      <c r="A489" s="199"/>
      <c r="B489" s="148"/>
      <c r="C489" s="148"/>
      <c r="D489" s="200"/>
      <c r="E489" s="200"/>
    </row>
    <row r="490" customFormat="false" ht="12.75" hidden="false" customHeight="false" outlineLevel="0" collapsed="false">
      <c r="A490" s="148"/>
      <c r="B490" s="148"/>
      <c r="C490" s="148"/>
      <c r="D490" s="200"/>
      <c r="E490" s="200"/>
    </row>
    <row r="491" customFormat="false" ht="12.75" hidden="false" customHeight="false" outlineLevel="0" collapsed="false">
      <c r="A491" s="148"/>
      <c r="B491" s="148"/>
      <c r="C491" s="148"/>
      <c r="D491" s="200"/>
      <c r="E491" s="200"/>
    </row>
    <row r="492" customFormat="false" ht="12.75" hidden="false" customHeight="false" outlineLevel="0" collapsed="false">
      <c r="A492" s="148"/>
      <c r="B492" s="148"/>
      <c r="C492" s="148"/>
      <c r="D492" s="200"/>
      <c r="E492" s="200"/>
    </row>
    <row r="493" customFormat="false" ht="12.75" hidden="false" customHeight="false" outlineLevel="0" collapsed="false">
      <c r="A493" s="199"/>
      <c r="B493" s="148"/>
      <c r="C493" s="148"/>
      <c r="D493" s="200"/>
      <c r="E493" s="200"/>
    </row>
    <row r="494" customFormat="false" ht="12.75" hidden="false" customHeight="false" outlineLevel="0" collapsed="false">
      <c r="A494" s="148"/>
      <c r="B494" s="148"/>
      <c r="C494" s="148"/>
      <c r="D494" s="200"/>
      <c r="E494" s="200"/>
    </row>
    <row r="495" customFormat="false" ht="12.75" hidden="false" customHeight="false" outlineLevel="0" collapsed="false">
      <c r="A495" s="148"/>
      <c r="B495" s="148"/>
      <c r="C495" s="148"/>
      <c r="D495" s="200"/>
      <c r="E495" s="200"/>
    </row>
    <row r="496" customFormat="false" ht="12.75" hidden="false" customHeight="false" outlineLevel="0" collapsed="false">
      <c r="A496" s="160"/>
      <c r="B496" s="148"/>
      <c r="C496" s="148"/>
      <c r="D496" s="200"/>
      <c r="E496" s="200"/>
    </row>
    <row r="497" customFormat="false" ht="12.75" hidden="false" customHeight="false" outlineLevel="0" collapsed="false">
      <c r="A497" s="199"/>
      <c r="B497" s="148"/>
      <c r="C497" s="148"/>
      <c r="D497" s="200"/>
      <c r="E497" s="200"/>
    </row>
    <row r="498" customFormat="false" ht="12.75" hidden="false" customHeight="false" outlineLevel="0" collapsed="false">
      <c r="A498" s="160"/>
      <c r="B498" s="148"/>
      <c r="C498" s="148"/>
      <c r="D498" s="200"/>
      <c r="E498" s="200"/>
    </row>
    <row r="499" customFormat="false" ht="12.75" hidden="false" customHeight="false" outlineLevel="0" collapsed="false">
      <c r="A499" s="160"/>
      <c r="B499" s="148"/>
      <c r="C499" s="148"/>
      <c r="D499" s="200"/>
      <c r="E499" s="200"/>
    </row>
    <row r="500" customFormat="false" ht="12.75" hidden="false" customHeight="false" outlineLevel="0" collapsed="false">
      <c r="A500" s="160"/>
      <c r="B500" s="148"/>
      <c r="C500" s="148"/>
      <c r="D500" s="200"/>
      <c r="E500" s="200"/>
    </row>
    <row r="501" customFormat="false" ht="12.75" hidden="false" customHeight="false" outlineLevel="0" collapsed="false">
      <c r="A501" s="148"/>
      <c r="B501" s="148"/>
      <c r="C501" s="148"/>
      <c r="D501" s="200"/>
      <c r="E501" s="200"/>
    </row>
    <row r="502" customFormat="false" ht="12.75" hidden="false" customHeight="false" outlineLevel="0" collapsed="false">
      <c r="A502" s="148"/>
      <c r="B502" s="148"/>
      <c r="C502" s="148"/>
      <c r="D502" s="200"/>
      <c r="E502" s="200"/>
    </row>
    <row r="503" customFormat="false" ht="12.75" hidden="false" customHeight="false" outlineLevel="0" collapsed="false">
      <c r="A503" s="160"/>
      <c r="B503" s="148"/>
      <c r="C503" s="148"/>
      <c r="D503" s="200"/>
      <c r="E503" s="200"/>
    </row>
    <row r="504" customFormat="false" ht="12.75" hidden="false" customHeight="false" outlineLevel="0" collapsed="false">
      <c r="A504" s="160"/>
      <c r="B504" s="148"/>
      <c r="C504" s="148"/>
      <c r="D504" s="200"/>
      <c r="E504" s="200"/>
    </row>
    <row r="505" customFormat="false" ht="12.75" hidden="false" customHeight="false" outlineLevel="0" collapsed="false">
      <c r="A505" s="160"/>
      <c r="B505" s="148"/>
      <c r="C505" s="148"/>
      <c r="D505" s="200"/>
      <c r="E505" s="200"/>
    </row>
    <row r="506" customFormat="false" ht="12.75" hidden="false" customHeight="false" outlineLevel="0" collapsed="false">
      <c r="A506" s="160"/>
      <c r="B506" s="148"/>
      <c r="C506" s="148"/>
      <c r="D506" s="200"/>
      <c r="E506" s="200"/>
    </row>
    <row r="507" customFormat="false" ht="12.75" hidden="false" customHeight="false" outlineLevel="0" collapsed="false">
      <c r="A507" s="148"/>
      <c r="B507" s="148"/>
      <c r="C507" s="148"/>
      <c r="D507" s="148"/>
      <c r="E507" s="148"/>
    </row>
    <row r="508" customFormat="false" ht="12.75" hidden="false" customHeight="false" outlineLevel="0" collapsed="false">
      <c r="A508" s="148"/>
      <c r="B508" s="148"/>
      <c r="C508" s="148"/>
      <c r="D508" s="148"/>
      <c r="E508" s="148"/>
    </row>
    <row r="509" customFormat="false" ht="12.75" hidden="false" customHeight="false" outlineLevel="0" collapsed="false">
      <c r="A509" s="148"/>
      <c r="B509" s="148"/>
      <c r="C509" s="148"/>
      <c r="D509" s="148"/>
      <c r="E509" s="148"/>
    </row>
    <row r="510" customFormat="false" ht="12.75" hidden="false" customHeight="false" outlineLevel="0" collapsed="false">
      <c r="A510" s="148"/>
      <c r="B510" s="148"/>
      <c r="C510" s="148"/>
      <c r="D510" s="148"/>
      <c r="E510" s="148"/>
    </row>
    <row r="511" customFormat="false" ht="12.75" hidden="false" customHeight="false" outlineLevel="0" collapsed="false">
      <c r="A511" s="148"/>
      <c r="B511" s="148"/>
      <c r="C511" s="148"/>
      <c r="D511" s="148"/>
      <c r="E511" s="148"/>
    </row>
    <row r="512" customFormat="false" ht="12.75" hidden="false" customHeight="false" outlineLevel="0" collapsed="false">
      <c r="A512" s="148"/>
      <c r="B512" s="148"/>
      <c r="C512" s="148"/>
      <c r="D512" s="148"/>
      <c r="E512" s="148"/>
    </row>
    <row r="513" customFormat="false" ht="12.75" hidden="false" customHeight="false" outlineLevel="0" collapsed="false">
      <c r="A513" s="148"/>
      <c r="B513" s="148"/>
      <c r="C513" s="148"/>
      <c r="D513" s="148"/>
      <c r="E513" s="148"/>
    </row>
    <row r="514" customFormat="false" ht="12.75" hidden="false" customHeight="false" outlineLevel="0" collapsed="false">
      <c r="A514" s="148"/>
      <c r="B514" s="148"/>
      <c r="C514" s="148"/>
      <c r="D514" s="148"/>
      <c r="E514" s="148"/>
    </row>
    <row r="515" customFormat="false" ht="12.75" hidden="false" customHeight="false" outlineLevel="0" collapsed="false">
      <c r="A515" s="148"/>
      <c r="B515" s="148"/>
      <c r="C515" s="148"/>
      <c r="D515" s="148"/>
      <c r="E515" s="148"/>
    </row>
    <row r="516" customFormat="false" ht="12.75" hidden="false" customHeight="false" outlineLevel="0" collapsed="false">
      <c r="A516" s="148"/>
      <c r="B516" s="148"/>
      <c r="C516" s="148"/>
      <c r="D516" s="148"/>
      <c r="E516" s="148"/>
    </row>
    <row r="517" customFormat="false" ht="12.75" hidden="false" customHeight="false" outlineLevel="0" collapsed="false">
      <c r="A517" s="148"/>
      <c r="B517" s="148"/>
      <c r="C517" s="148"/>
      <c r="D517" s="148"/>
      <c r="E517" s="148"/>
    </row>
    <row r="518" customFormat="false" ht="12.75" hidden="false" customHeight="false" outlineLevel="0" collapsed="false">
      <c r="A518" s="148"/>
      <c r="B518" s="148"/>
      <c r="C518" s="148"/>
      <c r="D518" s="148"/>
      <c r="E518" s="148"/>
    </row>
    <row r="519" customFormat="false" ht="12.75" hidden="false" customHeight="false" outlineLevel="0" collapsed="false">
      <c r="A519" s="148"/>
      <c r="B519" s="148"/>
      <c r="C519" s="148"/>
      <c r="D519" s="148"/>
      <c r="E519" s="148"/>
    </row>
    <row r="520" customFormat="false" ht="12.75" hidden="false" customHeight="false" outlineLevel="0" collapsed="false">
      <c r="A520" s="148"/>
      <c r="B520" s="148"/>
      <c r="C520" s="148"/>
      <c r="D520" s="148"/>
      <c r="E520" s="148"/>
    </row>
    <row r="521" customFormat="false" ht="12.75" hidden="false" customHeight="false" outlineLevel="0" collapsed="false">
      <c r="A521" s="148"/>
      <c r="B521" s="148"/>
      <c r="C521" s="148"/>
      <c r="D521" s="148"/>
      <c r="E521" s="148"/>
    </row>
    <row r="522" customFormat="false" ht="12.75" hidden="false" customHeight="false" outlineLevel="0" collapsed="false">
      <c r="A522" s="148"/>
      <c r="B522" s="148"/>
      <c r="C522" s="148"/>
      <c r="D522" s="148"/>
      <c r="E522" s="148"/>
    </row>
    <row r="523" customFormat="false" ht="12.75" hidden="false" customHeight="false" outlineLevel="0" collapsed="false">
      <c r="A523" s="148"/>
      <c r="B523" s="148"/>
      <c r="C523" s="148"/>
      <c r="D523" s="148"/>
      <c r="E523" s="148"/>
    </row>
    <row r="524" customFormat="false" ht="12.75" hidden="false" customHeight="false" outlineLevel="0" collapsed="false">
      <c r="A524" s="148"/>
      <c r="B524" s="148"/>
      <c r="C524" s="148"/>
      <c r="D524" s="148"/>
      <c r="E524" s="148"/>
    </row>
    <row r="525" customFormat="false" ht="12.75" hidden="false" customHeight="false" outlineLevel="0" collapsed="false">
      <c r="A525" s="148"/>
      <c r="B525" s="148"/>
      <c r="C525" s="148"/>
      <c r="D525" s="148"/>
      <c r="E525" s="148"/>
    </row>
    <row r="526" customFormat="false" ht="12.75" hidden="false" customHeight="false" outlineLevel="0" collapsed="false">
      <c r="A526" s="148"/>
      <c r="B526" s="148"/>
      <c r="C526" s="148"/>
      <c r="D526" s="148"/>
      <c r="E526" s="148"/>
    </row>
    <row r="527" customFormat="false" ht="12.75" hidden="false" customHeight="false" outlineLevel="0" collapsed="false">
      <c r="A527" s="148"/>
      <c r="B527" s="148"/>
      <c r="C527" s="148"/>
      <c r="D527" s="148"/>
      <c r="E527" s="148"/>
    </row>
    <row r="528" customFormat="false" ht="12.75" hidden="false" customHeight="false" outlineLevel="0" collapsed="false">
      <c r="A528" s="148"/>
      <c r="B528" s="148"/>
      <c r="C528" s="148"/>
      <c r="D528" s="148"/>
      <c r="E528" s="148"/>
    </row>
    <row r="529" customFormat="false" ht="12.75" hidden="false" customHeight="false" outlineLevel="0" collapsed="false">
      <c r="A529" s="148"/>
      <c r="B529" s="148"/>
      <c r="C529" s="148"/>
      <c r="D529" s="148"/>
      <c r="E529" s="148"/>
    </row>
    <row r="530" customFormat="false" ht="12.75" hidden="false" customHeight="false" outlineLevel="0" collapsed="false">
      <c r="A530" s="148"/>
      <c r="B530" s="148"/>
      <c r="C530" s="148"/>
      <c r="D530" s="148"/>
      <c r="E530" s="148"/>
    </row>
    <row r="531" customFormat="false" ht="12.75" hidden="false" customHeight="false" outlineLevel="0" collapsed="false">
      <c r="A531" s="148"/>
      <c r="B531" s="148"/>
      <c r="C531" s="148"/>
      <c r="D531" s="148"/>
      <c r="E531" s="148"/>
    </row>
    <row r="532" customFormat="false" ht="12.75" hidden="false" customHeight="false" outlineLevel="0" collapsed="false">
      <c r="A532" s="148"/>
      <c r="B532" s="148"/>
      <c r="C532" s="148"/>
      <c r="D532" s="148"/>
      <c r="E532" s="148"/>
    </row>
    <row r="533" customFormat="false" ht="12.75" hidden="false" customHeight="false" outlineLevel="0" collapsed="false">
      <c r="A533" s="148"/>
      <c r="B533" s="148"/>
      <c r="C533" s="148"/>
      <c r="D533" s="148"/>
      <c r="E533" s="148"/>
    </row>
    <row r="534" customFormat="false" ht="12.75" hidden="false" customHeight="false" outlineLevel="0" collapsed="false">
      <c r="A534" s="148"/>
      <c r="B534" s="148"/>
      <c r="C534" s="148"/>
      <c r="D534" s="148"/>
      <c r="E534" s="148"/>
    </row>
    <row r="535" customFormat="false" ht="12.75" hidden="false" customHeight="false" outlineLevel="0" collapsed="false">
      <c r="A535" s="148"/>
      <c r="B535" s="148"/>
      <c r="C535" s="148"/>
      <c r="D535" s="148"/>
      <c r="E535" s="148"/>
    </row>
    <row r="536" customFormat="false" ht="12.75" hidden="false" customHeight="false" outlineLevel="0" collapsed="false">
      <c r="A536" s="148"/>
      <c r="B536" s="148"/>
      <c r="C536" s="148"/>
      <c r="D536" s="148"/>
      <c r="E536" s="148"/>
    </row>
    <row r="537" customFormat="false" ht="12.75" hidden="false" customHeight="false" outlineLevel="0" collapsed="false">
      <c r="A537" s="148"/>
      <c r="B537" s="148"/>
      <c r="C537" s="148"/>
      <c r="D537" s="148"/>
      <c r="E537" s="148"/>
    </row>
    <row r="538" customFormat="false" ht="12.75" hidden="false" customHeight="false" outlineLevel="0" collapsed="false">
      <c r="A538" s="148"/>
      <c r="B538" s="148"/>
      <c r="C538" s="148"/>
      <c r="D538" s="148"/>
      <c r="E538" s="148"/>
    </row>
    <row r="539" customFormat="false" ht="12.75" hidden="false" customHeight="false" outlineLevel="0" collapsed="false">
      <c r="A539" s="148"/>
      <c r="B539" s="148"/>
      <c r="C539" s="148"/>
      <c r="D539" s="148"/>
      <c r="E539" s="148"/>
    </row>
    <row r="540" customFormat="false" ht="12.75" hidden="false" customHeight="false" outlineLevel="0" collapsed="false">
      <c r="A540" s="148"/>
      <c r="B540" s="148"/>
      <c r="C540" s="148"/>
      <c r="D540" s="148"/>
      <c r="E540" s="148"/>
    </row>
    <row r="541" customFormat="false" ht="12.75" hidden="false" customHeight="false" outlineLevel="0" collapsed="false">
      <c r="A541" s="148"/>
      <c r="B541" s="148"/>
      <c r="C541" s="148"/>
      <c r="D541" s="148"/>
      <c r="E541" s="148"/>
    </row>
    <row r="542" customFormat="false" ht="12.75" hidden="false" customHeight="false" outlineLevel="0" collapsed="false">
      <c r="A542" s="148"/>
      <c r="B542" s="148"/>
      <c r="C542" s="148"/>
      <c r="D542" s="148"/>
      <c r="E542" s="148"/>
    </row>
    <row r="543" customFormat="false" ht="12.75" hidden="false" customHeight="false" outlineLevel="0" collapsed="false">
      <c r="A543" s="148"/>
      <c r="B543" s="148"/>
      <c r="C543" s="148"/>
      <c r="D543" s="148"/>
      <c r="E543" s="148"/>
    </row>
    <row r="544" customFormat="false" ht="12.75" hidden="false" customHeight="false" outlineLevel="0" collapsed="false">
      <c r="A544" s="148"/>
      <c r="B544" s="148"/>
      <c r="C544" s="148"/>
      <c r="D544" s="148"/>
      <c r="E544" s="148"/>
    </row>
    <row r="545" customFormat="false" ht="12.75" hidden="false" customHeight="false" outlineLevel="0" collapsed="false">
      <c r="A545" s="148"/>
      <c r="B545" s="148"/>
      <c r="C545" s="148"/>
      <c r="D545" s="148"/>
      <c r="E545" s="148"/>
    </row>
    <row r="546" customFormat="false" ht="12.75" hidden="false" customHeight="false" outlineLevel="0" collapsed="false">
      <c r="A546" s="148"/>
      <c r="B546" s="148"/>
      <c r="C546" s="148"/>
      <c r="D546" s="148"/>
      <c r="E546" s="148"/>
    </row>
    <row r="547" customFormat="false" ht="12.75" hidden="false" customHeight="false" outlineLevel="0" collapsed="false">
      <c r="A547" s="148"/>
      <c r="B547" s="148"/>
      <c r="C547" s="148"/>
      <c r="D547" s="148"/>
      <c r="E547" s="148"/>
    </row>
    <row r="548" customFormat="false" ht="12.75" hidden="false" customHeight="false" outlineLevel="0" collapsed="false">
      <c r="A548" s="148"/>
      <c r="B548" s="148"/>
      <c r="C548" s="148"/>
      <c r="D548" s="148"/>
      <c r="E548" s="148"/>
    </row>
    <row r="549" customFormat="false" ht="12.75" hidden="false" customHeight="false" outlineLevel="0" collapsed="false">
      <c r="A549" s="148"/>
      <c r="B549" s="148"/>
      <c r="C549" s="148"/>
      <c r="D549" s="148"/>
      <c r="E549" s="148"/>
    </row>
    <row r="550" customFormat="false" ht="12.75" hidden="false" customHeight="false" outlineLevel="0" collapsed="false">
      <c r="A550" s="148"/>
      <c r="B550" s="148"/>
      <c r="C550" s="148"/>
      <c r="D550" s="148"/>
      <c r="E550" s="148"/>
    </row>
    <row r="551" customFormat="false" ht="12.75" hidden="false" customHeight="false" outlineLevel="0" collapsed="false">
      <c r="A551" s="148"/>
      <c r="B551" s="148"/>
      <c r="C551" s="148"/>
      <c r="D551" s="148"/>
      <c r="E551" s="148"/>
    </row>
    <row r="552" customFormat="false" ht="12.75" hidden="false" customHeight="false" outlineLevel="0" collapsed="false">
      <c r="A552" s="148"/>
      <c r="B552" s="148"/>
      <c r="C552" s="148"/>
      <c r="D552" s="148"/>
      <c r="E552" s="148"/>
    </row>
    <row r="553" customFormat="false" ht="12.75" hidden="false" customHeight="false" outlineLevel="0" collapsed="false">
      <c r="A553" s="148"/>
      <c r="B553" s="148"/>
      <c r="C553" s="148"/>
      <c r="D553" s="148"/>
      <c r="E553" s="148"/>
    </row>
    <row r="554" customFormat="false" ht="12.75" hidden="false" customHeight="false" outlineLevel="0" collapsed="false">
      <c r="A554" s="148"/>
      <c r="B554" s="148"/>
      <c r="C554" s="148"/>
      <c r="D554" s="148"/>
      <c r="E554" s="148"/>
    </row>
    <row r="555" customFormat="false" ht="12.75" hidden="false" customHeight="false" outlineLevel="0" collapsed="false">
      <c r="A555" s="148"/>
      <c r="B555" s="148"/>
      <c r="C555" s="148"/>
      <c r="D555" s="148"/>
      <c r="E555" s="148"/>
    </row>
    <row r="556" customFormat="false" ht="12.75" hidden="false" customHeight="false" outlineLevel="0" collapsed="false">
      <c r="A556" s="148"/>
      <c r="B556" s="148"/>
      <c r="C556" s="148"/>
      <c r="D556" s="148"/>
      <c r="E556" s="148"/>
    </row>
    <row r="557" customFormat="false" ht="12.75" hidden="false" customHeight="false" outlineLevel="0" collapsed="false">
      <c r="A557" s="148"/>
      <c r="B557" s="148"/>
      <c r="C557" s="148"/>
      <c r="D557" s="148"/>
      <c r="E557" s="148"/>
    </row>
    <row r="558" customFormat="false" ht="12.75" hidden="false" customHeight="false" outlineLevel="0" collapsed="false">
      <c r="A558" s="148"/>
      <c r="B558" s="148"/>
      <c r="C558" s="148"/>
      <c r="D558" s="148"/>
      <c r="E558" s="148"/>
    </row>
    <row r="559" customFormat="false" ht="12.75" hidden="false" customHeight="false" outlineLevel="0" collapsed="false">
      <c r="A559" s="148"/>
      <c r="B559" s="148"/>
      <c r="C559" s="148"/>
      <c r="D559" s="148"/>
      <c r="E559" s="148"/>
    </row>
    <row r="560" customFormat="false" ht="12.75" hidden="false" customHeight="false" outlineLevel="0" collapsed="false">
      <c r="A560" s="148"/>
      <c r="B560" s="148"/>
      <c r="C560" s="148"/>
      <c r="D560" s="148"/>
      <c r="E560" s="148"/>
    </row>
    <row r="561" customFormat="false" ht="12.75" hidden="false" customHeight="false" outlineLevel="0" collapsed="false">
      <c r="A561" s="148"/>
      <c r="B561" s="148"/>
      <c r="C561" s="148"/>
      <c r="D561" s="148"/>
      <c r="E561" s="148"/>
    </row>
    <row r="562" customFormat="false" ht="12.75" hidden="false" customHeight="false" outlineLevel="0" collapsed="false">
      <c r="A562" s="148"/>
      <c r="B562" s="148"/>
      <c r="C562" s="148"/>
      <c r="D562" s="148"/>
      <c r="E562" s="148"/>
    </row>
    <row r="563" customFormat="false" ht="12.75" hidden="false" customHeight="false" outlineLevel="0" collapsed="false">
      <c r="A563" s="148"/>
      <c r="B563" s="148"/>
      <c r="C563" s="148"/>
      <c r="D563" s="148"/>
      <c r="E563" s="148"/>
    </row>
    <row r="564" customFormat="false" ht="12.75" hidden="false" customHeight="false" outlineLevel="0" collapsed="false">
      <c r="A564" s="148"/>
      <c r="B564" s="148"/>
      <c r="C564" s="148"/>
      <c r="D564" s="148"/>
      <c r="E564" s="148"/>
    </row>
    <row r="565" customFormat="false" ht="12.75" hidden="false" customHeight="false" outlineLevel="0" collapsed="false">
      <c r="A565" s="148"/>
      <c r="B565" s="148"/>
      <c r="C565" s="148"/>
      <c r="D565" s="148"/>
      <c r="E565" s="148"/>
    </row>
    <row r="566" customFormat="false" ht="12.75" hidden="false" customHeight="false" outlineLevel="0" collapsed="false">
      <c r="A566" s="148"/>
      <c r="B566" s="148"/>
      <c r="C566" s="148"/>
      <c r="D566" s="148"/>
      <c r="E566" s="148"/>
    </row>
    <row r="567" customFormat="false" ht="12.75" hidden="false" customHeight="false" outlineLevel="0" collapsed="false">
      <c r="A567" s="148"/>
      <c r="B567" s="148"/>
      <c r="C567" s="148"/>
      <c r="D567" s="148"/>
      <c r="E567" s="148"/>
    </row>
    <row r="568" customFormat="false" ht="12.75" hidden="false" customHeight="false" outlineLevel="0" collapsed="false">
      <c r="A568" s="148"/>
      <c r="B568" s="148"/>
      <c r="C568" s="148"/>
      <c r="D568" s="148"/>
      <c r="E568" s="148"/>
    </row>
    <row r="569" customFormat="false" ht="12.75" hidden="false" customHeight="false" outlineLevel="0" collapsed="false">
      <c r="A569" s="148"/>
      <c r="B569" s="148"/>
      <c r="C569" s="148"/>
      <c r="D569" s="148"/>
      <c r="E569" s="148"/>
    </row>
    <row r="570" customFormat="false" ht="12.75" hidden="false" customHeight="false" outlineLevel="0" collapsed="false">
      <c r="A570" s="148"/>
      <c r="B570" s="148"/>
      <c r="C570" s="148"/>
      <c r="D570" s="148"/>
      <c r="E570" s="148"/>
    </row>
    <row r="571" customFormat="false" ht="12.75" hidden="false" customHeight="false" outlineLevel="0" collapsed="false">
      <c r="A571" s="148"/>
      <c r="B571" s="148"/>
      <c r="C571" s="148"/>
      <c r="D571" s="148"/>
      <c r="E571" s="148"/>
    </row>
    <row r="572" customFormat="false" ht="12.75" hidden="false" customHeight="false" outlineLevel="0" collapsed="false">
      <c r="A572" s="148"/>
      <c r="B572" s="148"/>
      <c r="C572" s="148"/>
      <c r="D572" s="148"/>
      <c r="E572" s="148"/>
    </row>
    <row r="573" customFormat="false" ht="12.75" hidden="false" customHeight="false" outlineLevel="0" collapsed="false">
      <c r="A573" s="148"/>
      <c r="B573" s="148"/>
      <c r="C573" s="148"/>
      <c r="D573" s="148"/>
      <c r="E573" s="148"/>
    </row>
    <row r="574" customFormat="false" ht="12.75" hidden="false" customHeight="false" outlineLevel="0" collapsed="false">
      <c r="A574" s="148"/>
      <c r="B574" s="148"/>
      <c r="C574" s="148"/>
      <c r="D574" s="148"/>
      <c r="E574" s="148"/>
    </row>
    <row r="575" customFormat="false" ht="12.75" hidden="false" customHeight="false" outlineLevel="0" collapsed="false">
      <c r="A575" s="148"/>
      <c r="B575" s="148"/>
      <c r="C575" s="148"/>
      <c r="D575" s="148"/>
      <c r="E575" s="148"/>
    </row>
    <row r="576" customFormat="false" ht="12.75" hidden="false" customHeight="false" outlineLevel="0" collapsed="false">
      <c r="A576" s="148"/>
      <c r="B576" s="148"/>
      <c r="C576" s="148"/>
      <c r="D576" s="148"/>
      <c r="E576" s="148"/>
    </row>
    <row r="577" customFormat="false" ht="12.75" hidden="false" customHeight="false" outlineLevel="0" collapsed="false">
      <c r="A577" s="148"/>
      <c r="B577" s="148"/>
      <c r="C577" s="148"/>
      <c r="D577" s="148"/>
      <c r="E577" s="148"/>
    </row>
    <row r="578" customFormat="false" ht="12.75" hidden="false" customHeight="false" outlineLevel="0" collapsed="false">
      <c r="A578" s="148"/>
      <c r="B578" s="148"/>
      <c r="C578" s="148"/>
      <c r="D578" s="148"/>
      <c r="E578" s="148"/>
    </row>
    <row r="579" customFormat="false" ht="12.75" hidden="false" customHeight="false" outlineLevel="0" collapsed="false">
      <c r="A579" s="148"/>
      <c r="B579" s="148"/>
      <c r="C579" s="148"/>
      <c r="D579" s="148"/>
      <c r="E579" s="148"/>
    </row>
    <row r="580" customFormat="false" ht="12.75" hidden="false" customHeight="false" outlineLevel="0" collapsed="false">
      <c r="A580" s="148"/>
      <c r="B580" s="148"/>
      <c r="C580" s="148"/>
      <c r="D580" s="148"/>
      <c r="E580" s="148"/>
    </row>
    <row r="581" customFormat="false" ht="12.75" hidden="false" customHeight="false" outlineLevel="0" collapsed="false">
      <c r="A581" s="148"/>
      <c r="B581" s="148"/>
      <c r="C581" s="148"/>
      <c r="D581" s="148"/>
      <c r="E581" s="148"/>
    </row>
    <row r="582" customFormat="false" ht="12.75" hidden="false" customHeight="false" outlineLevel="0" collapsed="false">
      <c r="A582" s="148"/>
      <c r="B582" s="148"/>
      <c r="C582" s="148"/>
      <c r="D582" s="148"/>
      <c r="E582" s="148"/>
    </row>
    <row r="583" customFormat="false" ht="12.75" hidden="false" customHeight="false" outlineLevel="0" collapsed="false">
      <c r="A583" s="148"/>
      <c r="B583" s="148"/>
      <c r="C583" s="148"/>
      <c r="D583" s="148"/>
      <c r="E583" s="148"/>
    </row>
    <row r="584" customFormat="false" ht="12.75" hidden="false" customHeight="false" outlineLevel="0" collapsed="false">
      <c r="A584" s="148"/>
      <c r="B584" s="148"/>
      <c r="C584" s="148"/>
      <c r="D584" s="148"/>
      <c r="E584" s="148"/>
    </row>
    <row r="585" customFormat="false" ht="12.75" hidden="false" customHeight="false" outlineLevel="0" collapsed="false">
      <c r="A585" s="148"/>
      <c r="B585" s="148"/>
      <c r="C585" s="148"/>
      <c r="D585" s="148"/>
      <c r="E585" s="148"/>
    </row>
    <row r="586" customFormat="false" ht="12.75" hidden="false" customHeight="false" outlineLevel="0" collapsed="false">
      <c r="A586" s="148"/>
      <c r="B586" s="148"/>
      <c r="C586" s="148"/>
      <c r="D586" s="148"/>
      <c r="E586" s="148"/>
    </row>
    <row r="587" customFormat="false" ht="12.75" hidden="false" customHeight="false" outlineLevel="0" collapsed="false">
      <c r="A587" s="148"/>
      <c r="B587" s="148"/>
      <c r="C587" s="148"/>
      <c r="D587" s="148"/>
      <c r="E587" s="148"/>
    </row>
    <row r="588" customFormat="false" ht="12.75" hidden="false" customHeight="false" outlineLevel="0" collapsed="false">
      <c r="A588" s="148"/>
      <c r="B588" s="148"/>
      <c r="C588" s="148"/>
      <c r="D588" s="148"/>
      <c r="E588" s="148"/>
    </row>
    <row r="589" customFormat="false" ht="12.75" hidden="false" customHeight="false" outlineLevel="0" collapsed="false">
      <c r="A589" s="148"/>
      <c r="B589" s="148"/>
      <c r="C589" s="148"/>
      <c r="D589" s="148"/>
      <c r="E589" s="148"/>
    </row>
    <row r="590" customFormat="false" ht="12.75" hidden="false" customHeight="false" outlineLevel="0" collapsed="false">
      <c r="A590" s="148"/>
      <c r="B590" s="148"/>
      <c r="C590" s="148"/>
      <c r="D590" s="148"/>
      <c r="E590" s="148"/>
    </row>
    <row r="591" customFormat="false" ht="12.75" hidden="false" customHeight="false" outlineLevel="0" collapsed="false">
      <c r="A591" s="148"/>
      <c r="B591" s="148"/>
      <c r="C591" s="148"/>
      <c r="D591" s="148"/>
      <c r="E591" s="148"/>
    </row>
    <row r="592" customFormat="false" ht="12.75" hidden="false" customHeight="false" outlineLevel="0" collapsed="false">
      <c r="A592" s="148"/>
      <c r="B592" s="148"/>
      <c r="C592" s="148"/>
      <c r="D592" s="148"/>
      <c r="E592" s="148"/>
    </row>
    <row r="593" customFormat="false" ht="12.75" hidden="false" customHeight="false" outlineLevel="0" collapsed="false">
      <c r="A593" s="148"/>
      <c r="B593" s="148"/>
      <c r="C593" s="148"/>
      <c r="D593" s="148"/>
      <c r="E593" s="148"/>
    </row>
    <row r="594" customFormat="false" ht="12.75" hidden="false" customHeight="false" outlineLevel="0" collapsed="false">
      <c r="A594" s="148"/>
      <c r="B594" s="148"/>
      <c r="C594" s="148"/>
      <c r="D594" s="148"/>
      <c r="E594" s="148"/>
    </row>
    <row r="595" customFormat="false" ht="12.75" hidden="false" customHeight="false" outlineLevel="0" collapsed="false">
      <c r="A595" s="148"/>
      <c r="B595" s="148"/>
      <c r="C595" s="148"/>
      <c r="D595" s="148"/>
      <c r="E595" s="148"/>
    </row>
    <row r="596" customFormat="false" ht="12.75" hidden="false" customHeight="false" outlineLevel="0" collapsed="false">
      <c r="A596" s="148"/>
      <c r="B596" s="148"/>
      <c r="C596" s="148"/>
      <c r="D596" s="148"/>
      <c r="E596" s="148"/>
    </row>
    <row r="597" customFormat="false" ht="12.75" hidden="false" customHeight="false" outlineLevel="0" collapsed="false">
      <c r="A597" s="148"/>
      <c r="B597" s="148"/>
      <c r="C597" s="148"/>
      <c r="D597" s="148"/>
      <c r="E597" s="148"/>
    </row>
    <row r="598" customFormat="false" ht="12.75" hidden="false" customHeight="false" outlineLevel="0" collapsed="false">
      <c r="A598" s="148"/>
      <c r="B598" s="148"/>
      <c r="C598" s="148"/>
      <c r="D598" s="148"/>
      <c r="E598" s="148"/>
    </row>
    <row r="599" customFormat="false" ht="12.75" hidden="false" customHeight="false" outlineLevel="0" collapsed="false">
      <c r="A599" s="148"/>
      <c r="B599" s="148"/>
      <c r="C599" s="148"/>
      <c r="D599" s="148"/>
      <c r="E599" s="148"/>
    </row>
    <row r="600" customFormat="false" ht="12.75" hidden="false" customHeight="false" outlineLevel="0" collapsed="false">
      <c r="A600" s="148"/>
      <c r="B600" s="148"/>
      <c r="C600" s="148"/>
      <c r="D600" s="148"/>
      <c r="E600" s="148"/>
    </row>
    <row r="601" customFormat="false" ht="12.75" hidden="false" customHeight="false" outlineLevel="0" collapsed="false">
      <c r="A601" s="148"/>
      <c r="B601" s="148"/>
      <c r="C601" s="148"/>
      <c r="D601" s="148"/>
      <c r="E601" s="148"/>
    </row>
    <row r="602" customFormat="false" ht="12.75" hidden="false" customHeight="false" outlineLevel="0" collapsed="false">
      <c r="A602" s="148"/>
      <c r="B602" s="148"/>
      <c r="C602" s="148"/>
      <c r="D602" s="148"/>
      <c r="E602" s="148"/>
    </row>
    <row r="603" customFormat="false" ht="12.75" hidden="false" customHeight="false" outlineLevel="0" collapsed="false">
      <c r="A603" s="148"/>
      <c r="B603" s="148"/>
      <c r="C603" s="148"/>
      <c r="D603" s="148"/>
      <c r="E603" s="148"/>
    </row>
    <row r="604" customFormat="false" ht="12.75" hidden="false" customHeight="false" outlineLevel="0" collapsed="false">
      <c r="A604" s="148"/>
      <c r="B604" s="148"/>
      <c r="C604" s="148"/>
      <c r="D604" s="148"/>
      <c r="E604" s="148"/>
    </row>
    <row r="605" customFormat="false" ht="12.75" hidden="false" customHeight="false" outlineLevel="0" collapsed="false">
      <c r="A605" s="148"/>
      <c r="B605" s="148"/>
      <c r="C605" s="148"/>
      <c r="D605" s="148"/>
      <c r="E605" s="148"/>
    </row>
    <row r="606" customFormat="false" ht="12.75" hidden="false" customHeight="false" outlineLevel="0" collapsed="false">
      <c r="A606" s="148"/>
      <c r="B606" s="148"/>
      <c r="C606" s="148"/>
      <c r="D606" s="148"/>
      <c r="E606" s="148"/>
    </row>
    <row r="607" customFormat="false" ht="12.75" hidden="false" customHeight="false" outlineLevel="0" collapsed="false">
      <c r="A607" s="148"/>
      <c r="B607" s="148"/>
      <c r="C607" s="148"/>
      <c r="D607" s="148"/>
      <c r="E607" s="148"/>
    </row>
    <row r="608" customFormat="false" ht="12.75" hidden="false" customHeight="false" outlineLevel="0" collapsed="false">
      <c r="A608" s="148"/>
      <c r="B608" s="148"/>
      <c r="C608" s="148"/>
      <c r="D608" s="148"/>
      <c r="E608" s="148"/>
    </row>
    <row r="609" customFormat="false" ht="12.75" hidden="false" customHeight="false" outlineLevel="0" collapsed="false">
      <c r="A609" s="148"/>
      <c r="B609" s="148"/>
      <c r="C609" s="148"/>
      <c r="D609" s="148"/>
      <c r="E609" s="148"/>
    </row>
    <row r="610" customFormat="false" ht="12.75" hidden="false" customHeight="false" outlineLevel="0" collapsed="false">
      <c r="A610" s="148"/>
      <c r="B610" s="148"/>
      <c r="C610" s="148"/>
      <c r="D610" s="148"/>
      <c r="E610" s="148"/>
    </row>
    <row r="611" customFormat="false" ht="12.75" hidden="false" customHeight="false" outlineLevel="0" collapsed="false">
      <c r="A611" s="148"/>
      <c r="B611" s="148"/>
      <c r="C611" s="148"/>
      <c r="D611" s="148"/>
      <c r="E611" s="148"/>
    </row>
    <row r="612" customFormat="false" ht="12.75" hidden="false" customHeight="false" outlineLevel="0" collapsed="false">
      <c r="A612" s="148"/>
      <c r="B612" s="148"/>
      <c r="C612" s="148"/>
      <c r="D612" s="148"/>
      <c r="E612" s="148"/>
    </row>
    <row r="613" customFormat="false" ht="12.75" hidden="false" customHeight="false" outlineLevel="0" collapsed="false">
      <c r="A613" s="148"/>
      <c r="B613" s="148"/>
      <c r="C613" s="148"/>
      <c r="D613" s="148"/>
      <c r="E613" s="148"/>
    </row>
    <row r="614" customFormat="false" ht="12.75" hidden="false" customHeight="false" outlineLevel="0" collapsed="false">
      <c r="A614" s="148"/>
      <c r="B614" s="148"/>
      <c r="C614" s="148"/>
      <c r="D614" s="148"/>
      <c r="E614" s="148"/>
    </row>
    <row r="615" customFormat="false" ht="12.75" hidden="false" customHeight="false" outlineLevel="0" collapsed="false">
      <c r="A615" s="148"/>
      <c r="B615" s="148"/>
      <c r="C615" s="148"/>
      <c r="D615" s="148"/>
      <c r="E615" s="148"/>
    </row>
    <row r="616" customFormat="false" ht="12.75" hidden="false" customHeight="false" outlineLevel="0" collapsed="false">
      <c r="A616" s="148"/>
      <c r="B616" s="148"/>
      <c r="C616" s="148"/>
      <c r="D616" s="148"/>
      <c r="E616" s="148"/>
    </row>
    <row r="617" customFormat="false" ht="12.75" hidden="false" customHeight="false" outlineLevel="0" collapsed="false">
      <c r="A617" s="148"/>
      <c r="B617" s="148"/>
      <c r="C617" s="148"/>
      <c r="D617" s="148"/>
      <c r="E617" s="148"/>
    </row>
    <row r="618" customFormat="false" ht="12.75" hidden="false" customHeight="false" outlineLevel="0" collapsed="false">
      <c r="A618" s="148"/>
      <c r="B618" s="148"/>
      <c r="C618" s="148"/>
      <c r="D618" s="148"/>
      <c r="E618" s="148"/>
    </row>
    <row r="619" customFormat="false" ht="12.75" hidden="false" customHeight="false" outlineLevel="0" collapsed="false">
      <c r="A619" s="148"/>
      <c r="B619" s="148"/>
      <c r="C619" s="148"/>
      <c r="D619" s="148"/>
      <c r="E619" s="148"/>
    </row>
    <row r="620" customFormat="false" ht="12.75" hidden="false" customHeight="false" outlineLevel="0" collapsed="false">
      <c r="A620" s="148"/>
      <c r="B620" s="148"/>
      <c r="C620" s="148"/>
      <c r="D620" s="148"/>
      <c r="E620" s="148"/>
    </row>
    <row r="621" customFormat="false" ht="12.75" hidden="false" customHeight="false" outlineLevel="0" collapsed="false">
      <c r="A621" s="148"/>
      <c r="B621" s="148"/>
      <c r="C621" s="148"/>
      <c r="D621" s="148"/>
      <c r="E621" s="148"/>
    </row>
    <row r="622" customFormat="false" ht="12.75" hidden="false" customHeight="false" outlineLevel="0" collapsed="false">
      <c r="A622" s="148"/>
      <c r="B622" s="148"/>
      <c r="C622" s="148"/>
      <c r="D622" s="148"/>
      <c r="E622" s="148"/>
    </row>
    <row r="623" customFormat="false" ht="12.75" hidden="false" customHeight="false" outlineLevel="0" collapsed="false">
      <c r="A623" s="148"/>
      <c r="B623" s="148"/>
      <c r="C623" s="148"/>
      <c r="D623" s="148"/>
      <c r="E623" s="148"/>
    </row>
    <row r="624" customFormat="false" ht="12.75" hidden="false" customHeight="false" outlineLevel="0" collapsed="false">
      <c r="A624" s="148"/>
      <c r="B624" s="148"/>
      <c r="C624" s="148"/>
      <c r="D624" s="148"/>
      <c r="E624" s="148"/>
    </row>
    <row r="625" customFormat="false" ht="12.75" hidden="false" customHeight="false" outlineLevel="0" collapsed="false">
      <c r="A625" s="148"/>
      <c r="B625" s="148"/>
      <c r="C625" s="148"/>
      <c r="D625" s="148"/>
      <c r="E625" s="148"/>
    </row>
    <row r="626" customFormat="false" ht="12.75" hidden="false" customHeight="false" outlineLevel="0" collapsed="false">
      <c r="A626" s="148"/>
      <c r="B626" s="148"/>
      <c r="C626" s="148"/>
      <c r="D626" s="148"/>
      <c r="E626" s="148"/>
    </row>
    <row r="627" customFormat="false" ht="12.75" hidden="false" customHeight="false" outlineLevel="0" collapsed="false">
      <c r="A627" s="148"/>
      <c r="B627" s="148"/>
      <c r="C627" s="148"/>
      <c r="D627" s="148"/>
      <c r="E627" s="148"/>
    </row>
    <row r="628" customFormat="false" ht="12.75" hidden="false" customHeight="false" outlineLevel="0" collapsed="false">
      <c r="A628" s="148"/>
      <c r="B628" s="148"/>
      <c r="C628" s="148"/>
      <c r="D628" s="148"/>
      <c r="E628" s="148"/>
    </row>
    <row r="629" customFormat="false" ht="12.75" hidden="false" customHeight="false" outlineLevel="0" collapsed="false">
      <c r="A629" s="148"/>
      <c r="B629" s="148"/>
      <c r="C629" s="148"/>
      <c r="D629" s="148"/>
      <c r="E629" s="148"/>
    </row>
    <row r="630" customFormat="false" ht="12.75" hidden="false" customHeight="false" outlineLevel="0" collapsed="false">
      <c r="A630" s="148"/>
      <c r="B630" s="148"/>
      <c r="C630" s="148"/>
      <c r="D630" s="148"/>
      <c r="E630" s="148"/>
    </row>
    <row r="631" customFormat="false" ht="12.75" hidden="false" customHeight="false" outlineLevel="0" collapsed="false">
      <c r="A631" s="148"/>
      <c r="B631" s="148"/>
      <c r="C631" s="148"/>
      <c r="D631" s="148"/>
      <c r="E631" s="148"/>
    </row>
    <row r="632" customFormat="false" ht="12.75" hidden="false" customHeight="false" outlineLevel="0" collapsed="false">
      <c r="A632" s="148"/>
      <c r="B632" s="148"/>
      <c r="C632" s="148"/>
      <c r="D632" s="148"/>
      <c r="E632" s="148"/>
    </row>
    <row r="633" customFormat="false" ht="12.75" hidden="false" customHeight="false" outlineLevel="0" collapsed="false">
      <c r="A633" s="148"/>
      <c r="B633" s="148"/>
      <c r="C633" s="148"/>
      <c r="D633" s="148"/>
      <c r="E633" s="148"/>
    </row>
    <row r="634" customFormat="false" ht="12.75" hidden="false" customHeight="false" outlineLevel="0" collapsed="false">
      <c r="A634" s="148"/>
      <c r="B634" s="148"/>
      <c r="C634" s="148"/>
      <c r="D634" s="148"/>
      <c r="E634" s="148"/>
    </row>
    <row r="635" customFormat="false" ht="12.75" hidden="false" customHeight="false" outlineLevel="0" collapsed="false">
      <c r="A635" s="148"/>
      <c r="B635" s="148"/>
      <c r="C635" s="148"/>
      <c r="D635" s="148"/>
      <c r="E635" s="148"/>
    </row>
    <row r="636" customFormat="false" ht="12.75" hidden="false" customHeight="false" outlineLevel="0" collapsed="false">
      <c r="A636" s="148"/>
      <c r="B636" s="148"/>
      <c r="C636" s="148"/>
      <c r="D636" s="148"/>
      <c r="E636" s="148"/>
    </row>
    <row r="637" customFormat="false" ht="12.75" hidden="false" customHeight="false" outlineLevel="0" collapsed="false">
      <c r="A637" s="148"/>
      <c r="B637" s="148"/>
      <c r="C637" s="148"/>
      <c r="D637" s="148"/>
      <c r="E637" s="148"/>
    </row>
    <row r="638" customFormat="false" ht="12.75" hidden="false" customHeight="false" outlineLevel="0" collapsed="false">
      <c r="A638" s="148"/>
      <c r="B638" s="148"/>
      <c r="C638" s="148"/>
      <c r="D638" s="148"/>
      <c r="E638" s="148"/>
    </row>
    <row r="639" customFormat="false" ht="12.75" hidden="false" customHeight="false" outlineLevel="0" collapsed="false">
      <c r="A639" s="148"/>
      <c r="B639" s="148"/>
      <c r="C639" s="148"/>
      <c r="D639" s="148"/>
      <c r="E639" s="148"/>
    </row>
    <row r="640" customFormat="false" ht="12.75" hidden="false" customHeight="false" outlineLevel="0" collapsed="false">
      <c r="A640" s="148"/>
      <c r="B640" s="148"/>
      <c r="C640" s="148"/>
      <c r="D640" s="148"/>
      <c r="E640" s="148"/>
    </row>
    <row r="641" customFormat="false" ht="12.75" hidden="false" customHeight="false" outlineLevel="0" collapsed="false">
      <c r="A641" s="148"/>
      <c r="B641" s="148"/>
      <c r="C641" s="148"/>
      <c r="D641" s="148"/>
      <c r="E641" s="148"/>
    </row>
    <row r="642" customFormat="false" ht="12.75" hidden="false" customHeight="false" outlineLevel="0" collapsed="false">
      <c r="A642" s="148"/>
      <c r="B642" s="148"/>
      <c r="C642" s="148"/>
      <c r="D642" s="148"/>
      <c r="E642" s="148"/>
    </row>
    <row r="643" customFormat="false" ht="12.75" hidden="false" customHeight="false" outlineLevel="0" collapsed="false">
      <c r="A643" s="148"/>
      <c r="B643" s="148"/>
      <c r="C643" s="148"/>
      <c r="D643" s="148"/>
      <c r="E643" s="148"/>
    </row>
    <row r="644" customFormat="false" ht="12.75" hidden="false" customHeight="false" outlineLevel="0" collapsed="false">
      <c r="A644" s="148"/>
      <c r="B644" s="148"/>
      <c r="C644" s="148"/>
      <c r="D644" s="148"/>
      <c r="E644" s="148"/>
    </row>
    <row r="645" customFormat="false" ht="12.75" hidden="false" customHeight="false" outlineLevel="0" collapsed="false">
      <c r="A645" s="148"/>
      <c r="B645" s="148"/>
      <c r="C645" s="148"/>
      <c r="D645" s="148"/>
      <c r="E645" s="148"/>
    </row>
    <row r="646" customFormat="false" ht="12.75" hidden="false" customHeight="false" outlineLevel="0" collapsed="false">
      <c r="A646" s="148"/>
      <c r="B646" s="148"/>
      <c r="C646" s="148"/>
      <c r="D646" s="148"/>
      <c r="E646" s="148"/>
    </row>
    <row r="647" customFormat="false" ht="12.75" hidden="false" customHeight="false" outlineLevel="0" collapsed="false">
      <c r="A647" s="148"/>
      <c r="B647" s="148"/>
      <c r="C647" s="148"/>
      <c r="D647" s="148"/>
      <c r="E647" s="148"/>
    </row>
    <row r="648" customFormat="false" ht="12.75" hidden="false" customHeight="false" outlineLevel="0" collapsed="false">
      <c r="A648" s="148"/>
      <c r="B648" s="148"/>
      <c r="C648" s="148"/>
      <c r="D648" s="148"/>
      <c r="E648" s="148"/>
    </row>
    <row r="649" customFormat="false" ht="12.75" hidden="false" customHeight="false" outlineLevel="0" collapsed="false">
      <c r="A649" s="148"/>
      <c r="B649" s="148"/>
      <c r="C649" s="148"/>
      <c r="D649" s="148"/>
      <c r="E649" s="148"/>
    </row>
    <row r="650" customFormat="false" ht="12.75" hidden="false" customHeight="false" outlineLevel="0" collapsed="false">
      <c r="A650" s="148"/>
      <c r="B650" s="148"/>
      <c r="C650" s="148"/>
      <c r="D650" s="148"/>
      <c r="E650" s="148"/>
    </row>
    <row r="651" customFormat="false" ht="12.75" hidden="false" customHeight="false" outlineLevel="0" collapsed="false">
      <c r="A651" s="148"/>
      <c r="B651" s="148"/>
      <c r="C651" s="148"/>
      <c r="D651" s="148"/>
      <c r="E651" s="148"/>
    </row>
    <row r="652" customFormat="false" ht="12.75" hidden="false" customHeight="false" outlineLevel="0" collapsed="false">
      <c r="A652" s="148"/>
      <c r="B652" s="148"/>
      <c r="C652" s="148"/>
      <c r="D652" s="148"/>
      <c r="E652" s="148"/>
    </row>
    <row r="653" customFormat="false" ht="12.75" hidden="false" customHeight="false" outlineLevel="0" collapsed="false">
      <c r="A653" s="148"/>
      <c r="B653" s="148"/>
      <c r="C653" s="148"/>
      <c r="D653" s="148"/>
      <c r="E653" s="148"/>
    </row>
    <row r="654" customFormat="false" ht="12.75" hidden="false" customHeight="false" outlineLevel="0" collapsed="false">
      <c r="A654" s="148"/>
      <c r="B654" s="148"/>
      <c r="C654" s="148"/>
      <c r="D654" s="148"/>
      <c r="E654" s="148"/>
    </row>
    <row r="655" customFormat="false" ht="12.75" hidden="false" customHeight="false" outlineLevel="0" collapsed="false">
      <c r="A655" s="148"/>
      <c r="B655" s="148"/>
      <c r="C655" s="148"/>
      <c r="D655" s="148"/>
      <c r="E655" s="148"/>
    </row>
    <row r="656" customFormat="false" ht="12.75" hidden="false" customHeight="false" outlineLevel="0" collapsed="false">
      <c r="A656" s="148"/>
      <c r="B656" s="148"/>
      <c r="C656" s="148"/>
      <c r="D656" s="148"/>
      <c r="E656" s="148"/>
    </row>
    <row r="657" customFormat="false" ht="12.75" hidden="false" customHeight="false" outlineLevel="0" collapsed="false">
      <c r="A657" s="148"/>
      <c r="B657" s="148"/>
      <c r="C657" s="148"/>
      <c r="D657" s="148"/>
      <c r="E657" s="148"/>
    </row>
    <row r="658" customFormat="false" ht="12.75" hidden="false" customHeight="false" outlineLevel="0" collapsed="false">
      <c r="A658" s="148"/>
      <c r="B658" s="148"/>
      <c r="C658" s="148"/>
      <c r="D658" s="148"/>
      <c r="E658" s="148"/>
    </row>
    <row r="659" customFormat="false" ht="12.75" hidden="false" customHeight="false" outlineLevel="0" collapsed="false">
      <c r="A659" s="148"/>
      <c r="B659" s="148"/>
      <c r="C659" s="148"/>
      <c r="D659" s="148"/>
      <c r="E659" s="148"/>
    </row>
    <row r="660" customFormat="false" ht="12.75" hidden="false" customHeight="false" outlineLevel="0" collapsed="false">
      <c r="A660" s="148"/>
      <c r="B660" s="148"/>
      <c r="C660" s="148"/>
      <c r="D660" s="148"/>
      <c r="E660" s="148"/>
    </row>
    <row r="661" customFormat="false" ht="12.75" hidden="false" customHeight="false" outlineLevel="0" collapsed="false">
      <c r="A661" s="148"/>
      <c r="B661" s="148"/>
      <c r="C661" s="148"/>
      <c r="D661" s="148"/>
      <c r="E661" s="148"/>
    </row>
    <row r="662" customFormat="false" ht="12.75" hidden="false" customHeight="false" outlineLevel="0" collapsed="false">
      <c r="A662" s="148"/>
      <c r="B662" s="148"/>
      <c r="C662" s="148"/>
      <c r="D662" s="148"/>
      <c r="E662" s="148"/>
    </row>
    <row r="663" customFormat="false" ht="12.75" hidden="false" customHeight="false" outlineLevel="0" collapsed="false">
      <c r="A663" s="148"/>
      <c r="B663" s="148"/>
      <c r="C663" s="148"/>
      <c r="D663" s="148"/>
      <c r="E663" s="148"/>
    </row>
    <row r="664" customFormat="false" ht="12.75" hidden="false" customHeight="false" outlineLevel="0" collapsed="false">
      <c r="A664" s="148"/>
      <c r="B664" s="148"/>
      <c r="C664" s="148"/>
      <c r="D664" s="148"/>
      <c r="E664" s="148"/>
    </row>
    <row r="665" customFormat="false" ht="12.75" hidden="false" customHeight="false" outlineLevel="0" collapsed="false">
      <c r="A665" s="148"/>
      <c r="B665" s="148"/>
      <c r="C665" s="148"/>
      <c r="D665" s="148"/>
      <c r="E665" s="148"/>
    </row>
    <row r="666" customFormat="false" ht="12.75" hidden="false" customHeight="false" outlineLevel="0" collapsed="false">
      <c r="A666" s="148"/>
      <c r="B666" s="148"/>
      <c r="C666" s="148"/>
      <c r="D666" s="148"/>
      <c r="E666" s="148"/>
    </row>
    <row r="667" customFormat="false" ht="12.75" hidden="false" customHeight="false" outlineLevel="0" collapsed="false">
      <c r="A667" s="148"/>
      <c r="B667" s="148"/>
      <c r="C667" s="148"/>
      <c r="D667" s="148"/>
      <c r="E667" s="148"/>
    </row>
    <row r="668" customFormat="false" ht="12.75" hidden="false" customHeight="false" outlineLevel="0" collapsed="false">
      <c r="A668" s="148"/>
      <c r="B668" s="148"/>
      <c r="C668" s="148"/>
      <c r="D668" s="148"/>
      <c r="E668" s="148"/>
    </row>
    <row r="669" customFormat="false" ht="12.75" hidden="false" customHeight="false" outlineLevel="0" collapsed="false">
      <c r="A669" s="148"/>
      <c r="B669" s="148"/>
      <c r="C669" s="148"/>
      <c r="D669" s="148"/>
      <c r="E669" s="148"/>
    </row>
    <row r="670" customFormat="false" ht="12.75" hidden="false" customHeight="false" outlineLevel="0" collapsed="false">
      <c r="A670" s="148"/>
      <c r="B670" s="148"/>
      <c r="C670" s="148"/>
      <c r="D670" s="148"/>
      <c r="E670" s="148"/>
    </row>
    <row r="671" customFormat="false" ht="12.75" hidden="false" customHeight="false" outlineLevel="0" collapsed="false">
      <c r="A671" s="148"/>
      <c r="B671" s="148"/>
      <c r="C671" s="148"/>
      <c r="D671" s="148"/>
      <c r="E671" s="148"/>
    </row>
    <row r="672" customFormat="false" ht="12.75" hidden="false" customHeight="false" outlineLevel="0" collapsed="false">
      <c r="A672" s="148"/>
      <c r="B672" s="148"/>
      <c r="C672" s="148"/>
      <c r="D672" s="148"/>
      <c r="E672" s="148"/>
    </row>
    <row r="673" customFormat="false" ht="12.75" hidden="false" customHeight="false" outlineLevel="0" collapsed="false">
      <c r="A673" s="148"/>
      <c r="B673" s="148"/>
      <c r="C673" s="148"/>
      <c r="D673" s="148"/>
      <c r="E673" s="148"/>
    </row>
    <row r="674" customFormat="false" ht="12.75" hidden="false" customHeight="false" outlineLevel="0" collapsed="false">
      <c r="A674" s="148"/>
      <c r="B674" s="148"/>
      <c r="C674" s="148"/>
      <c r="D674" s="148"/>
      <c r="E674" s="148"/>
    </row>
    <row r="675" customFormat="false" ht="12.75" hidden="false" customHeight="false" outlineLevel="0" collapsed="false">
      <c r="A675" s="148"/>
      <c r="B675" s="148"/>
      <c r="C675" s="148"/>
      <c r="D675" s="148"/>
      <c r="E675" s="148"/>
    </row>
    <row r="676" customFormat="false" ht="12.75" hidden="false" customHeight="false" outlineLevel="0" collapsed="false">
      <c r="A676" s="148"/>
      <c r="B676" s="148"/>
      <c r="C676" s="148"/>
      <c r="D676" s="148"/>
      <c r="E676" s="148"/>
    </row>
    <row r="677" customFormat="false" ht="12.75" hidden="false" customHeight="false" outlineLevel="0" collapsed="false">
      <c r="A677" s="148"/>
      <c r="B677" s="148"/>
      <c r="C677" s="148"/>
      <c r="D677" s="148"/>
      <c r="E677" s="148"/>
    </row>
    <row r="678" customFormat="false" ht="12.75" hidden="false" customHeight="false" outlineLevel="0" collapsed="false">
      <c r="A678" s="148"/>
      <c r="B678" s="148"/>
      <c r="C678" s="148"/>
      <c r="D678" s="148"/>
      <c r="E678" s="148"/>
    </row>
    <row r="679" customFormat="false" ht="12.75" hidden="false" customHeight="false" outlineLevel="0" collapsed="false">
      <c r="A679" s="148"/>
      <c r="B679" s="148"/>
      <c r="C679" s="148"/>
      <c r="D679" s="148"/>
      <c r="E679" s="148"/>
    </row>
    <row r="680" customFormat="false" ht="12.75" hidden="false" customHeight="false" outlineLevel="0" collapsed="false">
      <c r="A680" s="148"/>
      <c r="B680" s="148"/>
      <c r="C680" s="148"/>
      <c r="D680" s="148"/>
      <c r="E680" s="148"/>
    </row>
    <row r="681" customFormat="false" ht="12.75" hidden="false" customHeight="false" outlineLevel="0" collapsed="false">
      <c r="A681" s="148"/>
      <c r="B681" s="148"/>
      <c r="C681" s="148"/>
      <c r="D681" s="148"/>
      <c r="E681" s="148"/>
    </row>
    <row r="682" customFormat="false" ht="12.75" hidden="false" customHeight="false" outlineLevel="0" collapsed="false">
      <c r="A682" s="148"/>
      <c r="B682" s="148"/>
      <c r="C682" s="148"/>
      <c r="D682" s="148"/>
      <c r="E682" s="148"/>
    </row>
    <row r="683" customFormat="false" ht="12.75" hidden="false" customHeight="false" outlineLevel="0" collapsed="false">
      <c r="A683" s="148"/>
      <c r="B683" s="148"/>
      <c r="C683" s="148"/>
      <c r="D683" s="148"/>
      <c r="E683" s="148"/>
    </row>
    <row r="684" customFormat="false" ht="12.75" hidden="false" customHeight="false" outlineLevel="0" collapsed="false">
      <c r="A684" s="148"/>
      <c r="B684" s="148"/>
      <c r="C684" s="148"/>
      <c r="D684" s="148"/>
      <c r="E684" s="148"/>
    </row>
    <row r="685" customFormat="false" ht="12.75" hidden="false" customHeight="false" outlineLevel="0" collapsed="false">
      <c r="A685" s="148"/>
      <c r="B685" s="148"/>
      <c r="C685" s="148"/>
      <c r="D685" s="148"/>
      <c r="E685" s="148"/>
    </row>
    <row r="686" customFormat="false" ht="12.75" hidden="false" customHeight="false" outlineLevel="0" collapsed="false">
      <c r="A686" s="148"/>
      <c r="B686" s="148"/>
      <c r="C686" s="148"/>
      <c r="D686" s="148"/>
      <c r="E686" s="148"/>
    </row>
    <row r="687" customFormat="false" ht="12.75" hidden="false" customHeight="false" outlineLevel="0" collapsed="false">
      <c r="A687" s="148"/>
      <c r="B687" s="148"/>
      <c r="C687" s="148"/>
      <c r="D687" s="148"/>
      <c r="E687" s="148"/>
    </row>
    <row r="688" customFormat="false" ht="12.75" hidden="false" customHeight="false" outlineLevel="0" collapsed="false">
      <c r="A688" s="148"/>
      <c r="B688" s="148"/>
      <c r="C688" s="148"/>
      <c r="D688" s="148"/>
      <c r="E688" s="148"/>
    </row>
    <row r="689" customFormat="false" ht="12.75" hidden="false" customHeight="false" outlineLevel="0" collapsed="false">
      <c r="A689" s="148"/>
      <c r="B689" s="148"/>
      <c r="C689" s="148"/>
      <c r="D689" s="148"/>
      <c r="E689" s="148"/>
    </row>
    <row r="690" customFormat="false" ht="12.75" hidden="false" customHeight="false" outlineLevel="0" collapsed="false">
      <c r="A690" s="148"/>
      <c r="B690" s="148"/>
      <c r="C690" s="148"/>
      <c r="D690" s="148"/>
      <c r="E690" s="148"/>
    </row>
    <row r="691" customFormat="false" ht="12.75" hidden="false" customHeight="false" outlineLevel="0" collapsed="false">
      <c r="A691" s="148"/>
      <c r="B691" s="148"/>
      <c r="C691" s="148"/>
      <c r="D691" s="148"/>
      <c r="E691" s="148"/>
    </row>
    <row r="692" customFormat="false" ht="12.75" hidden="false" customHeight="false" outlineLevel="0" collapsed="false">
      <c r="A692" s="148"/>
      <c r="B692" s="148"/>
      <c r="C692" s="148"/>
      <c r="D692" s="148"/>
      <c r="E692" s="148"/>
    </row>
    <row r="693" customFormat="false" ht="12.75" hidden="false" customHeight="false" outlineLevel="0" collapsed="false">
      <c r="A693" s="148"/>
      <c r="B693" s="148"/>
      <c r="C693" s="148"/>
      <c r="D693" s="148"/>
      <c r="E693" s="148"/>
    </row>
    <row r="694" customFormat="false" ht="12.75" hidden="false" customHeight="false" outlineLevel="0" collapsed="false">
      <c r="A694" s="148"/>
      <c r="B694" s="148"/>
      <c r="C694" s="148"/>
      <c r="D694" s="148"/>
      <c r="E694" s="148"/>
    </row>
    <row r="695" customFormat="false" ht="12.75" hidden="false" customHeight="false" outlineLevel="0" collapsed="false">
      <c r="A695" s="148"/>
      <c r="B695" s="148"/>
      <c r="C695" s="148"/>
      <c r="D695" s="148"/>
      <c r="E695" s="148"/>
    </row>
    <row r="696" customFormat="false" ht="12.75" hidden="false" customHeight="false" outlineLevel="0" collapsed="false">
      <c r="A696" s="148"/>
      <c r="B696" s="148"/>
      <c r="C696" s="148"/>
      <c r="D696" s="148"/>
      <c r="E696" s="148"/>
    </row>
    <row r="697" customFormat="false" ht="12.75" hidden="false" customHeight="false" outlineLevel="0" collapsed="false">
      <c r="A697" s="148"/>
      <c r="B697" s="148"/>
      <c r="C697" s="148"/>
      <c r="D697" s="148"/>
      <c r="E697" s="148"/>
    </row>
    <row r="698" customFormat="false" ht="12.75" hidden="false" customHeight="false" outlineLevel="0" collapsed="false">
      <c r="A698" s="148"/>
      <c r="B698" s="148"/>
      <c r="C698" s="148"/>
      <c r="D698" s="148"/>
      <c r="E698" s="148"/>
    </row>
    <row r="699" customFormat="false" ht="12.75" hidden="false" customHeight="false" outlineLevel="0" collapsed="false">
      <c r="A699" s="148"/>
      <c r="B699" s="148"/>
      <c r="C699" s="148"/>
      <c r="D699" s="148"/>
      <c r="E699" s="148"/>
    </row>
    <row r="700" customFormat="false" ht="12.75" hidden="false" customHeight="false" outlineLevel="0" collapsed="false">
      <c r="A700" s="148"/>
      <c r="B700" s="148"/>
      <c r="C700" s="148"/>
      <c r="D700" s="148"/>
      <c r="E700" s="148"/>
    </row>
    <row r="701" customFormat="false" ht="12.75" hidden="false" customHeight="false" outlineLevel="0" collapsed="false">
      <c r="A701" s="148"/>
      <c r="B701" s="148"/>
      <c r="C701" s="148"/>
      <c r="D701" s="148"/>
      <c r="E701" s="148"/>
    </row>
    <row r="702" customFormat="false" ht="12.75" hidden="false" customHeight="false" outlineLevel="0" collapsed="false">
      <c r="A702" s="148"/>
      <c r="B702" s="148"/>
      <c r="C702" s="148"/>
      <c r="D702" s="148"/>
      <c r="E702" s="148"/>
    </row>
    <row r="703" customFormat="false" ht="12.75" hidden="false" customHeight="false" outlineLevel="0" collapsed="false">
      <c r="A703" s="148"/>
      <c r="B703" s="148"/>
      <c r="C703" s="148"/>
      <c r="D703" s="148"/>
      <c r="E703" s="148"/>
    </row>
    <row r="704" customFormat="false" ht="12.75" hidden="false" customHeight="false" outlineLevel="0" collapsed="false">
      <c r="A704" s="148"/>
      <c r="B704" s="148"/>
      <c r="C704" s="148"/>
      <c r="D704" s="148"/>
      <c r="E704" s="148"/>
    </row>
    <row r="705" customFormat="false" ht="12.75" hidden="false" customHeight="false" outlineLevel="0" collapsed="false">
      <c r="A705" s="148"/>
      <c r="B705" s="148"/>
      <c r="C705" s="148"/>
      <c r="D705" s="148"/>
      <c r="E705" s="148"/>
    </row>
    <row r="706" customFormat="false" ht="12.75" hidden="false" customHeight="false" outlineLevel="0" collapsed="false">
      <c r="A706" s="148"/>
      <c r="B706" s="148"/>
      <c r="C706" s="148"/>
      <c r="D706" s="148"/>
      <c r="E706" s="148"/>
    </row>
    <row r="707" customFormat="false" ht="12.75" hidden="false" customHeight="false" outlineLevel="0" collapsed="false">
      <c r="A707" s="148"/>
      <c r="B707" s="148"/>
      <c r="C707" s="148"/>
      <c r="D707" s="148"/>
      <c r="E707" s="148"/>
    </row>
    <row r="708" customFormat="false" ht="12.75" hidden="false" customHeight="false" outlineLevel="0" collapsed="false">
      <c r="A708" s="148"/>
      <c r="B708" s="148"/>
      <c r="C708" s="148"/>
      <c r="D708" s="148"/>
      <c r="E708" s="148"/>
    </row>
    <row r="709" customFormat="false" ht="12.75" hidden="false" customHeight="false" outlineLevel="0" collapsed="false">
      <c r="A709" s="148"/>
      <c r="B709" s="148"/>
      <c r="C709" s="148"/>
      <c r="D709" s="148"/>
      <c r="E709" s="148"/>
    </row>
    <row r="710" customFormat="false" ht="12.75" hidden="false" customHeight="false" outlineLevel="0" collapsed="false">
      <c r="A710" s="148"/>
      <c r="B710" s="148"/>
      <c r="C710" s="148"/>
      <c r="D710" s="148"/>
      <c r="E710" s="148"/>
    </row>
    <row r="711" customFormat="false" ht="12.75" hidden="false" customHeight="false" outlineLevel="0" collapsed="false">
      <c r="A711" s="148"/>
      <c r="B711" s="148"/>
      <c r="C711" s="148"/>
      <c r="D711" s="148"/>
      <c r="E711" s="148"/>
    </row>
    <row r="712" customFormat="false" ht="12.75" hidden="false" customHeight="false" outlineLevel="0" collapsed="false">
      <c r="A712" s="148"/>
      <c r="B712" s="148"/>
      <c r="C712" s="148"/>
      <c r="D712" s="148"/>
      <c r="E712" s="148"/>
    </row>
    <row r="713" customFormat="false" ht="12.75" hidden="false" customHeight="false" outlineLevel="0" collapsed="false">
      <c r="A713" s="148"/>
      <c r="B713" s="148"/>
      <c r="C713" s="148"/>
      <c r="D713" s="148"/>
      <c r="E713" s="148"/>
    </row>
    <row r="714" customFormat="false" ht="12.75" hidden="false" customHeight="false" outlineLevel="0" collapsed="false">
      <c r="A714" s="148"/>
      <c r="B714" s="148"/>
      <c r="C714" s="148"/>
      <c r="D714" s="148"/>
      <c r="E714" s="148"/>
    </row>
    <row r="715" customFormat="false" ht="12.75" hidden="false" customHeight="false" outlineLevel="0" collapsed="false">
      <c r="A715" s="148"/>
      <c r="B715" s="148"/>
      <c r="C715" s="148"/>
      <c r="D715" s="148"/>
      <c r="E715" s="148"/>
    </row>
    <row r="716" customFormat="false" ht="12.75" hidden="false" customHeight="false" outlineLevel="0" collapsed="false">
      <c r="A716" s="148"/>
      <c r="B716" s="148"/>
      <c r="C716" s="148"/>
      <c r="D716" s="148"/>
      <c r="E716" s="148"/>
    </row>
    <row r="717" customFormat="false" ht="12.75" hidden="false" customHeight="false" outlineLevel="0" collapsed="false">
      <c r="A717" s="148"/>
      <c r="B717" s="148"/>
      <c r="C717" s="148"/>
      <c r="D717" s="148"/>
      <c r="E717" s="148"/>
    </row>
    <row r="718" customFormat="false" ht="12.75" hidden="false" customHeight="false" outlineLevel="0" collapsed="false">
      <c r="A718" s="148"/>
      <c r="B718" s="148"/>
      <c r="C718" s="148"/>
      <c r="D718" s="148"/>
      <c r="E718" s="148"/>
    </row>
    <row r="719" customFormat="false" ht="12.75" hidden="false" customHeight="false" outlineLevel="0" collapsed="false">
      <c r="A719" s="148"/>
      <c r="B719" s="148"/>
      <c r="C719" s="148"/>
      <c r="D719" s="148"/>
      <c r="E719" s="148"/>
    </row>
    <row r="720" customFormat="false" ht="12.75" hidden="false" customHeight="false" outlineLevel="0" collapsed="false">
      <c r="A720" s="148"/>
      <c r="B720" s="148"/>
      <c r="C720" s="148"/>
      <c r="D720" s="148"/>
      <c r="E720" s="148"/>
    </row>
  </sheetData>
  <printOptions headings="false" gridLines="false" gridLinesSet="true" horizontalCentered="false" verticalCentered="false"/>
  <pageMargins left="0.5" right="0.5" top="0.75" bottom="0.75" header="0.170138888888889" footer="0.209722222222222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&amp;L&amp;12GENCO&amp;RCONFIDENTIAL</oddHeader>
    <oddFooter>&amp;L&amp;T, &amp;D&amp;C&amp;F&amp;RPage &amp;P</oddFooter>
  </headerFooter>
  <rowBreaks count="9" manualBreakCount="9">
    <brk id="205" man="true" max="16383" min="0"/>
    <brk id="296" man="true" max="16383" min="0"/>
    <brk id="347" man="true" max="16383" min="0"/>
    <brk id="400" man="true" max="16383" min="0"/>
    <brk id="455" man="true" max="16383" min="0"/>
    <brk id="476" man="true" max="16383" min="0"/>
    <brk id="526" man="true" max="16383" min="0"/>
    <brk id="589" man="true" max="16383" min="0"/>
    <brk id="610" man="true" max="16383" min="0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1999-04-01T23:08:38Z</dcterms:created>
  <dc:creator>ect</dc:creator>
  <dc:description/>
  <dc:language>en-US</dc:language>
  <cp:lastModifiedBy>clau</cp:lastModifiedBy>
  <cp:lastPrinted>2000-03-07T21:58:17Z</cp:lastPrinted>
  <cp:revision>0</cp:revision>
  <dc:subject/>
  <dc:title/>
</cp:coreProperties>
</file>