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  <sheet name="Plan Comp" sheetId="3" state="visible" r:id="rId5"/>
  </sheets>
  <definedNames>
    <definedName function="false" hidden="false" localSheetId="2" name="_xlnm.Print_Area" vbProcedure="false">'Plan Comp'!$A$1:$BT$75</definedName>
    <definedName function="false" hidden="false" localSheetId="1" name="_xlnm.Print_Area" vbProcedure="false">'Year Over Year'!$A$1:$BS$91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<sst xmlns="http://schemas.openxmlformats.org/spreadsheetml/2006/main" count="210" uniqueCount="96">
  <si>
    <t xml:space="preserve">Enron Americas</t>
  </si>
  <si>
    <t xml:space="preserve">Mid-Market and Originations Transactions</t>
  </si>
  <si>
    <t xml:space="preserve">2000 vs. 2001</t>
  </si>
  <si>
    <t xml:space="preserve">Enron North America</t>
  </si>
  <si>
    <t xml:space="preserve">Number of Transactions</t>
  </si>
  <si>
    <t xml:space="preserve">Variance F/(U)</t>
  </si>
  <si>
    <t xml:space="preserve">1Q 2000</t>
  </si>
  <si>
    <t xml:space="preserve">1Q 2001</t>
  </si>
  <si>
    <t xml:space="preserve">2Q 2000</t>
  </si>
  <si>
    <t xml:space="preserve">2Q 2001</t>
  </si>
  <si>
    <t xml:space="preserve">3Q 2000</t>
  </si>
  <si>
    <t xml:space="preserve">3Q 2001</t>
  </si>
  <si>
    <t xml:space="preserve">4Q 2000</t>
  </si>
  <si>
    <t xml:space="preserve">4Q 2001</t>
  </si>
  <si>
    <t xml:space="preserve">YTD 00</t>
  </si>
  <si>
    <t xml:space="preserve">YTD 01</t>
  </si>
  <si>
    <t xml:space="preserve">% increase</t>
  </si>
  <si>
    <t xml:space="preserve">Canada</t>
  </si>
  <si>
    <t xml:space="preserve">   Canada Power- Alberta</t>
  </si>
  <si>
    <t xml:space="preserve">   Canada Power- Eastern</t>
  </si>
  <si>
    <t xml:space="preserve"> 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</si>
  <si>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</si>
  <si>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</si>
  <si>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</si>
  <si>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</si>
  <si>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</si>
  <si>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</si>
  <si>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  Derivatives</t>
  </si>
  <si>
    <t xml:space="preserve">East Power</t>
  </si>
  <si>
    <t xml:space="preserve">   ERCOT</t>
  </si>
  <si>
    <t xml:space="preserve">   Southeast</t>
  </si>
  <si>
    <t xml:space="preserve">   Midwest</t>
  </si>
  <si>
    <t xml:space="preserve">   Northeast</t>
  </si>
  <si>
    <t xml:space="preserve">West Power</t>
  </si>
  <si>
    <t xml:space="preserve">  Trading</t>
  </si>
  <si>
    <t xml:space="preserve">  Mid-Market/Services</t>
  </si>
  <si>
    <t xml:space="preserve">  Originations</t>
  </si>
  <si>
    <t xml:space="preserve">HPL</t>
  </si>
  <si>
    <t xml:space="preserve">HPL - Transport</t>
  </si>
  <si>
    <t xml:space="preserve">Energy Capital Resources</t>
  </si>
  <si>
    <t xml:space="preserve">Mexico</t>
  </si>
  <si>
    <t xml:space="preserve"> Total Value of Transactions</t>
  </si>
  <si>
    <t xml:space="preserve">(in Thousand $)</t>
  </si>
  <si>
    <t xml:space="preserve">  Canada Power-Alberta</t>
  </si>
  <si>
    <t xml:space="preserve">  Canada Power-Eastern</t>
  </si>
  <si>
    <t xml:space="preserve">  Canada Gas</t>
  </si>
  <si>
    <t xml:space="preserve">Per Management Summary: </t>
  </si>
  <si>
    <t xml:space="preserve">Mid Market</t>
  </si>
  <si>
    <t xml:space="preserve">Originations</t>
  </si>
  <si>
    <t xml:space="preserve">Less: Sold Peakers</t>
  </si>
  <si>
    <t xml:space="preserve">Total Adjusted Mgmt Summary</t>
  </si>
  <si>
    <t xml:space="preserve">Total Per Orig Schedule</t>
  </si>
  <si>
    <t xml:space="preserve">Variance</t>
  </si>
  <si>
    <t xml:space="preserve">Pilkington (in Derivatives other line)  </t>
  </si>
  <si>
    <t xml:space="preserve">EES (in Derivatives other line)  </t>
  </si>
  <si>
    <t xml:space="preserve">EGM  (in Derivatives other line)  </t>
  </si>
  <si>
    <t xml:space="preserve">Vitro (in Mexico other line)</t>
  </si>
  <si>
    <t xml:space="preserve">Other</t>
  </si>
  <si>
    <t xml:space="preserve">2001 Actuals vs Targets</t>
  </si>
  <si>
    <t xml:space="preserve">Jan Actuals</t>
  </si>
  <si>
    <t xml:space="preserve">Jan Target</t>
  </si>
  <si>
    <t xml:space="preserve">Feb Actuals</t>
  </si>
  <si>
    <t xml:space="preserve">Feb Target</t>
  </si>
  <si>
    <t xml:space="preserve">Mar Actuals</t>
  </si>
  <si>
    <t xml:space="preserve">Mar Target</t>
  </si>
  <si>
    <t xml:space="preserve">1Q Actuals</t>
  </si>
  <si>
    <t xml:space="preserve">1Q Target</t>
  </si>
  <si>
    <t xml:space="preserve">Apr Actuals</t>
  </si>
  <si>
    <t xml:space="preserve">Apr Target</t>
  </si>
  <si>
    <t xml:space="preserve">May Actuals</t>
  </si>
  <si>
    <t xml:space="preserve">May Target</t>
  </si>
  <si>
    <t xml:space="preserve">Jun Actuals</t>
  </si>
  <si>
    <t xml:space="preserve">Jun Target</t>
  </si>
  <si>
    <t xml:space="preserve">2Q Actuals</t>
  </si>
  <si>
    <t xml:space="preserve">2Q Target</t>
  </si>
  <si>
    <t xml:space="preserve">Jul Actuals</t>
  </si>
  <si>
    <t xml:space="preserve">Jul Target</t>
  </si>
  <si>
    <t xml:space="preserve">Aug Actuals</t>
  </si>
  <si>
    <t xml:space="preserve">Aug Target</t>
  </si>
  <si>
    <t xml:space="preserve">Sept Actuals</t>
  </si>
  <si>
    <t xml:space="preserve">Sept Target</t>
  </si>
  <si>
    <t xml:space="preserve">3Q Actuals</t>
  </si>
  <si>
    <t xml:space="preserve">3Q Target</t>
  </si>
  <si>
    <t xml:space="preserve">Oct Actuals</t>
  </si>
  <si>
    <t xml:space="preserve">Oct Target</t>
  </si>
  <si>
    <t xml:space="preserve">Nov Actuals</t>
  </si>
  <si>
    <t xml:space="preserve">Nov Target</t>
  </si>
  <si>
    <t xml:space="preserve">Dec Actuals</t>
  </si>
  <si>
    <t xml:space="preserve">Dec Target</t>
  </si>
  <si>
    <t xml:space="preserve">4Q Actuals</t>
  </si>
  <si>
    <t xml:space="preserve">4Q Target</t>
  </si>
  <si>
    <t xml:space="preserve">YTD Actuals</t>
  </si>
  <si>
    <t xml:space="preserve">YTD Target</t>
  </si>
  <si>
    <t xml:space="preserve">2001 Target</t>
  </si>
  <si>
    <t xml:space="preserve">  Canada Power- Alberta</t>
  </si>
  <si>
    <t xml:space="preserve">  Canada Power- Eastern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</si>
</sst>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[$-409]mmm\-yy"/>
    <numFmt numFmtId="167" formatCode="_(* #,##0.00_);_(* \(#,##0.00\);_(* \-??_);_(@_)"/>
    <numFmt numFmtId="168" formatCode="_(* #,##0_);_(* \(#,##0\);_(* \-??_);_(@_)"/>
    <numFmt numFmtId="169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"/>
      <color rgb="FF000000"/>
      <name val="Arial"/>
      <family val="2"/>
    </font>
    <font>
      <sz val="9"/>
      <color rgb="FF000000"/>
      <name val="Arial Narrow"/>
      <family val="2"/>
    </font>
    <font>
      <sz val="11.75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March YTD Transactions</a:t>
            </a:r>
          </a:p>
        </c:rich>
      </c:tx>
      <c:layout>
        <c:manualLayout>
          <c:xMode val="edge"/>
          <c:yMode val="edge"/>
          <c:x val="0.389385297069696"/>
          <c:y val="0.0187448451675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612010085926216"/>
          <c:y val="0.178975781660044"/>
          <c:w val="0.987221229405861"/>
          <c:h val="0.82102421833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Year'!$BO$7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Year'!$A$14:$A$19,'Year Over Year'!$A$22:$A$25,'Year Over Year'!$A$28,'Year Over Year'!$A$30,'Year Over Year'!$A$32:$A$35</c:f>
              <c:strCache>
                <c:ptCount val="17"/>
                <c:pt idx="0">
                  <c:v>   Canada Power- Alberta</c:v>
                </c:pt>
                <c:pt idx="1">
                  <c:v> 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Year'!$BO$9,'Year Over Year'!$BO$11,'Year Over Year'!$BO$14:$BO$19,'Year Over Year'!$BO$22:$BO$25,'Year Over Year'!$BO$28,'Year Over Year'!$BO$30,'Year Over Year'!$BO$32,'Year Over Year'!$BO$33,'Year Over Year'!$BO$34,'Year Over Year'!$BO$35</c:f>
              <c:numCache>
                <c:formatCode>_(* #,##0_);_(* \(#,##0\);_(* \-??_);_(@_)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30</c:v>
                </c:pt>
                <c:pt idx="3">
                  <c:v>46</c:v>
                </c:pt>
                <c:pt idx="4">
                  <c:v>3</c:v>
                </c:pt>
                <c:pt idx="5">
                  <c:v>8</c:v>
                </c:pt>
                <c:pt idx="6">
                  <c:v>746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174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'Year Over Year'!$BP$7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Year'!$A$14:$A$19,'Year Over Year'!$A$22:$A$25,'Year Over Year'!$A$28,'Year Over Year'!$A$30,'Year Over Year'!$A$32:$A$35</c:f>
              <c:strCache>
                <c:ptCount val="17"/>
                <c:pt idx="0">
                  <c:v>   Canada Power- Alberta</c:v>
                </c:pt>
                <c:pt idx="1">
                  <c:v> 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Year'!$BP$9,'Year Over Year'!$BP$11,'Year Over Year'!$BP$14:$BP$19,'Year Over Year'!$BP$22:$BP$25,'Year Over Year'!$BP$28,'Year Over Year'!$BP$30,'Year Over Year'!$BP$32,'Year Over Year'!$BP$33,'Year Over Year'!$BP$34,'Year Over Year'!$BP$35</c:f>
              <c:numCache>
                <c:formatCode>_(* #,##0_);_(* \(#,##0\);_(* \-??_);_(@_)</c:formatCode>
                <c:ptCount val="17"/>
                <c:pt idx="0">
                  <c:v>3</c:v>
                </c:pt>
                <c:pt idx="1">
                  <c:v>144</c:v>
                </c:pt>
                <c:pt idx="2">
                  <c:v>152</c:v>
                </c:pt>
                <c:pt idx="3">
                  <c:v>306</c:v>
                </c:pt>
                <c:pt idx="4">
                  <c:v>97</c:v>
                </c:pt>
                <c:pt idx="5">
                  <c:v>0</c:v>
                </c:pt>
                <c:pt idx="6">
                  <c:v>1094</c:v>
                </c:pt>
                <c:pt idx="7">
                  <c:v>4</c:v>
                </c:pt>
                <c:pt idx="8">
                  <c:v>2</c:v>
                </c:pt>
                <c:pt idx="9">
                  <c:v>28</c:v>
                </c:pt>
                <c:pt idx="10">
                  <c:v>12</c:v>
                </c:pt>
                <c:pt idx="11">
                  <c:v>0</c:v>
                </c:pt>
                <c:pt idx="12">
                  <c:v>16</c:v>
                </c:pt>
                <c:pt idx="13">
                  <c:v>111</c:v>
                </c:pt>
                <c:pt idx="14">
                  <c:v>2</c:v>
                </c:pt>
                <c:pt idx="15">
                  <c:v>1</c:v>
                </c:pt>
                <c:pt idx="16">
                  <c:v>20</c:v>
                </c:pt>
              </c:numCache>
            </c:numRef>
          </c:val>
        </c:ser>
        <c:gapWidth val="150"/>
        <c:overlap val="0"/>
        <c:axId val="87418507"/>
        <c:axId val="97288956"/>
      </c:barChart>
      <c:lineChart>
        <c:grouping val="standard"/>
        <c:varyColors val="0"/>
        <c:ser>
          <c:idx val="2"/>
          <c:order val="2"/>
          <c:tx>
            <c:strRef>
              <c:f>'Plan Comp'!$BP$7</c:f>
              <c:strCache>
                <c:ptCount val="1"/>
                <c:pt idx="0">
                  <c:v>YTD Target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Year'!$A$14:$A$19,'Year Over Year'!$A$22:$A$25,'Year Over Year'!$A$28,'Year Over Year'!$A$30,'Year Over Year'!$A$32:$A$35</c:f>
              <c:strCache>
                <c:ptCount val="17"/>
                <c:pt idx="0">
                  <c:v>   Canada Power- Alberta</c:v>
                </c:pt>
                <c:pt idx="1">
                  <c:v> 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'Plan Comp'!$BP$9,'Plan Comp'!$BP$11,'Plan Comp'!$BP$14:$BP$19,'Plan Comp'!$BP$22:$BP$25,'Plan Comp'!$BP$28,'Plan Comp'!$BP$30,'Plan Comp'!$BP$32,'Plan Comp'!$BP$33,'Plan Comp'!$BP$34,'Plan Comp'!$BP$35</c:f>
              <c:numCache>
                <c:formatCode>_(* #,##0_);_(* \(#,##0\);_(* \-??_);_(@_)</c:formatCode>
                <c:ptCount val="17"/>
                <c:pt idx="0">
                  <c:v>20</c:v>
                </c:pt>
                <c:pt idx="1">
                  <c:v>180</c:v>
                </c:pt>
                <c:pt idx="2">
                  <c:v>119</c:v>
                </c:pt>
                <c:pt idx="3">
                  <c:v>38</c:v>
                </c:pt>
                <c:pt idx="4">
                  <c:v>38</c:v>
                </c:pt>
                <c:pt idx="5">
                  <c:v>31</c:v>
                </c:pt>
                <c:pt idx="6">
                  <c:v>400</c:v>
                </c:pt>
                <c:pt idx="7">
                  <c:v>13</c:v>
                </c:pt>
                <c:pt idx="8">
                  <c:v>23</c:v>
                </c:pt>
                <c:pt idx="9">
                  <c:v>50</c:v>
                </c:pt>
                <c:pt idx="10">
                  <c:v>38</c:v>
                </c:pt>
                <c:pt idx="11">
                  <c:v>0</c:v>
                </c:pt>
                <c:pt idx="12">
                  <c:v>125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418507"/>
        <c:axId val="97288956"/>
      </c:lineChart>
      <c:catAx>
        <c:axId val="874185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7288956"/>
        <c:crossesAt val="0"/>
        <c:auto val="1"/>
        <c:lblAlgn val="ctr"/>
        <c:lblOffset val="100"/>
        <c:noMultiLvlLbl val="0"/>
      </c:catAx>
      <c:valAx>
        <c:axId val="972889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185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5173688462386"/>
          <c:y val="0.12341606058334"/>
          <c:w val="0.352346446669441"/>
          <c:h val="0.0476119067256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March YTD Value</a:t>
            </a:r>
          </a:p>
        </c:rich>
      </c:tx>
      <c:layout>
        <c:manualLayout>
          <c:xMode val="edge"/>
          <c:yMode val="edge"/>
          <c:x val="0.418523404671162"/>
          <c:y val="0.025247971145175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0515000488615"/>
          <c:y val="0.174180943793207"/>
          <c:w val="0.962278901592886"/>
          <c:h val="0.8060565073639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Year'!$BO$41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Year'!$A$43,'Year Over Year'!$A$45,'Year Over Year'!$A$48:$A$53,'Year Over Year'!$A$56:$A$59,'Year Over Year'!$A$62,'Year Over Year'!$A$64,'Year Over Year'!$A$66:$A$69</c:f>
              <c:strCache>
                <c:ptCount val="17"/>
                <c:pt idx="0">
                  <c:v>  Canada Power-Alberta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Year'!$BO$43,'Year Over Year'!$BO$45,'Year Over Year'!$BO$48:$BO$53,'Year Over Year'!$BO$56:$BO$59,'Year Over Year'!$BO$62,'Year Over Year'!$BO$64,'Year Over Year'!$BO$66,'Year Over Year'!$BO$67,'Year Over Year'!$BO$68,'Year Over Year'!$BO$69</c:f>
              <c:numCache>
                <c:formatCode>_(* #,##0_);_(* \(#,##0\);_(* \-??_);_(@_)</c:formatCode>
                <c:ptCount val="17"/>
                <c:pt idx="0">
                  <c:v>0</c:v>
                </c:pt>
                <c:pt idx="1">
                  <c:v>17.956</c:v>
                </c:pt>
                <c:pt idx="2">
                  <c:v>140.46</c:v>
                </c:pt>
                <c:pt idx="3">
                  <c:v>1275.808</c:v>
                </c:pt>
                <c:pt idx="4">
                  <c:v>354.788</c:v>
                </c:pt>
                <c:pt idx="5">
                  <c:v>35.704</c:v>
                </c:pt>
                <c:pt idx="6">
                  <c:v>5478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</c:v>
                </c:pt>
                <c:pt idx="11">
                  <c:v>0</c:v>
                </c:pt>
                <c:pt idx="12">
                  <c:v>0</c:v>
                </c:pt>
                <c:pt idx="13">
                  <c:v>5588.762</c:v>
                </c:pt>
                <c:pt idx="14">
                  <c:v>153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strRef>
              <c:f>'Year Over Year'!$BP$41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Year'!$A$43,'Year Over Year'!$A$45,'Year Over Year'!$A$48:$A$53,'Year Over Year'!$A$56:$A$59,'Year Over Year'!$A$62,'Year Over Year'!$A$64,'Year Over Year'!$A$66:$A$69</c:f>
              <c:strCache>
                <c:ptCount val="17"/>
                <c:pt idx="0">
                  <c:v>  Canada Power-Alberta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Derivatives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Trading</c:v>
                </c:pt>
                <c:pt idx="12">
                  <c:v>  Originations</c:v>
                </c:pt>
                <c:pt idx="13">
                  <c:v>HPL</c:v>
                </c:pt>
                <c:pt idx="14">
                  <c:v>HPL - Transport</c:v>
                </c:pt>
                <c:pt idx="15">
                  <c:v>Energy Capital Resources</c:v>
                </c:pt>
                <c:pt idx="16">
                  <c:v>Mexico</c:v>
                </c:pt>
              </c:strCache>
            </c:strRef>
          </c:cat>
          <c:val>
            <c:numRef>
              <c:f>'Year Over Year'!$BP$43,'Year Over Year'!$BP$45,'Year Over Year'!$BP$48:$BP$53,'Year Over Year'!$BP$56:$BP$59,'Year Over Year'!$BP$62,'Year Over Year'!$BP$64,'Year Over Year'!$BP$66,'Year Over Year'!$BP$67,'Year Over Year'!$BP$68,'Year Over Year'!$BP$69</c:f>
              <c:numCache>
                <c:formatCode>_(* #,##0_);_(* \(#,##0\);_(* \-??_);_(@_)</c:formatCode>
                <c:ptCount val="17"/>
                <c:pt idx="0">
                  <c:v>26010</c:v>
                </c:pt>
                <c:pt idx="1">
                  <c:v>6872.268</c:v>
                </c:pt>
                <c:pt idx="2">
                  <c:v>1486.542</c:v>
                </c:pt>
                <c:pt idx="3">
                  <c:v>4708.021</c:v>
                </c:pt>
                <c:pt idx="4">
                  <c:v>7108.045</c:v>
                </c:pt>
                <c:pt idx="5">
                  <c:v>0</c:v>
                </c:pt>
                <c:pt idx="6">
                  <c:v>9509.058</c:v>
                </c:pt>
                <c:pt idx="7">
                  <c:v>203</c:v>
                </c:pt>
                <c:pt idx="8">
                  <c:v>363</c:v>
                </c:pt>
                <c:pt idx="9">
                  <c:v>1629</c:v>
                </c:pt>
                <c:pt idx="10">
                  <c:v>9710</c:v>
                </c:pt>
                <c:pt idx="11">
                  <c:v>0</c:v>
                </c:pt>
                <c:pt idx="12">
                  <c:v>10880</c:v>
                </c:pt>
                <c:pt idx="13">
                  <c:v>2752.728</c:v>
                </c:pt>
                <c:pt idx="14">
                  <c:v>5758.63</c:v>
                </c:pt>
                <c:pt idx="15">
                  <c:v>56.213</c:v>
                </c:pt>
                <c:pt idx="16">
                  <c:v>291.937</c:v>
                </c:pt>
              </c:numCache>
            </c:numRef>
          </c:val>
        </c:ser>
        <c:gapWidth val="150"/>
        <c:overlap val="0"/>
        <c:axId val="6430477"/>
        <c:axId val="45270886"/>
      </c:barChart>
      <c:catAx>
        <c:axId val="64304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3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70886"/>
        <c:crossesAt val="0"/>
        <c:auto val="1"/>
        <c:lblAlgn val="ctr"/>
        <c:lblOffset val="100"/>
        <c:noMultiLvlLbl val="0"/>
      </c:catAx>
      <c:valAx>
        <c:axId val="452708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(in Thousand 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04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762435258477"/>
          <c:y val="0.111436729786595"/>
          <c:w val="0.274943809244601"/>
          <c:h val="0.06094078749624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20</xdr:col>
      <xdr:colOff>499320</xdr:colOff>
      <xdr:row>33</xdr:row>
      <xdr:rowOff>162000</xdr:rowOff>
    </xdr:to>
    <xdr:graphicFrame>
      <xdr:nvGraphicFramePr>
        <xdr:cNvPr id="0" name="Chart 1"/>
        <xdr:cNvGraphicFramePr/>
      </xdr:nvGraphicFramePr>
      <xdr:xfrm>
        <a:off x="189360" y="1342800"/>
        <a:ext cx="14705280" cy="480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199440</xdr:colOff>
      <xdr:row>35</xdr:row>
      <xdr:rowOff>124200</xdr:rowOff>
    </xdr:from>
    <xdr:to>
      <xdr:col>20</xdr:col>
      <xdr:colOff>539280</xdr:colOff>
      <xdr:row>65</xdr:row>
      <xdr:rowOff>56880</xdr:rowOff>
    </xdr:to>
    <xdr:graphicFrame>
      <xdr:nvGraphicFramePr>
        <xdr:cNvPr id="1" name="Chart 2"/>
        <xdr:cNvGraphicFramePr/>
      </xdr:nvGraphicFramePr>
      <xdr:xfrm>
        <a:off x="199440" y="6429600"/>
        <a:ext cx="14735160" cy="479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90"/>
  <sheetViews>
    <sheetView showFormulas="false" showGridLines="true" showRowColHeaders="true" showZeros="true" rightToLeft="false" tabSelected="true" showOutlineSymbols="true" defaultGridColor="true" view="normal" topLeftCell="L37" colorId="64" zoomScale="100" zoomScaleNormal="100" zoomScalePageLayoutView="100" workbookViewId="0">
      <selection pane="topLeft" activeCell="A1" activeCellId="0" sqref="A1:U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false" outlineLevel="0" max="2" min="2" style="0" width="12.85"/>
    <col collapsed="false" customWidth="true" hidden="false" outlineLevel="0" max="5" min="3" style="0" width="10.71"/>
    <col collapsed="false" customWidth="true" hidden="false" outlineLevel="0" max="6" min="6" style="0" width="2.28"/>
    <col collapsed="false" customWidth="true" hidden="false" outlineLevel="0" max="9" min="7" style="0" width="10.71"/>
    <col collapsed="false" customWidth="true" hidden="false" outlineLevel="0" max="10" min="10" style="0" width="2.28"/>
    <col collapsed="false" customWidth="true" hidden="false" outlineLevel="0" max="13" min="11" style="0" width="10.71"/>
    <col collapsed="false" customWidth="true" hidden="false" outlineLevel="0" max="14" min="14" style="0" width="2.28"/>
    <col collapsed="false" customWidth="true" hidden="false" outlineLevel="0" max="17" min="15" style="0" width="10.71"/>
    <col collapsed="false" customWidth="true" hidden="true" outlineLevel="0" max="18" min="18" style="0" width="2.28"/>
    <col collapsed="false" customWidth="true" hidden="true" outlineLevel="0" max="21" min="19" style="0" width="10.71"/>
    <col collapsed="false" customWidth="true" hidden="true" outlineLevel="0" max="22" min="22" style="0" width="2.28"/>
    <col collapsed="false" customWidth="true" hidden="true" outlineLevel="0" max="25" min="23" style="0" width="10.71"/>
    <col collapsed="false" customWidth="true" hidden="true" outlineLevel="0" max="26" min="26" style="0" width="2.28"/>
    <col collapsed="false" customWidth="true" hidden="true" outlineLevel="0" max="29" min="27" style="0" width="10.71"/>
    <col collapsed="false" customWidth="true" hidden="true" outlineLevel="0" max="30" min="30" style="0" width="2.28"/>
    <col collapsed="false" customWidth="true" hidden="true" outlineLevel="0" max="33" min="31" style="0" width="10.71"/>
    <col collapsed="false" customWidth="true" hidden="true" outlineLevel="0" max="34" min="34" style="0" width="2.28"/>
    <col collapsed="false" customWidth="true" hidden="true" outlineLevel="0" max="37" min="35" style="0" width="10.71"/>
    <col collapsed="false" customWidth="true" hidden="true" outlineLevel="0" max="38" min="38" style="0" width="2.28"/>
    <col collapsed="false" customWidth="true" hidden="true" outlineLevel="0" max="41" min="39" style="0" width="10.71"/>
    <col collapsed="false" customWidth="true" hidden="true" outlineLevel="0" max="42" min="42" style="0" width="2.28"/>
    <col collapsed="false" customWidth="true" hidden="true" outlineLevel="0" max="45" min="43" style="0" width="10.71"/>
    <col collapsed="false" customWidth="true" hidden="true" outlineLevel="0" max="46" min="46" style="0" width="2.28"/>
    <col collapsed="false" customWidth="true" hidden="true" outlineLevel="0" max="49" min="47" style="0" width="10.71"/>
    <col collapsed="false" customWidth="true" hidden="true" outlineLevel="0" max="50" min="50" style="0" width="2.28"/>
    <col collapsed="false" customWidth="true" hidden="true" outlineLevel="0" max="53" min="51" style="0" width="10.71"/>
    <col collapsed="false" customWidth="true" hidden="true" outlineLevel="0" max="54" min="54" style="0" width="2.28"/>
    <col collapsed="false" customWidth="true" hidden="true" outlineLevel="0" max="57" min="55" style="0" width="10.71"/>
    <col collapsed="false" customWidth="true" hidden="true" outlineLevel="0" max="58" min="58" style="0" width="2.28"/>
    <col collapsed="false" customWidth="true" hidden="true" outlineLevel="0" max="61" min="59" style="0" width="10.71"/>
    <col collapsed="false" customWidth="true" hidden="true" outlineLevel="0" max="62" min="62" style="0" width="2.28"/>
    <col collapsed="false" customWidth="true" hidden="true" outlineLevel="0" max="65" min="63" style="0" width="10.71"/>
    <col collapsed="false" customWidth="true" hidden="false" outlineLevel="0" max="66" min="66" style="0" width="2.28"/>
    <col collapsed="false" customWidth="true" hidden="false" outlineLevel="0" max="69" min="67" style="0" width="10.71"/>
    <col collapsed="false" customWidth="true" hidden="true" outlineLevel="0" max="70" min="70" style="0" width="7.7"/>
    <col collapsed="false" customWidth="true" hidden="false" outlineLevel="0" max="71" min="71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K6" s="4"/>
      <c r="L6" s="4"/>
      <c r="M6" s="4"/>
      <c r="O6" s="4"/>
      <c r="P6" s="4"/>
      <c r="Q6" s="4"/>
      <c r="S6" s="4"/>
      <c r="T6" s="4"/>
      <c r="U6" s="4"/>
      <c r="W6" s="4"/>
      <c r="X6" s="4"/>
      <c r="Y6" s="4"/>
      <c r="AA6" s="4"/>
      <c r="AB6" s="4"/>
      <c r="AC6" s="4"/>
      <c r="AE6" s="4"/>
      <c r="AF6" s="4"/>
      <c r="AG6" s="4"/>
      <c r="AI6" s="4"/>
      <c r="AJ6" s="4"/>
      <c r="AK6" s="4"/>
      <c r="AM6" s="4"/>
      <c r="AN6" s="4"/>
      <c r="AO6" s="4"/>
      <c r="AQ6" s="4"/>
      <c r="AR6" s="4"/>
      <c r="AS6" s="4"/>
      <c r="AU6" s="4"/>
      <c r="AV6" s="4"/>
      <c r="AW6" s="4"/>
      <c r="AY6" s="4"/>
      <c r="AZ6" s="4"/>
      <c r="BA6" s="4"/>
      <c r="BC6" s="4"/>
      <c r="BD6" s="4"/>
      <c r="BE6" s="4"/>
      <c r="BG6" s="4"/>
      <c r="BH6" s="4"/>
      <c r="BI6" s="4"/>
      <c r="BK6" s="4"/>
      <c r="BL6" s="4"/>
      <c r="BM6" s="4"/>
      <c r="BO6" s="5"/>
      <c r="BP6" s="5"/>
      <c r="BQ6" s="5"/>
      <c r="BR6" s="5"/>
    </row>
    <row r="7" customFormat="false" ht="27" hidden="false" customHeight="true" outlineLevel="0" collapsed="false">
      <c r="C7" s="6" t="n">
        <v>36526</v>
      </c>
      <c r="D7" s="6" t="n">
        <v>36892</v>
      </c>
      <c r="E7" s="7" t="s">
        <v>5</v>
      </c>
      <c r="F7" s="8"/>
      <c r="G7" s="6" t="n">
        <v>36557</v>
      </c>
      <c r="H7" s="6" t="n">
        <v>36923</v>
      </c>
      <c r="I7" s="7" t="s">
        <v>5</v>
      </c>
      <c r="K7" s="6" t="n">
        <v>36586</v>
      </c>
      <c r="L7" s="6" t="n">
        <v>36951</v>
      </c>
      <c r="M7" s="7" t="s">
        <v>5</v>
      </c>
      <c r="O7" s="6" t="s">
        <v>6</v>
      </c>
      <c r="P7" s="6" t="s">
        <v>7</v>
      </c>
      <c r="Q7" s="7" t="s">
        <v>5</v>
      </c>
      <c r="S7" s="6" t="n">
        <v>36617</v>
      </c>
      <c r="T7" s="6" t="n">
        <v>36982</v>
      </c>
      <c r="U7" s="7" t="s">
        <v>5</v>
      </c>
      <c r="W7" s="6" t="n">
        <v>36647</v>
      </c>
      <c r="X7" s="6" t="n">
        <v>37012</v>
      </c>
      <c r="Y7" s="7" t="s">
        <v>5</v>
      </c>
      <c r="AA7" s="6" t="n">
        <v>36678</v>
      </c>
      <c r="AB7" s="6" t="n">
        <v>37043</v>
      </c>
      <c r="AC7" s="7" t="s">
        <v>5</v>
      </c>
      <c r="AE7" s="6" t="s">
        <v>8</v>
      </c>
      <c r="AF7" s="6" t="s">
        <v>9</v>
      </c>
      <c r="AG7" s="7" t="s">
        <v>5</v>
      </c>
      <c r="AI7" s="6" t="n">
        <v>36708</v>
      </c>
      <c r="AJ7" s="6" t="n">
        <v>37073</v>
      </c>
      <c r="AK7" s="7" t="s">
        <v>5</v>
      </c>
      <c r="AM7" s="6" t="n">
        <v>36739</v>
      </c>
      <c r="AN7" s="6" t="n">
        <v>37104</v>
      </c>
      <c r="AO7" s="7" t="s">
        <v>5</v>
      </c>
      <c r="AQ7" s="6" t="n">
        <v>36770</v>
      </c>
      <c r="AR7" s="6" t="n">
        <v>37135</v>
      </c>
      <c r="AS7" s="7" t="s">
        <v>5</v>
      </c>
      <c r="AU7" s="6" t="s">
        <v>10</v>
      </c>
      <c r="AV7" s="6" t="s">
        <v>11</v>
      </c>
      <c r="AW7" s="7" t="s">
        <v>5</v>
      </c>
      <c r="AY7" s="6" t="n">
        <v>36800</v>
      </c>
      <c r="AZ7" s="6" t="n">
        <v>37165</v>
      </c>
      <c r="BA7" s="7" t="s">
        <v>5</v>
      </c>
      <c r="BC7" s="6" t="n">
        <v>36831</v>
      </c>
      <c r="BD7" s="6" t="n">
        <v>37196</v>
      </c>
      <c r="BE7" s="7" t="s">
        <v>5</v>
      </c>
      <c r="BG7" s="6" t="n">
        <v>36861</v>
      </c>
      <c r="BH7" s="6" t="n">
        <v>37226</v>
      </c>
      <c r="BI7" s="7" t="s">
        <v>5</v>
      </c>
      <c r="BK7" s="6" t="s">
        <v>12</v>
      </c>
      <c r="BL7" s="6" t="s">
        <v>13</v>
      </c>
      <c r="BM7" s="7" t="s">
        <v>5</v>
      </c>
      <c r="BO7" s="6" t="s">
        <v>14</v>
      </c>
      <c r="BP7" s="6" t="s">
        <v>15</v>
      </c>
      <c r="BQ7" s="7" t="s">
        <v>5</v>
      </c>
      <c r="BR7" s="7" t="s">
        <v>16</v>
      </c>
    </row>
    <row r="8" customFormat="false" ht="12.75" hidden="false" customHeight="true" outlineLevel="0" collapsed="false">
      <c r="A8" s="3" t="s">
        <v>17</v>
      </c>
      <c r="C8" s="9"/>
      <c r="D8" s="9"/>
      <c r="E8" s="8"/>
      <c r="F8" s="8"/>
      <c r="G8" s="9"/>
      <c r="H8" s="9"/>
      <c r="I8" s="8"/>
      <c r="K8" s="9"/>
      <c r="L8" s="9"/>
      <c r="M8" s="8"/>
      <c r="O8" s="9"/>
      <c r="P8" s="9"/>
      <c r="Q8" s="8"/>
      <c r="S8" s="9"/>
      <c r="T8" s="9"/>
      <c r="U8" s="8"/>
      <c r="W8" s="9"/>
      <c r="X8" s="9"/>
      <c r="Y8" s="8"/>
      <c r="AA8" s="9"/>
      <c r="AB8" s="9"/>
      <c r="AC8" s="8"/>
      <c r="AE8" s="9"/>
      <c r="AF8" s="9"/>
      <c r="AG8" s="8"/>
      <c r="AI8" s="9"/>
      <c r="AJ8" s="9"/>
      <c r="AK8" s="8"/>
      <c r="AM8" s="9"/>
      <c r="AN8" s="9"/>
      <c r="AO8" s="8"/>
      <c r="AQ8" s="9"/>
      <c r="AR8" s="9"/>
      <c r="AS8" s="8"/>
      <c r="AU8" s="9"/>
      <c r="AV8" s="9"/>
      <c r="AW8" s="8"/>
      <c r="AY8" s="9"/>
      <c r="AZ8" s="9"/>
      <c r="BA8" s="8"/>
      <c r="BC8" s="9"/>
      <c r="BD8" s="9"/>
      <c r="BE8" s="8"/>
      <c r="BG8" s="9"/>
      <c r="BH8" s="9"/>
      <c r="BI8" s="8"/>
      <c r="BK8" s="9"/>
      <c r="BL8" s="9"/>
      <c r="BM8" s="8"/>
      <c r="BO8" s="9"/>
      <c r="BP8" s="9"/>
      <c r="BQ8" s="8"/>
      <c r="BR8" s="8"/>
    </row>
    <row r="9" customFormat="false" ht="12.75" hidden="false" customHeight="true" outlineLevel="0" collapsed="false">
      <c r="A9" s="0" t="s">
        <v>18</v>
      </c>
      <c r="C9" s="10" t="n">
        <v>0</v>
      </c>
      <c r="D9" s="10" t="n">
        <v>3</v>
      </c>
      <c r="E9" s="10" t="n">
        <f aca="false">D9-C9</f>
        <v>3</v>
      </c>
      <c r="F9" s="11"/>
      <c r="G9" s="10" t="n">
        <v>0</v>
      </c>
      <c r="H9" s="10" t="n">
        <v>0</v>
      </c>
      <c r="I9" s="10" t="n">
        <f aca="false">H9-G9</f>
        <v>0</v>
      </c>
      <c r="K9" s="10" t="n">
        <v>0</v>
      </c>
      <c r="L9" s="10" t="n">
        <v>0</v>
      </c>
      <c r="M9" s="10" t="n">
        <f aca="false">L9-K9</f>
        <v>0</v>
      </c>
      <c r="O9" s="10" t="n">
        <f aca="false">C9+G9+K9</f>
        <v>0</v>
      </c>
      <c r="P9" s="10" t="n">
        <f aca="false">D9+H9+L9</f>
        <v>3</v>
      </c>
      <c r="Q9" s="10" t="n">
        <f aca="false">P9-O9</f>
        <v>3</v>
      </c>
      <c r="S9" s="10"/>
      <c r="T9" s="10"/>
      <c r="U9" s="10" t="n">
        <f aca="false">T9-S9</f>
        <v>0</v>
      </c>
      <c r="W9" s="10"/>
      <c r="X9" s="10"/>
      <c r="Y9" s="10" t="n">
        <f aca="false">X9-W9</f>
        <v>0</v>
      </c>
      <c r="AA9" s="10"/>
      <c r="AB9" s="10"/>
      <c r="AC9" s="10" t="n">
        <f aca="false">AB9-AA9</f>
        <v>0</v>
      </c>
      <c r="AE9" s="10" t="n">
        <f aca="false">S9+W9+AA9</f>
        <v>0</v>
      </c>
      <c r="AF9" s="10" t="n">
        <f aca="false">T9+X9+AB9</f>
        <v>0</v>
      </c>
      <c r="AG9" s="10" t="n">
        <f aca="false">AF9-AE9</f>
        <v>0</v>
      </c>
      <c r="AI9" s="10"/>
      <c r="AJ9" s="10"/>
      <c r="AK9" s="10" t="n">
        <f aca="false">AJ9-AI9</f>
        <v>0</v>
      </c>
      <c r="AM9" s="10"/>
      <c r="AN9" s="10"/>
      <c r="AO9" s="10" t="n">
        <f aca="false">AN9-AM9</f>
        <v>0</v>
      </c>
      <c r="AQ9" s="10"/>
      <c r="AR9" s="10"/>
      <c r="AS9" s="10" t="n">
        <f aca="false">AR9-AQ9</f>
        <v>0</v>
      </c>
      <c r="AU9" s="10" t="n">
        <f aca="false">AI9+AM9+AQ9</f>
        <v>0</v>
      </c>
      <c r="AV9" s="10" t="n">
        <f aca="false">AJ9+AN9+AR9</f>
        <v>0</v>
      </c>
      <c r="AW9" s="10" t="n">
        <f aca="false">AV9-AU9</f>
        <v>0</v>
      </c>
      <c r="AY9" s="10"/>
      <c r="AZ9" s="10"/>
      <c r="BA9" s="10" t="n">
        <f aca="false">AZ9-AY9</f>
        <v>0</v>
      </c>
      <c r="BC9" s="10"/>
      <c r="BD9" s="10"/>
      <c r="BE9" s="10" t="n">
        <f aca="false">BD9-BC9</f>
        <v>0</v>
      </c>
      <c r="BG9" s="10"/>
      <c r="BH9" s="10"/>
      <c r="BI9" s="10" t="n">
        <f aca="false">BH9-BG9</f>
        <v>0</v>
      </c>
      <c r="BK9" s="10" t="n">
        <f aca="false">AY9+BC9+BG9</f>
        <v>0</v>
      </c>
      <c r="BL9" s="10" t="n">
        <f aca="false">AZ9+BD9+BH9</f>
        <v>0</v>
      </c>
      <c r="BM9" s="10" t="n">
        <f aca="false">BL9-BK9</f>
        <v>0</v>
      </c>
      <c r="BO9" s="10" t="n">
        <f aca="false">C9+G9+K9</f>
        <v>0</v>
      </c>
      <c r="BP9" s="10" t="n">
        <f aca="false">D9+H9+L9</f>
        <v>3</v>
      </c>
      <c r="BQ9" s="10" t="n">
        <f aca="false">BP9-BO9</f>
        <v>3</v>
      </c>
      <c r="BR9" s="11" t="n">
        <f aca="false">BQ9/BP9</f>
        <v>1</v>
      </c>
    </row>
    <row r="10" customFormat="false" ht="12.75" hidden="true" customHeight="true" outlineLevel="0" collapsed="false">
      <c r="A10" s="0" t="s">
        <v>19</v>
      </c>
      <c r="C10" s="10" t="n">
        <v>0</v>
      </c>
      <c r="D10" s="10" t="n">
        <v>0</v>
      </c>
      <c r="E10" s="10" t="n">
        <f aca="false">D10-C10</f>
        <v>0</v>
      </c>
      <c r="F10" s="11"/>
      <c r="G10" s="10" t="n">
        <v>0</v>
      </c>
      <c r="H10" s="10" t="n">
        <v>0</v>
      </c>
      <c r="I10" s="10" t="n">
        <f aca="false">H10-G10</f>
        <v>0</v>
      </c>
      <c r="K10" s="10" t="n">
        <v>0</v>
      </c>
      <c r="L10" s="10" t="n">
        <v>0</v>
      </c>
      <c r="M10" s="10" t="n">
        <f aca="false">L10-K10</f>
        <v>0</v>
      </c>
      <c r="O10" s="10" t="n">
        <f aca="false">C10+G10+K10</f>
        <v>0</v>
      </c>
      <c r="P10" s="10" t="n">
        <f aca="false">D10+H10+L10</f>
        <v>0</v>
      </c>
      <c r="Q10" s="10" t="n">
        <f aca="false">P10-O10</f>
        <v>0</v>
      </c>
      <c r="S10" s="10"/>
      <c r="T10" s="10"/>
      <c r="U10" s="10" t="n">
        <f aca="false">T10-S10</f>
        <v>0</v>
      </c>
      <c r="W10" s="10"/>
      <c r="X10" s="10"/>
      <c r="Y10" s="10" t="n">
        <f aca="false">X10-W10</f>
        <v>0</v>
      </c>
      <c r="AA10" s="10"/>
      <c r="AB10" s="10"/>
      <c r="AC10" s="10" t="n">
        <f aca="false">AB10-AA10</f>
        <v>0</v>
      </c>
      <c r="AE10" s="10" t="n">
        <f aca="false">S10+W10+AA10</f>
        <v>0</v>
      </c>
      <c r="AF10" s="10" t="n">
        <f aca="false">T10+X10+AB10</f>
        <v>0</v>
      </c>
      <c r="AG10" s="10" t="n">
        <f aca="false">AF10-AE10</f>
        <v>0</v>
      </c>
      <c r="AI10" s="10"/>
      <c r="AJ10" s="10"/>
      <c r="AK10" s="10" t="n">
        <f aca="false">AJ10-AI10</f>
        <v>0</v>
      </c>
      <c r="AM10" s="10"/>
      <c r="AN10" s="10"/>
      <c r="AO10" s="10" t="n">
        <f aca="false">AN10-AM10</f>
        <v>0</v>
      </c>
      <c r="AQ10" s="10"/>
      <c r="AR10" s="10"/>
      <c r="AS10" s="10" t="n">
        <f aca="false">AR10-AQ10</f>
        <v>0</v>
      </c>
      <c r="AU10" s="10" t="n">
        <f aca="false">AI10+AM10+AQ10</f>
        <v>0</v>
      </c>
      <c r="AV10" s="10" t="n">
        <f aca="false">AJ10+AN10+AR10</f>
        <v>0</v>
      </c>
      <c r="AW10" s="10" t="n">
        <f aca="false">AV10-AU10</f>
        <v>0</v>
      </c>
      <c r="AY10" s="10"/>
      <c r="AZ10" s="10"/>
      <c r="BA10" s="10" t="n">
        <f aca="false">AZ10-AY10</f>
        <v>0</v>
      </c>
      <c r="BC10" s="10"/>
      <c r="BD10" s="10"/>
      <c r="BE10" s="10" t="n">
        <f aca="false">BD10-BC10</f>
        <v>0</v>
      </c>
      <c r="BG10" s="10"/>
      <c r="BH10" s="10"/>
      <c r="BI10" s="10" t="n">
        <f aca="false">BH10-BG10</f>
        <v>0</v>
      </c>
      <c r="BK10" s="10" t="n">
        <f aca="false">AY10+BC10+BG10</f>
        <v>0</v>
      </c>
      <c r="BL10" s="10" t="n">
        <f aca="false">AZ10+BD10+BH10</f>
        <v>0</v>
      </c>
      <c r="BM10" s="10" t="n">
        <f aca="false">BL10-BK10</f>
        <v>0</v>
      </c>
      <c r="BO10" s="10" t="n">
        <f aca="false">C10+G10+K10</f>
        <v>0</v>
      </c>
      <c r="BP10" s="10" t="n">
        <f aca="false">D10+H10+L10</f>
        <v>0</v>
      </c>
      <c r="BQ10" s="10" t="n">
        <f aca="false">BP10-BO10</f>
        <v>0</v>
      </c>
      <c r="BR10" s="11" t="n">
        <v>0</v>
      </c>
    </row>
    <row r="11" customFormat="false" ht="12.75" hidden="false" customHeight="false" outlineLevel="0" collapsed="false">
      <c r="A11" s="0" t="s">
        <v>20</v>
      </c>
      <c r="C11" s="10" t="n">
        <v>2</v>
      </c>
      <c r="D11" s="10" t="n">
        <v>55</v>
      </c>
      <c r="E11" s="10" t="n">
        <f aca="false">D11-C11</f>
        <v>53</v>
      </c>
      <c r="F11" s="11"/>
      <c r="G11" s="10" t="n">
        <v>3</v>
      </c>
      <c r="H11" s="10" t="n">
        <v>40</v>
      </c>
      <c r="I11" s="10" t="n">
        <f aca="false">H11-G11</f>
        <v>37</v>
      </c>
      <c r="K11" s="10" t="n">
        <v>7</v>
      </c>
      <c r="L11" s="10" t="n">
        <v>49</v>
      </c>
      <c r="M11" s="10" t="n">
        <f aca="false">L11-K11</f>
        <v>42</v>
      </c>
      <c r="O11" s="10" t="n">
        <f aca="false">C11+G11+K11</f>
        <v>12</v>
      </c>
      <c r="P11" s="10" t="n">
        <f aca="false">D11+H11+L11</f>
        <v>144</v>
      </c>
      <c r="Q11" s="10" t="n">
        <f aca="false">P11-O11</f>
        <v>132</v>
      </c>
      <c r="S11" s="10"/>
      <c r="T11" s="10"/>
      <c r="U11" s="10" t="n">
        <f aca="false">T11-S11</f>
        <v>0</v>
      </c>
      <c r="W11" s="10"/>
      <c r="X11" s="10"/>
      <c r="Y11" s="10" t="n">
        <f aca="false">X11-W11</f>
        <v>0</v>
      </c>
      <c r="AA11" s="10"/>
      <c r="AB11" s="10"/>
      <c r="AC11" s="10" t="n">
        <f aca="false">AB11-AA11</f>
        <v>0</v>
      </c>
      <c r="AE11" s="10" t="n">
        <f aca="false">S11+W11+AA11</f>
        <v>0</v>
      </c>
      <c r="AF11" s="10" t="n">
        <f aca="false">T11+X11+AB11</f>
        <v>0</v>
      </c>
      <c r="AG11" s="10" t="n">
        <f aca="false">AF11-AE11</f>
        <v>0</v>
      </c>
      <c r="AI11" s="10"/>
      <c r="AJ11" s="10"/>
      <c r="AK11" s="10" t="n">
        <f aca="false">AJ11-AI11</f>
        <v>0</v>
      </c>
      <c r="AM11" s="10"/>
      <c r="AN11" s="10"/>
      <c r="AO11" s="10" t="n">
        <f aca="false">AN11-AM11</f>
        <v>0</v>
      </c>
      <c r="AQ11" s="10"/>
      <c r="AR11" s="10"/>
      <c r="AS11" s="10" t="n">
        <f aca="false">AR11-AQ11</f>
        <v>0</v>
      </c>
      <c r="AU11" s="10" t="n">
        <f aca="false">AI11+AM11+AQ11</f>
        <v>0</v>
      </c>
      <c r="AV11" s="10" t="n">
        <f aca="false">AJ11+AN11+AR11</f>
        <v>0</v>
      </c>
      <c r="AW11" s="10" t="n">
        <f aca="false">AV11-AU11</f>
        <v>0</v>
      </c>
      <c r="AY11" s="10"/>
      <c r="AZ11" s="10"/>
      <c r="BA11" s="10" t="n">
        <f aca="false">AZ11-AY11</f>
        <v>0</v>
      </c>
      <c r="BC11" s="10"/>
      <c r="BD11" s="10"/>
      <c r="BE11" s="10" t="n">
        <f aca="false">BD11-BC11</f>
        <v>0</v>
      </c>
      <c r="BG11" s="10"/>
      <c r="BH11" s="10"/>
      <c r="BI11" s="10" t="n">
        <f aca="false">BH11-BG11</f>
        <v>0</v>
      </c>
      <c r="BK11" s="10" t="n">
        <f aca="false">AY11+BC11+BG11</f>
        <v>0</v>
      </c>
      <c r="BL11" s="10" t="n">
        <f aca="false">AZ11+BD11+BH11</f>
        <v>0</v>
      </c>
      <c r="BM11" s="10" t="n">
        <f aca="false">BL11-BK11</f>
        <v>0</v>
      </c>
      <c r="BO11" s="10" t="n">
        <f aca="false">C11+G11+K11</f>
        <v>12</v>
      </c>
      <c r="BP11" s="10" t="n">
        <f aca="false">D11+H11+L11</f>
        <v>144</v>
      </c>
      <c r="BQ11" s="10" t="n">
        <f aca="false">BP11-BO11</f>
        <v>132</v>
      </c>
      <c r="BR11" s="11" t="n">
        <f aca="false">BQ11/BP11</f>
        <v>0.916666666666667</v>
      </c>
    </row>
    <row r="12" customFormat="false" ht="12.75" hidden="false" customHeight="false" outlineLevel="0" collapsed="false">
      <c r="C12" s="10"/>
      <c r="D12" s="10"/>
      <c r="E12" s="10"/>
      <c r="F12" s="11"/>
      <c r="G12" s="10"/>
      <c r="H12" s="10"/>
      <c r="I12" s="10"/>
      <c r="K12" s="10"/>
      <c r="L12" s="10"/>
      <c r="M12" s="10"/>
      <c r="O12" s="10"/>
      <c r="P12" s="10"/>
      <c r="Q12" s="10"/>
      <c r="S12" s="10"/>
      <c r="T12" s="10"/>
      <c r="U12" s="10"/>
      <c r="W12" s="10"/>
      <c r="X12" s="10"/>
      <c r="Y12" s="10"/>
      <c r="AA12" s="10"/>
      <c r="AB12" s="10"/>
      <c r="AC12" s="10"/>
      <c r="AE12" s="10"/>
      <c r="AF12" s="10"/>
      <c r="AG12" s="10"/>
      <c r="AI12" s="10"/>
      <c r="AJ12" s="10"/>
      <c r="AK12" s="10"/>
      <c r="AM12" s="10"/>
      <c r="AN12" s="10"/>
      <c r="AO12" s="10"/>
      <c r="AQ12" s="10"/>
      <c r="AR12" s="10"/>
      <c r="AS12" s="10"/>
      <c r="AU12" s="10"/>
      <c r="AV12" s="10"/>
      <c r="AW12" s="10"/>
      <c r="AY12" s="10"/>
      <c r="AZ12" s="10"/>
      <c r="BA12" s="10"/>
      <c r="BC12" s="10"/>
      <c r="BD12" s="10"/>
      <c r="BE12" s="10"/>
      <c r="BG12" s="10"/>
      <c r="BH12" s="10"/>
      <c r="BI12" s="10"/>
      <c r="BK12" s="10"/>
      <c r="BL12" s="10"/>
      <c r="BM12" s="10"/>
      <c r="BO12" s="10"/>
      <c r="BP12" s="10"/>
      <c r="BQ12" s="10"/>
      <c r="BR12" s="11"/>
    </row>
    <row r="13" customFormat="false" ht="12.75" hidden="false" customHeight="false" outlineLevel="0" collapsed="false">
      <c r="A13" s="3" t="s">
        <v>21</v>
      </c>
      <c r="C13" s="10"/>
      <c r="D13" s="10"/>
      <c r="E13" s="10"/>
      <c r="F13" s="11"/>
      <c r="G13" s="10"/>
      <c r="H13" s="10"/>
      <c r="I13" s="10"/>
      <c r="K13" s="10"/>
      <c r="L13" s="10"/>
      <c r="M13" s="10"/>
      <c r="O13" s="10"/>
      <c r="P13" s="10"/>
      <c r="Q13" s="10"/>
      <c r="S13" s="10"/>
      <c r="T13" s="10"/>
      <c r="U13" s="10"/>
      <c r="W13" s="10"/>
      <c r="X13" s="10"/>
      <c r="Y13" s="10"/>
      <c r="AA13" s="10"/>
      <c r="AB13" s="10"/>
      <c r="AC13" s="10"/>
      <c r="AE13" s="10"/>
      <c r="AF13" s="10"/>
      <c r="AG13" s="10"/>
      <c r="AI13" s="10"/>
      <c r="AJ13" s="10"/>
      <c r="AK13" s="10"/>
      <c r="AM13" s="10"/>
      <c r="AN13" s="10"/>
      <c r="AO13" s="10"/>
      <c r="AQ13" s="10"/>
      <c r="AR13" s="10"/>
      <c r="AS13" s="10"/>
      <c r="AU13" s="10"/>
      <c r="AV13" s="10"/>
      <c r="AW13" s="10"/>
      <c r="AY13" s="10"/>
      <c r="AZ13" s="10"/>
      <c r="BA13" s="10"/>
      <c r="BC13" s="10"/>
      <c r="BD13" s="10"/>
      <c r="BE13" s="10"/>
      <c r="BG13" s="10"/>
      <c r="BH13" s="10"/>
      <c r="BI13" s="10"/>
      <c r="BK13" s="10"/>
      <c r="BL13" s="10"/>
      <c r="BM13" s="10"/>
      <c r="BO13" s="10"/>
      <c r="BP13" s="10"/>
      <c r="BQ13" s="10"/>
      <c r="BR13" s="11"/>
    </row>
    <row r="14" customFormat="false" ht="12.75" hidden="false" customHeight="false" outlineLevel="0" collapsed="false">
      <c r="A14" s="0" t="s">
        <v>22</v>
      </c>
      <c r="C14" s="10" t="n">
        <v>9</v>
      </c>
      <c r="D14" s="10" t="n">
        <v>42</v>
      </c>
      <c r="E14" s="10" t="n">
        <f aca="false">D14-C14</f>
        <v>33</v>
      </c>
      <c r="F14" s="11"/>
      <c r="G14" s="10" t="n">
        <v>5</v>
      </c>
      <c r="H14" s="10" t="n">
        <v>48</v>
      </c>
      <c r="I14" s="10" t="n">
        <f aca="false">H14-G14</f>
        <v>43</v>
      </c>
      <c r="K14" s="10" t="n">
        <v>16</v>
      </c>
      <c r="L14" s="10" t="n">
        <v>62</v>
      </c>
      <c r="M14" s="10" t="n">
        <f aca="false">L14-K14</f>
        <v>46</v>
      </c>
      <c r="O14" s="10" t="n">
        <f aca="false">C14+G14+K14</f>
        <v>30</v>
      </c>
      <c r="P14" s="10" t="n">
        <f aca="false">D14+H14+L14</f>
        <v>152</v>
      </c>
      <c r="Q14" s="10" t="n">
        <f aca="false">P14-O14</f>
        <v>122</v>
      </c>
      <c r="S14" s="10"/>
      <c r="T14" s="10"/>
      <c r="U14" s="10" t="n">
        <f aca="false">T14-S14</f>
        <v>0</v>
      </c>
      <c r="W14" s="10"/>
      <c r="X14" s="10"/>
      <c r="Y14" s="10" t="n">
        <f aca="false">X14-W14</f>
        <v>0</v>
      </c>
      <c r="AA14" s="10"/>
      <c r="AB14" s="10"/>
      <c r="AC14" s="10" t="n">
        <f aca="false">AB14-AA14</f>
        <v>0</v>
      </c>
      <c r="AE14" s="10" t="n">
        <f aca="false">S14+W14+AA14</f>
        <v>0</v>
      </c>
      <c r="AF14" s="10" t="n">
        <f aca="false">T14+X14+AB14</f>
        <v>0</v>
      </c>
      <c r="AG14" s="10" t="n">
        <f aca="false">AF14-AE14</f>
        <v>0</v>
      </c>
      <c r="AI14" s="10"/>
      <c r="AJ14" s="10"/>
      <c r="AK14" s="10" t="n">
        <f aca="false">AJ14-AI14</f>
        <v>0</v>
      </c>
      <c r="AM14" s="10"/>
      <c r="AN14" s="10"/>
      <c r="AO14" s="10" t="n">
        <f aca="false">AN14-AM14</f>
        <v>0</v>
      </c>
      <c r="AQ14" s="10"/>
      <c r="AR14" s="10"/>
      <c r="AS14" s="10" t="n">
        <f aca="false">AR14-AQ14</f>
        <v>0</v>
      </c>
      <c r="AU14" s="10" t="n">
        <f aca="false">AI14+AM14+AQ14</f>
        <v>0</v>
      </c>
      <c r="AV14" s="10" t="n">
        <f aca="false">AJ14+AN14+AR14</f>
        <v>0</v>
      </c>
      <c r="AW14" s="10" t="n">
        <f aca="false">AV14-AU14</f>
        <v>0</v>
      </c>
      <c r="AY14" s="10"/>
      <c r="AZ14" s="10"/>
      <c r="BA14" s="10" t="n">
        <f aca="false">AZ14-AY14</f>
        <v>0</v>
      </c>
      <c r="BC14" s="10"/>
      <c r="BD14" s="10"/>
      <c r="BE14" s="10" t="n">
        <f aca="false">BD14-BC14</f>
        <v>0</v>
      </c>
      <c r="BG14" s="10"/>
      <c r="BH14" s="10"/>
      <c r="BI14" s="10" t="n">
        <f aca="false">BH14-BG14</f>
        <v>0</v>
      </c>
      <c r="BK14" s="10" t="n">
        <f aca="false">AY14+BC14+BG14</f>
        <v>0</v>
      </c>
      <c r="BL14" s="10" t="n">
        <f aca="false">AZ14+BD14+BH14</f>
        <v>0</v>
      </c>
      <c r="BM14" s="10" t="n">
        <f aca="false">BL14-BK14</f>
        <v>0</v>
      </c>
      <c r="BO14" s="10" t="n">
        <f aca="false">C14+G14+K14</f>
        <v>30</v>
      </c>
      <c r="BP14" s="10" t="n">
        <f aca="false">D14+H14+L14</f>
        <v>152</v>
      </c>
      <c r="BQ14" s="10" t="n">
        <f aca="false">BP14-BO14</f>
        <v>122</v>
      </c>
      <c r="BR14" s="11" t="n">
        <f aca="false">BQ14/BP14</f>
        <v>0.802631578947369</v>
      </c>
    </row>
    <row r="15" customFormat="false" ht="12.75" hidden="false" customHeight="false" outlineLevel="0" collapsed="false">
      <c r="A15" s="0" t="s">
        <v>23</v>
      </c>
      <c r="C15" s="10" t="n">
        <v>17</v>
      </c>
      <c r="D15" s="10" t="n">
        <v>84</v>
      </c>
      <c r="E15" s="10" t="n">
        <f aca="false">D15-C15</f>
        <v>67</v>
      </c>
      <c r="F15" s="11"/>
      <c r="G15" s="10" t="n">
        <v>7</v>
      </c>
      <c r="H15" s="10" t="n">
        <v>88</v>
      </c>
      <c r="I15" s="10" t="n">
        <f aca="false">H15-G15</f>
        <v>81</v>
      </c>
      <c r="K15" s="10" t="n">
        <v>22</v>
      </c>
      <c r="L15" s="10" t="n">
        <v>134</v>
      </c>
      <c r="M15" s="10" t="n">
        <f aca="false">L15-K15</f>
        <v>112</v>
      </c>
      <c r="O15" s="10" t="n">
        <f aca="false">C15+G15+K15</f>
        <v>46</v>
      </c>
      <c r="P15" s="10" t="n">
        <f aca="false">D15+H15+L15</f>
        <v>306</v>
      </c>
      <c r="Q15" s="10" t="n">
        <f aca="false">P15-O15</f>
        <v>260</v>
      </c>
      <c r="S15" s="10"/>
      <c r="T15" s="10"/>
      <c r="U15" s="10" t="n">
        <f aca="false">T15-S15</f>
        <v>0</v>
      </c>
      <c r="W15" s="10"/>
      <c r="X15" s="10"/>
      <c r="Y15" s="10" t="n">
        <f aca="false">X15-W15</f>
        <v>0</v>
      </c>
      <c r="AA15" s="10"/>
      <c r="AB15" s="10"/>
      <c r="AC15" s="10" t="n">
        <f aca="false">AB15-AA15</f>
        <v>0</v>
      </c>
      <c r="AE15" s="10" t="n">
        <f aca="false">S15+W15+AA15</f>
        <v>0</v>
      </c>
      <c r="AF15" s="10" t="n">
        <f aca="false">T15+X15+AB15</f>
        <v>0</v>
      </c>
      <c r="AG15" s="10" t="n">
        <f aca="false">AF15-AE15</f>
        <v>0</v>
      </c>
      <c r="AI15" s="10"/>
      <c r="AJ15" s="10"/>
      <c r="AK15" s="10" t="n">
        <f aca="false">AJ15-AI15</f>
        <v>0</v>
      </c>
      <c r="AM15" s="10"/>
      <c r="AN15" s="10"/>
      <c r="AO15" s="10" t="n">
        <f aca="false">AN15-AM15</f>
        <v>0</v>
      </c>
      <c r="AQ15" s="10"/>
      <c r="AR15" s="10"/>
      <c r="AS15" s="10" t="n">
        <f aca="false">AR15-AQ15</f>
        <v>0</v>
      </c>
      <c r="AU15" s="10" t="n">
        <f aca="false">AI15+AM15+AQ15</f>
        <v>0</v>
      </c>
      <c r="AV15" s="10" t="n">
        <f aca="false">AJ15+AN15+AR15</f>
        <v>0</v>
      </c>
      <c r="AW15" s="10" t="n">
        <f aca="false">AV15-AU15</f>
        <v>0</v>
      </c>
      <c r="AY15" s="10"/>
      <c r="AZ15" s="10"/>
      <c r="BA15" s="10" t="n">
        <f aca="false">AZ15-AY15</f>
        <v>0</v>
      </c>
      <c r="BC15" s="10"/>
      <c r="BD15" s="10"/>
      <c r="BE15" s="10" t="n">
        <f aca="false">BD15-BC15</f>
        <v>0</v>
      </c>
      <c r="BG15" s="10"/>
      <c r="BH15" s="10"/>
      <c r="BI15" s="10" t="n">
        <f aca="false">BH15-BG15</f>
        <v>0</v>
      </c>
      <c r="BK15" s="10" t="n">
        <f aca="false">AY15+BC15+BG15</f>
        <v>0</v>
      </c>
      <c r="BL15" s="10" t="n">
        <f aca="false">AZ15+BD15+BH15</f>
        <v>0</v>
      </c>
      <c r="BM15" s="10" t="n">
        <f aca="false">BL15-BK15</f>
        <v>0</v>
      </c>
      <c r="BO15" s="10" t="n">
        <f aca="false">C15+G15+K15</f>
        <v>46</v>
      </c>
      <c r="BP15" s="10" t="n">
        <f aca="false">D15+H15+L15</f>
        <v>306</v>
      </c>
      <c r="BQ15" s="10" t="n">
        <f aca="false">BP15-BO15</f>
        <v>260</v>
      </c>
      <c r="BR15" s="11" t="n">
        <f aca="false">BQ15/BP15</f>
        <v>0.849673202614379</v>
      </c>
    </row>
    <row r="16" customFormat="false" ht="12.75" hidden="false" customHeight="false" outlineLevel="0" collapsed="false">
      <c r="A16" s="0" t="s">
        <v>24</v>
      </c>
      <c r="C16" s="10" t="n">
        <v>3</v>
      </c>
      <c r="D16" s="10" t="n">
        <v>43</v>
      </c>
      <c r="E16" s="10" t="n">
        <f aca="false">D16-C16</f>
        <v>40</v>
      </c>
      <c r="F16" s="11"/>
      <c r="G16" s="10" t="n">
        <v>0</v>
      </c>
      <c r="H16" s="10" t="n">
        <v>25</v>
      </c>
      <c r="I16" s="10" t="n">
        <f aca="false">H16-G16</f>
        <v>25</v>
      </c>
      <c r="K16" s="10" t="n">
        <v>0</v>
      </c>
      <c r="L16" s="10" t="n">
        <v>29</v>
      </c>
      <c r="M16" s="10" t="n">
        <f aca="false">L16-K16</f>
        <v>29</v>
      </c>
      <c r="O16" s="10" t="n">
        <f aca="false">C16+G16+K16</f>
        <v>3</v>
      </c>
      <c r="P16" s="10" t="n">
        <f aca="false">D16+H16+L16</f>
        <v>97</v>
      </c>
      <c r="Q16" s="10" t="n">
        <f aca="false">P16-O16</f>
        <v>94</v>
      </c>
      <c r="S16" s="10"/>
      <c r="T16" s="10"/>
      <c r="U16" s="10" t="n">
        <f aca="false">T16-S16</f>
        <v>0</v>
      </c>
      <c r="W16" s="10"/>
      <c r="X16" s="10"/>
      <c r="Y16" s="10" t="n">
        <f aca="false">X16-W16</f>
        <v>0</v>
      </c>
      <c r="AA16" s="10"/>
      <c r="AB16" s="10"/>
      <c r="AC16" s="10" t="n">
        <f aca="false">AB16-AA16</f>
        <v>0</v>
      </c>
      <c r="AE16" s="10" t="n">
        <f aca="false">S16+W16+AA16</f>
        <v>0</v>
      </c>
      <c r="AF16" s="10" t="n">
        <f aca="false">T16+X16+AB16</f>
        <v>0</v>
      </c>
      <c r="AG16" s="10" t="n">
        <f aca="false">AF16-AE16</f>
        <v>0</v>
      </c>
      <c r="AI16" s="10"/>
      <c r="AJ16" s="10"/>
      <c r="AK16" s="10" t="n">
        <f aca="false">AJ16-AI16</f>
        <v>0</v>
      </c>
      <c r="AM16" s="10"/>
      <c r="AN16" s="10"/>
      <c r="AO16" s="10" t="n">
        <f aca="false">AN16-AM16</f>
        <v>0</v>
      </c>
      <c r="AQ16" s="10"/>
      <c r="AR16" s="10"/>
      <c r="AS16" s="10" t="n">
        <f aca="false">AR16-AQ16</f>
        <v>0</v>
      </c>
      <c r="AU16" s="10" t="n">
        <f aca="false">AI16+AM16+AQ16</f>
        <v>0</v>
      </c>
      <c r="AV16" s="10" t="n">
        <f aca="false">AJ16+AN16+AR16</f>
        <v>0</v>
      </c>
      <c r="AW16" s="10" t="n">
        <f aca="false">AV16-AU16</f>
        <v>0</v>
      </c>
      <c r="AY16" s="10"/>
      <c r="AZ16" s="10"/>
      <c r="BA16" s="10" t="n">
        <f aca="false">AZ16-AY16</f>
        <v>0</v>
      </c>
      <c r="BC16" s="10"/>
      <c r="BD16" s="10"/>
      <c r="BE16" s="10" t="n">
        <f aca="false">BD16-BC16</f>
        <v>0</v>
      </c>
      <c r="BG16" s="10"/>
      <c r="BH16" s="10"/>
      <c r="BI16" s="10" t="n">
        <f aca="false">BH16-BG16</f>
        <v>0</v>
      </c>
      <c r="BK16" s="10" t="n">
        <f aca="false">AY16+BC16+BG16</f>
        <v>0</v>
      </c>
      <c r="BL16" s="10" t="n">
        <f aca="false">AZ16+BD16+BH16</f>
        <v>0</v>
      </c>
      <c r="BM16" s="10" t="n">
        <f aca="false">BL16-BK16</f>
        <v>0</v>
      </c>
      <c r="BO16" s="10" t="n">
        <f aca="false">C16+G16+K16</f>
        <v>3</v>
      </c>
      <c r="BP16" s="10" t="n">
        <f aca="false">D16+H16+L16</f>
        <v>97</v>
      </c>
      <c r="BQ16" s="10" t="n">
        <f aca="false">BP16-BO16</f>
        <v>94</v>
      </c>
      <c r="BR16" s="11" t="n">
        <f aca="false">BQ16/BP16</f>
        <v>0.969072164948454</v>
      </c>
    </row>
    <row r="17" customFormat="false" ht="12.75" hidden="false" customHeight="false" outlineLevel="0" collapsed="false">
      <c r="A17" s="0" t="s">
        <v>25</v>
      </c>
      <c r="C17" s="10" t="n">
        <v>1</v>
      </c>
      <c r="D17" s="10" t="n">
        <v>0</v>
      </c>
      <c r="E17" s="10" t="n">
        <f aca="false">D17-C17</f>
        <v>-1</v>
      </c>
      <c r="F17" s="11"/>
      <c r="G17" s="10" t="n">
        <v>4</v>
      </c>
      <c r="H17" s="10" t="n">
        <v>0</v>
      </c>
      <c r="I17" s="10" t="n">
        <f aca="false">H17-G17</f>
        <v>-4</v>
      </c>
      <c r="K17" s="10" t="n">
        <v>3</v>
      </c>
      <c r="L17" s="10" t="n">
        <v>0</v>
      </c>
      <c r="M17" s="10" t="n">
        <f aca="false">L17-K17</f>
        <v>-3</v>
      </c>
      <c r="O17" s="10" t="n">
        <f aca="false">C17+G17+K17</f>
        <v>8</v>
      </c>
      <c r="P17" s="10" t="n">
        <f aca="false">D17+H17+L17</f>
        <v>0</v>
      </c>
      <c r="Q17" s="10" t="n">
        <f aca="false">P17-O17</f>
        <v>-8</v>
      </c>
      <c r="S17" s="10"/>
      <c r="T17" s="10"/>
      <c r="U17" s="10" t="n">
        <f aca="false">T17-S17</f>
        <v>0</v>
      </c>
      <c r="W17" s="10"/>
      <c r="X17" s="10"/>
      <c r="Y17" s="10" t="n">
        <f aca="false">X17-W17</f>
        <v>0</v>
      </c>
      <c r="AA17" s="10"/>
      <c r="AB17" s="10"/>
      <c r="AC17" s="10" t="n">
        <f aca="false">AB17-AA17</f>
        <v>0</v>
      </c>
      <c r="AE17" s="10" t="n">
        <f aca="false">S17+W17+AA17</f>
        <v>0</v>
      </c>
      <c r="AF17" s="10" t="n">
        <f aca="false">T17+X17+AB17</f>
        <v>0</v>
      </c>
      <c r="AG17" s="10" t="n">
        <f aca="false">AF17-AE17</f>
        <v>0</v>
      </c>
      <c r="AI17" s="10"/>
      <c r="AJ17" s="10"/>
      <c r="AK17" s="10" t="n">
        <f aca="false">AJ17-AI17</f>
        <v>0</v>
      </c>
      <c r="AM17" s="10"/>
      <c r="AN17" s="10"/>
      <c r="AO17" s="10" t="n">
        <f aca="false">AN17-AM17</f>
        <v>0</v>
      </c>
      <c r="AQ17" s="10"/>
      <c r="AR17" s="10"/>
      <c r="AS17" s="10" t="n">
        <f aca="false">AR17-AQ17</f>
        <v>0</v>
      </c>
      <c r="AU17" s="10" t="n">
        <f aca="false">AI17+AM17+AQ17</f>
        <v>0</v>
      </c>
      <c r="AV17" s="10" t="n">
        <f aca="false">AJ17+AN17+AR17</f>
        <v>0</v>
      </c>
      <c r="AW17" s="10" t="n">
        <f aca="false">AV17-AU17</f>
        <v>0</v>
      </c>
      <c r="AY17" s="10"/>
      <c r="AZ17" s="10"/>
      <c r="BA17" s="10" t="n">
        <f aca="false">AZ17-AY17</f>
        <v>0</v>
      </c>
      <c r="BC17" s="10"/>
      <c r="BD17" s="10"/>
      <c r="BE17" s="10" t="n">
        <f aca="false">BD17-BC17</f>
        <v>0</v>
      </c>
      <c r="BG17" s="10"/>
      <c r="BH17" s="10"/>
      <c r="BI17" s="10" t="n">
        <f aca="false">BH17-BG17</f>
        <v>0</v>
      </c>
      <c r="BK17" s="10" t="n">
        <f aca="false">AY17+BC17+BG17</f>
        <v>0</v>
      </c>
      <c r="BL17" s="10" t="n">
        <f aca="false">AZ17+BD17+BH17</f>
        <v>0</v>
      </c>
      <c r="BM17" s="10" t="n">
        <f aca="false">BL17-BK17</f>
        <v>0</v>
      </c>
      <c r="BO17" s="10" t="n">
        <f aca="false">C17+G17+K17</f>
        <v>8</v>
      </c>
      <c r="BP17" s="10" t="n">
        <f aca="false">D17+H17+L17</f>
        <v>0</v>
      </c>
      <c r="BQ17" s="10" t="n">
        <f aca="false">BP17-BO17</f>
        <v>-8</v>
      </c>
      <c r="BR17" s="11" t="n">
        <v>0</v>
      </c>
    </row>
    <row r="18" customFormat="false" ht="12.75" hidden="true" customHeight="false" outlineLevel="0" collapsed="false">
      <c r="A18" s="0" t="s">
        <v>26</v>
      </c>
      <c r="C18" s="10" t="n">
        <v>0</v>
      </c>
      <c r="D18" s="10" t="n">
        <v>0</v>
      </c>
      <c r="E18" s="10" t="n">
        <f aca="false">D18-C18</f>
        <v>0</v>
      </c>
      <c r="F18" s="11"/>
      <c r="G18" s="10" t="n">
        <v>0</v>
      </c>
      <c r="H18" s="10" t="n">
        <v>0</v>
      </c>
      <c r="I18" s="10" t="n">
        <f aca="false">H18-G18</f>
        <v>0</v>
      </c>
      <c r="K18" s="10" t="n">
        <v>0</v>
      </c>
      <c r="L18" s="10" t="n">
        <v>0</v>
      </c>
      <c r="M18" s="10" t="n">
        <f aca="false">L18-K18</f>
        <v>0</v>
      </c>
      <c r="O18" s="10" t="n">
        <f aca="false">C18+G18+K18</f>
        <v>0</v>
      </c>
      <c r="P18" s="10" t="n">
        <f aca="false">D18+H18+L18</f>
        <v>0</v>
      </c>
      <c r="Q18" s="10" t="n">
        <f aca="false">P18-O18</f>
        <v>0</v>
      </c>
      <c r="S18" s="10"/>
      <c r="T18" s="10"/>
      <c r="U18" s="10" t="n">
        <f aca="false">T18-S18</f>
        <v>0</v>
      </c>
      <c r="W18" s="10"/>
      <c r="X18" s="10"/>
      <c r="Y18" s="10" t="n">
        <f aca="false">X18-W18</f>
        <v>0</v>
      </c>
      <c r="AA18" s="10"/>
      <c r="AB18" s="10"/>
      <c r="AC18" s="10" t="n">
        <f aca="false">AB18-AA18</f>
        <v>0</v>
      </c>
      <c r="AE18" s="10" t="n">
        <f aca="false">S18+W18+AA18</f>
        <v>0</v>
      </c>
      <c r="AF18" s="10" t="n">
        <f aca="false">T18+X18+AB18</f>
        <v>0</v>
      </c>
      <c r="AG18" s="10" t="n">
        <f aca="false">AF18-AE18</f>
        <v>0</v>
      </c>
      <c r="AI18" s="10"/>
      <c r="AJ18" s="10"/>
      <c r="AK18" s="10" t="n">
        <f aca="false">AJ18-AI18</f>
        <v>0</v>
      </c>
      <c r="AM18" s="10"/>
      <c r="AN18" s="10"/>
      <c r="AO18" s="10" t="n">
        <f aca="false">AN18-AM18</f>
        <v>0</v>
      </c>
      <c r="AQ18" s="10"/>
      <c r="AR18" s="10"/>
      <c r="AS18" s="10" t="n">
        <f aca="false">AR18-AQ18</f>
        <v>0</v>
      </c>
      <c r="AU18" s="10" t="n">
        <f aca="false">AI18+AM18+AQ18</f>
        <v>0</v>
      </c>
      <c r="AV18" s="10" t="n">
        <f aca="false">AJ18+AN18+AR18</f>
        <v>0</v>
      </c>
      <c r="AW18" s="10" t="n">
        <f aca="false">AV18-AU18</f>
        <v>0</v>
      </c>
      <c r="AY18" s="10"/>
      <c r="AZ18" s="10"/>
      <c r="BA18" s="10" t="n">
        <f aca="false">AZ18-AY18</f>
        <v>0</v>
      </c>
      <c r="BC18" s="10"/>
      <c r="BD18" s="10"/>
      <c r="BE18" s="10" t="n">
        <f aca="false">BD18-BC18</f>
        <v>0</v>
      </c>
      <c r="BG18" s="10"/>
      <c r="BH18" s="10"/>
      <c r="BI18" s="10" t="n">
        <f aca="false">BH18-BG18</f>
        <v>0</v>
      </c>
      <c r="BK18" s="10" t="n">
        <f aca="false">AY18+BC18+BG18</f>
        <v>0</v>
      </c>
      <c r="BL18" s="10" t="n">
        <f aca="false">AZ18+BD18+BH18</f>
        <v>0</v>
      </c>
      <c r="BM18" s="10" t="n">
        <f aca="false">BL18-BK18</f>
        <v>0</v>
      </c>
      <c r="BO18" s="10" t="n">
        <f aca="false">C18+G18+K18</f>
        <v>0</v>
      </c>
      <c r="BP18" s="10" t="n">
        <f aca="false">D18+H18+L18</f>
        <v>0</v>
      </c>
      <c r="BQ18" s="10" t="n">
        <f aca="false">BP18-BO18</f>
        <v>0</v>
      </c>
      <c r="BR18" s="11"/>
    </row>
    <row r="19" customFormat="false" ht="12.75" hidden="false" customHeight="false" outlineLevel="0" collapsed="false">
      <c r="A19" s="0" t="s">
        <v>27</v>
      </c>
      <c r="C19" s="10" t="n">
        <v>223</v>
      </c>
      <c r="D19" s="10" t="n">
        <v>439</v>
      </c>
      <c r="E19" s="10" t="n">
        <f aca="false">D19-C19</f>
        <v>216</v>
      </c>
      <c r="F19" s="11"/>
      <c r="G19" s="10" t="n">
        <v>247</v>
      </c>
      <c r="H19" s="10" t="n">
        <v>283</v>
      </c>
      <c r="I19" s="10" t="n">
        <f aca="false">H19-G19</f>
        <v>36</v>
      </c>
      <c r="K19" s="10" t="n">
        <v>276</v>
      </c>
      <c r="L19" s="10" t="n">
        <v>372</v>
      </c>
      <c r="M19" s="10" t="n">
        <f aca="false">L19-K19</f>
        <v>96</v>
      </c>
      <c r="O19" s="10" t="n">
        <f aca="false">C19+G19+K19</f>
        <v>746</v>
      </c>
      <c r="P19" s="10" t="n">
        <f aca="false">D19+H19+L19</f>
        <v>1094</v>
      </c>
      <c r="Q19" s="10" t="n">
        <f aca="false">P19-O19</f>
        <v>348</v>
      </c>
      <c r="S19" s="10"/>
      <c r="T19" s="10"/>
      <c r="U19" s="10" t="n">
        <f aca="false">T19-S19</f>
        <v>0</v>
      </c>
      <c r="W19" s="10"/>
      <c r="X19" s="10"/>
      <c r="Y19" s="10" t="n">
        <f aca="false">X19-W19</f>
        <v>0</v>
      </c>
      <c r="AA19" s="10"/>
      <c r="AB19" s="10"/>
      <c r="AC19" s="10" t="n">
        <f aca="false">AB19-AA19</f>
        <v>0</v>
      </c>
      <c r="AE19" s="10" t="n">
        <f aca="false">S19+W19+AA19</f>
        <v>0</v>
      </c>
      <c r="AF19" s="10" t="n">
        <f aca="false">T19+X19+AB19</f>
        <v>0</v>
      </c>
      <c r="AG19" s="10" t="n">
        <f aca="false">AF19-AE19</f>
        <v>0</v>
      </c>
      <c r="AI19" s="10"/>
      <c r="AJ19" s="10"/>
      <c r="AK19" s="10" t="n">
        <f aca="false">AJ19-AI19</f>
        <v>0</v>
      </c>
      <c r="AM19" s="10"/>
      <c r="AN19" s="10"/>
      <c r="AO19" s="10" t="n">
        <f aca="false">AN19-AM19</f>
        <v>0</v>
      </c>
      <c r="AQ19" s="10"/>
      <c r="AR19" s="10"/>
      <c r="AS19" s="10" t="n">
        <f aca="false">AR19-AQ19</f>
        <v>0</v>
      </c>
      <c r="AU19" s="10" t="n">
        <f aca="false">AI19+AM19+AQ19</f>
        <v>0</v>
      </c>
      <c r="AV19" s="10" t="n">
        <f aca="false">AJ19+AN19+AR19</f>
        <v>0</v>
      </c>
      <c r="AW19" s="10" t="n">
        <f aca="false">AV19-AU19</f>
        <v>0</v>
      </c>
      <c r="AY19" s="10"/>
      <c r="AZ19" s="10"/>
      <c r="BA19" s="10" t="n">
        <f aca="false">AZ19-AY19</f>
        <v>0</v>
      </c>
      <c r="BC19" s="10"/>
      <c r="BD19" s="10"/>
      <c r="BE19" s="10" t="n">
        <f aca="false">BD19-BC19</f>
        <v>0</v>
      </c>
      <c r="BG19" s="10"/>
      <c r="BH19" s="10"/>
      <c r="BI19" s="10" t="n">
        <f aca="false">BH19-BG19</f>
        <v>0</v>
      </c>
      <c r="BK19" s="10" t="n">
        <f aca="false">AY19+BC19+BG19</f>
        <v>0</v>
      </c>
      <c r="BL19" s="10" t="n">
        <f aca="false">AZ19+BD19+BH19</f>
        <v>0</v>
      </c>
      <c r="BM19" s="10" t="n">
        <f aca="false">BL19-BK19</f>
        <v>0</v>
      </c>
      <c r="BO19" s="10" t="n">
        <f aca="false">C19+G19+K19</f>
        <v>746</v>
      </c>
      <c r="BP19" s="10" t="n">
        <f aca="false">D19+H19+L19</f>
        <v>1094</v>
      </c>
      <c r="BQ19" s="10" t="n">
        <f aca="false">BP19-BO19</f>
        <v>348</v>
      </c>
      <c r="BR19" s="11" t="n">
        <f aca="false">BQ19/BP19</f>
        <v>0.318098720292505</v>
      </c>
    </row>
    <row r="20" customFormat="false" ht="12.75" hidden="false" customHeight="false" outlineLevel="0" collapsed="false">
      <c r="C20" s="10"/>
      <c r="D20" s="10"/>
      <c r="E20" s="10"/>
      <c r="F20" s="11"/>
      <c r="G20" s="10"/>
      <c r="H20" s="10"/>
      <c r="I20" s="10"/>
      <c r="K20" s="10"/>
      <c r="L20" s="10"/>
      <c r="M20" s="10"/>
      <c r="O20" s="10"/>
      <c r="P20" s="10"/>
      <c r="Q20" s="10"/>
      <c r="S20" s="10"/>
      <c r="T20" s="10"/>
      <c r="U20" s="10"/>
      <c r="W20" s="10"/>
      <c r="X20" s="10"/>
      <c r="Y20" s="10"/>
      <c r="AA20" s="10"/>
      <c r="AB20" s="10"/>
      <c r="AC20" s="10"/>
      <c r="AE20" s="10"/>
      <c r="AF20" s="10"/>
      <c r="AG20" s="10"/>
      <c r="AI20" s="10"/>
      <c r="AJ20" s="10"/>
      <c r="AK20" s="10"/>
      <c r="AM20" s="10"/>
      <c r="AN20" s="10"/>
      <c r="AO20" s="10"/>
      <c r="AQ20" s="10"/>
      <c r="AR20" s="10"/>
      <c r="AS20" s="10"/>
      <c r="AU20" s="10"/>
      <c r="AV20" s="10"/>
      <c r="AW20" s="10"/>
      <c r="AY20" s="10"/>
      <c r="AZ20" s="10"/>
      <c r="BA20" s="10"/>
      <c r="BC20" s="10"/>
      <c r="BD20" s="10"/>
      <c r="BE20" s="10"/>
      <c r="BG20" s="10"/>
      <c r="BH20" s="10"/>
      <c r="BI20" s="10"/>
      <c r="BK20" s="10"/>
      <c r="BL20" s="10"/>
      <c r="BM20" s="10"/>
      <c r="BO20" s="10"/>
      <c r="BP20" s="10"/>
      <c r="BQ20" s="10"/>
      <c r="BR20" s="11"/>
    </row>
    <row r="21" customFormat="false" ht="12.75" hidden="false" customHeight="false" outlineLevel="0" collapsed="false">
      <c r="A21" s="3" t="s">
        <v>28</v>
      </c>
      <c r="C21" s="10"/>
      <c r="D21" s="10"/>
      <c r="E21" s="10"/>
      <c r="F21" s="11"/>
      <c r="G21" s="10"/>
      <c r="H21" s="10"/>
      <c r="I21" s="10"/>
      <c r="K21" s="10"/>
      <c r="L21" s="10"/>
      <c r="M21" s="10"/>
      <c r="O21" s="10" t="n">
        <f aca="false">C21+G21+K21</f>
        <v>0</v>
      </c>
      <c r="P21" s="10" t="n">
        <f aca="false">D21+H21+L21</f>
        <v>0</v>
      </c>
      <c r="Q21" s="10"/>
      <c r="S21" s="10"/>
      <c r="T21" s="10"/>
      <c r="U21" s="10"/>
      <c r="W21" s="10"/>
      <c r="X21" s="10"/>
      <c r="Y21" s="10"/>
      <c r="AA21" s="10"/>
      <c r="AB21" s="10"/>
      <c r="AC21" s="10"/>
      <c r="AE21" s="10" t="n">
        <f aca="false">S21+W21+AA21</f>
        <v>0</v>
      </c>
      <c r="AF21" s="10" t="n">
        <f aca="false">T21+X21+AB21</f>
        <v>0</v>
      </c>
      <c r="AG21" s="10"/>
      <c r="AI21" s="10"/>
      <c r="AJ21" s="10"/>
      <c r="AK21" s="10"/>
      <c r="AM21" s="10"/>
      <c r="AN21" s="10"/>
      <c r="AO21" s="10"/>
      <c r="AQ21" s="10"/>
      <c r="AR21" s="10"/>
      <c r="AS21" s="10"/>
      <c r="AU21" s="10" t="n">
        <f aca="false">AI21+AM21+AQ21</f>
        <v>0</v>
      </c>
      <c r="AV21" s="10" t="n">
        <f aca="false">AJ21+AN21+AR21</f>
        <v>0</v>
      </c>
      <c r="AW21" s="10"/>
      <c r="AY21" s="10"/>
      <c r="AZ21" s="10"/>
      <c r="BA21" s="10"/>
      <c r="BC21" s="10"/>
      <c r="BD21" s="10"/>
      <c r="BE21" s="10"/>
      <c r="BG21" s="10"/>
      <c r="BH21" s="10"/>
      <c r="BI21" s="10"/>
      <c r="BK21" s="10" t="n">
        <f aca="false">AY21+BC21+BG21</f>
        <v>0</v>
      </c>
      <c r="BL21" s="10" t="n">
        <f aca="false">AZ21+BD21+BH21</f>
        <v>0</v>
      </c>
      <c r="BM21" s="10"/>
      <c r="BO21" s="10"/>
      <c r="BP21" s="10"/>
      <c r="BQ21" s="10"/>
      <c r="BR21" s="11"/>
    </row>
    <row r="22" customFormat="false" ht="12.75" hidden="false" customHeight="false" outlineLevel="0" collapsed="false">
      <c r="A22" s="12" t="s">
        <v>29</v>
      </c>
      <c r="C22" s="10" t="n">
        <v>0</v>
      </c>
      <c r="D22" s="10" t="n">
        <v>0</v>
      </c>
      <c r="E22" s="10" t="n">
        <f aca="false">D22-C22</f>
        <v>0</v>
      </c>
      <c r="F22" s="11"/>
      <c r="G22" s="10" t="n">
        <v>0</v>
      </c>
      <c r="H22" s="10" t="n">
        <v>3</v>
      </c>
      <c r="I22" s="10" t="n">
        <f aca="false">H22-G22</f>
        <v>3</v>
      </c>
      <c r="K22" s="10" t="n">
        <v>0</v>
      </c>
      <c r="L22" s="10" t="n">
        <v>1</v>
      </c>
      <c r="M22" s="10" t="n">
        <f aca="false">L22-K22</f>
        <v>1</v>
      </c>
      <c r="O22" s="10" t="n">
        <f aca="false">C22+G22+K22</f>
        <v>0</v>
      </c>
      <c r="P22" s="10" t="n">
        <f aca="false">D22+H22+L22</f>
        <v>4</v>
      </c>
      <c r="Q22" s="10" t="n">
        <f aca="false">P22-O22</f>
        <v>4</v>
      </c>
      <c r="S22" s="10"/>
      <c r="T22" s="10"/>
      <c r="U22" s="10" t="n">
        <f aca="false">T22-S22</f>
        <v>0</v>
      </c>
      <c r="W22" s="10"/>
      <c r="X22" s="10"/>
      <c r="Y22" s="10" t="n">
        <f aca="false">X22-W22</f>
        <v>0</v>
      </c>
      <c r="AA22" s="10"/>
      <c r="AB22" s="10"/>
      <c r="AC22" s="10" t="n">
        <f aca="false">AB22-AA22</f>
        <v>0</v>
      </c>
      <c r="AE22" s="10" t="n">
        <f aca="false">S22+W22+AA22</f>
        <v>0</v>
      </c>
      <c r="AF22" s="10" t="n">
        <f aca="false">T22+X22+AB22</f>
        <v>0</v>
      </c>
      <c r="AG22" s="10" t="n">
        <f aca="false">AF22-AE22</f>
        <v>0</v>
      </c>
      <c r="AI22" s="10"/>
      <c r="AJ22" s="10"/>
      <c r="AK22" s="10" t="n">
        <f aca="false">AJ22-AI22</f>
        <v>0</v>
      </c>
      <c r="AM22" s="10"/>
      <c r="AN22" s="10"/>
      <c r="AO22" s="10" t="n">
        <f aca="false">AN22-AM22</f>
        <v>0</v>
      </c>
      <c r="AQ22" s="10"/>
      <c r="AR22" s="10"/>
      <c r="AS22" s="10" t="n">
        <f aca="false">AR22-AQ22</f>
        <v>0</v>
      </c>
      <c r="AU22" s="10" t="n">
        <f aca="false">AI22+AM22+AQ22</f>
        <v>0</v>
      </c>
      <c r="AV22" s="10" t="n">
        <f aca="false">AJ22+AN22+AR22</f>
        <v>0</v>
      </c>
      <c r="AW22" s="10" t="n">
        <f aca="false">AV22-AU22</f>
        <v>0</v>
      </c>
      <c r="AY22" s="10"/>
      <c r="AZ22" s="10"/>
      <c r="BA22" s="10" t="n">
        <f aca="false">AZ22-AY22</f>
        <v>0</v>
      </c>
      <c r="BC22" s="10"/>
      <c r="BD22" s="10"/>
      <c r="BE22" s="10" t="n">
        <f aca="false">BD22-BC22</f>
        <v>0</v>
      </c>
      <c r="BG22" s="10"/>
      <c r="BH22" s="10"/>
      <c r="BI22" s="10" t="n">
        <f aca="false">BH22-BG22</f>
        <v>0</v>
      </c>
      <c r="BK22" s="10" t="n">
        <f aca="false">AY22+BC22+BG22</f>
        <v>0</v>
      </c>
      <c r="BL22" s="10" t="n">
        <f aca="false">AZ22+BD22+BH22</f>
        <v>0</v>
      </c>
      <c r="BM22" s="10" t="n">
        <f aca="false">BL22-BK22</f>
        <v>0</v>
      </c>
      <c r="BO22" s="10" t="n">
        <f aca="false">C22+G22+K22</f>
        <v>0</v>
      </c>
      <c r="BP22" s="10" t="n">
        <f aca="false">D22+H22+L22</f>
        <v>4</v>
      </c>
      <c r="BQ22" s="10" t="n">
        <f aca="false">BP22-BO22</f>
        <v>4</v>
      </c>
      <c r="BR22" s="11" t="n">
        <f aca="false">BQ22/BP22</f>
        <v>1</v>
      </c>
    </row>
    <row r="23" customFormat="false" ht="12.75" hidden="false" customHeight="false" outlineLevel="0" collapsed="false">
      <c r="A23" s="12" t="s">
        <v>30</v>
      </c>
      <c r="C23" s="10" t="n">
        <v>0</v>
      </c>
      <c r="D23" s="10" t="n">
        <v>0</v>
      </c>
      <c r="E23" s="10" t="n">
        <f aca="false">D23-C23</f>
        <v>0</v>
      </c>
      <c r="F23" s="11"/>
      <c r="G23" s="10" t="n">
        <v>0</v>
      </c>
      <c r="H23" s="10" t="n">
        <v>1</v>
      </c>
      <c r="I23" s="10" t="n">
        <f aca="false">H23-G23</f>
        <v>1</v>
      </c>
      <c r="K23" s="10" t="n">
        <v>0</v>
      </c>
      <c r="L23" s="10" t="n">
        <v>1</v>
      </c>
      <c r="M23" s="10" t="n">
        <f aca="false">L23-K23</f>
        <v>1</v>
      </c>
      <c r="O23" s="10" t="n">
        <f aca="false">C23+G23+K23</f>
        <v>0</v>
      </c>
      <c r="P23" s="10" t="n">
        <f aca="false">D23+H23+L23</f>
        <v>2</v>
      </c>
      <c r="Q23" s="10" t="n">
        <f aca="false">P23-O23</f>
        <v>2</v>
      </c>
      <c r="S23" s="10"/>
      <c r="T23" s="10"/>
      <c r="U23" s="10" t="n">
        <f aca="false">T23-S23</f>
        <v>0</v>
      </c>
      <c r="W23" s="10"/>
      <c r="X23" s="10"/>
      <c r="Y23" s="10" t="n">
        <f aca="false">X23-W23</f>
        <v>0</v>
      </c>
      <c r="AA23" s="10"/>
      <c r="AB23" s="10"/>
      <c r="AC23" s="10" t="n">
        <f aca="false">AB23-AA23</f>
        <v>0</v>
      </c>
      <c r="AE23" s="10" t="n">
        <f aca="false">S23+W23+AA23</f>
        <v>0</v>
      </c>
      <c r="AF23" s="10" t="n">
        <f aca="false">T23+X23+AB23</f>
        <v>0</v>
      </c>
      <c r="AG23" s="10" t="n">
        <f aca="false">AF23-AE23</f>
        <v>0</v>
      </c>
      <c r="AI23" s="10"/>
      <c r="AJ23" s="10"/>
      <c r="AK23" s="10" t="n">
        <f aca="false">AJ23-AI23</f>
        <v>0</v>
      </c>
      <c r="AM23" s="10"/>
      <c r="AN23" s="10"/>
      <c r="AO23" s="10" t="n">
        <f aca="false">AN23-AM23</f>
        <v>0</v>
      </c>
      <c r="AQ23" s="10"/>
      <c r="AR23" s="10"/>
      <c r="AS23" s="10" t="n">
        <f aca="false">AR23-AQ23</f>
        <v>0</v>
      </c>
      <c r="AU23" s="10" t="n">
        <f aca="false">AI23+AM23+AQ23</f>
        <v>0</v>
      </c>
      <c r="AV23" s="10" t="n">
        <f aca="false">AJ23+AN23+AR23</f>
        <v>0</v>
      </c>
      <c r="AW23" s="10" t="n">
        <f aca="false">AV23-AU23</f>
        <v>0</v>
      </c>
      <c r="AY23" s="10"/>
      <c r="AZ23" s="10"/>
      <c r="BA23" s="10" t="n">
        <f aca="false">AZ23-AY23</f>
        <v>0</v>
      </c>
      <c r="BC23" s="10"/>
      <c r="BD23" s="10"/>
      <c r="BE23" s="10" t="n">
        <f aca="false">BD23-BC23</f>
        <v>0</v>
      </c>
      <c r="BG23" s="10"/>
      <c r="BH23" s="10"/>
      <c r="BI23" s="10" t="n">
        <f aca="false">BH23-BG23</f>
        <v>0</v>
      </c>
      <c r="BK23" s="10" t="n">
        <f aca="false">AY23+BC23+BG23</f>
        <v>0</v>
      </c>
      <c r="BL23" s="10" t="n">
        <f aca="false">AZ23+BD23+BH23</f>
        <v>0</v>
      </c>
      <c r="BM23" s="10" t="n">
        <f aca="false">BL23-BK23</f>
        <v>0</v>
      </c>
      <c r="BO23" s="10" t="n">
        <f aca="false">C23+G23+K23</f>
        <v>0</v>
      </c>
      <c r="BP23" s="10" t="n">
        <f aca="false">D23+H23+L23</f>
        <v>2</v>
      </c>
      <c r="BQ23" s="10" t="n">
        <f aca="false">BP23-BO23</f>
        <v>2</v>
      </c>
      <c r="BR23" s="11" t="n">
        <f aca="false">BQ23/BP23</f>
        <v>1</v>
      </c>
    </row>
    <row r="24" customFormat="false" ht="12.75" hidden="false" customHeight="false" outlineLevel="0" collapsed="false">
      <c r="A24" s="12" t="s">
        <v>31</v>
      </c>
      <c r="C24" s="10" t="n">
        <v>0</v>
      </c>
      <c r="D24" s="10" t="n">
        <v>4</v>
      </c>
      <c r="E24" s="10" t="n">
        <f aca="false">D24-C24</f>
        <v>4</v>
      </c>
      <c r="F24" s="11"/>
      <c r="G24" s="10" t="n">
        <v>0</v>
      </c>
      <c r="H24" s="10" t="n">
        <v>5</v>
      </c>
      <c r="I24" s="10" t="n">
        <f aca="false">H24-G24</f>
        <v>5</v>
      </c>
      <c r="K24" s="10" t="n">
        <v>0</v>
      </c>
      <c r="L24" s="10" t="n">
        <v>19</v>
      </c>
      <c r="M24" s="10" t="n">
        <f aca="false">L24-K24</f>
        <v>19</v>
      </c>
      <c r="O24" s="10" t="n">
        <f aca="false">C24+G24+K24</f>
        <v>0</v>
      </c>
      <c r="P24" s="10" t="n">
        <f aca="false">D24+H24+L24</f>
        <v>28</v>
      </c>
      <c r="Q24" s="10" t="n">
        <f aca="false">P24-O24</f>
        <v>28</v>
      </c>
      <c r="S24" s="10"/>
      <c r="T24" s="10"/>
      <c r="U24" s="10" t="n">
        <f aca="false">T24-S24</f>
        <v>0</v>
      </c>
      <c r="W24" s="10"/>
      <c r="X24" s="10"/>
      <c r="Y24" s="10" t="n">
        <f aca="false">X24-W24</f>
        <v>0</v>
      </c>
      <c r="AA24" s="10"/>
      <c r="AB24" s="10"/>
      <c r="AC24" s="10" t="n">
        <f aca="false">AB24-AA24</f>
        <v>0</v>
      </c>
      <c r="AE24" s="10" t="n">
        <f aca="false">S24+W24+AA24</f>
        <v>0</v>
      </c>
      <c r="AF24" s="10" t="n">
        <f aca="false">T24+X24+AB24</f>
        <v>0</v>
      </c>
      <c r="AG24" s="10" t="n">
        <f aca="false">AF24-AE24</f>
        <v>0</v>
      </c>
      <c r="AI24" s="10"/>
      <c r="AJ24" s="10"/>
      <c r="AK24" s="10" t="n">
        <f aca="false">AJ24-AI24</f>
        <v>0</v>
      </c>
      <c r="AM24" s="10"/>
      <c r="AN24" s="10"/>
      <c r="AO24" s="10" t="n">
        <f aca="false">AN24-AM24</f>
        <v>0</v>
      </c>
      <c r="AQ24" s="10"/>
      <c r="AR24" s="10"/>
      <c r="AS24" s="10" t="n">
        <f aca="false">AR24-AQ24</f>
        <v>0</v>
      </c>
      <c r="AU24" s="10" t="n">
        <f aca="false">AI24+AM24+AQ24</f>
        <v>0</v>
      </c>
      <c r="AV24" s="10" t="n">
        <f aca="false">AJ24+AN24+AR24</f>
        <v>0</v>
      </c>
      <c r="AW24" s="10" t="n">
        <f aca="false">AV24-AU24</f>
        <v>0</v>
      </c>
      <c r="AY24" s="10"/>
      <c r="AZ24" s="10"/>
      <c r="BA24" s="10" t="n">
        <f aca="false">AZ24-AY24</f>
        <v>0</v>
      </c>
      <c r="BC24" s="10"/>
      <c r="BD24" s="10"/>
      <c r="BE24" s="10" t="n">
        <f aca="false">BD24-BC24</f>
        <v>0</v>
      </c>
      <c r="BG24" s="10"/>
      <c r="BH24" s="10"/>
      <c r="BI24" s="10" t="n">
        <f aca="false">BH24-BG24</f>
        <v>0</v>
      </c>
      <c r="BK24" s="10" t="n">
        <f aca="false">AY24+BC24+BG24</f>
        <v>0</v>
      </c>
      <c r="BL24" s="10" t="n">
        <f aca="false">AZ24+BD24+BH24</f>
        <v>0</v>
      </c>
      <c r="BM24" s="10" t="n">
        <f aca="false">BL24-BK24</f>
        <v>0</v>
      </c>
      <c r="BO24" s="10" t="n">
        <f aca="false">C24+G24+K24</f>
        <v>0</v>
      </c>
      <c r="BP24" s="10" t="n">
        <f aca="false">D24+H24+L24</f>
        <v>28</v>
      </c>
      <c r="BQ24" s="10" t="n">
        <f aca="false">BP24-BO24</f>
        <v>28</v>
      </c>
      <c r="BR24" s="11" t="n">
        <f aca="false">BQ24/BP24</f>
        <v>1</v>
      </c>
    </row>
    <row r="25" customFormat="false" ht="12.75" hidden="false" customHeight="false" outlineLevel="0" collapsed="false">
      <c r="A25" s="12" t="s">
        <v>32</v>
      </c>
      <c r="C25" s="10" t="n">
        <v>0</v>
      </c>
      <c r="D25" s="10" t="n">
        <v>4</v>
      </c>
      <c r="E25" s="10" t="n">
        <f aca="false">D25-C25</f>
        <v>4</v>
      </c>
      <c r="F25" s="11"/>
      <c r="G25" s="10" t="n">
        <v>0</v>
      </c>
      <c r="H25" s="10" t="n">
        <v>3</v>
      </c>
      <c r="I25" s="10" t="n">
        <f aca="false">H25-G25</f>
        <v>3</v>
      </c>
      <c r="K25" s="10" t="n">
        <v>1</v>
      </c>
      <c r="L25" s="10" t="n">
        <v>5</v>
      </c>
      <c r="M25" s="10" t="n">
        <f aca="false">L25-K25</f>
        <v>4</v>
      </c>
      <c r="O25" s="10" t="n">
        <f aca="false">C25+G25+K25</f>
        <v>1</v>
      </c>
      <c r="P25" s="10" t="n">
        <f aca="false">D25+H25+L25</f>
        <v>12</v>
      </c>
      <c r="Q25" s="10" t="n">
        <f aca="false">P25-O25</f>
        <v>11</v>
      </c>
      <c r="S25" s="10"/>
      <c r="T25" s="10"/>
      <c r="U25" s="10" t="n">
        <f aca="false">T25-S25</f>
        <v>0</v>
      </c>
      <c r="W25" s="10"/>
      <c r="X25" s="10"/>
      <c r="Y25" s="10" t="n">
        <f aca="false">X25-W25</f>
        <v>0</v>
      </c>
      <c r="AA25" s="10"/>
      <c r="AB25" s="10"/>
      <c r="AC25" s="10" t="n">
        <f aca="false">AB25-AA25</f>
        <v>0</v>
      </c>
      <c r="AE25" s="10" t="n">
        <f aca="false">S25+W25+AA25</f>
        <v>0</v>
      </c>
      <c r="AF25" s="10" t="n">
        <f aca="false">T25+X25+AB25</f>
        <v>0</v>
      </c>
      <c r="AG25" s="10" t="n">
        <f aca="false">AF25-AE25</f>
        <v>0</v>
      </c>
      <c r="AI25" s="10"/>
      <c r="AJ25" s="10"/>
      <c r="AK25" s="10" t="n">
        <f aca="false">AJ25-AI25</f>
        <v>0</v>
      </c>
      <c r="AM25" s="10"/>
      <c r="AN25" s="10"/>
      <c r="AO25" s="10" t="n">
        <f aca="false">AN25-AM25</f>
        <v>0</v>
      </c>
      <c r="AQ25" s="10"/>
      <c r="AR25" s="10"/>
      <c r="AS25" s="10" t="n">
        <f aca="false">AR25-AQ25</f>
        <v>0</v>
      </c>
      <c r="AU25" s="10" t="n">
        <f aca="false">AI25+AM25+AQ25</f>
        <v>0</v>
      </c>
      <c r="AV25" s="10" t="n">
        <f aca="false">AJ25+AN25+AR25</f>
        <v>0</v>
      </c>
      <c r="AW25" s="10" t="n">
        <f aca="false">AV25-AU25</f>
        <v>0</v>
      </c>
      <c r="AY25" s="10"/>
      <c r="AZ25" s="10"/>
      <c r="BA25" s="10" t="n">
        <f aca="false">AZ25-AY25</f>
        <v>0</v>
      </c>
      <c r="BC25" s="10"/>
      <c r="BD25" s="10"/>
      <c r="BE25" s="10" t="n">
        <f aca="false">BD25-BC25</f>
        <v>0</v>
      </c>
      <c r="BG25" s="10"/>
      <c r="BH25" s="10"/>
      <c r="BI25" s="10" t="n">
        <f aca="false">BH25-BG25</f>
        <v>0</v>
      </c>
      <c r="BK25" s="10" t="n">
        <f aca="false">AY25+BC25+BG25</f>
        <v>0</v>
      </c>
      <c r="BL25" s="10" t="n">
        <f aca="false">AZ25+BD25+BH25</f>
        <v>0</v>
      </c>
      <c r="BM25" s="10" t="n">
        <f aca="false">BL25-BK25</f>
        <v>0</v>
      </c>
      <c r="BO25" s="10" t="n">
        <f aca="false">C25+G25+K25</f>
        <v>1</v>
      </c>
      <c r="BP25" s="10" t="n">
        <f aca="false">D25+H25+L25</f>
        <v>12</v>
      </c>
      <c r="BQ25" s="10" t="n">
        <f aca="false">BP25-BO25</f>
        <v>11</v>
      </c>
      <c r="BR25" s="11" t="n">
        <f aca="false">BQ25/BP25</f>
        <v>0.916666666666667</v>
      </c>
    </row>
    <row r="26" customFormat="false" ht="12.75" hidden="false" customHeight="false" outlineLevel="0" collapsed="false">
      <c r="A26" s="12"/>
      <c r="C26" s="10"/>
      <c r="D26" s="10"/>
      <c r="E26" s="10"/>
      <c r="F26" s="11"/>
      <c r="G26" s="10"/>
      <c r="H26" s="10"/>
      <c r="I26" s="10"/>
      <c r="K26" s="10"/>
      <c r="L26" s="10"/>
      <c r="M26" s="10"/>
      <c r="O26" s="10"/>
      <c r="P26" s="10"/>
      <c r="Q26" s="10"/>
      <c r="S26" s="10"/>
      <c r="T26" s="10"/>
      <c r="U26" s="10"/>
      <c r="W26" s="10"/>
      <c r="X26" s="10"/>
      <c r="Y26" s="10"/>
      <c r="AA26" s="10"/>
      <c r="AB26" s="10"/>
      <c r="AC26" s="10"/>
      <c r="AE26" s="10"/>
      <c r="AF26" s="10"/>
      <c r="AG26" s="10"/>
      <c r="AI26" s="10"/>
      <c r="AJ26" s="10"/>
      <c r="AK26" s="10"/>
      <c r="AM26" s="10"/>
      <c r="AN26" s="10"/>
      <c r="AO26" s="10"/>
      <c r="AQ26" s="10"/>
      <c r="AR26" s="10"/>
      <c r="AS26" s="10"/>
      <c r="AU26" s="10"/>
      <c r="AV26" s="10"/>
      <c r="AW26" s="10"/>
      <c r="AY26" s="10"/>
      <c r="AZ26" s="10"/>
      <c r="BA26" s="10"/>
      <c r="BC26" s="10"/>
      <c r="BD26" s="10"/>
      <c r="BE26" s="10"/>
      <c r="BG26" s="10"/>
      <c r="BH26" s="10"/>
      <c r="BI26" s="10"/>
      <c r="BK26" s="10"/>
      <c r="BL26" s="10"/>
      <c r="BM26" s="10"/>
      <c r="BO26" s="10"/>
      <c r="BP26" s="10"/>
      <c r="BQ26" s="10"/>
      <c r="BR26" s="11"/>
    </row>
    <row r="27" customFormat="false" ht="12.75" hidden="false" customHeight="false" outlineLevel="0" collapsed="false">
      <c r="A27" s="3" t="s">
        <v>33</v>
      </c>
      <c r="C27" s="10"/>
      <c r="D27" s="10"/>
      <c r="E27" s="10"/>
      <c r="F27" s="11"/>
      <c r="G27" s="10"/>
      <c r="H27" s="10"/>
      <c r="I27" s="10"/>
      <c r="K27" s="10"/>
      <c r="L27" s="10"/>
      <c r="M27" s="10"/>
      <c r="O27" s="10" t="n">
        <f aca="false">C27+G27+K27</f>
        <v>0</v>
      </c>
      <c r="P27" s="10" t="n">
        <f aca="false">D27+H27+L27</f>
        <v>0</v>
      </c>
      <c r="Q27" s="10"/>
      <c r="S27" s="10"/>
      <c r="T27" s="10"/>
      <c r="U27" s="10"/>
      <c r="W27" s="10"/>
      <c r="X27" s="10"/>
      <c r="Y27" s="10"/>
      <c r="AA27" s="10"/>
      <c r="AB27" s="10"/>
      <c r="AC27" s="10"/>
      <c r="AE27" s="10" t="n">
        <f aca="false">S27+W27+AA27</f>
        <v>0</v>
      </c>
      <c r="AF27" s="10" t="n">
        <f aca="false">T27+X27+AB27</f>
        <v>0</v>
      </c>
      <c r="AG27" s="10"/>
      <c r="AI27" s="10"/>
      <c r="AJ27" s="10"/>
      <c r="AK27" s="10"/>
      <c r="AM27" s="10"/>
      <c r="AN27" s="10"/>
      <c r="AO27" s="10"/>
      <c r="AQ27" s="10"/>
      <c r="AR27" s="10"/>
      <c r="AS27" s="10"/>
      <c r="AU27" s="10" t="n">
        <f aca="false">AI27+AM27+AQ27</f>
        <v>0</v>
      </c>
      <c r="AV27" s="10" t="n">
        <f aca="false">AJ27+AN27+AR27</f>
        <v>0</v>
      </c>
      <c r="AW27" s="10"/>
      <c r="AY27" s="10"/>
      <c r="AZ27" s="10"/>
      <c r="BA27" s="10"/>
      <c r="BC27" s="10"/>
      <c r="BD27" s="10"/>
      <c r="BE27" s="10"/>
      <c r="BG27" s="10"/>
      <c r="BH27" s="10"/>
      <c r="BI27" s="10"/>
      <c r="BK27" s="10" t="n">
        <f aca="false">AY27+BC27+BG27</f>
        <v>0</v>
      </c>
      <c r="BL27" s="10" t="n">
        <f aca="false">AZ27+BD27+BH27</f>
        <v>0</v>
      </c>
      <c r="BM27" s="10"/>
      <c r="BO27" s="10"/>
      <c r="BP27" s="10"/>
      <c r="BQ27" s="10"/>
      <c r="BR27" s="11"/>
    </row>
    <row r="28" customFormat="false" ht="12.75" hidden="false" customHeight="false" outlineLevel="0" collapsed="false">
      <c r="A28" s="0" t="s">
        <v>34</v>
      </c>
      <c r="C28" s="10" t="n">
        <v>0</v>
      </c>
      <c r="D28" s="10" t="n">
        <v>0</v>
      </c>
      <c r="E28" s="10" t="n">
        <f aca="false">D28-C28</f>
        <v>0</v>
      </c>
      <c r="F28" s="11"/>
      <c r="G28" s="10" t="n">
        <v>0</v>
      </c>
      <c r="H28" s="10" t="n">
        <v>0</v>
      </c>
      <c r="I28" s="10" t="n">
        <f aca="false">H28-G28</f>
        <v>0</v>
      </c>
      <c r="K28" s="10" t="n">
        <v>0</v>
      </c>
      <c r="L28" s="10" t="n">
        <v>0</v>
      </c>
      <c r="M28" s="10" t="n">
        <f aca="false">L28-K28</f>
        <v>0</v>
      </c>
      <c r="O28" s="10" t="n">
        <f aca="false">C28+G28+K28</f>
        <v>0</v>
      </c>
      <c r="P28" s="10" t="n">
        <f aca="false">D28+H28+L28</f>
        <v>0</v>
      </c>
      <c r="Q28" s="10" t="n">
        <f aca="false">P28-O28</f>
        <v>0</v>
      </c>
      <c r="S28" s="10"/>
      <c r="T28" s="10"/>
      <c r="U28" s="10" t="n">
        <f aca="false">T28-S28</f>
        <v>0</v>
      </c>
      <c r="W28" s="10"/>
      <c r="X28" s="10"/>
      <c r="Y28" s="10" t="n">
        <f aca="false">X28-W28</f>
        <v>0</v>
      </c>
      <c r="AA28" s="10"/>
      <c r="AB28" s="10"/>
      <c r="AC28" s="10" t="n">
        <f aca="false">AB28-AA28</f>
        <v>0</v>
      </c>
      <c r="AE28" s="10" t="n">
        <f aca="false">S28+W28+AA28</f>
        <v>0</v>
      </c>
      <c r="AF28" s="10" t="n">
        <f aca="false">T28+X28+AB28</f>
        <v>0</v>
      </c>
      <c r="AG28" s="10" t="n">
        <f aca="false">AF28-AE28</f>
        <v>0</v>
      </c>
      <c r="AI28" s="10"/>
      <c r="AJ28" s="10"/>
      <c r="AK28" s="10" t="n">
        <f aca="false">AJ28-AI28</f>
        <v>0</v>
      </c>
      <c r="AM28" s="10"/>
      <c r="AN28" s="10"/>
      <c r="AO28" s="10" t="n">
        <f aca="false">AN28-AM28</f>
        <v>0</v>
      </c>
      <c r="AQ28" s="10"/>
      <c r="AR28" s="10"/>
      <c r="AS28" s="10" t="n">
        <f aca="false">AR28-AQ28</f>
        <v>0</v>
      </c>
      <c r="AU28" s="10" t="n">
        <f aca="false">AI28+AM28+AQ28</f>
        <v>0</v>
      </c>
      <c r="AV28" s="10" t="n">
        <f aca="false">AJ28+AN28+AR28</f>
        <v>0</v>
      </c>
      <c r="AW28" s="10" t="n">
        <f aca="false">AV28-AU28</f>
        <v>0</v>
      </c>
      <c r="AY28" s="10"/>
      <c r="AZ28" s="10"/>
      <c r="BA28" s="10" t="n">
        <f aca="false">AZ28-AY28</f>
        <v>0</v>
      </c>
      <c r="BC28" s="10"/>
      <c r="BD28" s="10"/>
      <c r="BE28" s="10" t="n">
        <f aca="false">BD28-BC28</f>
        <v>0</v>
      </c>
      <c r="BG28" s="10"/>
      <c r="BH28" s="10"/>
      <c r="BI28" s="10" t="n">
        <f aca="false">BH28-BG28</f>
        <v>0</v>
      </c>
      <c r="BK28" s="10" t="n">
        <f aca="false">AY28+BC28+BG28</f>
        <v>0</v>
      </c>
      <c r="BL28" s="10" t="n">
        <f aca="false">AZ28+BD28+BH28</f>
        <v>0</v>
      </c>
      <c r="BM28" s="10" t="n">
        <f aca="false">BL28-BK28</f>
        <v>0</v>
      </c>
      <c r="BO28" s="10" t="n">
        <f aca="false">C28+G28+K28</f>
        <v>0</v>
      </c>
      <c r="BP28" s="10" t="n">
        <f aca="false">D28+H28+L28</f>
        <v>0</v>
      </c>
      <c r="BQ28" s="10" t="n">
        <f aca="false">BP28-BO28</f>
        <v>0</v>
      </c>
      <c r="BR28" s="11"/>
    </row>
    <row r="29" customFormat="false" ht="12.75" hidden="true" customHeight="false" outlineLevel="0" collapsed="false">
      <c r="A29" s="0" t="s">
        <v>35</v>
      </c>
      <c r="C29" s="10" t="n">
        <v>0</v>
      </c>
      <c r="D29" s="10" t="n">
        <v>0</v>
      </c>
      <c r="E29" s="10" t="n">
        <f aca="false">D29-C29</f>
        <v>0</v>
      </c>
      <c r="F29" s="11"/>
      <c r="G29" s="10" t="n">
        <v>0</v>
      </c>
      <c r="H29" s="10" t="n">
        <v>0</v>
      </c>
      <c r="I29" s="10" t="n">
        <f aca="false">H29-G29</f>
        <v>0</v>
      </c>
      <c r="K29" s="10" t="n">
        <v>0</v>
      </c>
      <c r="L29" s="10" t="n">
        <v>0</v>
      </c>
      <c r="M29" s="10" t="n">
        <f aca="false">L29-K29</f>
        <v>0</v>
      </c>
      <c r="O29" s="10" t="n">
        <f aca="false">C29+G29+K29</f>
        <v>0</v>
      </c>
      <c r="P29" s="10" t="n">
        <f aca="false">D29+H29+L29</f>
        <v>0</v>
      </c>
      <c r="Q29" s="10" t="n">
        <f aca="false">P29-O29</f>
        <v>0</v>
      </c>
      <c r="S29" s="10"/>
      <c r="T29" s="10"/>
      <c r="U29" s="10" t="n">
        <f aca="false">T29-S29</f>
        <v>0</v>
      </c>
      <c r="W29" s="10"/>
      <c r="X29" s="10"/>
      <c r="Y29" s="10" t="n">
        <f aca="false">X29-W29</f>
        <v>0</v>
      </c>
      <c r="AA29" s="10"/>
      <c r="AB29" s="10"/>
      <c r="AC29" s="10" t="n">
        <f aca="false">AB29-AA29</f>
        <v>0</v>
      </c>
      <c r="AE29" s="10" t="n">
        <f aca="false">S29+W29+AA29</f>
        <v>0</v>
      </c>
      <c r="AF29" s="10" t="n">
        <f aca="false">T29+X29+AB29</f>
        <v>0</v>
      </c>
      <c r="AG29" s="10" t="n">
        <f aca="false">AF29-AE29</f>
        <v>0</v>
      </c>
      <c r="AI29" s="10"/>
      <c r="AJ29" s="10"/>
      <c r="AK29" s="10" t="n">
        <f aca="false">AJ29-AI29</f>
        <v>0</v>
      </c>
      <c r="AM29" s="10"/>
      <c r="AN29" s="10"/>
      <c r="AO29" s="10" t="n">
        <f aca="false">AN29-AM29</f>
        <v>0</v>
      </c>
      <c r="AQ29" s="10"/>
      <c r="AR29" s="10"/>
      <c r="AS29" s="10" t="n">
        <f aca="false">AR29-AQ29</f>
        <v>0</v>
      </c>
      <c r="AU29" s="10" t="n">
        <f aca="false">AI29+AM29+AQ29</f>
        <v>0</v>
      </c>
      <c r="AV29" s="10" t="n">
        <f aca="false">AJ29+AN29+AR29</f>
        <v>0</v>
      </c>
      <c r="AW29" s="10" t="n">
        <f aca="false">AV29-AU29</f>
        <v>0</v>
      </c>
      <c r="AY29" s="10"/>
      <c r="AZ29" s="10"/>
      <c r="BA29" s="10" t="n">
        <f aca="false">AZ29-AY29</f>
        <v>0</v>
      </c>
      <c r="BC29" s="10"/>
      <c r="BD29" s="10"/>
      <c r="BE29" s="10" t="n">
        <f aca="false">BD29-BC29</f>
        <v>0</v>
      </c>
      <c r="BG29" s="10"/>
      <c r="BH29" s="10"/>
      <c r="BI29" s="10" t="n">
        <f aca="false">BH29-BG29</f>
        <v>0</v>
      </c>
      <c r="BK29" s="10" t="n">
        <f aca="false">AY29+BC29+BG29</f>
        <v>0</v>
      </c>
      <c r="BL29" s="10" t="n">
        <f aca="false">AZ29+BD29+BH29</f>
        <v>0</v>
      </c>
      <c r="BM29" s="10" t="n">
        <f aca="false">BL29-BK29</f>
        <v>0</v>
      </c>
      <c r="BO29" s="10" t="n">
        <f aca="false">C29+G29+K29</f>
        <v>0</v>
      </c>
      <c r="BP29" s="10" t="n">
        <f aca="false">D29+H29+L29</f>
        <v>0</v>
      </c>
      <c r="BQ29" s="10" t="n">
        <f aca="false">BP29-BO29</f>
        <v>0</v>
      </c>
      <c r="BR29" s="11" t="e">
        <f aca="false">BQ29/BP29</f>
        <v>#DIV/0!</v>
      </c>
    </row>
    <row r="30" customFormat="false" ht="12.75" hidden="false" customHeight="false" outlineLevel="0" collapsed="false">
      <c r="A30" s="0" t="s">
        <v>36</v>
      </c>
      <c r="C30" s="10" t="n">
        <v>0</v>
      </c>
      <c r="D30" s="10" t="n">
        <v>1</v>
      </c>
      <c r="E30" s="10" t="n">
        <f aca="false">D30-C30</f>
        <v>1</v>
      </c>
      <c r="F30" s="11"/>
      <c r="G30" s="10" t="n">
        <v>0</v>
      </c>
      <c r="H30" s="10" t="n">
        <v>9</v>
      </c>
      <c r="I30" s="10" t="n">
        <f aca="false">H30-G30</f>
        <v>9</v>
      </c>
      <c r="K30" s="10" t="n">
        <v>0</v>
      </c>
      <c r="L30" s="10" t="n">
        <v>6</v>
      </c>
      <c r="M30" s="10" t="n">
        <f aca="false">L30-K30</f>
        <v>6</v>
      </c>
      <c r="O30" s="10" t="n">
        <f aca="false">C30+G30+K30</f>
        <v>0</v>
      </c>
      <c r="P30" s="10" t="n">
        <f aca="false">D30+H30+L30</f>
        <v>16</v>
      </c>
      <c r="Q30" s="10" t="n">
        <f aca="false">P30-O30</f>
        <v>16</v>
      </c>
      <c r="S30" s="10"/>
      <c r="T30" s="10"/>
      <c r="U30" s="10" t="n">
        <f aca="false">T30-S30</f>
        <v>0</v>
      </c>
      <c r="W30" s="10"/>
      <c r="X30" s="10"/>
      <c r="Y30" s="10" t="n">
        <f aca="false">X30-W30</f>
        <v>0</v>
      </c>
      <c r="AA30" s="10"/>
      <c r="AB30" s="10"/>
      <c r="AC30" s="10" t="n">
        <f aca="false">AB30-AA30</f>
        <v>0</v>
      </c>
      <c r="AE30" s="10" t="n">
        <f aca="false">S30+W30+AA30</f>
        <v>0</v>
      </c>
      <c r="AF30" s="10" t="n">
        <f aca="false">T30+X30+AB30</f>
        <v>0</v>
      </c>
      <c r="AG30" s="10" t="n">
        <f aca="false">AF30-AE30</f>
        <v>0</v>
      </c>
      <c r="AI30" s="10"/>
      <c r="AJ30" s="10"/>
      <c r="AK30" s="10" t="n">
        <f aca="false">AJ30-AI30</f>
        <v>0</v>
      </c>
      <c r="AM30" s="10"/>
      <c r="AN30" s="10"/>
      <c r="AO30" s="10" t="n">
        <f aca="false">AN30-AM30</f>
        <v>0</v>
      </c>
      <c r="AQ30" s="10"/>
      <c r="AR30" s="10"/>
      <c r="AS30" s="10" t="n">
        <f aca="false">AR30-AQ30</f>
        <v>0</v>
      </c>
      <c r="AU30" s="10" t="n">
        <f aca="false">AI30+AM30+AQ30</f>
        <v>0</v>
      </c>
      <c r="AV30" s="10" t="n">
        <f aca="false">AJ30+AN30+AR30</f>
        <v>0</v>
      </c>
      <c r="AW30" s="10" t="n">
        <f aca="false">AV30-AU30</f>
        <v>0</v>
      </c>
      <c r="AY30" s="10"/>
      <c r="AZ30" s="10"/>
      <c r="BA30" s="10" t="n">
        <f aca="false">AZ30-AY30</f>
        <v>0</v>
      </c>
      <c r="BC30" s="10"/>
      <c r="BD30" s="10"/>
      <c r="BE30" s="10" t="n">
        <f aca="false">BD30-BC30</f>
        <v>0</v>
      </c>
      <c r="BG30" s="10"/>
      <c r="BH30" s="10"/>
      <c r="BI30" s="10" t="n">
        <f aca="false">BH30-BG30</f>
        <v>0</v>
      </c>
      <c r="BK30" s="10" t="n">
        <f aca="false">AY30+BC30+BG30</f>
        <v>0</v>
      </c>
      <c r="BL30" s="10" t="n">
        <f aca="false">AZ30+BD30+BH30</f>
        <v>0</v>
      </c>
      <c r="BM30" s="10" t="n">
        <f aca="false">BL30-BK30</f>
        <v>0</v>
      </c>
      <c r="BO30" s="10" t="n">
        <f aca="false">C30+G30+K30</f>
        <v>0</v>
      </c>
      <c r="BP30" s="10" t="n">
        <f aca="false">D30+H30+L30</f>
        <v>16</v>
      </c>
      <c r="BQ30" s="10" t="n">
        <f aca="false">BP30-BO30</f>
        <v>16</v>
      </c>
      <c r="BR30" s="11" t="n">
        <f aca="false">BQ30/BP30</f>
        <v>1</v>
      </c>
    </row>
    <row r="31" customFormat="false" ht="12.75" hidden="false" customHeight="false" outlineLevel="0" collapsed="false">
      <c r="C31" s="10"/>
      <c r="D31" s="10"/>
      <c r="E31" s="10"/>
      <c r="F31" s="11"/>
      <c r="G31" s="10"/>
      <c r="H31" s="10"/>
      <c r="I31" s="10"/>
      <c r="K31" s="10"/>
      <c r="L31" s="10"/>
      <c r="M31" s="10"/>
      <c r="O31" s="10"/>
      <c r="P31" s="10"/>
      <c r="Q31" s="10"/>
      <c r="S31" s="10"/>
      <c r="T31" s="10"/>
      <c r="U31" s="10"/>
      <c r="W31" s="10"/>
      <c r="X31" s="10"/>
      <c r="Y31" s="10"/>
      <c r="AA31" s="10"/>
      <c r="AB31" s="10"/>
      <c r="AC31" s="10"/>
      <c r="AE31" s="10"/>
      <c r="AF31" s="10"/>
      <c r="AG31" s="10"/>
      <c r="AI31" s="10"/>
      <c r="AJ31" s="10"/>
      <c r="AK31" s="10"/>
      <c r="AM31" s="10"/>
      <c r="AN31" s="10"/>
      <c r="AO31" s="10"/>
      <c r="AQ31" s="10"/>
      <c r="AR31" s="10"/>
      <c r="AS31" s="10"/>
      <c r="AU31" s="10"/>
      <c r="AV31" s="10"/>
      <c r="AW31" s="10"/>
      <c r="AY31" s="10"/>
      <c r="AZ31" s="10"/>
      <c r="BA31" s="10"/>
      <c r="BC31" s="10"/>
      <c r="BD31" s="10"/>
      <c r="BE31" s="10"/>
      <c r="BG31" s="10"/>
      <c r="BH31" s="10"/>
      <c r="BI31" s="10"/>
      <c r="BK31" s="10"/>
      <c r="BL31" s="10"/>
      <c r="BM31" s="10"/>
      <c r="BO31" s="10"/>
      <c r="BP31" s="10"/>
      <c r="BQ31" s="10"/>
      <c r="BR31" s="11"/>
    </row>
    <row r="32" customFormat="false" ht="12.75" hidden="false" customHeight="false" outlineLevel="0" collapsed="false">
      <c r="A32" s="0" t="s">
        <v>37</v>
      </c>
      <c r="C32" s="10" t="n">
        <v>67</v>
      </c>
      <c r="D32" s="10" t="n">
        <v>24</v>
      </c>
      <c r="E32" s="10" t="n">
        <f aca="false">D32-C32</f>
        <v>-43</v>
      </c>
      <c r="F32" s="11"/>
      <c r="G32" s="10" t="n">
        <v>45</v>
      </c>
      <c r="H32" s="10" t="n">
        <v>15</v>
      </c>
      <c r="I32" s="10" t="n">
        <f aca="false">H32-G32</f>
        <v>-30</v>
      </c>
      <c r="K32" s="10" t="n">
        <v>62</v>
      </c>
      <c r="L32" s="10" t="n">
        <v>72</v>
      </c>
      <c r="M32" s="10" t="n">
        <f aca="false">L32-K32</f>
        <v>10</v>
      </c>
      <c r="O32" s="10" t="n">
        <f aca="false">C32+G32+K32</f>
        <v>174</v>
      </c>
      <c r="P32" s="10" t="n">
        <f aca="false">D32+H32+L32</f>
        <v>111</v>
      </c>
      <c r="Q32" s="10" t="n">
        <f aca="false">P32-O32</f>
        <v>-63</v>
      </c>
      <c r="S32" s="10"/>
      <c r="T32" s="10"/>
      <c r="U32" s="10" t="n">
        <f aca="false">T32-S32</f>
        <v>0</v>
      </c>
      <c r="W32" s="10"/>
      <c r="X32" s="10"/>
      <c r="Y32" s="10" t="n">
        <f aca="false">X32-W32</f>
        <v>0</v>
      </c>
      <c r="AA32" s="10"/>
      <c r="AB32" s="10"/>
      <c r="AC32" s="10" t="n">
        <f aca="false">AB32-AA32</f>
        <v>0</v>
      </c>
      <c r="AE32" s="10" t="n">
        <f aca="false">S32+W32+AA32</f>
        <v>0</v>
      </c>
      <c r="AF32" s="10" t="n">
        <f aca="false">T32+X32+AB32</f>
        <v>0</v>
      </c>
      <c r="AG32" s="10" t="n">
        <f aca="false">AF32-AE32</f>
        <v>0</v>
      </c>
      <c r="AI32" s="10"/>
      <c r="AJ32" s="10"/>
      <c r="AK32" s="10" t="n">
        <f aca="false">AJ32-AI32</f>
        <v>0</v>
      </c>
      <c r="AM32" s="10"/>
      <c r="AN32" s="10"/>
      <c r="AO32" s="10" t="n">
        <f aca="false">AN32-AM32</f>
        <v>0</v>
      </c>
      <c r="AQ32" s="10"/>
      <c r="AR32" s="10"/>
      <c r="AS32" s="10" t="n">
        <f aca="false">AR32-AQ32</f>
        <v>0</v>
      </c>
      <c r="AU32" s="10" t="n">
        <f aca="false">AI32+AM32+AQ32</f>
        <v>0</v>
      </c>
      <c r="AV32" s="10" t="n">
        <f aca="false">AJ32+AN32+AR32</f>
        <v>0</v>
      </c>
      <c r="AW32" s="10" t="n">
        <f aca="false">AV32-AU32</f>
        <v>0</v>
      </c>
      <c r="AY32" s="10"/>
      <c r="AZ32" s="10"/>
      <c r="BA32" s="10" t="n">
        <f aca="false">AZ32-AY32</f>
        <v>0</v>
      </c>
      <c r="BC32" s="10"/>
      <c r="BD32" s="10"/>
      <c r="BE32" s="10" t="n">
        <f aca="false">BD32-BC32</f>
        <v>0</v>
      </c>
      <c r="BG32" s="10"/>
      <c r="BH32" s="10"/>
      <c r="BI32" s="10" t="n">
        <f aca="false">BH32-BG32</f>
        <v>0</v>
      </c>
      <c r="BK32" s="10" t="n">
        <f aca="false">AY32+BC32+BG32</f>
        <v>0</v>
      </c>
      <c r="BL32" s="10" t="n">
        <f aca="false">AZ32+BD32+BH32</f>
        <v>0</v>
      </c>
      <c r="BM32" s="10" t="n">
        <f aca="false">BL32-BK32</f>
        <v>0</v>
      </c>
      <c r="BO32" s="10" t="n">
        <f aca="false">C32+G32+K32</f>
        <v>174</v>
      </c>
      <c r="BP32" s="10" t="n">
        <f aca="false">D32+H32+L32</f>
        <v>111</v>
      </c>
      <c r="BQ32" s="10" t="n">
        <f aca="false">BP32-BO32</f>
        <v>-63</v>
      </c>
      <c r="BR32" s="11" t="n">
        <f aca="false">BQ32/BP32</f>
        <v>-0.567567567567568</v>
      </c>
    </row>
    <row r="33" customFormat="false" ht="12.75" hidden="false" customHeight="false" outlineLevel="0" collapsed="false">
      <c r="A33" s="0" t="s">
        <v>38</v>
      </c>
      <c r="C33" s="10" t="n">
        <v>0</v>
      </c>
      <c r="D33" s="10" t="n">
        <v>1</v>
      </c>
      <c r="E33" s="10" t="n">
        <f aca="false">D33-C33</f>
        <v>1</v>
      </c>
      <c r="F33" s="11"/>
      <c r="G33" s="10" t="n">
        <v>8</v>
      </c>
      <c r="H33" s="10" t="n">
        <v>1</v>
      </c>
      <c r="I33" s="10" t="n">
        <f aca="false">H33-G33</f>
        <v>-7</v>
      </c>
      <c r="K33" s="10" t="n">
        <v>1</v>
      </c>
      <c r="L33" s="10" t="n">
        <v>0</v>
      </c>
      <c r="M33" s="10" t="n">
        <f aca="false">L33-K33</f>
        <v>-1</v>
      </c>
      <c r="O33" s="10" t="n">
        <f aca="false">C33+G33+K33</f>
        <v>9</v>
      </c>
      <c r="P33" s="10" t="n">
        <f aca="false">D33+H33+L33</f>
        <v>2</v>
      </c>
      <c r="Q33" s="10" t="n">
        <f aca="false">P33-O33</f>
        <v>-7</v>
      </c>
      <c r="S33" s="10"/>
      <c r="T33" s="10"/>
      <c r="U33" s="10" t="n">
        <f aca="false">T33-S33</f>
        <v>0</v>
      </c>
      <c r="W33" s="10"/>
      <c r="X33" s="10"/>
      <c r="Y33" s="10" t="n">
        <f aca="false">X33-W33</f>
        <v>0</v>
      </c>
      <c r="AA33" s="10"/>
      <c r="AB33" s="10"/>
      <c r="AC33" s="10" t="n">
        <f aca="false">AB33-AA33</f>
        <v>0</v>
      </c>
      <c r="AE33" s="10" t="n">
        <f aca="false">S33+W33+AA33</f>
        <v>0</v>
      </c>
      <c r="AF33" s="10" t="n">
        <f aca="false">T33+X33+AB33</f>
        <v>0</v>
      </c>
      <c r="AG33" s="10" t="n">
        <f aca="false">AF33-AE33</f>
        <v>0</v>
      </c>
      <c r="AI33" s="10"/>
      <c r="AJ33" s="10"/>
      <c r="AK33" s="10" t="n">
        <f aca="false">AJ33-AI33</f>
        <v>0</v>
      </c>
      <c r="AM33" s="10"/>
      <c r="AN33" s="10"/>
      <c r="AO33" s="10" t="n">
        <f aca="false">AN33-AM33</f>
        <v>0</v>
      </c>
      <c r="AQ33" s="10"/>
      <c r="AR33" s="10"/>
      <c r="AS33" s="10" t="n">
        <f aca="false">AR33-AQ33</f>
        <v>0</v>
      </c>
      <c r="AU33" s="10" t="n">
        <f aca="false">AI33+AM33+AQ33</f>
        <v>0</v>
      </c>
      <c r="AV33" s="10" t="n">
        <f aca="false">AJ33+AN33+AR33</f>
        <v>0</v>
      </c>
      <c r="AW33" s="10" t="n">
        <f aca="false">AV33-AU33</f>
        <v>0</v>
      </c>
      <c r="AY33" s="10"/>
      <c r="AZ33" s="10"/>
      <c r="BA33" s="10" t="n">
        <f aca="false">AZ33-AY33</f>
        <v>0</v>
      </c>
      <c r="BC33" s="10"/>
      <c r="BD33" s="10"/>
      <c r="BE33" s="10" t="n">
        <f aca="false">BD33-BC33</f>
        <v>0</v>
      </c>
      <c r="BG33" s="10"/>
      <c r="BH33" s="10"/>
      <c r="BI33" s="10" t="n">
        <f aca="false">BH33-BG33</f>
        <v>0</v>
      </c>
      <c r="BK33" s="10" t="n">
        <f aca="false">AY33+BC33+BG33</f>
        <v>0</v>
      </c>
      <c r="BL33" s="10" t="n">
        <f aca="false">AZ33+BD33+BH33</f>
        <v>0</v>
      </c>
      <c r="BM33" s="10" t="n">
        <f aca="false">BL33-BK33</f>
        <v>0</v>
      </c>
      <c r="BO33" s="10" t="n">
        <f aca="false">C33+G33+K33</f>
        <v>9</v>
      </c>
      <c r="BP33" s="10" t="n">
        <f aca="false">D33+H33+L33</f>
        <v>2</v>
      </c>
      <c r="BQ33" s="10" t="n">
        <f aca="false">BP33-BO33</f>
        <v>-7</v>
      </c>
      <c r="BR33" s="11" t="n">
        <f aca="false">BQ33/BP33</f>
        <v>-3.5</v>
      </c>
    </row>
    <row r="34" customFormat="false" ht="12.75" hidden="false" customHeight="false" outlineLevel="0" collapsed="false">
      <c r="A34" s="0" t="s">
        <v>39</v>
      </c>
      <c r="C34" s="10" t="n">
        <v>0</v>
      </c>
      <c r="D34" s="10" t="n">
        <v>1</v>
      </c>
      <c r="E34" s="10" t="n">
        <f aca="false">D34-C34</f>
        <v>1</v>
      </c>
      <c r="F34" s="11"/>
      <c r="G34" s="10" t="n">
        <v>0</v>
      </c>
      <c r="H34" s="10" t="n">
        <v>0</v>
      </c>
      <c r="I34" s="10" t="n">
        <f aca="false">H34-G34</f>
        <v>0</v>
      </c>
      <c r="K34" s="10" t="n">
        <v>0</v>
      </c>
      <c r="L34" s="10" t="n">
        <v>0</v>
      </c>
      <c r="M34" s="10" t="n">
        <f aca="false">L34-K34</f>
        <v>0</v>
      </c>
      <c r="O34" s="10" t="n">
        <f aca="false">C34+G34+K34</f>
        <v>0</v>
      </c>
      <c r="P34" s="10" t="n">
        <f aca="false">D34+H34+L34</f>
        <v>1</v>
      </c>
      <c r="Q34" s="10" t="n">
        <f aca="false">P34-O34</f>
        <v>1</v>
      </c>
      <c r="S34" s="10"/>
      <c r="T34" s="10"/>
      <c r="U34" s="10" t="n">
        <f aca="false">T34-S34</f>
        <v>0</v>
      </c>
      <c r="W34" s="10"/>
      <c r="X34" s="10"/>
      <c r="Y34" s="10" t="n">
        <f aca="false">X34-W34</f>
        <v>0</v>
      </c>
      <c r="AA34" s="10"/>
      <c r="AB34" s="10"/>
      <c r="AC34" s="10" t="n">
        <f aca="false">AB34-AA34</f>
        <v>0</v>
      </c>
      <c r="AE34" s="10" t="n">
        <f aca="false">S34+W34+AA34</f>
        <v>0</v>
      </c>
      <c r="AF34" s="10" t="n">
        <f aca="false">T34+X34+AB34</f>
        <v>0</v>
      </c>
      <c r="AG34" s="10" t="n">
        <f aca="false">AF34-AE34</f>
        <v>0</v>
      </c>
      <c r="AI34" s="10"/>
      <c r="AJ34" s="10"/>
      <c r="AK34" s="10" t="n">
        <f aca="false">AJ34-AI34</f>
        <v>0</v>
      </c>
      <c r="AM34" s="10"/>
      <c r="AN34" s="10"/>
      <c r="AO34" s="10" t="n">
        <f aca="false">AN34-AM34</f>
        <v>0</v>
      </c>
      <c r="AQ34" s="10"/>
      <c r="AR34" s="10"/>
      <c r="AS34" s="10" t="n">
        <f aca="false">AR34-AQ34</f>
        <v>0</v>
      </c>
      <c r="AU34" s="10" t="n">
        <f aca="false">AI34+AM34+AQ34</f>
        <v>0</v>
      </c>
      <c r="AV34" s="10" t="n">
        <f aca="false">AJ34+AN34+AR34</f>
        <v>0</v>
      </c>
      <c r="AW34" s="10" t="n">
        <f aca="false">AV34-AU34</f>
        <v>0</v>
      </c>
      <c r="AY34" s="10"/>
      <c r="AZ34" s="10"/>
      <c r="BA34" s="10" t="n">
        <f aca="false">AZ34-AY34</f>
        <v>0</v>
      </c>
      <c r="BC34" s="10"/>
      <c r="BD34" s="10"/>
      <c r="BE34" s="10" t="n">
        <f aca="false">BD34-BC34</f>
        <v>0</v>
      </c>
      <c r="BG34" s="10"/>
      <c r="BH34" s="10"/>
      <c r="BI34" s="10" t="n">
        <f aca="false">BH34-BG34</f>
        <v>0</v>
      </c>
      <c r="BK34" s="10" t="n">
        <f aca="false">AY34+BC34+BG34</f>
        <v>0</v>
      </c>
      <c r="BL34" s="10" t="n">
        <f aca="false">AZ34+BD34+BH34</f>
        <v>0</v>
      </c>
      <c r="BM34" s="10" t="n">
        <f aca="false">BL34-BK34</f>
        <v>0</v>
      </c>
      <c r="BO34" s="10" t="n">
        <f aca="false">C34+G34+K34</f>
        <v>0</v>
      </c>
      <c r="BP34" s="10" t="n">
        <f aca="false">D34+H34+L34</f>
        <v>1</v>
      </c>
      <c r="BQ34" s="10" t="n">
        <f aca="false">BP34-BO34</f>
        <v>1</v>
      </c>
      <c r="BR34" s="11" t="n">
        <f aca="false">BQ34/BP34</f>
        <v>1</v>
      </c>
    </row>
    <row r="35" customFormat="false" ht="12.75" hidden="false" customHeight="false" outlineLevel="0" collapsed="false">
      <c r="A35" s="0" t="s">
        <v>40</v>
      </c>
      <c r="C35" s="13" t="n">
        <v>0</v>
      </c>
      <c r="D35" s="13" t="n">
        <v>5</v>
      </c>
      <c r="E35" s="13" t="n">
        <f aca="false">D35-C35</f>
        <v>5</v>
      </c>
      <c r="F35" s="11"/>
      <c r="G35" s="13" t="n">
        <v>0</v>
      </c>
      <c r="H35" s="13" t="n">
        <v>6</v>
      </c>
      <c r="I35" s="13" t="n">
        <f aca="false">H35-G35</f>
        <v>6</v>
      </c>
      <c r="K35" s="13" t="n">
        <v>0</v>
      </c>
      <c r="L35" s="13" t="n">
        <v>9</v>
      </c>
      <c r="M35" s="13" t="n">
        <f aca="false">L35-K35</f>
        <v>9</v>
      </c>
      <c r="O35" s="13" t="n">
        <f aca="false">C35+G35+K35</f>
        <v>0</v>
      </c>
      <c r="P35" s="13" t="n">
        <f aca="false">D35+H35+L35</f>
        <v>20</v>
      </c>
      <c r="Q35" s="13" t="n">
        <f aca="false">P35-O35</f>
        <v>20</v>
      </c>
      <c r="S35" s="13"/>
      <c r="T35" s="13"/>
      <c r="U35" s="13" t="n">
        <f aca="false">T35-S35</f>
        <v>0</v>
      </c>
      <c r="W35" s="13"/>
      <c r="X35" s="13"/>
      <c r="Y35" s="13" t="n">
        <f aca="false">X35-W35</f>
        <v>0</v>
      </c>
      <c r="AA35" s="13"/>
      <c r="AB35" s="13"/>
      <c r="AC35" s="13" t="n">
        <f aca="false">AB35-AA35</f>
        <v>0</v>
      </c>
      <c r="AE35" s="13" t="n">
        <f aca="false">S35+W35+AA35</f>
        <v>0</v>
      </c>
      <c r="AF35" s="13" t="n">
        <f aca="false">T35+X35+AB35</f>
        <v>0</v>
      </c>
      <c r="AG35" s="13" t="n">
        <f aca="false">AF35-AE35</f>
        <v>0</v>
      </c>
      <c r="AI35" s="13"/>
      <c r="AJ35" s="13"/>
      <c r="AK35" s="13" t="n">
        <f aca="false">AJ35-AI35</f>
        <v>0</v>
      </c>
      <c r="AM35" s="13"/>
      <c r="AN35" s="13"/>
      <c r="AO35" s="13" t="n">
        <f aca="false">AN35-AM35</f>
        <v>0</v>
      </c>
      <c r="AQ35" s="13"/>
      <c r="AR35" s="13"/>
      <c r="AS35" s="13" t="n">
        <f aca="false">AR35-AQ35</f>
        <v>0</v>
      </c>
      <c r="AU35" s="13" t="n">
        <f aca="false">AI35+AM35+AQ35</f>
        <v>0</v>
      </c>
      <c r="AV35" s="13" t="n">
        <f aca="false">AJ35+AN35+AR35</f>
        <v>0</v>
      </c>
      <c r="AW35" s="13" t="n">
        <f aca="false">AV35-AU35</f>
        <v>0</v>
      </c>
      <c r="AY35" s="13"/>
      <c r="AZ35" s="13"/>
      <c r="BA35" s="13" t="n">
        <f aca="false">AZ35-AY35</f>
        <v>0</v>
      </c>
      <c r="BC35" s="13"/>
      <c r="BD35" s="13"/>
      <c r="BE35" s="13" t="n">
        <f aca="false">BD35-BC35</f>
        <v>0</v>
      </c>
      <c r="BG35" s="13"/>
      <c r="BH35" s="13"/>
      <c r="BI35" s="13" t="n">
        <f aca="false">BH35-BG35</f>
        <v>0</v>
      </c>
      <c r="BK35" s="13" t="n">
        <f aca="false">AY35+BC35+BG35</f>
        <v>0</v>
      </c>
      <c r="BL35" s="13" t="n">
        <f aca="false">AZ35+BD35+BH35</f>
        <v>0</v>
      </c>
      <c r="BM35" s="13" t="n">
        <f aca="false">BL35-BK35</f>
        <v>0</v>
      </c>
      <c r="BO35" s="13" t="n">
        <f aca="false">C35+G35+K35</f>
        <v>0</v>
      </c>
      <c r="BP35" s="13" t="n">
        <f aca="false">D35+H35+L35</f>
        <v>20</v>
      </c>
      <c r="BQ35" s="13" t="n">
        <f aca="false">BP35-BO35</f>
        <v>20</v>
      </c>
      <c r="BR35" s="14" t="n">
        <f aca="false">BQ35/BP35</f>
        <v>1</v>
      </c>
    </row>
    <row r="36" customFormat="false" ht="12.75" hidden="false" customHeight="false" outlineLevel="0" collapsed="false">
      <c r="A36" s="3"/>
      <c r="B36" s="3"/>
      <c r="C36" s="15" t="n">
        <f aca="false">SUM(C9:C35)</f>
        <v>322</v>
      </c>
      <c r="D36" s="15" t="n">
        <f aca="false">SUM(D9:D35)</f>
        <v>706</v>
      </c>
      <c r="E36" s="15" t="n">
        <f aca="false">SUM(E9:E35)</f>
        <v>384</v>
      </c>
      <c r="F36" s="16"/>
      <c r="G36" s="15" t="n">
        <f aca="false">SUM(G9:G35)</f>
        <v>319</v>
      </c>
      <c r="H36" s="15" t="n">
        <f aca="false">SUM(H9:H35)</f>
        <v>527</v>
      </c>
      <c r="I36" s="15" t="n">
        <f aca="false">SUM(I9:I35)</f>
        <v>208</v>
      </c>
      <c r="J36" s="3"/>
      <c r="K36" s="15" t="n">
        <f aca="false">SUM(K9:K35)</f>
        <v>388</v>
      </c>
      <c r="L36" s="15" t="n">
        <f aca="false">SUM(L9:L35)</f>
        <v>759</v>
      </c>
      <c r="M36" s="15" t="n">
        <f aca="false">SUM(M9:M35)</f>
        <v>371</v>
      </c>
      <c r="N36" s="3"/>
      <c r="O36" s="15" t="n">
        <f aca="false">SUM(O9:O35)</f>
        <v>1029</v>
      </c>
      <c r="P36" s="15" t="n">
        <f aca="false">SUM(P9:P35)</f>
        <v>1992</v>
      </c>
      <c r="Q36" s="15" t="n">
        <f aca="false">SUM(Q9:Q35)</f>
        <v>963</v>
      </c>
      <c r="R36" s="3"/>
      <c r="S36" s="15" t="n">
        <f aca="false">SUM(S9:S35)</f>
        <v>0</v>
      </c>
      <c r="T36" s="15" t="n">
        <f aca="false">SUM(T9:T35)</f>
        <v>0</v>
      </c>
      <c r="U36" s="15" t="n">
        <f aca="false">SUM(U9:U35)</f>
        <v>0</v>
      </c>
      <c r="V36" s="3"/>
      <c r="W36" s="15" t="n">
        <f aca="false">SUM(W9:W35)</f>
        <v>0</v>
      </c>
      <c r="X36" s="15" t="n">
        <f aca="false">SUM(X9:X35)</f>
        <v>0</v>
      </c>
      <c r="Y36" s="15" t="n">
        <f aca="false">SUM(Y9:Y35)</f>
        <v>0</v>
      </c>
      <c r="Z36" s="3"/>
      <c r="AA36" s="15" t="n">
        <f aca="false">SUM(AA9:AA35)</f>
        <v>0</v>
      </c>
      <c r="AB36" s="15" t="n">
        <f aca="false">SUM(AB9:AB35)</f>
        <v>0</v>
      </c>
      <c r="AC36" s="15" t="n">
        <f aca="false">SUM(AC9:AC35)</f>
        <v>0</v>
      </c>
      <c r="AD36" s="3"/>
      <c r="AE36" s="15" t="n">
        <f aca="false">SUM(AE9:AE35)</f>
        <v>0</v>
      </c>
      <c r="AF36" s="15" t="n">
        <f aca="false">SUM(AF9:AF35)</f>
        <v>0</v>
      </c>
      <c r="AG36" s="15" t="n">
        <f aca="false">SUM(AG9:AG35)</f>
        <v>0</v>
      </c>
      <c r="AH36" s="3"/>
      <c r="AI36" s="15" t="n">
        <f aca="false">SUM(AI9:AI35)</f>
        <v>0</v>
      </c>
      <c r="AJ36" s="15" t="n">
        <f aca="false">SUM(AJ9:AJ35)</f>
        <v>0</v>
      </c>
      <c r="AK36" s="15" t="n">
        <f aca="false">SUM(AK9:AK35)</f>
        <v>0</v>
      </c>
      <c r="AL36" s="3"/>
      <c r="AM36" s="15" t="n">
        <f aca="false">SUM(AM9:AM35)</f>
        <v>0</v>
      </c>
      <c r="AN36" s="15" t="n">
        <f aca="false">SUM(AN9:AN35)</f>
        <v>0</v>
      </c>
      <c r="AO36" s="15" t="n">
        <f aca="false">SUM(AO9:AO35)</f>
        <v>0</v>
      </c>
      <c r="AP36" s="3"/>
      <c r="AQ36" s="15" t="n">
        <f aca="false">SUM(AQ9:AQ35)</f>
        <v>0</v>
      </c>
      <c r="AR36" s="15" t="n">
        <f aca="false">SUM(AR9:AR35)</f>
        <v>0</v>
      </c>
      <c r="AS36" s="15" t="n">
        <f aca="false">SUM(AS9:AS35)</f>
        <v>0</v>
      </c>
      <c r="AT36" s="3"/>
      <c r="AU36" s="15" t="n">
        <f aca="false">SUM(AU9:AU35)</f>
        <v>0</v>
      </c>
      <c r="AV36" s="15" t="n">
        <f aca="false">SUM(AV9:AV35)</f>
        <v>0</v>
      </c>
      <c r="AW36" s="15" t="n">
        <f aca="false">SUM(AW9:AW35)</f>
        <v>0</v>
      </c>
      <c r="AX36" s="3"/>
      <c r="AY36" s="15" t="n">
        <f aca="false">SUM(AY9:AY35)</f>
        <v>0</v>
      </c>
      <c r="AZ36" s="15" t="n">
        <f aca="false">SUM(AZ9:AZ35)</f>
        <v>0</v>
      </c>
      <c r="BA36" s="15" t="n">
        <f aca="false">SUM(BA9:BA35)</f>
        <v>0</v>
      </c>
      <c r="BB36" s="3"/>
      <c r="BC36" s="15" t="n">
        <f aca="false">SUM(BC9:BC35)</f>
        <v>0</v>
      </c>
      <c r="BD36" s="15" t="n">
        <f aca="false">SUM(BD9:BD35)</f>
        <v>0</v>
      </c>
      <c r="BE36" s="15" t="n">
        <f aca="false">SUM(BE9:BE35)</f>
        <v>0</v>
      </c>
      <c r="BF36" s="3"/>
      <c r="BG36" s="15" t="n">
        <f aca="false">SUM(BG9:BG35)</f>
        <v>0</v>
      </c>
      <c r="BH36" s="15" t="n">
        <f aca="false">SUM(BH9:BH35)</f>
        <v>0</v>
      </c>
      <c r="BI36" s="15" t="n">
        <f aca="false">SUM(BI9:BI35)</f>
        <v>0</v>
      </c>
      <c r="BJ36" s="3"/>
      <c r="BK36" s="15" t="n">
        <f aca="false">SUM(BK9:BK35)</f>
        <v>0</v>
      </c>
      <c r="BL36" s="15" t="n">
        <f aca="false">SUM(BL9:BL35)</f>
        <v>0</v>
      </c>
      <c r="BM36" s="15" t="n">
        <f aca="false">SUM(BM9:BM35)</f>
        <v>0</v>
      </c>
      <c r="BN36" s="3"/>
      <c r="BO36" s="15" t="n">
        <f aca="false">SUM(BO9:BO35)</f>
        <v>1029</v>
      </c>
      <c r="BP36" s="15" t="n">
        <f aca="false">SUM(BP9:BP35)</f>
        <v>1992</v>
      </c>
      <c r="BQ36" s="15" t="n">
        <f aca="false">SUM(BQ9:BQ35)</f>
        <v>963</v>
      </c>
      <c r="BR36" s="16" t="n">
        <f aca="false">BQ36/BP36</f>
        <v>0.483433734939759</v>
      </c>
      <c r="BS36" s="3"/>
    </row>
    <row r="40" customFormat="false" ht="12.75" hidden="false" customHeight="false" outlineLevel="0" collapsed="false">
      <c r="A40" s="17" t="s">
        <v>41</v>
      </c>
      <c r="B40" s="4"/>
      <c r="C40" s="4"/>
      <c r="D40" s="4"/>
      <c r="E40" s="4"/>
      <c r="F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  <c r="W40" s="4"/>
      <c r="X40" s="4"/>
      <c r="Y40" s="4"/>
      <c r="AA40" s="4"/>
      <c r="AB40" s="4"/>
      <c r="AC40" s="4"/>
      <c r="AE40" s="4"/>
      <c r="AF40" s="4"/>
      <c r="AG40" s="4"/>
      <c r="AI40" s="4"/>
      <c r="AJ40" s="4"/>
      <c r="AK40" s="4"/>
      <c r="AM40" s="4"/>
      <c r="AN40" s="4"/>
      <c r="AO40" s="4"/>
      <c r="AQ40" s="4"/>
      <c r="AR40" s="4"/>
      <c r="AS40" s="4"/>
      <c r="AU40" s="4"/>
      <c r="AV40" s="4"/>
      <c r="AW40" s="4"/>
      <c r="AY40" s="4"/>
      <c r="AZ40" s="4"/>
      <c r="BA40" s="4"/>
      <c r="BC40" s="4"/>
      <c r="BD40" s="4"/>
      <c r="BE40" s="4"/>
      <c r="BG40" s="4"/>
      <c r="BH40" s="4"/>
      <c r="BI40" s="4"/>
      <c r="BK40" s="4"/>
      <c r="BL40" s="4"/>
      <c r="BM40" s="4"/>
      <c r="BO40" s="5"/>
      <c r="BP40" s="5"/>
      <c r="BQ40" s="5"/>
      <c r="BR40" s="5"/>
    </row>
    <row r="41" customFormat="false" ht="30.75" hidden="false" customHeight="true" outlineLevel="0" collapsed="false">
      <c r="A41" s="0" t="s">
        <v>42</v>
      </c>
      <c r="C41" s="6" t="n">
        <v>36526</v>
      </c>
      <c r="D41" s="6" t="n">
        <v>36892</v>
      </c>
      <c r="E41" s="7" t="str">
        <f aca="false">E7</f>
        <v>Variance F/(U)</v>
      </c>
      <c r="F41" s="8"/>
      <c r="G41" s="6" t="n">
        <f aca="false">G7</f>
        <v>36557</v>
      </c>
      <c r="H41" s="6" t="n">
        <f aca="false">H7</f>
        <v>36923</v>
      </c>
      <c r="I41" s="7" t="str">
        <f aca="false">I7</f>
        <v>Variance F/(U)</v>
      </c>
      <c r="K41" s="6" t="n">
        <f aca="false">K7</f>
        <v>36586</v>
      </c>
      <c r="L41" s="6" t="n">
        <f aca="false">L7</f>
        <v>36951</v>
      </c>
      <c r="M41" s="7" t="str">
        <f aca="false">M7</f>
        <v>Variance F/(U)</v>
      </c>
      <c r="O41" s="6" t="str">
        <f aca="false">O7</f>
        <v>1Q 2000</v>
      </c>
      <c r="P41" s="6" t="str">
        <f aca="false">P7</f>
        <v>1Q 2001</v>
      </c>
      <c r="Q41" s="7" t="str">
        <f aca="false">Q7</f>
        <v>Variance F/(U)</v>
      </c>
      <c r="S41" s="6" t="n">
        <f aca="false">S7</f>
        <v>36617</v>
      </c>
      <c r="T41" s="6" t="n">
        <f aca="false">T7</f>
        <v>36982</v>
      </c>
      <c r="U41" s="7" t="str">
        <f aca="false">U7</f>
        <v>Variance F/(U)</v>
      </c>
      <c r="W41" s="6" t="n">
        <f aca="false">W7</f>
        <v>36647</v>
      </c>
      <c r="X41" s="6" t="n">
        <f aca="false">X7</f>
        <v>37012</v>
      </c>
      <c r="Y41" s="7" t="str">
        <f aca="false">Y7</f>
        <v>Variance F/(U)</v>
      </c>
      <c r="AA41" s="6" t="n">
        <f aca="false">AA7</f>
        <v>36678</v>
      </c>
      <c r="AB41" s="6" t="n">
        <f aca="false">AB7</f>
        <v>37043</v>
      </c>
      <c r="AC41" s="7" t="str">
        <f aca="false">AC7</f>
        <v>Variance F/(U)</v>
      </c>
      <c r="AE41" s="6" t="str">
        <f aca="false">AE7</f>
        <v>2Q 2000</v>
      </c>
      <c r="AF41" s="6" t="str">
        <f aca="false">AF7</f>
        <v>2Q 2001</v>
      </c>
      <c r="AG41" s="7" t="str">
        <f aca="false">AG7</f>
        <v>Variance F/(U)</v>
      </c>
      <c r="AI41" s="6" t="n">
        <f aca="false">AI7</f>
        <v>36708</v>
      </c>
      <c r="AJ41" s="6" t="n">
        <f aca="false">AJ7</f>
        <v>37073</v>
      </c>
      <c r="AK41" s="7" t="str">
        <f aca="false">AK7</f>
        <v>Variance F/(U)</v>
      </c>
      <c r="AM41" s="6" t="n">
        <f aca="false">AM7</f>
        <v>36739</v>
      </c>
      <c r="AN41" s="6" t="n">
        <f aca="false">AN7</f>
        <v>37104</v>
      </c>
      <c r="AO41" s="7" t="str">
        <f aca="false">AO7</f>
        <v>Variance F/(U)</v>
      </c>
      <c r="AQ41" s="6" t="n">
        <f aca="false">AQ7</f>
        <v>36770</v>
      </c>
      <c r="AR41" s="6" t="n">
        <f aca="false">AR7</f>
        <v>37135</v>
      </c>
      <c r="AS41" s="7" t="str">
        <f aca="false">AS7</f>
        <v>Variance F/(U)</v>
      </c>
      <c r="AU41" s="6" t="str">
        <f aca="false">AU7</f>
        <v>3Q 2000</v>
      </c>
      <c r="AV41" s="6" t="str">
        <f aca="false">AV7</f>
        <v>3Q 2001</v>
      </c>
      <c r="AW41" s="7" t="str">
        <f aca="false">AW7</f>
        <v>Variance F/(U)</v>
      </c>
      <c r="AY41" s="6" t="n">
        <f aca="false">AY7</f>
        <v>36800</v>
      </c>
      <c r="AZ41" s="6" t="n">
        <f aca="false">AZ7</f>
        <v>37165</v>
      </c>
      <c r="BA41" s="7" t="str">
        <f aca="false">BA7</f>
        <v>Variance F/(U)</v>
      </c>
      <c r="BC41" s="6" t="n">
        <f aca="false">BC7</f>
        <v>36831</v>
      </c>
      <c r="BD41" s="6" t="n">
        <f aca="false">BD7</f>
        <v>37196</v>
      </c>
      <c r="BE41" s="7" t="str">
        <f aca="false">BE7</f>
        <v>Variance F/(U)</v>
      </c>
      <c r="BG41" s="6" t="n">
        <f aca="false">BG7</f>
        <v>36861</v>
      </c>
      <c r="BH41" s="6" t="n">
        <f aca="false">BH7</f>
        <v>37226</v>
      </c>
      <c r="BI41" s="7" t="str">
        <f aca="false">BI7</f>
        <v>Variance F/(U)</v>
      </c>
      <c r="BK41" s="6" t="str">
        <f aca="false">BK7</f>
        <v>4Q 2000</v>
      </c>
      <c r="BL41" s="6" t="str">
        <f aca="false">BL7</f>
        <v>4Q 2001</v>
      </c>
      <c r="BM41" s="7" t="str">
        <f aca="false">BM7</f>
        <v>Variance F/(U)</v>
      </c>
      <c r="BO41" s="6" t="s">
        <v>14</v>
      </c>
      <c r="BP41" s="6" t="s">
        <v>15</v>
      </c>
      <c r="BQ41" s="7" t="str">
        <f aca="false">BQ7</f>
        <v>Variance F/(U)</v>
      </c>
      <c r="BR41" s="7" t="s">
        <v>16</v>
      </c>
    </row>
    <row r="42" customFormat="false" ht="12.75" hidden="false" customHeight="true" outlineLevel="0" collapsed="false">
      <c r="A42" s="3" t="s">
        <v>17</v>
      </c>
      <c r="C42" s="9"/>
      <c r="D42" s="9"/>
      <c r="E42" s="8"/>
      <c r="F42" s="8"/>
      <c r="G42" s="9"/>
      <c r="H42" s="9"/>
      <c r="I42" s="8"/>
      <c r="K42" s="9"/>
      <c r="L42" s="9"/>
      <c r="M42" s="8"/>
      <c r="O42" s="9"/>
      <c r="P42" s="9"/>
      <c r="Q42" s="8"/>
      <c r="S42" s="9"/>
      <c r="T42" s="9"/>
      <c r="U42" s="8"/>
      <c r="W42" s="9"/>
      <c r="X42" s="9"/>
      <c r="Y42" s="8"/>
      <c r="AA42" s="9"/>
      <c r="AB42" s="9"/>
      <c r="AC42" s="8"/>
      <c r="AE42" s="9"/>
      <c r="AF42" s="9"/>
      <c r="AG42" s="8"/>
      <c r="AI42" s="9"/>
      <c r="AJ42" s="9"/>
      <c r="AK42" s="8"/>
      <c r="AM42" s="9"/>
      <c r="AN42" s="9"/>
      <c r="AO42" s="8"/>
      <c r="AQ42" s="9"/>
      <c r="AR42" s="9"/>
      <c r="AS42" s="8"/>
      <c r="AU42" s="9"/>
      <c r="AV42" s="9"/>
      <c r="AW42" s="8"/>
      <c r="AY42" s="9"/>
      <c r="AZ42" s="9"/>
      <c r="BA42" s="8"/>
      <c r="BC42" s="9"/>
      <c r="BD42" s="9"/>
      <c r="BE42" s="8"/>
      <c r="BG42" s="9"/>
      <c r="BH42" s="9"/>
      <c r="BI42" s="8"/>
      <c r="BK42" s="9"/>
      <c r="BL42" s="9"/>
      <c r="BM42" s="8"/>
      <c r="BO42" s="9"/>
      <c r="BP42" s="9"/>
      <c r="BQ42" s="8"/>
      <c r="BR42" s="8"/>
    </row>
    <row r="43" customFormat="false" ht="12.75" hidden="false" customHeight="true" outlineLevel="0" collapsed="false">
      <c r="A43" s="0" t="s">
        <v>43</v>
      </c>
      <c r="C43" s="10" t="n">
        <v>0</v>
      </c>
      <c r="D43" s="10" t="n">
        <f aca="false">1653.5-953.5+25000+310</f>
        <v>26010</v>
      </c>
      <c r="E43" s="10" t="n">
        <f aca="false">D43-C43</f>
        <v>26010</v>
      </c>
      <c r="F43" s="11"/>
      <c r="G43" s="10" t="n">
        <v>0</v>
      </c>
      <c r="H43" s="10" t="n">
        <v>0</v>
      </c>
      <c r="I43" s="10" t="n">
        <f aca="false">H43-G43</f>
        <v>0</v>
      </c>
      <c r="K43" s="10" t="n">
        <v>0</v>
      </c>
      <c r="L43" s="10" t="n">
        <v>0</v>
      </c>
      <c r="M43" s="10" t="n">
        <f aca="false">L43-K43</f>
        <v>0</v>
      </c>
      <c r="O43" s="10" t="n">
        <f aca="false">C43+G43+K43</f>
        <v>0</v>
      </c>
      <c r="P43" s="10" t="n">
        <f aca="false">D43+H43+L43</f>
        <v>26010</v>
      </c>
      <c r="Q43" s="10" t="n">
        <f aca="false">P43-O43</f>
        <v>26010</v>
      </c>
      <c r="S43" s="10"/>
      <c r="T43" s="10"/>
      <c r="U43" s="10" t="n">
        <f aca="false">T43-S43</f>
        <v>0</v>
      </c>
      <c r="W43" s="10"/>
      <c r="X43" s="10"/>
      <c r="Y43" s="10" t="n">
        <f aca="false">X43-W43</f>
        <v>0</v>
      </c>
      <c r="AA43" s="10"/>
      <c r="AB43" s="10"/>
      <c r="AC43" s="10" t="n">
        <f aca="false">AB43-AA43</f>
        <v>0</v>
      </c>
      <c r="AE43" s="10" t="n">
        <f aca="false">S43+W43+AA43</f>
        <v>0</v>
      </c>
      <c r="AF43" s="10" t="n">
        <f aca="false">T43+X43+AB43</f>
        <v>0</v>
      </c>
      <c r="AG43" s="10" t="n">
        <f aca="false">AF43-AE43</f>
        <v>0</v>
      </c>
      <c r="AI43" s="10"/>
      <c r="AJ43" s="10"/>
      <c r="AK43" s="10" t="n">
        <f aca="false">AJ43-AI43</f>
        <v>0</v>
      </c>
      <c r="AM43" s="10"/>
      <c r="AN43" s="10"/>
      <c r="AO43" s="10" t="n">
        <f aca="false">AN43-AM43</f>
        <v>0</v>
      </c>
      <c r="AQ43" s="10"/>
      <c r="AR43" s="10"/>
      <c r="AS43" s="10" t="n">
        <f aca="false">AR43-AQ43</f>
        <v>0</v>
      </c>
      <c r="AU43" s="10" t="n">
        <f aca="false">AI43+AM43+AQ43</f>
        <v>0</v>
      </c>
      <c r="AV43" s="10" t="n">
        <f aca="false">AJ43+AN43+AR43</f>
        <v>0</v>
      </c>
      <c r="AW43" s="10" t="n">
        <f aca="false">AV43-AU43</f>
        <v>0</v>
      </c>
      <c r="AY43" s="10"/>
      <c r="AZ43" s="10"/>
      <c r="BA43" s="10" t="n">
        <f aca="false">AZ43-AY43</f>
        <v>0</v>
      </c>
      <c r="BC43" s="10"/>
      <c r="BD43" s="10"/>
      <c r="BE43" s="10" t="n">
        <f aca="false">BD43-BC43</f>
        <v>0</v>
      </c>
      <c r="BG43" s="10"/>
      <c r="BH43" s="10"/>
      <c r="BI43" s="10" t="n">
        <f aca="false">BH43-BG43</f>
        <v>0</v>
      </c>
      <c r="BK43" s="10" t="n">
        <f aca="false">AY43+BC43+BG43</f>
        <v>0</v>
      </c>
      <c r="BL43" s="10" t="n">
        <f aca="false">AZ43+BD43+BH43</f>
        <v>0</v>
      </c>
      <c r="BM43" s="10" t="n">
        <f aca="false">BL43-BK43</f>
        <v>0</v>
      </c>
      <c r="BO43" s="10" t="n">
        <f aca="false">C43+G43+K43</f>
        <v>0</v>
      </c>
      <c r="BP43" s="18" t="n">
        <f aca="false">D43+H43+L43</f>
        <v>26010</v>
      </c>
      <c r="BQ43" s="10" t="n">
        <f aca="false">BP43-BO43</f>
        <v>26010</v>
      </c>
      <c r="BR43" s="11" t="n">
        <f aca="false">BQ43/BP43</f>
        <v>1</v>
      </c>
    </row>
    <row r="44" customFormat="false" ht="12.75" hidden="true" customHeight="true" outlineLevel="0" collapsed="false">
      <c r="A44" s="0" t="s">
        <v>44</v>
      </c>
      <c r="C44" s="10" t="n">
        <v>0</v>
      </c>
      <c r="D44" s="10" t="n">
        <v>0</v>
      </c>
      <c r="E44" s="10" t="n">
        <f aca="false">D44-C44</f>
        <v>0</v>
      </c>
      <c r="F44" s="11"/>
      <c r="G44" s="10" t="n">
        <v>0</v>
      </c>
      <c r="H44" s="10" t="n">
        <v>0</v>
      </c>
      <c r="I44" s="10" t="n">
        <f aca="false">H44-G44</f>
        <v>0</v>
      </c>
      <c r="K44" s="10" t="n">
        <v>0</v>
      </c>
      <c r="L44" s="10" t="n">
        <v>0</v>
      </c>
      <c r="M44" s="10" t="n">
        <f aca="false">L44-K44</f>
        <v>0</v>
      </c>
      <c r="O44" s="10" t="n">
        <f aca="false">C44+G44+K44</f>
        <v>0</v>
      </c>
      <c r="P44" s="10" t="n">
        <f aca="false">D44+H44+L44</f>
        <v>0</v>
      </c>
      <c r="Q44" s="10" t="n">
        <f aca="false">P44-O44</f>
        <v>0</v>
      </c>
      <c r="S44" s="10"/>
      <c r="T44" s="10"/>
      <c r="U44" s="10" t="n">
        <f aca="false">T44-S44</f>
        <v>0</v>
      </c>
      <c r="W44" s="10"/>
      <c r="X44" s="10"/>
      <c r="Y44" s="10" t="n">
        <f aca="false">X44-W44</f>
        <v>0</v>
      </c>
      <c r="AA44" s="10"/>
      <c r="AB44" s="10"/>
      <c r="AC44" s="10" t="n">
        <f aca="false">AB44-AA44</f>
        <v>0</v>
      </c>
      <c r="AE44" s="10" t="n">
        <f aca="false">S44+W44+AA44</f>
        <v>0</v>
      </c>
      <c r="AF44" s="10" t="n">
        <f aca="false">T44+X44+AB44</f>
        <v>0</v>
      </c>
      <c r="AG44" s="10" t="n">
        <f aca="false">AF44-AE44</f>
        <v>0</v>
      </c>
      <c r="AI44" s="10"/>
      <c r="AJ44" s="10"/>
      <c r="AK44" s="10" t="n">
        <f aca="false">AJ44-AI44</f>
        <v>0</v>
      </c>
      <c r="AM44" s="10"/>
      <c r="AN44" s="10"/>
      <c r="AO44" s="10" t="n">
        <f aca="false">AN44-AM44</f>
        <v>0</v>
      </c>
      <c r="AQ44" s="10"/>
      <c r="AR44" s="10"/>
      <c r="AS44" s="10" t="n">
        <f aca="false">AR44-AQ44</f>
        <v>0</v>
      </c>
      <c r="AU44" s="10" t="n">
        <f aca="false">AI44+AM44+AQ44</f>
        <v>0</v>
      </c>
      <c r="AV44" s="10" t="n">
        <f aca="false">AJ44+AN44+AR44</f>
        <v>0</v>
      </c>
      <c r="AW44" s="10" t="n">
        <f aca="false">AV44-AU44</f>
        <v>0</v>
      </c>
      <c r="AY44" s="10"/>
      <c r="AZ44" s="10"/>
      <c r="BA44" s="10" t="n">
        <f aca="false">AZ44-AY44</f>
        <v>0</v>
      </c>
      <c r="BC44" s="10"/>
      <c r="BD44" s="10"/>
      <c r="BE44" s="10" t="n">
        <f aca="false">BD44-BC44</f>
        <v>0</v>
      </c>
      <c r="BG44" s="10"/>
      <c r="BH44" s="10"/>
      <c r="BI44" s="10" t="n">
        <f aca="false">BH44-BG44</f>
        <v>0</v>
      </c>
      <c r="BK44" s="10" t="n">
        <f aca="false">AY44+BC44+BG44</f>
        <v>0</v>
      </c>
      <c r="BL44" s="10" t="n">
        <f aca="false">AZ44+BD44+BH44</f>
        <v>0</v>
      </c>
      <c r="BM44" s="10" t="n">
        <f aca="false">BL44-BK44</f>
        <v>0</v>
      </c>
      <c r="BO44" s="10" t="n">
        <f aca="false">C44+G44+K44</f>
        <v>0</v>
      </c>
      <c r="BP44" s="18" t="n">
        <f aca="false">D44+H44+L44</f>
        <v>0</v>
      </c>
      <c r="BQ44" s="10"/>
      <c r="BR44" s="11"/>
    </row>
    <row r="45" customFormat="false" ht="12.75" hidden="false" customHeight="false" outlineLevel="0" collapsed="false">
      <c r="A45" s="0" t="s">
        <v>45</v>
      </c>
      <c r="C45" s="10" t="n">
        <v>2.956</v>
      </c>
      <c r="D45" s="10" t="n">
        <v>5361.268</v>
      </c>
      <c r="E45" s="10" t="n">
        <f aca="false">D45-C45</f>
        <v>5358.312</v>
      </c>
      <c r="F45" s="11"/>
      <c r="G45" s="10" t="n">
        <v>2</v>
      </c>
      <c r="H45" s="10" t="n">
        <v>630</v>
      </c>
      <c r="I45" s="10" t="n">
        <f aca="false">H45-G45</f>
        <v>628</v>
      </c>
      <c r="K45" s="10" t="n">
        <v>13</v>
      </c>
      <c r="L45" s="10" t="n">
        <v>881</v>
      </c>
      <c r="M45" s="10" t="n">
        <f aca="false">L45-K45</f>
        <v>868</v>
      </c>
      <c r="O45" s="10" t="n">
        <f aca="false">C45+G45+K45</f>
        <v>17.956</v>
      </c>
      <c r="P45" s="10" t="n">
        <f aca="false">D45+H45+L45</f>
        <v>6872.268</v>
      </c>
      <c r="Q45" s="10" t="n">
        <f aca="false">P45-O45</f>
        <v>6854.312</v>
      </c>
      <c r="S45" s="10"/>
      <c r="T45" s="10"/>
      <c r="U45" s="10" t="n">
        <f aca="false">T45-S45</f>
        <v>0</v>
      </c>
      <c r="W45" s="10"/>
      <c r="X45" s="10"/>
      <c r="Y45" s="10" t="n">
        <f aca="false">X45-W45</f>
        <v>0</v>
      </c>
      <c r="AA45" s="10"/>
      <c r="AB45" s="10"/>
      <c r="AC45" s="10" t="n">
        <f aca="false">AB45-AA45</f>
        <v>0</v>
      </c>
      <c r="AE45" s="10" t="n">
        <f aca="false">S45+W45+AA45</f>
        <v>0</v>
      </c>
      <c r="AF45" s="10" t="n">
        <f aca="false">T45+X45+AB45</f>
        <v>0</v>
      </c>
      <c r="AG45" s="10" t="n">
        <f aca="false">AF45-AE45</f>
        <v>0</v>
      </c>
      <c r="AI45" s="10"/>
      <c r="AJ45" s="10"/>
      <c r="AK45" s="10" t="n">
        <f aca="false">AJ45-AI45</f>
        <v>0</v>
      </c>
      <c r="AM45" s="10"/>
      <c r="AN45" s="10"/>
      <c r="AO45" s="10" t="n">
        <f aca="false">AN45-AM45</f>
        <v>0</v>
      </c>
      <c r="AQ45" s="10"/>
      <c r="AR45" s="10"/>
      <c r="AS45" s="10" t="n">
        <f aca="false">AR45-AQ45</f>
        <v>0</v>
      </c>
      <c r="AU45" s="10" t="n">
        <f aca="false">AI45+AM45+AQ45</f>
        <v>0</v>
      </c>
      <c r="AV45" s="10" t="n">
        <f aca="false">AJ45+AN45+AR45</f>
        <v>0</v>
      </c>
      <c r="AW45" s="10" t="n">
        <f aca="false">AV45-AU45</f>
        <v>0</v>
      </c>
      <c r="AY45" s="10"/>
      <c r="AZ45" s="10"/>
      <c r="BA45" s="10" t="n">
        <f aca="false">AZ45-AY45</f>
        <v>0</v>
      </c>
      <c r="BC45" s="10"/>
      <c r="BD45" s="10"/>
      <c r="BE45" s="10" t="n">
        <f aca="false">BD45-BC45</f>
        <v>0</v>
      </c>
      <c r="BG45" s="10"/>
      <c r="BH45" s="10"/>
      <c r="BI45" s="10" t="n">
        <f aca="false">BH45-BG45</f>
        <v>0</v>
      </c>
      <c r="BK45" s="10" t="n">
        <f aca="false">AY45+BC45+BG45</f>
        <v>0</v>
      </c>
      <c r="BL45" s="10" t="n">
        <f aca="false">AZ45+BD45+BH45</f>
        <v>0</v>
      </c>
      <c r="BM45" s="10" t="n">
        <f aca="false">BL45-BK45</f>
        <v>0</v>
      </c>
      <c r="BO45" s="10" t="n">
        <f aca="false">C45+G45+K45</f>
        <v>17.956</v>
      </c>
      <c r="BP45" s="18" t="n">
        <f aca="false">D45+H45+L45</f>
        <v>6872.268</v>
      </c>
      <c r="BQ45" s="10" t="n">
        <f aca="false">BP45-BO45</f>
        <v>6854.312</v>
      </c>
      <c r="BR45" s="11" t="n">
        <f aca="false">BQ45/BP45</f>
        <v>0.997387179894614</v>
      </c>
    </row>
    <row r="46" customFormat="false" ht="12.75" hidden="false" customHeight="false" outlineLevel="0" collapsed="false">
      <c r="C46" s="10"/>
      <c r="D46" s="10"/>
      <c r="E46" s="10"/>
      <c r="F46" s="11"/>
      <c r="G46" s="10"/>
      <c r="H46" s="10"/>
      <c r="I46" s="10"/>
      <c r="K46" s="10"/>
      <c r="L46" s="10"/>
      <c r="M46" s="10"/>
      <c r="O46" s="10"/>
      <c r="P46" s="10"/>
      <c r="Q46" s="10"/>
      <c r="S46" s="10"/>
      <c r="T46" s="10"/>
      <c r="U46" s="10"/>
      <c r="W46" s="10"/>
      <c r="X46" s="10"/>
      <c r="Y46" s="10"/>
      <c r="AA46" s="10"/>
      <c r="AB46" s="10"/>
      <c r="AC46" s="10"/>
      <c r="AE46" s="10"/>
      <c r="AF46" s="10"/>
      <c r="AG46" s="10"/>
      <c r="AI46" s="10"/>
      <c r="AJ46" s="10"/>
      <c r="AK46" s="10"/>
      <c r="AM46" s="10"/>
      <c r="AN46" s="10"/>
      <c r="AO46" s="10"/>
      <c r="AQ46" s="10"/>
      <c r="AR46" s="10"/>
      <c r="AS46" s="10"/>
      <c r="AU46" s="10"/>
      <c r="AV46" s="10"/>
      <c r="AW46" s="10"/>
      <c r="AY46" s="10"/>
      <c r="AZ46" s="10"/>
      <c r="BA46" s="10"/>
      <c r="BC46" s="10"/>
      <c r="BD46" s="10"/>
      <c r="BE46" s="10"/>
      <c r="BG46" s="10"/>
      <c r="BH46" s="10"/>
      <c r="BI46" s="10"/>
      <c r="BK46" s="10"/>
      <c r="BL46" s="10"/>
      <c r="BM46" s="10"/>
      <c r="BO46" s="10"/>
      <c r="BP46" s="18"/>
      <c r="BQ46" s="10"/>
      <c r="BR46" s="11"/>
    </row>
    <row r="47" customFormat="false" ht="12.75" hidden="false" customHeight="false" outlineLevel="0" collapsed="false">
      <c r="A47" s="3" t="s">
        <v>21</v>
      </c>
      <c r="C47" s="10"/>
      <c r="D47" s="10"/>
      <c r="E47" s="10"/>
      <c r="F47" s="11"/>
      <c r="G47" s="10"/>
      <c r="H47" s="10"/>
      <c r="I47" s="10"/>
      <c r="K47" s="10"/>
      <c r="L47" s="10"/>
      <c r="M47" s="10"/>
      <c r="O47" s="10"/>
      <c r="P47" s="10"/>
      <c r="Q47" s="10"/>
      <c r="S47" s="10"/>
      <c r="T47" s="10"/>
      <c r="U47" s="10"/>
      <c r="W47" s="10"/>
      <c r="X47" s="10"/>
      <c r="Y47" s="10"/>
      <c r="AA47" s="10"/>
      <c r="AB47" s="10"/>
      <c r="AC47" s="10"/>
      <c r="AE47" s="10"/>
      <c r="AF47" s="10"/>
      <c r="AG47" s="10"/>
      <c r="AI47" s="10"/>
      <c r="AJ47" s="10"/>
      <c r="AK47" s="10"/>
      <c r="AM47" s="10"/>
      <c r="AN47" s="10"/>
      <c r="AO47" s="10"/>
      <c r="AQ47" s="10"/>
      <c r="AR47" s="10"/>
      <c r="AS47" s="10"/>
      <c r="AU47" s="10"/>
      <c r="AV47" s="10"/>
      <c r="AW47" s="10"/>
      <c r="AY47" s="10"/>
      <c r="AZ47" s="10"/>
      <c r="BA47" s="10"/>
      <c r="BC47" s="10"/>
      <c r="BD47" s="10"/>
      <c r="BE47" s="10"/>
      <c r="BG47" s="10"/>
      <c r="BH47" s="10"/>
      <c r="BI47" s="10"/>
      <c r="BK47" s="10"/>
      <c r="BL47" s="10"/>
      <c r="BM47" s="10"/>
      <c r="BO47" s="10"/>
      <c r="BP47" s="18"/>
      <c r="BQ47" s="10"/>
      <c r="BR47" s="11"/>
    </row>
    <row r="48" customFormat="false" ht="12.75" hidden="false" customHeight="false" outlineLevel="0" collapsed="false">
      <c r="A48" s="0" t="s">
        <v>22</v>
      </c>
      <c r="C48" s="10" t="n">
        <v>51.46</v>
      </c>
      <c r="D48" s="10" t="n">
        <f aca="false">104.542+36</f>
        <v>140.542</v>
      </c>
      <c r="E48" s="10" t="n">
        <f aca="false">D48-C48</f>
        <v>89.082</v>
      </c>
      <c r="F48" s="11"/>
      <c r="G48" s="10" t="n">
        <v>13</v>
      </c>
      <c r="H48" s="10" t="n">
        <v>192</v>
      </c>
      <c r="I48" s="10" t="n">
        <f aca="false">H48-G48</f>
        <v>179</v>
      </c>
      <c r="K48" s="10" t="n">
        <v>76</v>
      </c>
      <c r="L48" s="10" t="n">
        <f aca="false">1000+154</f>
        <v>1154</v>
      </c>
      <c r="M48" s="10" t="n">
        <f aca="false">L48-K48</f>
        <v>1078</v>
      </c>
      <c r="O48" s="10" t="n">
        <f aca="false">C48+G48+K48</f>
        <v>140.46</v>
      </c>
      <c r="P48" s="10" t="n">
        <f aca="false">D48+H48+L48</f>
        <v>1486.542</v>
      </c>
      <c r="Q48" s="10" t="n">
        <f aca="false">P48-O48</f>
        <v>1346.082</v>
      </c>
      <c r="S48" s="10"/>
      <c r="T48" s="10"/>
      <c r="U48" s="10" t="n">
        <f aca="false">T48-S48</f>
        <v>0</v>
      </c>
      <c r="W48" s="10"/>
      <c r="X48" s="10"/>
      <c r="Y48" s="10" t="n">
        <f aca="false">X48-W48</f>
        <v>0</v>
      </c>
      <c r="AA48" s="10"/>
      <c r="AB48" s="10"/>
      <c r="AC48" s="10" t="n">
        <f aca="false">AB48-AA48</f>
        <v>0</v>
      </c>
      <c r="AE48" s="10" t="n">
        <f aca="false">S48+W48+AA48</f>
        <v>0</v>
      </c>
      <c r="AF48" s="10" t="n">
        <f aca="false">T48+X48+AB48</f>
        <v>0</v>
      </c>
      <c r="AG48" s="10" t="n">
        <f aca="false">AF48-AE48</f>
        <v>0</v>
      </c>
      <c r="AI48" s="10"/>
      <c r="AJ48" s="10"/>
      <c r="AK48" s="10" t="n">
        <f aca="false">AJ48-AI48</f>
        <v>0</v>
      </c>
      <c r="AM48" s="10"/>
      <c r="AN48" s="10"/>
      <c r="AO48" s="10" t="n">
        <f aca="false">AN48-AM48</f>
        <v>0</v>
      </c>
      <c r="AQ48" s="10"/>
      <c r="AR48" s="10"/>
      <c r="AS48" s="10" t="n">
        <f aca="false">AR48-AQ48</f>
        <v>0</v>
      </c>
      <c r="AU48" s="10" t="n">
        <f aca="false">AI48+AM48+AQ48</f>
        <v>0</v>
      </c>
      <c r="AV48" s="10" t="n">
        <f aca="false">AJ48+AN48+AR48</f>
        <v>0</v>
      </c>
      <c r="AW48" s="10" t="n">
        <f aca="false">AV48-AU48</f>
        <v>0</v>
      </c>
      <c r="AY48" s="10"/>
      <c r="AZ48" s="10"/>
      <c r="BA48" s="10" t="n">
        <f aca="false">AZ48-AY48</f>
        <v>0</v>
      </c>
      <c r="BC48" s="10"/>
      <c r="BD48" s="10"/>
      <c r="BE48" s="10" t="n">
        <f aca="false">BD48-BC48</f>
        <v>0</v>
      </c>
      <c r="BG48" s="10"/>
      <c r="BH48" s="10"/>
      <c r="BI48" s="10" t="n">
        <f aca="false">BH48-BG48</f>
        <v>0</v>
      </c>
      <c r="BK48" s="10" t="n">
        <f aca="false">AY48+BC48+BG48</f>
        <v>0</v>
      </c>
      <c r="BL48" s="10" t="n">
        <f aca="false">AZ48+BD48+BH48</f>
        <v>0</v>
      </c>
      <c r="BM48" s="10" t="n">
        <f aca="false">BL48-BK48</f>
        <v>0</v>
      </c>
      <c r="BO48" s="10" t="n">
        <f aca="false">C48+G48+K48</f>
        <v>140.46</v>
      </c>
      <c r="BP48" s="18" t="n">
        <f aca="false">D48+H48+L48</f>
        <v>1486.542</v>
      </c>
      <c r="BQ48" s="10" t="n">
        <f aca="false">BP48-BO48</f>
        <v>1346.082</v>
      </c>
      <c r="BR48" s="11" t="n">
        <f aca="false">BQ48/BP48</f>
        <v>0.905512255960477</v>
      </c>
    </row>
    <row r="49" customFormat="false" ht="12.75" hidden="false" customHeight="false" outlineLevel="0" collapsed="false">
      <c r="A49" s="0" t="s">
        <v>23</v>
      </c>
      <c r="C49" s="10" t="n">
        <v>323.408</v>
      </c>
      <c r="D49" s="10" t="n">
        <v>1235.021</v>
      </c>
      <c r="E49" s="10" t="n">
        <f aca="false">D49-C49</f>
        <v>911.613</v>
      </c>
      <c r="F49" s="11"/>
      <c r="G49" s="10" t="n">
        <v>1161</v>
      </c>
      <c r="H49" s="10" t="n">
        <v>1447</v>
      </c>
      <c r="I49" s="10" t="n">
        <f aca="false">H49-G49</f>
        <v>286</v>
      </c>
      <c r="K49" s="10" t="n">
        <f aca="false">-162.6+-46</f>
        <v>-208.6</v>
      </c>
      <c r="L49" s="10" t="n">
        <v>2026</v>
      </c>
      <c r="M49" s="10" t="n">
        <f aca="false">L49-K49</f>
        <v>2234.6</v>
      </c>
      <c r="O49" s="10" t="n">
        <f aca="false">C49+G49+K49</f>
        <v>1275.808</v>
      </c>
      <c r="P49" s="10" t="n">
        <f aca="false">D49+H49+L49</f>
        <v>4708.021</v>
      </c>
      <c r="Q49" s="10" t="n">
        <f aca="false">P49-O49</f>
        <v>3432.213</v>
      </c>
      <c r="S49" s="10"/>
      <c r="T49" s="10"/>
      <c r="U49" s="10" t="n">
        <f aca="false">T49-S49</f>
        <v>0</v>
      </c>
      <c r="W49" s="10"/>
      <c r="X49" s="10"/>
      <c r="Y49" s="10" t="n">
        <f aca="false">X49-W49</f>
        <v>0</v>
      </c>
      <c r="AA49" s="10"/>
      <c r="AB49" s="10"/>
      <c r="AC49" s="10" t="n">
        <f aca="false">AB49-AA49</f>
        <v>0</v>
      </c>
      <c r="AE49" s="10" t="n">
        <f aca="false">S49+W49+AA49</f>
        <v>0</v>
      </c>
      <c r="AF49" s="10" t="n">
        <f aca="false">T49+X49+AB49</f>
        <v>0</v>
      </c>
      <c r="AG49" s="10" t="n">
        <f aca="false">AF49-AE49</f>
        <v>0</v>
      </c>
      <c r="AI49" s="10"/>
      <c r="AJ49" s="10"/>
      <c r="AK49" s="10" t="n">
        <f aca="false">AJ49-AI49</f>
        <v>0</v>
      </c>
      <c r="AM49" s="10"/>
      <c r="AN49" s="10"/>
      <c r="AO49" s="10" t="n">
        <f aca="false">AN49-AM49</f>
        <v>0</v>
      </c>
      <c r="AQ49" s="10"/>
      <c r="AR49" s="10"/>
      <c r="AS49" s="10" t="n">
        <f aca="false">AR49-AQ49</f>
        <v>0</v>
      </c>
      <c r="AU49" s="10" t="n">
        <f aca="false">AI49+AM49+AQ49</f>
        <v>0</v>
      </c>
      <c r="AV49" s="10" t="n">
        <f aca="false">AJ49+AN49+AR49</f>
        <v>0</v>
      </c>
      <c r="AW49" s="10" t="n">
        <f aca="false">AV49-AU49</f>
        <v>0</v>
      </c>
      <c r="AY49" s="10"/>
      <c r="AZ49" s="10"/>
      <c r="BA49" s="10" t="n">
        <f aca="false">AZ49-AY49</f>
        <v>0</v>
      </c>
      <c r="BC49" s="10"/>
      <c r="BD49" s="10"/>
      <c r="BE49" s="10" t="n">
        <f aca="false">BD49-BC49</f>
        <v>0</v>
      </c>
      <c r="BG49" s="10"/>
      <c r="BH49" s="10"/>
      <c r="BI49" s="10" t="n">
        <f aca="false">BH49-BG49</f>
        <v>0</v>
      </c>
      <c r="BK49" s="10" t="n">
        <f aca="false">AY49+BC49+BG49</f>
        <v>0</v>
      </c>
      <c r="BL49" s="10" t="n">
        <f aca="false">AZ49+BD49+BH49</f>
        <v>0</v>
      </c>
      <c r="BM49" s="10" t="n">
        <f aca="false">BL49-BK49</f>
        <v>0</v>
      </c>
      <c r="BO49" s="10" t="n">
        <f aca="false">C49+G49+K49</f>
        <v>1275.808</v>
      </c>
      <c r="BP49" s="18" t="n">
        <f aca="false">D49+H49+L49</f>
        <v>4708.021</v>
      </c>
      <c r="BQ49" s="10" t="n">
        <f aca="false">BP49-BO49</f>
        <v>3432.213</v>
      </c>
      <c r="BR49" s="11" t="n">
        <f aca="false">BQ49/BP49</f>
        <v>0.729013952996386</v>
      </c>
    </row>
    <row r="50" customFormat="false" ht="12.75" hidden="false" customHeight="false" outlineLevel="0" collapsed="false">
      <c r="A50" s="0" t="s">
        <v>24</v>
      </c>
      <c r="C50" s="10" t="n">
        <v>354.788</v>
      </c>
      <c r="D50" s="10" t="n">
        <v>3531.045</v>
      </c>
      <c r="E50" s="10" t="n">
        <f aca="false">D50-C50</f>
        <v>3176.257</v>
      </c>
      <c r="F50" s="11"/>
      <c r="G50" s="10" t="n">
        <v>0</v>
      </c>
      <c r="H50" s="10" t="n">
        <v>2972</v>
      </c>
      <c r="I50" s="10" t="n">
        <f aca="false">H50-G50</f>
        <v>2972</v>
      </c>
      <c r="K50" s="10" t="n">
        <v>0</v>
      </c>
      <c r="L50" s="10" t="n">
        <v>605</v>
      </c>
      <c r="M50" s="10" t="n">
        <f aca="false">L50-K50</f>
        <v>605</v>
      </c>
      <c r="O50" s="10" t="n">
        <f aca="false">C50+G50+K50</f>
        <v>354.788</v>
      </c>
      <c r="P50" s="10" t="n">
        <f aca="false">D50+H50+L50</f>
        <v>7108.045</v>
      </c>
      <c r="Q50" s="10" t="n">
        <f aca="false">P50-O50</f>
        <v>6753.257</v>
      </c>
      <c r="S50" s="10"/>
      <c r="T50" s="10"/>
      <c r="U50" s="10" t="n">
        <f aca="false">T50-S50</f>
        <v>0</v>
      </c>
      <c r="W50" s="10"/>
      <c r="X50" s="10"/>
      <c r="Y50" s="10" t="n">
        <f aca="false">X50-W50</f>
        <v>0</v>
      </c>
      <c r="AA50" s="10"/>
      <c r="AB50" s="10"/>
      <c r="AC50" s="10" t="n">
        <f aca="false">AB50-AA50</f>
        <v>0</v>
      </c>
      <c r="AE50" s="10" t="n">
        <f aca="false">S50+W50+AA50</f>
        <v>0</v>
      </c>
      <c r="AF50" s="10" t="n">
        <f aca="false">T50+X50+AB50</f>
        <v>0</v>
      </c>
      <c r="AG50" s="10" t="n">
        <f aca="false">AF50-AE50</f>
        <v>0</v>
      </c>
      <c r="AI50" s="10"/>
      <c r="AJ50" s="10"/>
      <c r="AK50" s="10" t="n">
        <f aca="false">AJ50-AI50</f>
        <v>0</v>
      </c>
      <c r="AM50" s="10"/>
      <c r="AN50" s="10"/>
      <c r="AO50" s="10" t="n">
        <f aca="false">AN50-AM50</f>
        <v>0</v>
      </c>
      <c r="AQ50" s="10"/>
      <c r="AR50" s="10"/>
      <c r="AS50" s="10" t="n">
        <f aca="false">AR50-AQ50</f>
        <v>0</v>
      </c>
      <c r="AU50" s="10" t="n">
        <f aca="false">AI50+AM50+AQ50</f>
        <v>0</v>
      </c>
      <c r="AV50" s="10" t="n">
        <f aca="false">AJ50+AN50+AR50</f>
        <v>0</v>
      </c>
      <c r="AW50" s="10" t="n">
        <f aca="false">AV50-AU50</f>
        <v>0</v>
      </c>
      <c r="AY50" s="10"/>
      <c r="AZ50" s="10"/>
      <c r="BA50" s="10" t="n">
        <f aca="false">AZ50-AY50</f>
        <v>0</v>
      </c>
      <c r="BC50" s="10"/>
      <c r="BD50" s="10"/>
      <c r="BE50" s="10" t="n">
        <f aca="false">BD50-BC50</f>
        <v>0</v>
      </c>
      <c r="BG50" s="10"/>
      <c r="BH50" s="10"/>
      <c r="BI50" s="10" t="n">
        <f aca="false">BH50-BG50</f>
        <v>0</v>
      </c>
      <c r="BK50" s="10" t="n">
        <f aca="false">AY50+BC50+BG50</f>
        <v>0</v>
      </c>
      <c r="BL50" s="10" t="n">
        <f aca="false">AZ50+BD50+BH50</f>
        <v>0</v>
      </c>
      <c r="BM50" s="10" t="n">
        <f aca="false">BL50-BK50</f>
        <v>0</v>
      </c>
      <c r="BO50" s="10" t="n">
        <f aca="false">C50+G50+K50</f>
        <v>354.788</v>
      </c>
      <c r="BP50" s="18" t="n">
        <f aca="false">D50+H50+L50</f>
        <v>7108.045</v>
      </c>
      <c r="BQ50" s="10" t="n">
        <f aca="false">BP50-BO50</f>
        <v>6753.257</v>
      </c>
      <c r="BR50" s="11" t="n">
        <f aca="false">BQ50/BP50</f>
        <v>0.950086416166471</v>
      </c>
    </row>
    <row r="51" customFormat="false" ht="12.75" hidden="false" customHeight="false" outlineLevel="0" collapsed="false">
      <c r="A51" s="0" t="s">
        <v>25</v>
      </c>
      <c r="C51" s="10" t="n">
        <v>17.704</v>
      </c>
      <c r="D51" s="10" t="n">
        <v>0</v>
      </c>
      <c r="E51" s="10" t="n">
        <f aca="false">D51-C51</f>
        <v>-17.704</v>
      </c>
      <c r="F51" s="11"/>
      <c r="G51" s="10" t="n">
        <v>15</v>
      </c>
      <c r="H51" s="10"/>
      <c r="I51" s="10" t="n">
        <f aca="false">H51-G51</f>
        <v>-15</v>
      </c>
      <c r="K51" s="10" t="n">
        <v>3</v>
      </c>
      <c r="L51" s="10" t="n">
        <v>0</v>
      </c>
      <c r="M51" s="10" t="n">
        <f aca="false">L51-K51</f>
        <v>-3</v>
      </c>
      <c r="O51" s="10" t="n">
        <f aca="false">C51+G51+K51</f>
        <v>35.704</v>
      </c>
      <c r="P51" s="10" t="n">
        <f aca="false">D51+H51+L51</f>
        <v>0</v>
      </c>
      <c r="Q51" s="10" t="n">
        <f aca="false">P51-O51</f>
        <v>-35.704</v>
      </c>
      <c r="S51" s="10"/>
      <c r="T51" s="10"/>
      <c r="U51" s="10" t="n">
        <f aca="false">T51-S51</f>
        <v>0</v>
      </c>
      <c r="W51" s="10"/>
      <c r="X51" s="10"/>
      <c r="Y51" s="10" t="n">
        <f aca="false">X51-W51</f>
        <v>0</v>
      </c>
      <c r="AA51" s="10"/>
      <c r="AB51" s="10"/>
      <c r="AC51" s="10" t="n">
        <f aca="false">AB51-AA51</f>
        <v>0</v>
      </c>
      <c r="AE51" s="10" t="n">
        <f aca="false">S51+W51+AA51</f>
        <v>0</v>
      </c>
      <c r="AF51" s="10" t="n">
        <f aca="false">T51+X51+AB51</f>
        <v>0</v>
      </c>
      <c r="AG51" s="10" t="n">
        <f aca="false">AF51-AE51</f>
        <v>0</v>
      </c>
      <c r="AI51" s="10"/>
      <c r="AJ51" s="10"/>
      <c r="AK51" s="10" t="n">
        <f aca="false">AJ51-AI51</f>
        <v>0</v>
      </c>
      <c r="AM51" s="10"/>
      <c r="AN51" s="10"/>
      <c r="AO51" s="10" t="n">
        <f aca="false">AN51-AM51</f>
        <v>0</v>
      </c>
      <c r="AQ51" s="10"/>
      <c r="AR51" s="10"/>
      <c r="AS51" s="10" t="n">
        <f aca="false">AR51-AQ51</f>
        <v>0</v>
      </c>
      <c r="AU51" s="10" t="n">
        <f aca="false">AI51+AM51+AQ51</f>
        <v>0</v>
      </c>
      <c r="AV51" s="10" t="n">
        <f aca="false">AJ51+AN51+AR51</f>
        <v>0</v>
      </c>
      <c r="AW51" s="10" t="n">
        <f aca="false">AV51-AU51</f>
        <v>0</v>
      </c>
      <c r="AY51" s="10"/>
      <c r="AZ51" s="10"/>
      <c r="BA51" s="10" t="n">
        <f aca="false">AZ51-AY51</f>
        <v>0</v>
      </c>
      <c r="BC51" s="10"/>
      <c r="BD51" s="10"/>
      <c r="BE51" s="10" t="n">
        <f aca="false">BD51-BC51</f>
        <v>0</v>
      </c>
      <c r="BG51" s="10"/>
      <c r="BH51" s="10"/>
      <c r="BI51" s="10" t="n">
        <f aca="false">BH51-BG51</f>
        <v>0</v>
      </c>
      <c r="BK51" s="10" t="n">
        <f aca="false">AY51+BC51+BG51</f>
        <v>0</v>
      </c>
      <c r="BL51" s="10" t="n">
        <f aca="false">AZ51+BD51+BH51</f>
        <v>0</v>
      </c>
      <c r="BM51" s="10" t="n">
        <f aca="false">BL51-BK51</f>
        <v>0</v>
      </c>
      <c r="BO51" s="10" t="n">
        <f aca="false">C51+G51+K51</f>
        <v>35.704</v>
      </c>
      <c r="BP51" s="18" t="n">
        <f aca="false">D51+H51+L51</f>
        <v>0</v>
      </c>
      <c r="BQ51" s="10" t="n">
        <f aca="false">BP51-BO51</f>
        <v>-35.704</v>
      </c>
      <c r="BR51" s="11" t="n">
        <v>0</v>
      </c>
    </row>
    <row r="52" customFormat="false" ht="12.75" hidden="true" customHeight="false" outlineLevel="0" collapsed="false">
      <c r="A52" s="0" t="s">
        <v>26</v>
      </c>
      <c r="C52" s="10" t="n">
        <v>0</v>
      </c>
      <c r="D52" s="10" t="n">
        <v>0</v>
      </c>
      <c r="E52" s="10" t="n">
        <f aca="false">D52-C52</f>
        <v>0</v>
      </c>
      <c r="F52" s="11"/>
      <c r="G52" s="10" t="n">
        <v>0</v>
      </c>
      <c r="H52" s="10" t="n">
        <v>0</v>
      </c>
      <c r="I52" s="10" t="n">
        <f aca="false">H52-G52</f>
        <v>0</v>
      </c>
      <c r="K52" s="10" t="n">
        <v>0</v>
      </c>
      <c r="L52" s="10" t="n">
        <v>0</v>
      </c>
      <c r="M52" s="10" t="n">
        <f aca="false">L52-K52</f>
        <v>0</v>
      </c>
      <c r="O52" s="10" t="n">
        <f aca="false">C52+G52+K52</f>
        <v>0</v>
      </c>
      <c r="P52" s="10" t="n">
        <f aca="false">D52+H52+L52</f>
        <v>0</v>
      </c>
      <c r="Q52" s="10" t="n">
        <f aca="false">P52-O52</f>
        <v>0</v>
      </c>
      <c r="S52" s="10"/>
      <c r="T52" s="10"/>
      <c r="U52" s="10" t="n">
        <f aca="false">T52-S52</f>
        <v>0</v>
      </c>
      <c r="W52" s="10"/>
      <c r="X52" s="10"/>
      <c r="Y52" s="10" t="n">
        <f aca="false">X52-W52</f>
        <v>0</v>
      </c>
      <c r="AA52" s="10"/>
      <c r="AB52" s="10"/>
      <c r="AC52" s="10" t="n">
        <f aca="false">AB52-AA52</f>
        <v>0</v>
      </c>
      <c r="AE52" s="10" t="n">
        <f aca="false">S52+W52+AA52</f>
        <v>0</v>
      </c>
      <c r="AF52" s="10" t="n">
        <f aca="false">T52+X52+AB52</f>
        <v>0</v>
      </c>
      <c r="AG52" s="10" t="n">
        <f aca="false">AF52-AE52</f>
        <v>0</v>
      </c>
      <c r="AI52" s="10"/>
      <c r="AJ52" s="10"/>
      <c r="AK52" s="10" t="n">
        <f aca="false">AJ52-AI52</f>
        <v>0</v>
      </c>
      <c r="AM52" s="10"/>
      <c r="AN52" s="10"/>
      <c r="AO52" s="10" t="n">
        <f aca="false">AN52-AM52</f>
        <v>0</v>
      </c>
      <c r="AQ52" s="10"/>
      <c r="AR52" s="10"/>
      <c r="AS52" s="10" t="n">
        <f aca="false">AR52-AQ52</f>
        <v>0</v>
      </c>
      <c r="AU52" s="10" t="n">
        <f aca="false">AI52+AM52+AQ52</f>
        <v>0</v>
      </c>
      <c r="AV52" s="10" t="n">
        <f aca="false">AJ52+AN52+AR52</f>
        <v>0</v>
      </c>
      <c r="AW52" s="10" t="n">
        <f aca="false">AV52-AU52</f>
        <v>0</v>
      </c>
      <c r="AY52" s="10"/>
      <c r="AZ52" s="10"/>
      <c r="BA52" s="10" t="n">
        <f aca="false">AZ52-AY52</f>
        <v>0</v>
      </c>
      <c r="BC52" s="10"/>
      <c r="BD52" s="10"/>
      <c r="BE52" s="10" t="n">
        <f aca="false">BD52-BC52</f>
        <v>0</v>
      </c>
      <c r="BG52" s="10"/>
      <c r="BH52" s="10"/>
      <c r="BI52" s="10" t="n">
        <f aca="false">BH52-BG52</f>
        <v>0</v>
      </c>
      <c r="BK52" s="10" t="n">
        <f aca="false">AY52+BC52+BG52</f>
        <v>0</v>
      </c>
      <c r="BL52" s="10" t="n">
        <f aca="false">AZ52+BD52+BH52</f>
        <v>0</v>
      </c>
      <c r="BM52" s="10" t="n">
        <f aca="false">BL52-BK52</f>
        <v>0</v>
      </c>
      <c r="BO52" s="10" t="n">
        <f aca="false">C52+G52+K52</f>
        <v>0</v>
      </c>
      <c r="BP52" s="18" t="n">
        <f aca="false">D52+H52+L52</f>
        <v>0</v>
      </c>
      <c r="BQ52" s="10" t="n">
        <f aca="false">BP52-BO52</f>
        <v>0</v>
      </c>
      <c r="BR52" s="11"/>
    </row>
    <row r="53" customFormat="false" ht="12.75" hidden="false" customHeight="false" outlineLevel="0" collapsed="false">
      <c r="A53" s="0" t="s">
        <v>27</v>
      </c>
      <c r="C53" s="10" t="n">
        <v>1672</v>
      </c>
      <c r="D53" s="10" t="n">
        <f aca="false">6057.058</f>
        <v>6057.058</v>
      </c>
      <c r="E53" s="10" t="n">
        <f aca="false">D53-C53</f>
        <v>4385.058</v>
      </c>
      <c r="F53" s="11"/>
      <c r="G53" s="10" t="n">
        <v>1727</v>
      </c>
      <c r="H53" s="10" t="n">
        <f aca="false">1682+79+38</f>
        <v>1799</v>
      </c>
      <c r="I53" s="10" t="n">
        <f aca="false">H53-G53</f>
        <v>72</v>
      </c>
      <c r="K53" s="10" t="n">
        <v>2079</v>
      </c>
      <c r="L53" s="10" t="n">
        <v>1653</v>
      </c>
      <c r="M53" s="10" t="n">
        <f aca="false">L53-K53</f>
        <v>-426</v>
      </c>
      <c r="O53" s="10" t="n">
        <f aca="false">C53+G53+K53</f>
        <v>5478</v>
      </c>
      <c r="P53" s="10" t="n">
        <f aca="false">D53+H53+L53</f>
        <v>9509.058</v>
      </c>
      <c r="Q53" s="10" t="n">
        <f aca="false">P53-O53</f>
        <v>4031.058</v>
      </c>
      <c r="S53" s="10"/>
      <c r="T53" s="10"/>
      <c r="U53" s="10" t="n">
        <f aca="false">T53-S53</f>
        <v>0</v>
      </c>
      <c r="W53" s="10"/>
      <c r="X53" s="10"/>
      <c r="Y53" s="10" t="n">
        <f aca="false">X53-W53</f>
        <v>0</v>
      </c>
      <c r="AA53" s="10"/>
      <c r="AB53" s="10"/>
      <c r="AC53" s="10" t="n">
        <f aca="false">AB53-AA53</f>
        <v>0</v>
      </c>
      <c r="AE53" s="10" t="n">
        <f aca="false">S53+W53+AA53</f>
        <v>0</v>
      </c>
      <c r="AF53" s="10" t="n">
        <f aca="false">T53+X53+AB53</f>
        <v>0</v>
      </c>
      <c r="AG53" s="10" t="n">
        <f aca="false">AF53-AE53</f>
        <v>0</v>
      </c>
      <c r="AI53" s="10"/>
      <c r="AJ53" s="10"/>
      <c r="AK53" s="10" t="n">
        <f aca="false">AJ53-AI53</f>
        <v>0</v>
      </c>
      <c r="AM53" s="10"/>
      <c r="AN53" s="10"/>
      <c r="AO53" s="10" t="n">
        <f aca="false">AN53-AM53</f>
        <v>0</v>
      </c>
      <c r="AQ53" s="10"/>
      <c r="AR53" s="10"/>
      <c r="AS53" s="10" t="n">
        <f aca="false">AR53-AQ53</f>
        <v>0</v>
      </c>
      <c r="AU53" s="10" t="n">
        <f aca="false">AI53+AM53+AQ53</f>
        <v>0</v>
      </c>
      <c r="AV53" s="10" t="n">
        <f aca="false">AJ53+AN53+AR53</f>
        <v>0</v>
      </c>
      <c r="AW53" s="10" t="n">
        <f aca="false">AV53-AU53</f>
        <v>0</v>
      </c>
      <c r="AY53" s="10"/>
      <c r="AZ53" s="10"/>
      <c r="BA53" s="10" t="n">
        <f aca="false">AZ53-AY53</f>
        <v>0</v>
      </c>
      <c r="BC53" s="10"/>
      <c r="BD53" s="10"/>
      <c r="BE53" s="10" t="n">
        <f aca="false">BD53-BC53</f>
        <v>0</v>
      </c>
      <c r="BG53" s="10"/>
      <c r="BH53" s="10"/>
      <c r="BI53" s="10" t="n">
        <f aca="false">BH53-BG53</f>
        <v>0</v>
      </c>
      <c r="BK53" s="10" t="n">
        <f aca="false">AY53+BC53+BG53</f>
        <v>0</v>
      </c>
      <c r="BL53" s="10" t="n">
        <f aca="false">AZ53+BD53+BH53</f>
        <v>0</v>
      </c>
      <c r="BM53" s="10" t="n">
        <f aca="false">BL53-BK53</f>
        <v>0</v>
      </c>
      <c r="BO53" s="10" t="n">
        <f aca="false">C53+G53+K53</f>
        <v>5478</v>
      </c>
      <c r="BP53" s="18" t="n">
        <f aca="false">D53+H53+L53</f>
        <v>9509.058</v>
      </c>
      <c r="BQ53" s="10" t="n">
        <f aca="false">BP53-BO53</f>
        <v>4031.058</v>
      </c>
      <c r="BR53" s="11" t="n">
        <f aca="false">BQ53/BP53</f>
        <v>0.423917700365273</v>
      </c>
    </row>
    <row r="54" customFormat="false" ht="12.75" hidden="false" customHeight="false" outlineLevel="0" collapsed="false">
      <c r="C54" s="10"/>
      <c r="D54" s="10"/>
      <c r="E54" s="10"/>
      <c r="F54" s="11"/>
      <c r="G54" s="10"/>
      <c r="H54" s="10"/>
      <c r="I54" s="10"/>
      <c r="K54" s="10"/>
      <c r="L54" s="10"/>
      <c r="M54" s="10"/>
      <c r="O54" s="10"/>
      <c r="P54" s="10"/>
      <c r="Q54" s="10"/>
      <c r="S54" s="10"/>
      <c r="T54" s="10"/>
      <c r="U54" s="10"/>
      <c r="W54" s="10"/>
      <c r="X54" s="10"/>
      <c r="Y54" s="10"/>
      <c r="AA54" s="10"/>
      <c r="AB54" s="10"/>
      <c r="AC54" s="10"/>
      <c r="AE54" s="10"/>
      <c r="AF54" s="10"/>
      <c r="AG54" s="10"/>
      <c r="AI54" s="10"/>
      <c r="AJ54" s="10"/>
      <c r="AK54" s="10"/>
      <c r="AM54" s="10"/>
      <c r="AN54" s="10"/>
      <c r="AO54" s="10"/>
      <c r="AQ54" s="10"/>
      <c r="AR54" s="10"/>
      <c r="AS54" s="10"/>
      <c r="AU54" s="10"/>
      <c r="AV54" s="10"/>
      <c r="AW54" s="10"/>
      <c r="AY54" s="10"/>
      <c r="AZ54" s="10"/>
      <c r="BA54" s="10"/>
      <c r="BC54" s="10"/>
      <c r="BD54" s="10"/>
      <c r="BE54" s="10"/>
      <c r="BG54" s="10"/>
      <c r="BH54" s="10"/>
      <c r="BI54" s="10"/>
      <c r="BK54" s="10"/>
      <c r="BL54" s="10"/>
      <c r="BM54" s="10"/>
      <c r="BO54" s="10"/>
      <c r="BP54" s="18"/>
      <c r="BQ54" s="10"/>
      <c r="BR54" s="11"/>
    </row>
    <row r="55" customFormat="false" ht="12.75" hidden="false" customHeight="false" outlineLevel="0" collapsed="false">
      <c r="A55" s="3" t="s">
        <v>28</v>
      </c>
      <c r="C55" s="10"/>
      <c r="D55" s="10"/>
      <c r="E55" s="10"/>
      <c r="F55" s="11"/>
      <c r="G55" s="10"/>
      <c r="H55" s="10"/>
      <c r="I55" s="10"/>
      <c r="K55" s="10"/>
      <c r="L55" s="10"/>
      <c r="M55" s="10"/>
      <c r="O55" s="10" t="n">
        <f aca="false">C55+G55+K55</f>
        <v>0</v>
      </c>
      <c r="P55" s="10" t="n">
        <f aca="false">D55+H55+L55</f>
        <v>0</v>
      </c>
      <c r="Q55" s="10"/>
      <c r="S55" s="10"/>
      <c r="T55" s="10"/>
      <c r="U55" s="10"/>
      <c r="W55" s="10"/>
      <c r="X55" s="10"/>
      <c r="Y55" s="10"/>
      <c r="AA55" s="10"/>
      <c r="AB55" s="10"/>
      <c r="AC55" s="10"/>
      <c r="AE55" s="10" t="n">
        <f aca="false">S55+W55+AA55</f>
        <v>0</v>
      </c>
      <c r="AF55" s="10" t="n">
        <f aca="false">T55+X55+AB55</f>
        <v>0</v>
      </c>
      <c r="AG55" s="10"/>
      <c r="AI55" s="10"/>
      <c r="AJ55" s="10"/>
      <c r="AK55" s="10"/>
      <c r="AM55" s="10"/>
      <c r="AN55" s="10"/>
      <c r="AO55" s="10"/>
      <c r="AQ55" s="10"/>
      <c r="AR55" s="10"/>
      <c r="AS55" s="10"/>
      <c r="AU55" s="10" t="n">
        <f aca="false">AI55+AM55+AQ55</f>
        <v>0</v>
      </c>
      <c r="AV55" s="10" t="n">
        <f aca="false">AJ55+AN55+AR55</f>
        <v>0</v>
      </c>
      <c r="AW55" s="10"/>
      <c r="AY55" s="10"/>
      <c r="AZ55" s="10"/>
      <c r="BA55" s="10"/>
      <c r="BC55" s="10"/>
      <c r="BD55" s="10"/>
      <c r="BE55" s="10"/>
      <c r="BG55" s="10"/>
      <c r="BH55" s="10"/>
      <c r="BI55" s="10"/>
      <c r="BK55" s="10" t="n">
        <f aca="false">AY55+BC55+BG55</f>
        <v>0</v>
      </c>
      <c r="BL55" s="10" t="n">
        <f aca="false">AZ55+BD55+BH55</f>
        <v>0</v>
      </c>
      <c r="BM55" s="10"/>
      <c r="BO55" s="10"/>
      <c r="BP55" s="18"/>
      <c r="BQ55" s="10"/>
      <c r="BR55" s="11"/>
    </row>
    <row r="56" customFormat="false" ht="12.75" hidden="false" customHeight="false" outlineLevel="0" collapsed="false">
      <c r="A56" s="12" t="s">
        <v>29</v>
      </c>
      <c r="C56" s="10" t="n">
        <v>0</v>
      </c>
      <c r="D56" s="10" t="n">
        <v>0</v>
      </c>
      <c r="E56" s="10" t="n">
        <f aca="false">D56-C56</f>
        <v>0</v>
      </c>
      <c r="F56" s="11"/>
      <c r="G56" s="10" t="n">
        <v>0</v>
      </c>
      <c r="H56" s="10" t="n">
        <v>28</v>
      </c>
      <c r="I56" s="10" t="n">
        <f aca="false">H56-G56</f>
        <v>28</v>
      </c>
      <c r="K56" s="10" t="n">
        <v>0</v>
      </c>
      <c r="L56" s="10" t="n">
        <v>175</v>
      </c>
      <c r="M56" s="10" t="n">
        <f aca="false">L56-K56</f>
        <v>175</v>
      </c>
      <c r="O56" s="10" t="n">
        <f aca="false">C56+G56+K56</f>
        <v>0</v>
      </c>
      <c r="P56" s="10" t="n">
        <f aca="false">D56+H56+L56</f>
        <v>203</v>
      </c>
      <c r="Q56" s="10" t="n">
        <f aca="false">P56-O56</f>
        <v>203</v>
      </c>
      <c r="S56" s="10"/>
      <c r="T56" s="10"/>
      <c r="U56" s="10" t="n">
        <f aca="false">T56-S56</f>
        <v>0</v>
      </c>
      <c r="W56" s="10"/>
      <c r="X56" s="10"/>
      <c r="Y56" s="10" t="n">
        <f aca="false">X56-W56</f>
        <v>0</v>
      </c>
      <c r="AA56" s="10"/>
      <c r="AB56" s="10"/>
      <c r="AC56" s="10" t="n">
        <f aca="false">AB56-AA56</f>
        <v>0</v>
      </c>
      <c r="AE56" s="10" t="n">
        <f aca="false">S56+W56+AA56</f>
        <v>0</v>
      </c>
      <c r="AF56" s="10" t="n">
        <f aca="false">T56+X56+AB56</f>
        <v>0</v>
      </c>
      <c r="AG56" s="10" t="n">
        <f aca="false">AF56-AE56</f>
        <v>0</v>
      </c>
      <c r="AI56" s="10"/>
      <c r="AJ56" s="10"/>
      <c r="AK56" s="10" t="n">
        <f aca="false">AJ56-AI56</f>
        <v>0</v>
      </c>
      <c r="AM56" s="10"/>
      <c r="AN56" s="10"/>
      <c r="AO56" s="10" t="n">
        <f aca="false">AN56-AM56</f>
        <v>0</v>
      </c>
      <c r="AQ56" s="10"/>
      <c r="AR56" s="10"/>
      <c r="AS56" s="10" t="n">
        <f aca="false">AR56-AQ56</f>
        <v>0</v>
      </c>
      <c r="AU56" s="10" t="n">
        <f aca="false">AI56+AM56+AQ56</f>
        <v>0</v>
      </c>
      <c r="AV56" s="10" t="n">
        <f aca="false">AJ56+AN56+AR56</f>
        <v>0</v>
      </c>
      <c r="AW56" s="10" t="n">
        <f aca="false">AV56-AU56</f>
        <v>0</v>
      </c>
      <c r="AY56" s="10"/>
      <c r="AZ56" s="10"/>
      <c r="BA56" s="10" t="n">
        <f aca="false">AZ56-AY56</f>
        <v>0</v>
      </c>
      <c r="BC56" s="10"/>
      <c r="BD56" s="10"/>
      <c r="BE56" s="10" t="n">
        <f aca="false">BD56-BC56</f>
        <v>0</v>
      </c>
      <c r="BG56" s="10"/>
      <c r="BH56" s="10"/>
      <c r="BI56" s="10" t="n">
        <f aca="false">BH56-BG56</f>
        <v>0</v>
      </c>
      <c r="BK56" s="10" t="n">
        <f aca="false">AY56+BC56+BG56</f>
        <v>0</v>
      </c>
      <c r="BL56" s="10" t="n">
        <f aca="false">AZ56+BD56+BH56</f>
        <v>0</v>
      </c>
      <c r="BM56" s="10" t="n">
        <f aca="false">BL56-BK56</f>
        <v>0</v>
      </c>
      <c r="BO56" s="10" t="n">
        <f aca="false">C56+G56+K56</f>
        <v>0</v>
      </c>
      <c r="BP56" s="18" t="n">
        <f aca="false">D56+H56+L56</f>
        <v>203</v>
      </c>
      <c r="BQ56" s="10" t="n">
        <f aca="false">BP56-BO56</f>
        <v>203</v>
      </c>
      <c r="BR56" s="11" t="n">
        <f aca="false">BQ56/BP56</f>
        <v>1</v>
      </c>
    </row>
    <row r="57" customFormat="false" ht="12.75" hidden="false" customHeight="false" outlineLevel="0" collapsed="false">
      <c r="A57" s="12" t="s">
        <v>30</v>
      </c>
      <c r="C57" s="10" t="n">
        <v>0</v>
      </c>
      <c r="D57" s="10"/>
      <c r="E57" s="10" t="n">
        <f aca="false">D57-C57</f>
        <v>0</v>
      </c>
      <c r="F57" s="11"/>
      <c r="G57" s="10" t="n">
        <v>0</v>
      </c>
      <c r="H57" s="10" t="n">
        <v>313</v>
      </c>
      <c r="I57" s="10" t="n">
        <f aca="false">H57-G57</f>
        <v>313</v>
      </c>
      <c r="K57" s="10" t="n">
        <v>0</v>
      </c>
      <c r="L57" s="10" t="n">
        <v>50</v>
      </c>
      <c r="M57" s="10" t="n">
        <f aca="false">L57-K57</f>
        <v>50</v>
      </c>
      <c r="O57" s="10" t="n">
        <f aca="false">C57+G57+K57</f>
        <v>0</v>
      </c>
      <c r="P57" s="10" t="n">
        <f aca="false">D57+H57+L57</f>
        <v>363</v>
      </c>
      <c r="Q57" s="10" t="n">
        <f aca="false">P57-O57</f>
        <v>363</v>
      </c>
      <c r="S57" s="10"/>
      <c r="T57" s="10"/>
      <c r="U57" s="10" t="n">
        <f aca="false">T57-S57</f>
        <v>0</v>
      </c>
      <c r="W57" s="10"/>
      <c r="X57" s="10"/>
      <c r="Y57" s="10" t="n">
        <f aca="false">X57-W57</f>
        <v>0</v>
      </c>
      <c r="AA57" s="10"/>
      <c r="AB57" s="10"/>
      <c r="AC57" s="10" t="n">
        <f aca="false">AB57-AA57</f>
        <v>0</v>
      </c>
      <c r="AE57" s="10" t="n">
        <f aca="false">S57+W57+AA57</f>
        <v>0</v>
      </c>
      <c r="AF57" s="10" t="n">
        <f aca="false">T57+X57+AB57</f>
        <v>0</v>
      </c>
      <c r="AG57" s="10" t="n">
        <f aca="false">AF57-AE57</f>
        <v>0</v>
      </c>
      <c r="AI57" s="10"/>
      <c r="AJ57" s="10"/>
      <c r="AK57" s="10" t="n">
        <f aca="false">AJ57-AI57</f>
        <v>0</v>
      </c>
      <c r="AM57" s="10"/>
      <c r="AN57" s="10"/>
      <c r="AO57" s="10" t="n">
        <f aca="false">AN57-AM57</f>
        <v>0</v>
      </c>
      <c r="AQ57" s="10"/>
      <c r="AR57" s="10"/>
      <c r="AS57" s="10" t="n">
        <f aca="false">AR57-AQ57</f>
        <v>0</v>
      </c>
      <c r="AU57" s="10" t="n">
        <f aca="false">AI57+AM57+AQ57</f>
        <v>0</v>
      </c>
      <c r="AV57" s="10" t="n">
        <f aca="false">AJ57+AN57+AR57</f>
        <v>0</v>
      </c>
      <c r="AW57" s="10" t="n">
        <f aca="false">AV57-AU57</f>
        <v>0</v>
      </c>
      <c r="AY57" s="10"/>
      <c r="AZ57" s="10"/>
      <c r="BA57" s="10" t="n">
        <f aca="false">AZ57-AY57</f>
        <v>0</v>
      </c>
      <c r="BC57" s="10"/>
      <c r="BD57" s="10"/>
      <c r="BE57" s="10" t="n">
        <f aca="false">BD57-BC57</f>
        <v>0</v>
      </c>
      <c r="BG57" s="10"/>
      <c r="BH57" s="10"/>
      <c r="BI57" s="10" t="n">
        <f aca="false">BH57-BG57</f>
        <v>0</v>
      </c>
      <c r="BK57" s="10" t="n">
        <f aca="false">AY57+BC57+BG57</f>
        <v>0</v>
      </c>
      <c r="BL57" s="10" t="n">
        <f aca="false">AZ57+BD57+BH57</f>
        <v>0</v>
      </c>
      <c r="BM57" s="10" t="n">
        <f aca="false">BL57-BK57</f>
        <v>0</v>
      </c>
      <c r="BO57" s="10" t="n">
        <f aca="false">C57+G57+K57</f>
        <v>0</v>
      </c>
      <c r="BP57" s="18" t="n">
        <f aca="false">D57+H57+L57</f>
        <v>363</v>
      </c>
      <c r="BQ57" s="10" t="n">
        <f aca="false">BP57-BO57</f>
        <v>363</v>
      </c>
      <c r="BR57" s="11" t="n">
        <f aca="false">BQ57/BP57</f>
        <v>1</v>
      </c>
    </row>
    <row r="58" customFormat="false" ht="12.75" hidden="false" customHeight="false" outlineLevel="0" collapsed="false">
      <c r="A58" s="12" t="s">
        <v>31</v>
      </c>
      <c r="C58" s="10" t="n">
        <v>0</v>
      </c>
      <c r="D58" s="10" t="n">
        <v>435</v>
      </c>
      <c r="E58" s="10" t="n">
        <f aca="false">D58-C58</f>
        <v>435</v>
      </c>
      <c r="F58" s="11"/>
      <c r="G58" s="10" t="n">
        <v>0</v>
      </c>
      <c r="H58" s="10" t="n">
        <v>146</v>
      </c>
      <c r="I58" s="10" t="n">
        <f aca="false">H58-G58</f>
        <v>146</v>
      </c>
      <c r="K58" s="10" t="n">
        <v>0</v>
      </c>
      <c r="L58" s="10" t="n">
        <v>1048</v>
      </c>
      <c r="M58" s="10" t="n">
        <f aca="false">L58-K58</f>
        <v>1048</v>
      </c>
      <c r="O58" s="10" t="n">
        <f aca="false">C58+G58+K58</f>
        <v>0</v>
      </c>
      <c r="P58" s="10" t="n">
        <f aca="false">D58+H58+L58</f>
        <v>1629</v>
      </c>
      <c r="Q58" s="10" t="n">
        <f aca="false">P58-O58</f>
        <v>1629</v>
      </c>
      <c r="S58" s="10"/>
      <c r="T58" s="10"/>
      <c r="U58" s="10" t="n">
        <f aca="false">T58-S58</f>
        <v>0</v>
      </c>
      <c r="W58" s="10"/>
      <c r="X58" s="10"/>
      <c r="Y58" s="10" t="n">
        <f aca="false">X58-W58</f>
        <v>0</v>
      </c>
      <c r="AA58" s="10"/>
      <c r="AB58" s="10"/>
      <c r="AC58" s="10" t="n">
        <f aca="false">AB58-AA58</f>
        <v>0</v>
      </c>
      <c r="AE58" s="10" t="n">
        <f aca="false">S58+W58+AA58</f>
        <v>0</v>
      </c>
      <c r="AF58" s="10" t="n">
        <f aca="false">T58+X58+AB58</f>
        <v>0</v>
      </c>
      <c r="AG58" s="10" t="n">
        <f aca="false">AF58-AE58</f>
        <v>0</v>
      </c>
      <c r="AI58" s="10"/>
      <c r="AJ58" s="10"/>
      <c r="AK58" s="10" t="n">
        <f aca="false">AJ58-AI58</f>
        <v>0</v>
      </c>
      <c r="AM58" s="10"/>
      <c r="AN58" s="10"/>
      <c r="AO58" s="10" t="n">
        <f aca="false">AN58-AM58</f>
        <v>0</v>
      </c>
      <c r="AQ58" s="10"/>
      <c r="AR58" s="10"/>
      <c r="AS58" s="10" t="n">
        <f aca="false">AR58-AQ58</f>
        <v>0</v>
      </c>
      <c r="AU58" s="10" t="n">
        <f aca="false">AI58+AM58+AQ58</f>
        <v>0</v>
      </c>
      <c r="AV58" s="10" t="n">
        <f aca="false">AJ58+AN58+AR58</f>
        <v>0</v>
      </c>
      <c r="AW58" s="10" t="n">
        <f aca="false">AV58-AU58</f>
        <v>0</v>
      </c>
      <c r="AY58" s="10"/>
      <c r="AZ58" s="10"/>
      <c r="BA58" s="10" t="n">
        <f aca="false">AZ58-AY58</f>
        <v>0</v>
      </c>
      <c r="BC58" s="10"/>
      <c r="BD58" s="10"/>
      <c r="BE58" s="10" t="n">
        <f aca="false">BD58-BC58</f>
        <v>0</v>
      </c>
      <c r="BG58" s="10"/>
      <c r="BH58" s="10"/>
      <c r="BI58" s="10" t="n">
        <f aca="false">BH58-BG58</f>
        <v>0</v>
      </c>
      <c r="BK58" s="10" t="n">
        <f aca="false">AY58+BC58+BG58</f>
        <v>0</v>
      </c>
      <c r="BL58" s="10" t="n">
        <f aca="false">AZ58+BD58+BH58</f>
        <v>0</v>
      </c>
      <c r="BM58" s="10" t="n">
        <f aca="false">BL58-BK58</f>
        <v>0</v>
      </c>
      <c r="BO58" s="10" t="n">
        <f aca="false">C58+G58+K58</f>
        <v>0</v>
      </c>
      <c r="BP58" s="18" t="n">
        <f aca="false">D58+H58+L58</f>
        <v>1629</v>
      </c>
      <c r="BQ58" s="10" t="n">
        <f aca="false">BP58-BO58</f>
        <v>1629</v>
      </c>
      <c r="BR58" s="11" t="n">
        <f aca="false">BQ58/BP58</f>
        <v>1</v>
      </c>
    </row>
    <row r="59" customFormat="false" ht="12.75" hidden="false" customHeight="false" outlineLevel="0" collapsed="false">
      <c r="A59" s="12" t="s">
        <v>32</v>
      </c>
      <c r="C59" s="10" t="n">
        <v>0</v>
      </c>
      <c r="D59" s="10" t="n">
        <v>175</v>
      </c>
      <c r="E59" s="10" t="n">
        <f aca="false">D59-C59</f>
        <v>175</v>
      </c>
      <c r="F59" s="11"/>
      <c r="G59" s="10" t="n">
        <v>0</v>
      </c>
      <c r="H59" s="10" t="n">
        <v>5281</v>
      </c>
      <c r="I59" s="10" t="n">
        <f aca="false">H59-G59</f>
        <v>5281</v>
      </c>
      <c r="K59" s="10" t="n">
        <v>12</v>
      </c>
      <c r="L59" s="10" t="n">
        <f aca="false">8654-4400</f>
        <v>4254</v>
      </c>
      <c r="M59" s="10" t="n">
        <f aca="false">L59-K59</f>
        <v>4242</v>
      </c>
      <c r="O59" s="10" t="n">
        <f aca="false">C59+G59+K59</f>
        <v>12</v>
      </c>
      <c r="P59" s="10" t="n">
        <f aca="false">D59+H59+L59</f>
        <v>9710</v>
      </c>
      <c r="Q59" s="10" t="n">
        <f aca="false">P59-O59</f>
        <v>9698</v>
      </c>
      <c r="S59" s="10"/>
      <c r="T59" s="10"/>
      <c r="U59" s="10" t="n">
        <f aca="false">T59-S59</f>
        <v>0</v>
      </c>
      <c r="W59" s="10"/>
      <c r="X59" s="10"/>
      <c r="Y59" s="10" t="n">
        <f aca="false">X59-W59</f>
        <v>0</v>
      </c>
      <c r="AA59" s="10"/>
      <c r="AB59" s="10"/>
      <c r="AC59" s="10" t="n">
        <f aca="false">AB59-AA59</f>
        <v>0</v>
      </c>
      <c r="AE59" s="10" t="n">
        <f aca="false">S59+W59+AA59</f>
        <v>0</v>
      </c>
      <c r="AF59" s="10" t="n">
        <f aca="false">T59+X59+AB59</f>
        <v>0</v>
      </c>
      <c r="AG59" s="10" t="n">
        <f aca="false">AF59-AE59</f>
        <v>0</v>
      </c>
      <c r="AI59" s="10"/>
      <c r="AJ59" s="10"/>
      <c r="AK59" s="10" t="n">
        <f aca="false">AJ59-AI59</f>
        <v>0</v>
      </c>
      <c r="AM59" s="10"/>
      <c r="AN59" s="10"/>
      <c r="AO59" s="10" t="n">
        <f aca="false">AN59-AM59</f>
        <v>0</v>
      </c>
      <c r="AQ59" s="10"/>
      <c r="AR59" s="10"/>
      <c r="AS59" s="10" t="n">
        <f aca="false">AR59-AQ59</f>
        <v>0</v>
      </c>
      <c r="AU59" s="10" t="n">
        <f aca="false">AI59+AM59+AQ59</f>
        <v>0</v>
      </c>
      <c r="AV59" s="10" t="n">
        <f aca="false">AJ59+AN59+AR59</f>
        <v>0</v>
      </c>
      <c r="AW59" s="10" t="n">
        <f aca="false">AV59-AU59</f>
        <v>0</v>
      </c>
      <c r="AY59" s="10"/>
      <c r="AZ59" s="10"/>
      <c r="BA59" s="10" t="n">
        <f aca="false">AZ59-AY59</f>
        <v>0</v>
      </c>
      <c r="BC59" s="10"/>
      <c r="BD59" s="10"/>
      <c r="BE59" s="10" t="n">
        <f aca="false">BD59-BC59</f>
        <v>0</v>
      </c>
      <c r="BG59" s="10"/>
      <c r="BH59" s="10"/>
      <c r="BI59" s="10" t="n">
        <f aca="false">BH59-BG59</f>
        <v>0</v>
      </c>
      <c r="BK59" s="10" t="n">
        <f aca="false">AY59+BC59+BG59</f>
        <v>0</v>
      </c>
      <c r="BL59" s="10" t="n">
        <f aca="false">AZ59+BD59+BH59</f>
        <v>0</v>
      </c>
      <c r="BM59" s="10" t="n">
        <f aca="false">BL59-BK59</f>
        <v>0</v>
      </c>
      <c r="BO59" s="10" t="n">
        <f aca="false">C59+G59+K59</f>
        <v>12</v>
      </c>
      <c r="BP59" s="18" t="n">
        <f aca="false">D59+H59+L59</f>
        <v>9710</v>
      </c>
      <c r="BQ59" s="10" t="n">
        <f aca="false">BP59-BO59</f>
        <v>9698</v>
      </c>
      <c r="BR59" s="11" t="n">
        <f aca="false">BQ59/BP59</f>
        <v>0.998764160659114</v>
      </c>
    </row>
    <row r="60" customFormat="false" ht="12.75" hidden="false" customHeight="false" outlineLevel="0" collapsed="false">
      <c r="A60" s="12"/>
      <c r="C60" s="10"/>
      <c r="D60" s="10"/>
      <c r="E60" s="10"/>
      <c r="F60" s="11"/>
      <c r="G60" s="10"/>
      <c r="H60" s="10"/>
      <c r="I60" s="10"/>
      <c r="K60" s="10"/>
      <c r="L60" s="10"/>
      <c r="M60" s="10"/>
      <c r="O60" s="10"/>
      <c r="P60" s="10"/>
      <c r="Q60" s="10"/>
      <c r="S60" s="10"/>
      <c r="T60" s="10"/>
      <c r="U60" s="10"/>
      <c r="W60" s="10"/>
      <c r="X60" s="10"/>
      <c r="Y60" s="10"/>
      <c r="AA60" s="10"/>
      <c r="AB60" s="10"/>
      <c r="AC60" s="10"/>
      <c r="AE60" s="10"/>
      <c r="AF60" s="10"/>
      <c r="AG60" s="10"/>
      <c r="AI60" s="10"/>
      <c r="AJ60" s="10"/>
      <c r="AK60" s="10"/>
      <c r="AM60" s="10"/>
      <c r="AN60" s="10"/>
      <c r="AO60" s="10"/>
      <c r="AQ60" s="10"/>
      <c r="AR60" s="10"/>
      <c r="AS60" s="10"/>
      <c r="AU60" s="10"/>
      <c r="AV60" s="10"/>
      <c r="AW60" s="10"/>
      <c r="AY60" s="10"/>
      <c r="AZ60" s="10"/>
      <c r="BA60" s="10"/>
      <c r="BC60" s="10"/>
      <c r="BD60" s="10"/>
      <c r="BE60" s="10"/>
      <c r="BG60" s="10"/>
      <c r="BH60" s="10"/>
      <c r="BI60" s="10"/>
      <c r="BK60" s="10"/>
      <c r="BL60" s="10"/>
      <c r="BM60" s="10"/>
      <c r="BO60" s="10"/>
      <c r="BP60" s="18"/>
      <c r="BQ60" s="10"/>
      <c r="BR60" s="11"/>
    </row>
    <row r="61" customFormat="false" ht="12.75" hidden="false" customHeight="false" outlineLevel="0" collapsed="false">
      <c r="A61" s="3" t="s">
        <v>33</v>
      </c>
      <c r="C61" s="10"/>
      <c r="D61" s="10"/>
      <c r="E61" s="10"/>
      <c r="F61" s="11"/>
      <c r="G61" s="10"/>
      <c r="H61" s="10"/>
      <c r="I61" s="10"/>
      <c r="K61" s="10"/>
      <c r="L61" s="10"/>
      <c r="M61" s="10"/>
      <c r="O61" s="10" t="n">
        <f aca="false">C61+G61+K61</f>
        <v>0</v>
      </c>
      <c r="P61" s="10" t="n">
        <f aca="false">D61+H61+L61</f>
        <v>0</v>
      </c>
      <c r="Q61" s="10"/>
      <c r="S61" s="10"/>
      <c r="T61" s="10"/>
      <c r="U61" s="10"/>
      <c r="W61" s="10"/>
      <c r="X61" s="10"/>
      <c r="Y61" s="10"/>
      <c r="AA61" s="10"/>
      <c r="AB61" s="10"/>
      <c r="AC61" s="10"/>
      <c r="AE61" s="10" t="n">
        <f aca="false">S61+W61+AA61</f>
        <v>0</v>
      </c>
      <c r="AF61" s="10" t="n">
        <f aca="false">T61+X61+AB61</f>
        <v>0</v>
      </c>
      <c r="AG61" s="10"/>
      <c r="AI61" s="10"/>
      <c r="AJ61" s="10"/>
      <c r="AK61" s="10"/>
      <c r="AM61" s="10"/>
      <c r="AN61" s="10"/>
      <c r="AO61" s="10"/>
      <c r="AQ61" s="10"/>
      <c r="AR61" s="10"/>
      <c r="AS61" s="10"/>
      <c r="AU61" s="10" t="n">
        <f aca="false">AI61+AM61+AQ61</f>
        <v>0</v>
      </c>
      <c r="AV61" s="10" t="n">
        <f aca="false">AJ61+AN61+AR61</f>
        <v>0</v>
      </c>
      <c r="AW61" s="10"/>
      <c r="AY61" s="10"/>
      <c r="AZ61" s="10"/>
      <c r="BA61" s="10"/>
      <c r="BC61" s="10"/>
      <c r="BD61" s="10"/>
      <c r="BE61" s="10"/>
      <c r="BG61" s="10"/>
      <c r="BH61" s="10"/>
      <c r="BI61" s="10"/>
      <c r="BK61" s="10" t="n">
        <f aca="false">AY61+BC61+BG61</f>
        <v>0</v>
      </c>
      <c r="BL61" s="10" t="n">
        <f aca="false">AZ61+BD61+BH61</f>
        <v>0</v>
      </c>
      <c r="BM61" s="10"/>
      <c r="BO61" s="10"/>
      <c r="BP61" s="18"/>
      <c r="BQ61" s="10"/>
      <c r="BR61" s="11"/>
    </row>
    <row r="62" customFormat="false" ht="12.75" hidden="false" customHeight="false" outlineLevel="0" collapsed="false">
      <c r="A62" s="0" t="s">
        <v>34</v>
      </c>
      <c r="C62" s="10" t="n">
        <v>0</v>
      </c>
      <c r="D62" s="10" t="n">
        <v>0</v>
      </c>
      <c r="E62" s="10" t="n">
        <f aca="false">D62-C62</f>
        <v>0</v>
      </c>
      <c r="F62" s="11"/>
      <c r="G62" s="10" t="n">
        <v>0</v>
      </c>
      <c r="H62" s="10" t="n">
        <v>0</v>
      </c>
      <c r="I62" s="10" t="n">
        <f aca="false">H62-G62</f>
        <v>0</v>
      </c>
      <c r="K62" s="10" t="n">
        <v>0</v>
      </c>
      <c r="L62" s="10" t="n">
        <v>0</v>
      </c>
      <c r="M62" s="10" t="n">
        <f aca="false">L62-K62</f>
        <v>0</v>
      </c>
      <c r="O62" s="10" t="n">
        <f aca="false">C62+G62+K62</f>
        <v>0</v>
      </c>
      <c r="P62" s="10" t="n">
        <f aca="false">D62+H62+L62</f>
        <v>0</v>
      </c>
      <c r="Q62" s="10" t="n">
        <f aca="false">P62-O62</f>
        <v>0</v>
      </c>
      <c r="S62" s="10"/>
      <c r="T62" s="10"/>
      <c r="U62" s="10" t="n">
        <f aca="false">T62-S62</f>
        <v>0</v>
      </c>
      <c r="W62" s="10"/>
      <c r="X62" s="10"/>
      <c r="Y62" s="10" t="n">
        <f aca="false">X62-W62</f>
        <v>0</v>
      </c>
      <c r="AA62" s="10"/>
      <c r="AB62" s="10"/>
      <c r="AC62" s="10" t="n">
        <f aca="false">AB62-AA62</f>
        <v>0</v>
      </c>
      <c r="AE62" s="10" t="n">
        <f aca="false">S62+W62+AA62</f>
        <v>0</v>
      </c>
      <c r="AF62" s="10" t="n">
        <f aca="false">T62+X62+AB62</f>
        <v>0</v>
      </c>
      <c r="AG62" s="10" t="n">
        <f aca="false">AF62-AE62</f>
        <v>0</v>
      </c>
      <c r="AI62" s="10"/>
      <c r="AJ62" s="10"/>
      <c r="AK62" s="10" t="n">
        <f aca="false">AJ62-AI62</f>
        <v>0</v>
      </c>
      <c r="AM62" s="10"/>
      <c r="AN62" s="10"/>
      <c r="AO62" s="10" t="n">
        <f aca="false">AN62-AM62</f>
        <v>0</v>
      </c>
      <c r="AQ62" s="10"/>
      <c r="AR62" s="10"/>
      <c r="AS62" s="10" t="n">
        <f aca="false">AR62-AQ62</f>
        <v>0</v>
      </c>
      <c r="AU62" s="10" t="n">
        <f aca="false">AI62+AM62+AQ62</f>
        <v>0</v>
      </c>
      <c r="AV62" s="10" t="n">
        <f aca="false">AJ62+AN62+AR62</f>
        <v>0</v>
      </c>
      <c r="AW62" s="10" t="n">
        <f aca="false">AV62-AU62</f>
        <v>0</v>
      </c>
      <c r="AY62" s="10"/>
      <c r="AZ62" s="10"/>
      <c r="BA62" s="10" t="n">
        <f aca="false">AZ62-AY62</f>
        <v>0</v>
      </c>
      <c r="BC62" s="10"/>
      <c r="BD62" s="10"/>
      <c r="BE62" s="10" t="n">
        <f aca="false">BD62-BC62</f>
        <v>0</v>
      </c>
      <c r="BG62" s="10"/>
      <c r="BH62" s="10"/>
      <c r="BI62" s="10" t="n">
        <f aca="false">BH62-BG62</f>
        <v>0</v>
      </c>
      <c r="BK62" s="10" t="n">
        <f aca="false">AY62+BC62+BG62</f>
        <v>0</v>
      </c>
      <c r="BL62" s="10" t="n">
        <f aca="false">AZ62+BD62+BH62</f>
        <v>0</v>
      </c>
      <c r="BM62" s="10" t="n">
        <f aca="false">BL62-BK62</f>
        <v>0</v>
      </c>
      <c r="BO62" s="10" t="n">
        <f aca="false">C62+G62+K62</f>
        <v>0</v>
      </c>
      <c r="BP62" s="18" t="n">
        <f aca="false">D62+H62+L62</f>
        <v>0</v>
      </c>
      <c r="BQ62" s="10" t="n">
        <f aca="false">BP62-BO62</f>
        <v>0</v>
      </c>
      <c r="BR62" s="11"/>
    </row>
    <row r="63" customFormat="false" ht="12.75" hidden="true" customHeight="false" outlineLevel="0" collapsed="false">
      <c r="A63" s="0" t="s">
        <v>35</v>
      </c>
      <c r="C63" s="10" t="n">
        <v>0</v>
      </c>
      <c r="D63" s="10" t="n">
        <v>0</v>
      </c>
      <c r="E63" s="10" t="n">
        <f aca="false">D63-C63</f>
        <v>0</v>
      </c>
      <c r="F63" s="11"/>
      <c r="G63" s="10" t="n">
        <v>0</v>
      </c>
      <c r="H63" s="10" t="n">
        <f aca="false">5350-5350</f>
        <v>0</v>
      </c>
      <c r="I63" s="10" t="n">
        <f aca="false">H63-G63</f>
        <v>0</v>
      </c>
      <c r="K63" s="10" t="n">
        <v>0</v>
      </c>
      <c r="L63" s="10" t="n">
        <f aca="false">5297-5297</f>
        <v>0</v>
      </c>
      <c r="M63" s="10" t="n">
        <f aca="false">L63-K63</f>
        <v>0</v>
      </c>
      <c r="O63" s="10" t="n">
        <f aca="false">C63+G63+K63</f>
        <v>0</v>
      </c>
      <c r="P63" s="10" t="n">
        <f aca="false">D63+H63+L63</f>
        <v>0</v>
      </c>
      <c r="Q63" s="10" t="n">
        <f aca="false">P63-O63</f>
        <v>0</v>
      </c>
      <c r="S63" s="10"/>
      <c r="T63" s="10"/>
      <c r="U63" s="10" t="n">
        <f aca="false">T63-S63</f>
        <v>0</v>
      </c>
      <c r="W63" s="10"/>
      <c r="X63" s="10"/>
      <c r="Y63" s="10" t="n">
        <f aca="false">X63-W63</f>
        <v>0</v>
      </c>
      <c r="AA63" s="10"/>
      <c r="AB63" s="10"/>
      <c r="AC63" s="10" t="n">
        <f aca="false">AB63-AA63</f>
        <v>0</v>
      </c>
      <c r="AE63" s="10" t="n">
        <f aca="false">S63+W63+AA63</f>
        <v>0</v>
      </c>
      <c r="AF63" s="10" t="n">
        <f aca="false">T63+X63+AB63</f>
        <v>0</v>
      </c>
      <c r="AG63" s="10" t="n">
        <f aca="false">AF63-AE63</f>
        <v>0</v>
      </c>
      <c r="AI63" s="10"/>
      <c r="AJ63" s="10"/>
      <c r="AK63" s="10" t="n">
        <f aca="false">AJ63-AI63</f>
        <v>0</v>
      </c>
      <c r="AM63" s="10"/>
      <c r="AN63" s="10"/>
      <c r="AO63" s="10" t="n">
        <f aca="false">AN63-AM63</f>
        <v>0</v>
      </c>
      <c r="AQ63" s="10"/>
      <c r="AR63" s="10"/>
      <c r="AS63" s="10" t="n">
        <f aca="false">AR63-AQ63</f>
        <v>0</v>
      </c>
      <c r="AU63" s="10" t="n">
        <f aca="false">AI63+AM63+AQ63</f>
        <v>0</v>
      </c>
      <c r="AV63" s="10" t="n">
        <f aca="false">AJ63+AN63+AR63</f>
        <v>0</v>
      </c>
      <c r="AW63" s="10" t="n">
        <f aca="false">AV63-AU63</f>
        <v>0</v>
      </c>
      <c r="AY63" s="10"/>
      <c r="AZ63" s="10"/>
      <c r="BA63" s="10" t="n">
        <f aca="false">AZ63-AY63</f>
        <v>0</v>
      </c>
      <c r="BC63" s="10"/>
      <c r="BD63" s="10"/>
      <c r="BE63" s="10" t="n">
        <f aca="false">BD63-BC63</f>
        <v>0</v>
      </c>
      <c r="BG63" s="10"/>
      <c r="BH63" s="10"/>
      <c r="BI63" s="10" t="n">
        <f aca="false">BH63-BG63</f>
        <v>0</v>
      </c>
      <c r="BK63" s="10" t="n">
        <f aca="false">AY63+BC63+BG63</f>
        <v>0</v>
      </c>
      <c r="BL63" s="10" t="n">
        <f aca="false">AZ63+BD63+BH63</f>
        <v>0</v>
      </c>
      <c r="BM63" s="10" t="n">
        <f aca="false">BL63-BK63</f>
        <v>0</v>
      </c>
      <c r="BO63" s="10" t="n">
        <f aca="false">C63+G63+K63</f>
        <v>0</v>
      </c>
      <c r="BP63" s="18" t="n">
        <f aca="false">D63+H63+L63</f>
        <v>0</v>
      </c>
      <c r="BQ63" s="10" t="n">
        <f aca="false">BP63-BO63</f>
        <v>0</v>
      </c>
      <c r="BR63" s="11" t="e">
        <f aca="false">BQ63/BP63</f>
        <v>#DIV/0!</v>
      </c>
    </row>
    <row r="64" customFormat="false" ht="12.75" hidden="false" customHeight="false" outlineLevel="0" collapsed="false">
      <c r="A64" s="0" t="s">
        <v>36</v>
      </c>
      <c r="C64" s="10" t="n">
        <v>0</v>
      </c>
      <c r="D64" s="10" t="n">
        <f aca="false">280-10</f>
        <v>270</v>
      </c>
      <c r="E64" s="10" t="n">
        <f aca="false">D64-C64</f>
        <v>270</v>
      </c>
      <c r="F64" s="11"/>
      <c r="G64" s="10" t="n">
        <v>0</v>
      </c>
      <c r="H64" s="10" t="n">
        <f aca="false">-37+5350</f>
        <v>5313</v>
      </c>
      <c r="I64" s="10" t="n">
        <f aca="false">H64-G64</f>
        <v>5313</v>
      </c>
      <c r="K64" s="10" t="n">
        <v>0</v>
      </c>
      <c r="L64" s="10" t="n">
        <f aca="false">5297</f>
        <v>5297</v>
      </c>
      <c r="M64" s="10" t="n">
        <f aca="false">L64-K64</f>
        <v>5297</v>
      </c>
      <c r="O64" s="10" t="n">
        <f aca="false">C64+G64+K64</f>
        <v>0</v>
      </c>
      <c r="P64" s="10" t="n">
        <f aca="false">D64+H64+L64</f>
        <v>10880</v>
      </c>
      <c r="Q64" s="10" t="n">
        <f aca="false">P64-O64</f>
        <v>10880</v>
      </c>
      <c r="S64" s="10"/>
      <c r="T64" s="10"/>
      <c r="U64" s="10" t="n">
        <f aca="false">T64-S64</f>
        <v>0</v>
      </c>
      <c r="W64" s="10"/>
      <c r="X64" s="10"/>
      <c r="Y64" s="10" t="n">
        <f aca="false">X64-W64</f>
        <v>0</v>
      </c>
      <c r="AA64" s="10"/>
      <c r="AB64" s="10"/>
      <c r="AC64" s="10" t="n">
        <f aca="false">AB64-AA64</f>
        <v>0</v>
      </c>
      <c r="AE64" s="10" t="n">
        <f aca="false">S64+W64+AA64</f>
        <v>0</v>
      </c>
      <c r="AF64" s="10" t="n">
        <f aca="false">T64+X64+AB64</f>
        <v>0</v>
      </c>
      <c r="AG64" s="10" t="n">
        <f aca="false">AF64-AE64</f>
        <v>0</v>
      </c>
      <c r="AI64" s="10"/>
      <c r="AJ64" s="10"/>
      <c r="AK64" s="10" t="n">
        <f aca="false">AJ64-AI64</f>
        <v>0</v>
      </c>
      <c r="AM64" s="10"/>
      <c r="AN64" s="10"/>
      <c r="AO64" s="10" t="n">
        <f aca="false">AN64-AM64</f>
        <v>0</v>
      </c>
      <c r="AQ64" s="10"/>
      <c r="AR64" s="10"/>
      <c r="AS64" s="10" t="n">
        <f aca="false">AR64-AQ64</f>
        <v>0</v>
      </c>
      <c r="AU64" s="10" t="n">
        <f aca="false">AI64+AM64+AQ64</f>
        <v>0</v>
      </c>
      <c r="AV64" s="10" t="n">
        <f aca="false">AJ64+AN64+AR64</f>
        <v>0</v>
      </c>
      <c r="AW64" s="10" t="n">
        <f aca="false">AV64-AU64</f>
        <v>0</v>
      </c>
      <c r="AY64" s="10"/>
      <c r="AZ64" s="10"/>
      <c r="BA64" s="10" t="n">
        <f aca="false">AZ64-AY64</f>
        <v>0</v>
      </c>
      <c r="BC64" s="10"/>
      <c r="BD64" s="10"/>
      <c r="BE64" s="10" t="n">
        <f aca="false">BD64-BC64</f>
        <v>0</v>
      </c>
      <c r="BG64" s="10"/>
      <c r="BH64" s="10"/>
      <c r="BI64" s="10" t="n">
        <f aca="false">BH64-BG64</f>
        <v>0</v>
      </c>
      <c r="BK64" s="10" t="n">
        <f aca="false">AY64+BC64+BG64</f>
        <v>0</v>
      </c>
      <c r="BL64" s="10" t="n">
        <f aca="false">AZ64+BD64+BH64</f>
        <v>0</v>
      </c>
      <c r="BM64" s="10" t="n">
        <f aca="false">BL64-BK64</f>
        <v>0</v>
      </c>
      <c r="BO64" s="10" t="n">
        <f aca="false">C64+G64+K64</f>
        <v>0</v>
      </c>
      <c r="BP64" s="18" t="n">
        <f aca="false">D64+H64+L64</f>
        <v>10880</v>
      </c>
      <c r="BQ64" s="10" t="n">
        <f aca="false">BP64-BO64</f>
        <v>10880</v>
      </c>
      <c r="BR64" s="11" t="n">
        <f aca="false">BQ64/BP64</f>
        <v>1</v>
      </c>
    </row>
    <row r="65" customFormat="false" ht="12.75" hidden="false" customHeight="false" outlineLevel="0" collapsed="false">
      <c r="C65" s="10"/>
      <c r="D65" s="10"/>
      <c r="E65" s="10"/>
      <c r="F65" s="11"/>
      <c r="G65" s="10"/>
      <c r="H65" s="10"/>
      <c r="I65" s="10"/>
      <c r="K65" s="10"/>
      <c r="L65" s="10"/>
      <c r="M65" s="10"/>
      <c r="O65" s="10"/>
      <c r="P65" s="10"/>
      <c r="Q65" s="10"/>
      <c r="S65" s="10"/>
      <c r="T65" s="10"/>
      <c r="U65" s="10"/>
      <c r="W65" s="10"/>
      <c r="X65" s="10"/>
      <c r="Y65" s="10"/>
      <c r="AA65" s="10"/>
      <c r="AB65" s="10"/>
      <c r="AC65" s="10"/>
      <c r="AE65" s="10"/>
      <c r="AF65" s="10"/>
      <c r="AG65" s="10"/>
      <c r="AI65" s="10"/>
      <c r="AJ65" s="10"/>
      <c r="AK65" s="10"/>
      <c r="AM65" s="10"/>
      <c r="AN65" s="10"/>
      <c r="AO65" s="10"/>
      <c r="AQ65" s="10"/>
      <c r="AR65" s="10"/>
      <c r="AS65" s="10"/>
      <c r="AU65" s="10"/>
      <c r="AV65" s="10"/>
      <c r="AW65" s="10"/>
      <c r="AY65" s="10"/>
      <c r="AZ65" s="10"/>
      <c r="BA65" s="10"/>
      <c r="BC65" s="10"/>
      <c r="BD65" s="10"/>
      <c r="BE65" s="10"/>
      <c r="BG65" s="10"/>
      <c r="BH65" s="10"/>
      <c r="BI65" s="10"/>
      <c r="BK65" s="10"/>
      <c r="BL65" s="10"/>
      <c r="BM65" s="10"/>
      <c r="BO65" s="10"/>
      <c r="BP65" s="18"/>
      <c r="BQ65" s="10"/>
      <c r="BR65" s="11"/>
    </row>
    <row r="66" customFormat="false" ht="12.75" hidden="false" customHeight="false" outlineLevel="0" collapsed="false">
      <c r="A66" s="0" t="s">
        <v>37</v>
      </c>
      <c r="C66" s="10" t="n">
        <v>1975.762</v>
      </c>
      <c r="D66" s="10" t="n">
        <v>2350.728</v>
      </c>
      <c r="E66" s="10" t="n">
        <f aca="false">D66-C66</f>
        <v>374.966</v>
      </c>
      <c r="F66" s="11"/>
      <c r="G66" s="10" t="n">
        <v>1871</v>
      </c>
      <c r="H66" s="10" t="n">
        <v>774</v>
      </c>
      <c r="I66" s="10" t="n">
        <f aca="false">H66-G66</f>
        <v>-1097</v>
      </c>
      <c r="K66" s="10" t="n">
        <v>1742</v>
      </c>
      <c r="L66" s="10" t="n">
        <v>-372</v>
      </c>
      <c r="M66" s="10" t="n">
        <f aca="false">L66-K66</f>
        <v>-2114</v>
      </c>
      <c r="O66" s="10" t="n">
        <f aca="false">C66+G66+K66</f>
        <v>5588.762</v>
      </c>
      <c r="P66" s="10" t="n">
        <f aca="false">D66+H66+L66</f>
        <v>2752.728</v>
      </c>
      <c r="Q66" s="10" t="n">
        <f aca="false">P66-O66</f>
        <v>-2836.034</v>
      </c>
      <c r="S66" s="10"/>
      <c r="T66" s="10"/>
      <c r="U66" s="10" t="n">
        <f aca="false">T66-S66</f>
        <v>0</v>
      </c>
      <c r="W66" s="10"/>
      <c r="X66" s="10"/>
      <c r="Y66" s="10" t="n">
        <f aca="false">X66-W66</f>
        <v>0</v>
      </c>
      <c r="AA66" s="10"/>
      <c r="AB66" s="10"/>
      <c r="AC66" s="10" t="n">
        <f aca="false">AB66-AA66</f>
        <v>0</v>
      </c>
      <c r="AE66" s="10" t="n">
        <f aca="false">S66+W66+AA66</f>
        <v>0</v>
      </c>
      <c r="AF66" s="10" t="n">
        <f aca="false">T66+X66+AB66</f>
        <v>0</v>
      </c>
      <c r="AG66" s="10" t="n">
        <f aca="false">AF66-AE66</f>
        <v>0</v>
      </c>
      <c r="AI66" s="10"/>
      <c r="AJ66" s="10"/>
      <c r="AK66" s="10" t="n">
        <f aca="false">AJ66-AI66</f>
        <v>0</v>
      </c>
      <c r="AM66" s="10"/>
      <c r="AN66" s="10"/>
      <c r="AO66" s="10" t="n">
        <f aca="false">AN66-AM66</f>
        <v>0</v>
      </c>
      <c r="AQ66" s="10"/>
      <c r="AR66" s="10"/>
      <c r="AS66" s="10" t="n">
        <f aca="false">AR66-AQ66</f>
        <v>0</v>
      </c>
      <c r="AU66" s="10" t="n">
        <f aca="false">AI66+AM66+AQ66</f>
        <v>0</v>
      </c>
      <c r="AV66" s="10" t="n">
        <f aca="false">AJ66+AN66+AR66</f>
        <v>0</v>
      </c>
      <c r="AW66" s="10" t="n">
        <f aca="false">AV66-AU66</f>
        <v>0</v>
      </c>
      <c r="AY66" s="10"/>
      <c r="AZ66" s="10"/>
      <c r="BA66" s="10" t="n">
        <f aca="false">AZ66-AY66</f>
        <v>0</v>
      </c>
      <c r="BC66" s="10"/>
      <c r="BD66" s="10"/>
      <c r="BE66" s="10" t="n">
        <f aca="false">BD66-BC66</f>
        <v>0</v>
      </c>
      <c r="BG66" s="10"/>
      <c r="BH66" s="10"/>
      <c r="BI66" s="10" t="n">
        <f aca="false">BH66-BG66</f>
        <v>0</v>
      </c>
      <c r="BK66" s="10" t="n">
        <f aca="false">AY66+BC66+BG66</f>
        <v>0</v>
      </c>
      <c r="BL66" s="10" t="n">
        <f aca="false">AZ66+BD66+BH66</f>
        <v>0</v>
      </c>
      <c r="BM66" s="10" t="n">
        <f aca="false">BL66-BK66</f>
        <v>0</v>
      </c>
      <c r="BO66" s="10" t="n">
        <f aca="false">C66+G66+K66</f>
        <v>5588.762</v>
      </c>
      <c r="BP66" s="18" t="n">
        <f aca="false">D66+H66+L66</f>
        <v>2752.728</v>
      </c>
      <c r="BQ66" s="10" t="n">
        <f aca="false">BP66-BO66</f>
        <v>-2836.034</v>
      </c>
      <c r="BR66" s="11" t="n">
        <f aca="false">BQ66/BP66</f>
        <v>-1.03026306994371</v>
      </c>
    </row>
    <row r="67" customFormat="false" ht="12.75" hidden="false" customHeight="false" outlineLevel="0" collapsed="false">
      <c r="A67" s="0" t="s">
        <v>38</v>
      </c>
      <c r="C67" s="10" t="n">
        <v>0</v>
      </c>
      <c r="D67" s="10" t="n">
        <v>5749.63</v>
      </c>
      <c r="E67" s="10" t="n">
        <f aca="false">D67-C67</f>
        <v>5749.63</v>
      </c>
      <c r="F67" s="11"/>
      <c r="G67" s="10" t="n">
        <v>147</v>
      </c>
      <c r="H67" s="10" t="n">
        <v>9</v>
      </c>
      <c r="I67" s="10" t="n">
        <f aca="false">H67-G67</f>
        <v>-138</v>
      </c>
      <c r="K67" s="10" t="n">
        <v>6</v>
      </c>
      <c r="L67" s="10" t="n">
        <v>0</v>
      </c>
      <c r="M67" s="10" t="n">
        <f aca="false">L67-K67</f>
        <v>-6</v>
      </c>
      <c r="O67" s="10" t="n">
        <f aca="false">C67+G67+K67</f>
        <v>153</v>
      </c>
      <c r="P67" s="10" t="n">
        <f aca="false">D67+H67+L67</f>
        <v>5758.63</v>
      </c>
      <c r="Q67" s="10" t="n">
        <f aca="false">P67-O67</f>
        <v>5605.63</v>
      </c>
      <c r="S67" s="10"/>
      <c r="T67" s="10"/>
      <c r="U67" s="10" t="n">
        <f aca="false">T67-S67</f>
        <v>0</v>
      </c>
      <c r="W67" s="10"/>
      <c r="X67" s="10"/>
      <c r="Y67" s="10" t="n">
        <f aca="false">X67-W67</f>
        <v>0</v>
      </c>
      <c r="AA67" s="10"/>
      <c r="AB67" s="10"/>
      <c r="AC67" s="10" t="n">
        <f aca="false">AB67-AA67</f>
        <v>0</v>
      </c>
      <c r="AE67" s="10" t="n">
        <f aca="false">S67+W67+AA67</f>
        <v>0</v>
      </c>
      <c r="AF67" s="10" t="n">
        <f aca="false">T67+X67+AB67</f>
        <v>0</v>
      </c>
      <c r="AG67" s="10" t="n">
        <f aca="false">AF67-AE67</f>
        <v>0</v>
      </c>
      <c r="AI67" s="10"/>
      <c r="AJ67" s="10"/>
      <c r="AK67" s="10" t="n">
        <f aca="false">AJ67-AI67</f>
        <v>0</v>
      </c>
      <c r="AM67" s="10"/>
      <c r="AN67" s="10"/>
      <c r="AO67" s="10" t="n">
        <f aca="false">AN67-AM67</f>
        <v>0</v>
      </c>
      <c r="AQ67" s="10"/>
      <c r="AR67" s="10"/>
      <c r="AS67" s="10" t="n">
        <f aca="false">AR67-AQ67</f>
        <v>0</v>
      </c>
      <c r="AU67" s="10" t="n">
        <f aca="false">AI67+AM67+AQ67</f>
        <v>0</v>
      </c>
      <c r="AV67" s="10" t="n">
        <f aca="false">AJ67+AN67+AR67</f>
        <v>0</v>
      </c>
      <c r="AW67" s="10" t="n">
        <f aca="false">AV67-AU67</f>
        <v>0</v>
      </c>
      <c r="AY67" s="10"/>
      <c r="AZ67" s="10"/>
      <c r="BA67" s="10" t="n">
        <f aca="false">AZ67-AY67</f>
        <v>0</v>
      </c>
      <c r="BC67" s="10"/>
      <c r="BD67" s="10"/>
      <c r="BE67" s="10" t="n">
        <f aca="false">BD67-BC67</f>
        <v>0</v>
      </c>
      <c r="BG67" s="10"/>
      <c r="BH67" s="10"/>
      <c r="BI67" s="10" t="n">
        <f aca="false">BH67-BG67</f>
        <v>0</v>
      </c>
      <c r="BK67" s="10" t="n">
        <f aca="false">AY67+BC67+BG67</f>
        <v>0</v>
      </c>
      <c r="BL67" s="10" t="n">
        <f aca="false">AZ67+BD67+BH67</f>
        <v>0</v>
      </c>
      <c r="BM67" s="10" t="n">
        <f aca="false">BL67-BK67</f>
        <v>0</v>
      </c>
      <c r="BO67" s="10" t="n">
        <f aca="false">C67+G67+K67</f>
        <v>153</v>
      </c>
      <c r="BP67" s="18" t="n">
        <f aca="false">D67+H67+L67</f>
        <v>5758.63</v>
      </c>
      <c r="BQ67" s="10" t="n">
        <f aca="false">BP67-BO67</f>
        <v>5605.63</v>
      </c>
      <c r="BR67" s="11" t="n">
        <f aca="false">BQ67/BP67</f>
        <v>0.973431180680127</v>
      </c>
    </row>
    <row r="68" customFormat="false" ht="12.75" hidden="false" customHeight="false" outlineLevel="0" collapsed="false">
      <c r="A68" s="0" t="s">
        <v>39</v>
      </c>
      <c r="C68" s="10" t="n">
        <v>0</v>
      </c>
      <c r="D68" s="10" t="n">
        <v>56.213</v>
      </c>
      <c r="E68" s="10" t="n">
        <f aca="false">D68-C68</f>
        <v>56.213</v>
      </c>
      <c r="F68" s="11"/>
      <c r="G68" s="10" t="n">
        <v>0</v>
      </c>
      <c r="H68" s="10" t="n">
        <v>0</v>
      </c>
      <c r="I68" s="10" t="n">
        <f aca="false">H68-G68</f>
        <v>0</v>
      </c>
      <c r="K68" s="10" t="n">
        <v>0</v>
      </c>
      <c r="L68" s="10" t="n">
        <v>0</v>
      </c>
      <c r="M68" s="10" t="n">
        <f aca="false">L68-K68</f>
        <v>0</v>
      </c>
      <c r="O68" s="10" t="n">
        <f aca="false">C68+G68+K68</f>
        <v>0</v>
      </c>
      <c r="P68" s="10" t="n">
        <f aca="false">D68+H68+L68</f>
        <v>56.213</v>
      </c>
      <c r="Q68" s="10" t="n">
        <f aca="false">P68-O68</f>
        <v>56.213</v>
      </c>
      <c r="S68" s="10"/>
      <c r="T68" s="10"/>
      <c r="U68" s="10" t="n">
        <f aca="false">T68-S68</f>
        <v>0</v>
      </c>
      <c r="W68" s="10"/>
      <c r="X68" s="10"/>
      <c r="Y68" s="10" t="n">
        <f aca="false">X68-W68</f>
        <v>0</v>
      </c>
      <c r="AA68" s="10"/>
      <c r="AB68" s="10"/>
      <c r="AC68" s="10" t="n">
        <f aca="false">AB68-AA68</f>
        <v>0</v>
      </c>
      <c r="AE68" s="10" t="n">
        <f aca="false">S68+W68+AA68</f>
        <v>0</v>
      </c>
      <c r="AF68" s="10" t="n">
        <f aca="false">T68+X68+AB68</f>
        <v>0</v>
      </c>
      <c r="AG68" s="10" t="n">
        <f aca="false">AF68-AE68</f>
        <v>0</v>
      </c>
      <c r="AI68" s="10"/>
      <c r="AJ68" s="10"/>
      <c r="AK68" s="10" t="n">
        <f aca="false">AJ68-AI68</f>
        <v>0</v>
      </c>
      <c r="AM68" s="10"/>
      <c r="AN68" s="10"/>
      <c r="AO68" s="10" t="n">
        <f aca="false">AN68-AM68</f>
        <v>0</v>
      </c>
      <c r="AQ68" s="10"/>
      <c r="AR68" s="10"/>
      <c r="AS68" s="10" t="n">
        <f aca="false">AR68-AQ68</f>
        <v>0</v>
      </c>
      <c r="AU68" s="10" t="n">
        <f aca="false">AI68+AM68+AQ68</f>
        <v>0</v>
      </c>
      <c r="AV68" s="10" t="n">
        <f aca="false">AJ68+AN68+AR68</f>
        <v>0</v>
      </c>
      <c r="AW68" s="10" t="n">
        <f aca="false">AV68-AU68</f>
        <v>0</v>
      </c>
      <c r="AY68" s="10"/>
      <c r="AZ68" s="10"/>
      <c r="BA68" s="10" t="n">
        <f aca="false">AZ68-AY68</f>
        <v>0</v>
      </c>
      <c r="BC68" s="10"/>
      <c r="BD68" s="10"/>
      <c r="BE68" s="10" t="n">
        <f aca="false">BD68-BC68</f>
        <v>0</v>
      </c>
      <c r="BG68" s="10"/>
      <c r="BH68" s="10"/>
      <c r="BI68" s="10" t="n">
        <f aca="false">BH68-BG68</f>
        <v>0</v>
      </c>
      <c r="BK68" s="10" t="n">
        <f aca="false">AY68+BC68+BG68</f>
        <v>0</v>
      </c>
      <c r="BL68" s="10" t="n">
        <f aca="false">AZ68+BD68+BH68</f>
        <v>0</v>
      </c>
      <c r="BM68" s="10" t="n">
        <f aca="false">BL68-BK68</f>
        <v>0</v>
      </c>
      <c r="BO68" s="10" t="n">
        <f aca="false">C68+G68+K68</f>
        <v>0</v>
      </c>
      <c r="BP68" s="18" t="n">
        <f aca="false">D68+H68+L68</f>
        <v>56.213</v>
      </c>
      <c r="BQ68" s="10" t="n">
        <f aca="false">BP68-BO68</f>
        <v>56.213</v>
      </c>
      <c r="BR68" s="11" t="n">
        <f aca="false">BQ68/BP68</f>
        <v>1</v>
      </c>
    </row>
    <row r="69" customFormat="false" ht="12.75" hidden="false" customHeight="false" outlineLevel="0" collapsed="false">
      <c r="A69" s="0" t="s">
        <v>40</v>
      </c>
      <c r="C69" s="13" t="n">
        <v>0</v>
      </c>
      <c r="D69" s="13" t="n">
        <v>39.937</v>
      </c>
      <c r="E69" s="13" t="n">
        <f aca="false">D69-C69</f>
        <v>39.937</v>
      </c>
      <c r="F69" s="11"/>
      <c r="G69" s="13" t="n">
        <v>0</v>
      </c>
      <c r="H69" s="13" t="n">
        <v>144</v>
      </c>
      <c r="I69" s="13" t="n">
        <f aca="false">H69-G69</f>
        <v>144</v>
      </c>
      <c r="K69" s="13" t="n">
        <v>0</v>
      </c>
      <c r="L69" s="13" t="n">
        <v>108</v>
      </c>
      <c r="M69" s="13" t="n">
        <f aca="false">L69-K69</f>
        <v>108</v>
      </c>
      <c r="O69" s="13" t="n">
        <f aca="false">C69+G69+K69</f>
        <v>0</v>
      </c>
      <c r="P69" s="13" t="n">
        <f aca="false">D69+H69+L69</f>
        <v>291.937</v>
      </c>
      <c r="Q69" s="13" t="n">
        <f aca="false">P69-O69</f>
        <v>291.937</v>
      </c>
      <c r="S69" s="13"/>
      <c r="T69" s="13"/>
      <c r="U69" s="13" t="n">
        <f aca="false">T69-S69</f>
        <v>0</v>
      </c>
      <c r="W69" s="13"/>
      <c r="X69" s="13"/>
      <c r="Y69" s="13" t="n">
        <f aca="false">X69-W69</f>
        <v>0</v>
      </c>
      <c r="AA69" s="13"/>
      <c r="AB69" s="13"/>
      <c r="AC69" s="13" t="n">
        <f aca="false">AB69-AA69</f>
        <v>0</v>
      </c>
      <c r="AE69" s="13" t="n">
        <f aca="false">S69+W69+AA69</f>
        <v>0</v>
      </c>
      <c r="AF69" s="13" t="n">
        <f aca="false">T69+X69+AB69</f>
        <v>0</v>
      </c>
      <c r="AG69" s="13" t="n">
        <f aca="false">AF69-AE69</f>
        <v>0</v>
      </c>
      <c r="AI69" s="13"/>
      <c r="AJ69" s="13"/>
      <c r="AK69" s="13" t="n">
        <f aca="false">AJ69-AI69</f>
        <v>0</v>
      </c>
      <c r="AM69" s="13"/>
      <c r="AN69" s="13"/>
      <c r="AO69" s="13" t="n">
        <f aca="false">AN69-AM69</f>
        <v>0</v>
      </c>
      <c r="AQ69" s="13"/>
      <c r="AR69" s="13"/>
      <c r="AS69" s="13" t="n">
        <f aca="false">AR69-AQ69</f>
        <v>0</v>
      </c>
      <c r="AU69" s="10" t="n">
        <f aca="false">AI69+AM69+AQ69</f>
        <v>0</v>
      </c>
      <c r="AV69" s="10" t="n">
        <f aca="false">AJ69+AN69+AR69</f>
        <v>0</v>
      </c>
      <c r="AW69" s="13" t="n">
        <f aca="false">AV69-AU69</f>
        <v>0</v>
      </c>
      <c r="AY69" s="13"/>
      <c r="AZ69" s="13"/>
      <c r="BA69" s="13" t="n">
        <f aca="false">AZ69-AY69</f>
        <v>0</v>
      </c>
      <c r="BC69" s="13"/>
      <c r="BD69" s="13"/>
      <c r="BE69" s="13" t="n">
        <f aca="false">BD69-BC69</f>
        <v>0</v>
      </c>
      <c r="BG69" s="13"/>
      <c r="BH69" s="13"/>
      <c r="BI69" s="13" t="n">
        <f aca="false">BH69-BG69</f>
        <v>0</v>
      </c>
      <c r="BK69" s="13" t="n">
        <f aca="false">AY69+BC69+BG69</f>
        <v>0</v>
      </c>
      <c r="BL69" s="13" t="n">
        <f aca="false">AZ69+BD69+BH69</f>
        <v>0</v>
      </c>
      <c r="BM69" s="13" t="n">
        <f aca="false">BL69-BK69</f>
        <v>0</v>
      </c>
      <c r="BO69" s="13" t="n">
        <f aca="false">C69+G69+K69</f>
        <v>0</v>
      </c>
      <c r="BP69" s="19" t="n">
        <f aca="false">D69+H69+L69</f>
        <v>291.937</v>
      </c>
      <c r="BQ69" s="13" t="n">
        <f aca="false">BP69-BO69</f>
        <v>291.937</v>
      </c>
      <c r="BR69" s="14" t="n">
        <f aca="false">BQ69/BP69</f>
        <v>1</v>
      </c>
    </row>
    <row r="70" customFormat="false" ht="12.75" hidden="false" customHeight="false" outlineLevel="0" collapsed="false">
      <c r="A70" s="3"/>
      <c r="B70" s="3"/>
      <c r="C70" s="15" t="n">
        <f aca="false">SUM(C43:C69)</f>
        <v>4398.078</v>
      </c>
      <c r="D70" s="15" t="n">
        <f aca="false">SUM(D43:D69)</f>
        <v>51411.442</v>
      </c>
      <c r="E70" s="15" t="n">
        <f aca="false">SUM(E43:E69)</f>
        <v>47013.364</v>
      </c>
      <c r="F70" s="16"/>
      <c r="G70" s="15" t="n">
        <f aca="false">SUM(G43:G69)</f>
        <v>4936</v>
      </c>
      <c r="H70" s="15" t="n">
        <f aca="false">SUM(H43:H69)</f>
        <v>19048</v>
      </c>
      <c r="I70" s="15" t="n">
        <f aca="false">SUM(I43:I69)</f>
        <v>14112</v>
      </c>
      <c r="J70" s="3"/>
      <c r="K70" s="15" t="n">
        <f aca="false">SUM(K43:K69)</f>
        <v>3722.4</v>
      </c>
      <c r="L70" s="15" t="n">
        <f aca="false">SUM(L43:L69)</f>
        <v>16879</v>
      </c>
      <c r="M70" s="15" t="n">
        <f aca="false">SUM(M43:M69)</f>
        <v>13156.6</v>
      </c>
      <c r="N70" s="3"/>
      <c r="O70" s="15" t="n">
        <f aca="false">SUM(O43:O69)</f>
        <v>13056.478</v>
      </c>
      <c r="P70" s="15" t="n">
        <f aca="false">SUM(P43:P69)</f>
        <v>87338.442</v>
      </c>
      <c r="Q70" s="15" t="n">
        <f aca="false">SUM(Q43:Q69)</f>
        <v>74281.964</v>
      </c>
      <c r="R70" s="3"/>
      <c r="S70" s="15" t="n">
        <f aca="false">SUM(S43:S69)</f>
        <v>0</v>
      </c>
      <c r="T70" s="15" t="n">
        <f aca="false">SUM(T43:T69)</f>
        <v>0</v>
      </c>
      <c r="U70" s="15" t="n">
        <f aca="false">SUM(U43:U69)</f>
        <v>0</v>
      </c>
      <c r="V70" s="3"/>
      <c r="W70" s="15" t="n">
        <f aca="false">SUM(W43:W69)</f>
        <v>0</v>
      </c>
      <c r="X70" s="15" t="n">
        <f aca="false">SUM(X43:X69)</f>
        <v>0</v>
      </c>
      <c r="Y70" s="15" t="n">
        <f aca="false">SUM(Y43:Y69)</f>
        <v>0</v>
      </c>
      <c r="Z70" s="3"/>
      <c r="AA70" s="15" t="n">
        <f aca="false">SUM(AA43:AA69)</f>
        <v>0</v>
      </c>
      <c r="AB70" s="15" t="n">
        <f aca="false">SUM(AB43:AB69)</f>
        <v>0</v>
      </c>
      <c r="AC70" s="15" t="n">
        <f aca="false">SUM(AC43:AC69)</f>
        <v>0</v>
      </c>
      <c r="AD70" s="3"/>
      <c r="AE70" s="15" t="n">
        <f aca="false">SUM(AE43:AE69)</f>
        <v>0</v>
      </c>
      <c r="AF70" s="15" t="n">
        <f aca="false">SUM(AF43:AF69)</f>
        <v>0</v>
      </c>
      <c r="AG70" s="15" t="n">
        <f aca="false">SUM(AG43:AG69)</f>
        <v>0</v>
      </c>
      <c r="AH70" s="3"/>
      <c r="AI70" s="15" t="n">
        <f aca="false">SUM(AI43:AI69)</f>
        <v>0</v>
      </c>
      <c r="AJ70" s="15" t="n">
        <f aca="false">SUM(AJ43:AJ69)</f>
        <v>0</v>
      </c>
      <c r="AK70" s="15" t="n">
        <f aca="false">SUM(AK43:AK69)</f>
        <v>0</v>
      </c>
      <c r="AL70" s="3"/>
      <c r="AM70" s="15" t="n">
        <f aca="false">SUM(AM43:AM69)</f>
        <v>0</v>
      </c>
      <c r="AN70" s="15" t="n">
        <f aca="false">SUM(AN43:AN69)</f>
        <v>0</v>
      </c>
      <c r="AO70" s="15" t="n">
        <f aca="false">SUM(AO43:AO69)</f>
        <v>0</v>
      </c>
      <c r="AP70" s="3"/>
      <c r="AQ70" s="15" t="n">
        <f aca="false">SUM(AQ43:AQ69)</f>
        <v>0</v>
      </c>
      <c r="AR70" s="15" t="n">
        <f aca="false">SUM(AR43:AR69)</f>
        <v>0</v>
      </c>
      <c r="AS70" s="15" t="n">
        <f aca="false">SUM(AS43:AS69)</f>
        <v>0</v>
      </c>
      <c r="AT70" s="3"/>
      <c r="AU70" s="15" t="n">
        <f aca="false">SUM(AU43:AU69)</f>
        <v>0</v>
      </c>
      <c r="AV70" s="15" t="n">
        <f aca="false">SUM(AV43:AV69)</f>
        <v>0</v>
      </c>
      <c r="AW70" s="15" t="n">
        <f aca="false">SUM(AW43:AW69)</f>
        <v>0</v>
      </c>
      <c r="AX70" s="3"/>
      <c r="AY70" s="15" t="n">
        <f aca="false">SUM(AY43:AY69)</f>
        <v>0</v>
      </c>
      <c r="AZ70" s="15" t="n">
        <f aca="false">SUM(AZ43:AZ69)</f>
        <v>0</v>
      </c>
      <c r="BA70" s="15" t="n">
        <f aca="false">SUM(BA43:BA69)</f>
        <v>0</v>
      </c>
      <c r="BB70" s="3"/>
      <c r="BC70" s="15" t="n">
        <f aca="false">SUM(BC43:BC69)</f>
        <v>0</v>
      </c>
      <c r="BD70" s="15" t="n">
        <f aca="false">SUM(BD43:BD69)</f>
        <v>0</v>
      </c>
      <c r="BE70" s="15" t="n">
        <f aca="false">SUM(BE43:BE69)</f>
        <v>0</v>
      </c>
      <c r="BF70" s="3"/>
      <c r="BG70" s="15" t="n">
        <f aca="false">SUM(BG43:BG69)</f>
        <v>0</v>
      </c>
      <c r="BH70" s="15" t="n">
        <f aca="false">SUM(BH43:BH69)</f>
        <v>0</v>
      </c>
      <c r="BI70" s="15" t="n">
        <f aca="false">SUM(BI43:BI69)</f>
        <v>0</v>
      </c>
      <c r="BJ70" s="3"/>
      <c r="BK70" s="15" t="n">
        <f aca="false">SUM(BK43:BK69)</f>
        <v>0</v>
      </c>
      <c r="BL70" s="15" t="n">
        <f aca="false">SUM(BL43:BL69)</f>
        <v>0</v>
      </c>
      <c r="BM70" s="15" t="n">
        <f aca="false">SUM(BM43:BM69)</f>
        <v>0</v>
      </c>
      <c r="BN70" s="3"/>
      <c r="BO70" s="15" t="n">
        <f aca="false">SUM(BO43:BO69)</f>
        <v>13056.478</v>
      </c>
      <c r="BP70" s="15" t="n">
        <f aca="false">SUM(BP43:BP69)</f>
        <v>87338.442</v>
      </c>
      <c r="BQ70" s="15" t="n">
        <f aca="false">SUM(BQ43:BQ69)</f>
        <v>74281.964</v>
      </c>
      <c r="BR70" s="16" t="n">
        <f aca="false">BQ70/BP70</f>
        <v>0.850507088276203</v>
      </c>
      <c r="BS70" s="3"/>
    </row>
    <row r="73" customFormat="false" ht="12.75" hidden="false" customHeight="false" outlineLevel="0" collapsed="false">
      <c r="A73" s="0" t="s">
        <v>46</v>
      </c>
    </row>
    <row r="75" customFormat="false" ht="12.75" hidden="false" customHeight="false" outlineLevel="0" collapsed="false">
      <c r="A75" s="0" t="s">
        <v>47</v>
      </c>
      <c r="C75" s="10" t="n">
        <v>37510</v>
      </c>
    </row>
    <row r="76" customFormat="false" ht="12.75" hidden="false" customHeight="false" outlineLevel="0" collapsed="false">
      <c r="A76" s="0" t="s">
        <v>48</v>
      </c>
      <c r="C76" s="13" t="n">
        <v>273913</v>
      </c>
    </row>
    <row r="77" customFormat="false" ht="12.75" hidden="false" customHeight="false" outlineLevel="0" collapsed="false">
      <c r="C77" s="10" t="n">
        <f aca="false">SUM(C75:C76)</f>
        <v>311423</v>
      </c>
    </row>
    <row r="78" customFormat="false" ht="12.75" hidden="false" customHeight="false" outlineLevel="0" collapsed="false">
      <c r="A78" s="0" t="s">
        <v>49</v>
      </c>
      <c r="C78" s="13" t="n">
        <v>-225333</v>
      </c>
    </row>
    <row r="79" customFormat="false" ht="12.75" hidden="false" customHeight="false" outlineLevel="0" collapsed="false">
      <c r="A79" s="3" t="s">
        <v>50</v>
      </c>
      <c r="B79" s="3"/>
      <c r="C79" s="15" t="n">
        <f aca="false">SUM(C77:C78)</f>
        <v>86090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customFormat="false" ht="12.75" hidden="false" customHeight="false" outlineLevel="0" collapsed="false">
      <c r="C80" s="10"/>
    </row>
    <row r="81" customFormat="false" ht="12.75" hidden="false" customHeight="false" outlineLevel="0" collapsed="false">
      <c r="A81" s="3" t="s">
        <v>51</v>
      </c>
      <c r="B81" s="3"/>
      <c r="C81" s="15" t="n">
        <f aca="false">BP70</f>
        <v>87338.442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customFormat="false" ht="12.75" hidden="false" customHeight="false" outlineLevel="0" collapsed="false">
      <c r="C82" s="10"/>
    </row>
    <row r="83" customFormat="false" ht="12.75" hidden="false" customHeight="false" outlineLevel="0" collapsed="false">
      <c r="A83" s="0" t="s">
        <v>52</v>
      </c>
      <c r="C83" s="10" t="n">
        <f aca="false">C79-C81</f>
        <v>-1248.44200000001</v>
      </c>
    </row>
    <row r="84" customFormat="false" ht="12.75" hidden="false" customHeight="false" outlineLevel="0" collapsed="false">
      <c r="C84" s="10"/>
    </row>
    <row r="85" customFormat="false" ht="12.75" hidden="false" customHeight="false" outlineLevel="0" collapsed="false">
      <c r="A85" s="0" t="s">
        <v>53</v>
      </c>
      <c r="C85" s="10" t="n">
        <v>1029</v>
      </c>
    </row>
    <row r="86" customFormat="false" ht="12.75" hidden="false" customHeight="false" outlineLevel="0" collapsed="false">
      <c r="A86" s="0" t="s">
        <v>54</v>
      </c>
      <c r="C86" s="10" t="n">
        <v>135</v>
      </c>
    </row>
    <row r="87" customFormat="false" ht="12.75" hidden="false" customHeight="false" outlineLevel="0" collapsed="false">
      <c r="A87" s="0" t="s">
        <v>55</v>
      </c>
      <c r="C87" s="10" t="n">
        <v>42</v>
      </c>
    </row>
    <row r="88" customFormat="false" ht="12.75" hidden="false" customHeight="false" outlineLevel="0" collapsed="false">
      <c r="A88" s="0" t="s">
        <v>56</v>
      </c>
      <c r="C88" s="10" t="n">
        <v>38</v>
      </c>
    </row>
    <row r="89" customFormat="false" ht="12.75" hidden="false" customHeight="false" outlineLevel="0" collapsed="false">
      <c r="A89" s="0" t="s">
        <v>57</v>
      </c>
      <c r="C89" s="13" t="n">
        <v>4</v>
      </c>
    </row>
    <row r="90" customFormat="false" ht="12.75" hidden="false" customHeight="false" outlineLevel="0" collapsed="false">
      <c r="C90" s="10" t="n">
        <f aca="false">SUM(C85:C89)</f>
        <v>1248</v>
      </c>
    </row>
  </sheetData>
  <mergeCells count="2">
    <mergeCell ref="BO6:BR6"/>
    <mergeCell ref="BO40:BR40"/>
  </mergeCells>
  <printOptions headings="false" gridLines="false" gridLinesSet="true" horizontalCentered="true" verticalCentered="true"/>
  <pageMargins left="0.2" right="0.2" top="0.220138888888889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U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0.41"/>
    <col collapsed="false" customWidth="true" hidden="false" outlineLevel="0" max="5" min="3" style="0" width="11.7"/>
    <col collapsed="false" customWidth="true" hidden="false" outlineLevel="0" max="6" min="6" style="0" width="2.28"/>
    <col collapsed="false" customWidth="true" hidden="false" outlineLevel="0" max="9" min="7" style="0" width="11.7"/>
    <col collapsed="false" customWidth="true" hidden="false" outlineLevel="0" max="10" min="10" style="0" width="2.28"/>
    <col collapsed="false" customWidth="true" hidden="false" outlineLevel="0" max="13" min="11" style="0" width="11.7"/>
    <col collapsed="false" customWidth="true" hidden="false" outlineLevel="0" max="14" min="14" style="0" width="2.28"/>
    <col collapsed="false" customWidth="true" hidden="false" outlineLevel="0" max="17" min="15" style="0" width="11.7"/>
    <col collapsed="false" customWidth="true" hidden="true" outlineLevel="0" max="18" min="18" style="0" width="2.28"/>
    <col collapsed="false" customWidth="true" hidden="true" outlineLevel="0" max="21" min="19" style="0" width="11.7"/>
    <col collapsed="false" customWidth="true" hidden="true" outlineLevel="0" max="22" min="22" style="0" width="2.28"/>
    <col collapsed="false" customWidth="true" hidden="true" outlineLevel="0" max="25" min="23" style="0" width="11.7"/>
    <col collapsed="false" customWidth="true" hidden="true" outlineLevel="0" max="26" min="26" style="0" width="2.28"/>
    <col collapsed="false" customWidth="true" hidden="true" outlineLevel="0" max="29" min="27" style="0" width="11.7"/>
    <col collapsed="false" customWidth="true" hidden="true" outlineLevel="0" max="30" min="30" style="0" width="2.28"/>
    <col collapsed="false" customWidth="true" hidden="true" outlineLevel="0" max="33" min="31" style="0" width="11.7"/>
    <col collapsed="false" customWidth="true" hidden="true" outlineLevel="0" max="34" min="34" style="0" width="2.28"/>
    <col collapsed="false" customWidth="true" hidden="true" outlineLevel="0" max="37" min="35" style="0" width="11.7"/>
    <col collapsed="false" customWidth="true" hidden="true" outlineLevel="0" max="38" min="38" style="0" width="2.28"/>
    <col collapsed="false" customWidth="true" hidden="true" outlineLevel="0" max="41" min="39" style="0" width="11.7"/>
    <col collapsed="false" customWidth="true" hidden="true" outlineLevel="0" max="42" min="42" style="0" width="2.28"/>
    <col collapsed="false" customWidth="true" hidden="true" outlineLevel="0" max="45" min="43" style="0" width="11.7"/>
    <col collapsed="false" customWidth="true" hidden="true" outlineLevel="0" max="46" min="46" style="0" width="2.28"/>
    <col collapsed="false" customWidth="true" hidden="true" outlineLevel="0" max="49" min="47" style="0" width="11.7"/>
    <col collapsed="false" customWidth="true" hidden="true" outlineLevel="0" max="50" min="50" style="0" width="2.28"/>
    <col collapsed="false" customWidth="true" hidden="true" outlineLevel="0" max="53" min="51" style="0" width="11.7"/>
    <col collapsed="false" customWidth="true" hidden="true" outlineLevel="0" max="54" min="54" style="0" width="2.28"/>
    <col collapsed="false" customWidth="true" hidden="true" outlineLevel="0" max="57" min="55" style="0" width="11.7"/>
    <col collapsed="false" customWidth="true" hidden="true" outlineLevel="0" max="58" min="58" style="0" width="2.28"/>
    <col collapsed="false" customWidth="true" hidden="true" outlineLevel="0" max="61" min="59" style="0" width="11.7"/>
    <col collapsed="false" customWidth="true" hidden="true" outlineLevel="0" max="62" min="62" style="0" width="2.28"/>
    <col collapsed="false" customWidth="true" hidden="true" outlineLevel="0" max="65" min="63" style="0" width="11.7"/>
    <col collapsed="false" customWidth="true" hidden="false" outlineLevel="0" max="66" min="66" style="0" width="2.28"/>
    <col collapsed="false" customWidth="true" hidden="false" outlineLevel="0" max="69" min="67" style="0" width="11.7"/>
    <col collapsed="false" customWidth="true" hidden="true" outlineLevel="0" max="70" min="70" style="0" width="7.7"/>
    <col collapsed="false" customWidth="true" hidden="false" outlineLevel="0" max="71" min="71" style="0" width="9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58</v>
      </c>
      <c r="B3" s="3"/>
    </row>
    <row r="6" customFormat="false" ht="12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K6" s="4"/>
      <c r="L6" s="4"/>
      <c r="M6" s="4"/>
      <c r="O6" s="4"/>
      <c r="P6" s="4"/>
      <c r="Q6" s="4"/>
      <c r="S6" s="4"/>
      <c r="T6" s="4"/>
      <c r="U6" s="4"/>
      <c r="W6" s="4"/>
      <c r="X6" s="4"/>
      <c r="Y6" s="4"/>
      <c r="AA6" s="4"/>
      <c r="AB6" s="4"/>
      <c r="AC6" s="4"/>
      <c r="AE6" s="4"/>
      <c r="AF6" s="4"/>
      <c r="AG6" s="4"/>
      <c r="AI6" s="4"/>
      <c r="AJ6" s="4"/>
      <c r="AK6" s="4"/>
      <c r="AM6" s="4"/>
      <c r="AN6" s="4"/>
      <c r="AO6" s="4"/>
      <c r="AQ6" s="4"/>
      <c r="AR6" s="4"/>
      <c r="AS6" s="4"/>
      <c r="AU6" s="4"/>
      <c r="AV6" s="4"/>
      <c r="AW6" s="4"/>
      <c r="AY6" s="4"/>
      <c r="AZ6" s="4"/>
      <c r="BA6" s="4"/>
      <c r="BC6" s="4"/>
      <c r="BD6" s="4"/>
      <c r="BE6" s="4"/>
      <c r="BG6" s="4"/>
      <c r="BH6" s="4"/>
      <c r="BI6" s="4"/>
      <c r="BK6" s="4"/>
      <c r="BL6" s="4"/>
      <c r="BM6" s="4"/>
      <c r="BO6" s="5"/>
      <c r="BP6" s="5"/>
      <c r="BQ6" s="5"/>
      <c r="BR6" s="5"/>
    </row>
    <row r="7" customFormat="false" ht="27" hidden="false" customHeight="true" outlineLevel="0" collapsed="false">
      <c r="C7" s="20" t="s">
        <v>59</v>
      </c>
      <c r="D7" s="20" t="s">
        <v>60</v>
      </c>
      <c r="E7" s="7" t="s">
        <v>5</v>
      </c>
      <c r="F7" s="8"/>
      <c r="G7" s="20" t="s">
        <v>61</v>
      </c>
      <c r="H7" s="20" t="s">
        <v>62</v>
      </c>
      <c r="I7" s="7" t="s">
        <v>5</v>
      </c>
      <c r="J7" s="12"/>
      <c r="K7" s="20" t="s">
        <v>63</v>
      </c>
      <c r="L7" s="20" t="s">
        <v>64</v>
      </c>
      <c r="M7" s="7" t="s">
        <v>5</v>
      </c>
      <c r="N7" s="12"/>
      <c r="O7" s="20" t="s">
        <v>65</v>
      </c>
      <c r="P7" s="20" t="s">
        <v>66</v>
      </c>
      <c r="Q7" s="7" t="s">
        <v>5</v>
      </c>
      <c r="R7" s="12"/>
      <c r="S7" s="20" t="s">
        <v>67</v>
      </c>
      <c r="T7" s="20" t="s">
        <v>68</v>
      </c>
      <c r="U7" s="7" t="s">
        <v>5</v>
      </c>
      <c r="V7" s="12"/>
      <c r="W7" s="20" t="s">
        <v>69</v>
      </c>
      <c r="X7" s="20" t="s">
        <v>70</v>
      </c>
      <c r="Y7" s="7" t="s">
        <v>5</v>
      </c>
      <c r="Z7" s="12"/>
      <c r="AA7" s="20" t="s">
        <v>71</v>
      </c>
      <c r="AB7" s="20" t="s">
        <v>72</v>
      </c>
      <c r="AC7" s="7" t="s">
        <v>5</v>
      </c>
      <c r="AD7" s="12"/>
      <c r="AE7" s="20" t="s">
        <v>73</v>
      </c>
      <c r="AF7" s="20" t="s">
        <v>74</v>
      </c>
      <c r="AG7" s="7" t="s">
        <v>5</v>
      </c>
      <c r="AH7" s="12"/>
      <c r="AI7" s="20" t="s">
        <v>75</v>
      </c>
      <c r="AJ7" s="20" t="s">
        <v>76</v>
      </c>
      <c r="AK7" s="7" t="s">
        <v>5</v>
      </c>
      <c r="AL7" s="12"/>
      <c r="AM7" s="20" t="s">
        <v>77</v>
      </c>
      <c r="AN7" s="20" t="s">
        <v>78</v>
      </c>
      <c r="AO7" s="7" t="s">
        <v>5</v>
      </c>
      <c r="AP7" s="12"/>
      <c r="AQ7" s="20" t="s">
        <v>79</v>
      </c>
      <c r="AR7" s="20" t="s">
        <v>80</v>
      </c>
      <c r="AS7" s="7" t="s">
        <v>5</v>
      </c>
      <c r="AT7" s="12"/>
      <c r="AU7" s="20" t="s">
        <v>81</v>
      </c>
      <c r="AV7" s="20" t="s">
        <v>82</v>
      </c>
      <c r="AW7" s="7" t="s">
        <v>5</v>
      </c>
      <c r="AX7" s="12"/>
      <c r="AY7" s="20" t="s">
        <v>83</v>
      </c>
      <c r="AZ7" s="20" t="s">
        <v>84</v>
      </c>
      <c r="BA7" s="7" t="s">
        <v>5</v>
      </c>
      <c r="BB7" s="12"/>
      <c r="BC7" s="20" t="s">
        <v>85</v>
      </c>
      <c r="BD7" s="20" t="s">
        <v>86</v>
      </c>
      <c r="BE7" s="7" t="s">
        <v>5</v>
      </c>
      <c r="BF7" s="12"/>
      <c r="BG7" s="20" t="s">
        <v>87</v>
      </c>
      <c r="BH7" s="20" t="s">
        <v>88</v>
      </c>
      <c r="BI7" s="7" t="s">
        <v>5</v>
      </c>
      <c r="BJ7" s="12"/>
      <c r="BK7" s="20" t="s">
        <v>89</v>
      </c>
      <c r="BL7" s="20" t="s">
        <v>90</v>
      </c>
      <c r="BM7" s="7" t="s">
        <v>5</v>
      </c>
      <c r="BN7" s="12"/>
      <c r="BO7" s="20" t="s">
        <v>91</v>
      </c>
      <c r="BP7" s="20" t="s">
        <v>92</v>
      </c>
      <c r="BQ7" s="7" t="s">
        <v>5</v>
      </c>
      <c r="BR7" s="7" t="s">
        <v>16</v>
      </c>
      <c r="BT7" s="7" t="s">
        <v>93</v>
      </c>
    </row>
    <row r="8" customFormat="false" ht="12.75" hidden="false" customHeight="true" outlineLevel="0" collapsed="false">
      <c r="A8" s="3" t="s">
        <v>17</v>
      </c>
      <c r="C8" s="21"/>
      <c r="D8" s="21"/>
      <c r="E8" s="8"/>
      <c r="F8" s="8"/>
      <c r="G8" s="21"/>
      <c r="H8" s="21"/>
      <c r="I8" s="8"/>
      <c r="J8" s="12"/>
      <c r="K8" s="21"/>
      <c r="L8" s="21"/>
      <c r="M8" s="8"/>
      <c r="N8" s="12"/>
      <c r="O8" s="21"/>
      <c r="P8" s="21"/>
      <c r="Q8" s="8"/>
      <c r="R8" s="12"/>
      <c r="S8" s="21"/>
      <c r="T8" s="21"/>
      <c r="U8" s="8"/>
      <c r="V8" s="12"/>
      <c r="W8" s="21"/>
      <c r="X8" s="21"/>
      <c r="Y8" s="8"/>
      <c r="Z8" s="12"/>
      <c r="AA8" s="21"/>
      <c r="AB8" s="21"/>
      <c r="AC8" s="8"/>
      <c r="AD8" s="12"/>
      <c r="AE8" s="21"/>
      <c r="AF8" s="21"/>
      <c r="AG8" s="8"/>
      <c r="AH8" s="12"/>
      <c r="AI8" s="21"/>
      <c r="AJ8" s="21"/>
      <c r="AK8" s="8"/>
      <c r="AL8" s="12"/>
      <c r="AM8" s="21"/>
      <c r="AN8" s="21"/>
      <c r="AO8" s="8"/>
      <c r="AP8" s="12"/>
      <c r="AQ8" s="21"/>
      <c r="AR8" s="21"/>
      <c r="AS8" s="8"/>
      <c r="AT8" s="12"/>
      <c r="AU8" s="21"/>
      <c r="AV8" s="21"/>
      <c r="AW8" s="8"/>
      <c r="AX8" s="12"/>
      <c r="AY8" s="21"/>
      <c r="AZ8" s="21"/>
      <c r="BA8" s="8"/>
      <c r="BB8" s="12"/>
      <c r="BC8" s="21"/>
      <c r="BD8" s="21"/>
      <c r="BE8" s="8"/>
      <c r="BF8" s="12"/>
      <c r="BG8" s="21"/>
      <c r="BH8" s="21"/>
      <c r="BI8" s="8"/>
      <c r="BJ8" s="12"/>
      <c r="BK8" s="21"/>
      <c r="BL8" s="21"/>
      <c r="BM8" s="8"/>
      <c r="BN8" s="12"/>
      <c r="BO8" s="21"/>
      <c r="BP8" s="21"/>
      <c r="BQ8" s="8"/>
      <c r="BR8" s="8"/>
      <c r="BT8" s="8"/>
    </row>
    <row r="9" customFormat="false" ht="12.75" hidden="false" customHeight="true" outlineLevel="0" collapsed="false">
      <c r="A9" s="0" t="s">
        <v>94</v>
      </c>
      <c r="C9" s="10" t="n">
        <f aca="false">'Year Over Year'!D9</f>
        <v>3</v>
      </c>
      <c r="D9" s="10" t="n">
        <v>6</v>
      </c>
      <c r="E9" s="10" t="n">
        <f aca="false">-(D9-C9)</f>
        <v>-3</v>
      </c>
      <c r="F9" s="11"/>
      <c r="G9" s="10" t="n">
        <f aca="false">'Year Over Year'!H9</f>
        <v>0</v>
      </c>
      <c r="H9" s="10" t="n">
        <v>7</v>
      </c>
      <c r="I9" s="10" t="n">
        <f aca="false">-(H9-G9)</f>
        <v>-7</v>
      </c>
      <c r="K9" s="10" t="n">
        <f aca="false">'Year Over Year'!L9</f>
        <v>0</v>
      </c>
      <c r="L9" s="10" t="n">
        <v>7</v>
      </c>
      <c r="M9" s="10" t="n">
        <f aca="false">-(L9-K9)</f>
        <v>-7</v>
      </c>
      <c r="O9" s="10" t="n">
        <f aca="false">C9+G9+K9</f>
        <v>3</v>
      </c>
      <c r="P9" s="10" t="n">
        <f aca="false">D9+H9+L9</f>
        <v>20</v>
      </c>
      <c r="Q9" s="10" t="n">
        <f aca="false">-(P9-O9)</f>
        <v>-17</v>
      </c>
      <c r="S9" s="10" t="n">
        <f aca="false">'Year Over Year'!T9</f>
        <v>0</v>
      </c>
      <c r="T9" s="10" t="n">
        <f aca="false">$BT9/12</f>
        <v>6.66666666666667</v>
      </c>
      <c r="U9" s="10" t="n">
        <f aca="false">-(T9-S9)</f>
        <v>-6.66666666666667</v>
      </c>
      <c r="W9" s="10" t="n">
        <f aca="false">'Year Over Year'!X9</f>
        <v>0</v>
      </c>
      <c r="X9" s="10" t="n">
        <f aca="false">$BT9/12</f>
        <v>6.66666666666667</v>
      </c>
      <c r="Y9" s="10" t="n">
        <f aca="false">-(X9-W9)</f>
        <v>-6.66666666666667</v>
      </c>
      <c r="AA9" s="10" t="n">
        <f aca="false">'Year Over Year'!AB9</f>
        <v>0</v>
      </c>
      <c r="AB9" s="10" t="n">
        <f aca="false">$BT9/12</f>
        <v>6.66666666666667</v>
      </c>
      <c r="AC9" s="10" t="n">
        <f aca="false">-(AB9-AA9)</f>
        <v>-6.66666666666667</v>
      </c>
      <c r="AE9" s="10" t="n">
        <f aca="false">S9+W9+AA9</f>
        <v>0</v>
      </c>
      <c r="AF9" s="10" t="n">
        <f aca="false">T9+X9+AB9</f>
        <v>20</v>
      </c>
      <c r="AG9" s="10" t="n">
        <f aca="false">-(AF9-AE9)</f>
        <v>-20</v>
      </c>
      <c r="AI9" s="10" t="n">
        <f aca="false">'Year Over Year'!AJ9</f>
        <v>0</v>
      </c>
      <c r="AJ9" s="10" t="n">
        <f aca="false">$BT9/12</f>
        <v>6.66666666666667</v>
      </c>
      <c r="AK9" s="10" t="n">
        <f aca="false">-(AJ9-AI9)</f>
        <v>-6.66666666666667</v>
      </c>
      <c r="AM9" s="10" t="n">
        <f aca="false">'Year Over Year'!AN9</f>
        <v>0</v>
      </c>
      <c r="AN9" s="10" t="n">
        <f aca="false">$BT9/12</f>
        <v>6.66666666666667</v>
      </c>
      <c r="AO9" s="10" t="n">
        <f aca="false">-(AN9-AM9)</f>
        <v>-6.66666666666667</v>
      </c>
      <c r="AQ9" s="10" t="n">
        <f aca="false">'Year Over Year'!AR9</f>
        <v>0</v>
      </c>
      <c r="AR9" s="10" t="n">
        <f aca="false">$BT9/12</f>
        <v>6.66666666666667</v>
      </c>
      <c r="AS9" s="10" t="n">
        <f aca="false">-(AR9-AQ9)</f>
        <v>-6.66666666666667</v>
      </c>
      <c r="AU9" s="10" t="n">
        <f aca="false">AI9+AM9+AQ9</f>
        <v>0</v>
      </c>
      <c r="AV9" s="10" t="n">
        <f aca="false">AJ9+AN9+AR9</f>
        <v>20</v>
      </c>
      <c r="AW9" s="10" t="n">
        <f aca="false">-(AV9-AU9)</f>
        <v>-20</v>
      </c>
      <c r="AY9" s="10" t="n">
        <f aca="false">'Year Over Year'!AZ9</f>
        <v>0</v>
      </c>
      <c r="AZ9" s="10" t="n">
        <f aca="false">$BT9/12</f>
        <v>6.66666666666667</v>
      </c>
      <c r="BA9" s="10" t="n">
        <f aca="false">-(AZ9-AY9)</f>
        <v>-6.66666666666667</v>
      </c>
      <c r="BC9" s="10" t="n">
        <f aca="false">'Year Over Year'!BD9</f>
        <v>0</v>
      </c>
      <c r="BD9" s="10" t="n">
        <f aca="false">$BT9/12</f>
        <v>6.66666666666667</v>
      </c>
      <c r="BE9" s="10" t="n">
        <f aca="false">-(BD9-BC9)</f>
        <v>-6.66666666666667</v>
      </c>
      <c r="BG9" s="10" t="n">
        <f aca="false">'Year Over Year'!BH9</f>
        <v>0</v>
      </c>
      <c r="BH9" s="10" t="n">
        <f aca="false">$BT9/12</f>
        <v>6.66666666666667</v>
      </c>
      <c r="BI9" s="10" t="n">
        <f aca="false">-(BH9-BG9)</f>
        <v>-6.66666666666667</v>
      </c>
      <c r="BK9" s="10" t="n">
        <f aca="false">AY9+BC9+BG9</f>
        <v>0</v>
      </c>
      <c r="BL9" s="10" t="n">
        <f aca="false">AZ9+BD9+BH9</f>
        <v>20</v>
      </c>
      <c r="BM9" s="10" t="n">
        <f aca="false">-(BL9-BK9)</f>
        <v>-20</v>
      </c>
      <c r="BO9" s="10" t="n">
        <f aca="false">C9+G9+K9</f>
        <v>3</v>
      </c>
      <c r="BP9" s="10" t="n">
        <f aca="false">D9+H9+L9</f>
        <v>20</v>
      </c>
      <c r="BQ9" s="10" t="n">
        <f aca="false">-(BP9-BO9)</f>
        <v>-17</v>
      </c>
      <c r="BR9" s="11" t="n">
        <f aca="false">BQ9/BP9</f>
        <v>-0.85</v>
      </c>
      <c r="BT9" s="10" t="n">
        <v>80</v>
      </c>
    </row>
    <row r="10" customFormat="false" ht="12.75" hidden="true" customHeight="true" outlineLevel="0" collapsed="false">
      <c r="A10" s="0" t="s">
        <v>95</v>
      </c>
      <c r="C10" s="10" t="n">
        <f aca="false">'Year Over Year'!D10</f>
        <v>0</v>
      </c>
      <c r="D10" s="10" t="n">
        <f aca="false">BT10/12</f>
        <v>0</v>
      </c>
      <c r="E10" s="10" t="n">
        <f aca="false">-(D10-C10)</f>
        <v>-0</v>
      </c>
      <c r="F10" s="11"/>
      <c r="G10" s="10" t="n">
        <f aca="false">'Year Over Year'!H10</f>
        <v>0</v>
      </c>
      <c r="H10" s="10" t="n">
        <f aca="false">$BT10/12</f>
        <v>0</v>
      </c>
      <c r="I10" s="10" t="n">
        <f aca="false">-(H10-G10)</f>
        <v>-0</v>
      </c>
      <c r="K10" s="10" t="n">
        <f aca="false">'Year Over Year'!L10</f>
        <v>0</v>
      </c>
      <c r="L10" s="10" t="n">
        <f aca="false">$BT10/12</f>
        <v>0</v>
      </c>
      <c r="M10" s="10" t="n">
        <f aca="false">-(L10-K10)</f>
        <v>-0</v>
      </c>
      <c r="O10" s="10" t="n">
        <f aca="false">C10+G10+K10</f>
        <v>0</v>
      </c>
      <c r="P10" s="10" t="n">
        <f aca="false">D10+H10+L10</f>
        <v>0</v>
      </c>
      <c r="Q10" s="10" t="n">
        <f aca="false">-(P10-O10)</f>
        <v>-0</v>
      </c>
      <c r="S10" s="10" t="n">
        <f aca="false">'Year Over Year'!T10</f>
        <v>0</v>
      </c>
      <c r="T10" s="10" t="n">
        <f aca="false">$BT10/12</f>
        <v>0</v>
      </c>
      <c r="U10" s="10" t="n">
        <f aca="false">-(T10-S10)</f>
        <v>-0</v>
      </c>
      <c r="W10" s="10" t="n">
        <f aca="false">'Year Over Year'!X10</f>
        <v>0</v>
      </c>
      <c r="X10" s="10" t="n">
        <f aca="false">$BT10/12</f>
        <v>0</v>
      </c>
      <c r="Y10" s="10" t="n">
        <f aca="false">-(X10-W10)</f>
        <v>-0</v>
      </c>
      <c r="AA10" s="10" t="n">
        <f aca="false">'Year Over Year'!AB10</f>
        <v>0</v>
      </c>
      <c r="AB10" s="10" t="n">
        <f aca="false">$BT10/12</f>
        <v>0</v>
      </c>
      <c r="AC10" s="10" t="n">
        <f aca="false">-(AB10-AA10)</f>
        <v>-0</v>
      </c>
      <c r="AE10" s="10" t="n">
        <f aca="false">S10+W10+AA10</f>
        <v>0</v>
      </c>
      <c r="AF10" s="10" t="n">
        <f aca="false">T10+X10+AB10</f>
        <v>0</v>
      </c>
      <c r="AG10" s="10" t="n">
        <f aca="false">-(AF10-AE10)</f>
        <v>-0</v>
      </c>
      <c r="AI10" s="10" t="n">
        <f aca="false">'Year Over Year'!AJ10</f>
        <v>0</v>
      </c>
      <c r="AJ10" s="10" t="n">
        <f aca="false">$BT10/12</f>
        <v>0</v>
      </c>
      <c r="AK10" s="10" t="n">
        <f aca="false">-(AJ10-AI10)</f>
        <v>-0</v>
      </c>
      <c r="AM10" s="10" t="n">
        <f aca="false">'Year Over Year'!AN10</f>
        <v>0</v>
      </c>
      <c r="AN10" s="10" t="n">
        <f aca="false">$BT10/12</f>
        <v>0</v>
      </c>
      <c r="AO10" s="10" t="n">
        <f aca="false">-(AN10-AM10)</f>
        <v>-0</v>
      </c>
      <c r="AQ10" s="10" t="n">
        <f aca="false">'Year Over Year'!AR10</f>
        <v>0</v>
      </c>
      <c r="AR10" s="10" t="n">
        <f aca="false">$BT10/12</f>
        <v>0</v>
      </c>
      <c r="AS10" s="10" t="n">
        <f aca="false">-(AR10-AQ10)</f>
        <v>-0</v>
      </c>
      <c r="AU10" s="10" t="n">
        <f aca="false">AI10+AM10+AQ10</f>
        <v>0</v>
      </c>
      <c r="AV10" s="10" t="n">
        <f aca="false">AJ10+AN10+AR10</f>
        <v>0</v>
      </c>
      <c r="AW10" s="10" t="n">
        <f aca="false">-(AV10-AU10)</f>
        <v>-0</v>
      </c>
      <c r="AY10" s="10" t="n">
        <f aca="false">'Year Over Year'!AZ10</f>
        <v>0</v>
      </c>
      <c r="AZ10" s="10" t="n">
        <f aca="false">$BT10/12</f>
        <v>0</v>
      </c>
      <c r="BA10" s="10" t="n">
        <f aca="false">-(AZ10-AY10)</f>
        <v>-0</v>
      </c>
      <c r="BC10" s="10" t="n">
        <f aca="false">'Year Over Year'!BD10</f>
        <v>0</v>
      </c>
      <c r="BD10" s="10" t="n">
        <f aca="false">$BT10/12</f>
        <v>0</v>
      </c>
      <c r="BE10" s="10" t="n">
        <f aca="false">-(BD10-BC10)</f>
        <v>-0</v>
      </c>
      <c r="BG10" s="10" t="n">
        <f aca="false">'Year Over Year'!BH10</f>
        <v>0</v>
      </c>
      <c r="BH10" s="10" t="n">
        <f aca="false">$BT10/12</f>
        <v>0</v>
      </c>
      <c r="BI10" s="10" t="n">
        <f aca="false">-(BH10-BG10)</f>
        <v>-0</v>
      </c>
      <c r="BK10" s="10" t="n">
        <f aca="false">AY10+BC10+BG10</f>
        <v>0</v>
      </c>
      <c r="BL10" s="10" t="n">
        <f aca="false">AZ10+BD10+BH10</f>
        <v>0</v>
      </c>
      <c r="BM10" s="10" t="n">
        <f aca="false">-(BL10-BK10)</f>
        <v>-0</v>
      </c>
      <c r="BO10" s="10" t="n">
        <f aca="false">C10+G10+K10</f>
        <v>0</v>
      </c>
      <c r="BP10" s="10" t="n">
        <f aca="false">D10+H10+L10</f>
        <v>0</v>
      </c>
      <c r="BQ10" s="10" t="n">
        <f aca="false">-(BP10-BO10)</f>
        <v>-0</v>
      </c>
      <c r="BR10" s="11" t="n">
        <v>0</v>
      </c>
      <c r="BT10" s="10" t="n">
        <v>0</v>
      </c>
    </row>
    <row r="11" customFormat="false" ht="12.75" hidden="false" customHeight="false" outlineLevel="0" collapsed="false">
      <c r="A11" s="0" t="s">
        <v>45</v>
      </c>
      <c r="C11" s="10" t="n">
        <f aca="false">'Year Over Year'!D11</f>
        <v>55</v>
      </c>
      <c r="D11" s="10" t="n">
        <f aca="false">BT11/12</f>
        <v>60</v>
      </c>
      <c r="E11" s="10" t="n">
        <f aca="false">-(D11-C11)</f>
        <v>-5</v>
      </c>
      <c r="F11" s="11"/>
      <c r="G11" s="10" t="n">
        <f aca="false">'Year Over Year'!H11</f>
        <v>40</v>
      </c>
      <c r="H11" s="10" t="n">
        <f aca="false">$BT11/12</f>
        <v>60</v>
      </c>
      <c r="I11" s="10" t="n">
        <f aca="false">-(H11-G11)</f>
        <v>-20</v>
      </c>
      <c r="K11" s="10" t="n">
        <f aca="false">'Year Over Year'!L11</f>
        <v>49</v>
      </c>
      <c r="L11" s="10" t="n">
        <f aca="false">$BT11/12</f>
        <v>60</v>
      </c>
      <c r="M11" s="10" t="n">
        <f aca="false">-(L11-K11)</f>
        <v>-11</v>
      </c>
      <c r="O11" s="10" t="n">
        <f aca="false">C11+G11+K11</f>
        <v>144</v>
      </c>
      <c r="P11" s="10" t="n">
        <f aca="false">D11+H11+L11</f>
        <v>180</v>
      </c>
      <c r="Q11" s="10" t="n">
        <f aca="false">-(P11-O11)</f>
        <v>-36</v>
      </c>
      <c r="S11" s="10" t="n">
        <f aca="false">'Year Over Year'!T11</f>
        <v>0</v>
      </c>
      <c r="T11" s="10" t="n">
        <f aca="false">$BT11/12</f>
        <v>60</v>
      </c>
      <c r="U11" s="10" t="n">
        <f aca="false">-(T11-S11)</f>
        <v>-60</v>
      </c>
      <c r="W11" s="10" t="n">
        <f aca="false">'Year Over Year'!X11</f>
        <v>0</v>
      </c>
      <c r="X11" s="10" t="n">
        <f aca="false">$BT11/12</f>
        <v>60</v>
      </c>
      <c r="Y11" s="10" t="n">
        <f aca="false">-(X11-W11)</f>
        <v>-60</v>
      </c>
      <c r="AA11" s="10" t="n">
        <f aca="false">'Year Over Year'!AB11</f>
        <v>0</v>
      </c>
      <c r="AB11" s="10" t="n">
        <f aca="false">$BT11/12</f>
        <v>60</v>
      </c>
      <c r="AC11" s="10" t="n">
        <f aca="false">-(AB11-AA11)</f>
        <v>-60</v>
      </c>
      <c r="AE11" s="10" t="n">
        <f aca="false">S11+W11+AA11</f>
        <v>0</v>
      </c>
      <c r="AF11" s="10" t="n">
        <f aca="false">T11+X11+AB11</f>
        <v>180</v>
      </c>
      <c r="AG11" s="10" t="n">
        <f aca="false">-(AF11-AE11)</f>
        <v>-180</v>
      </c>
      <c r="AI11" s="10" t="n">
        <f aca="false">'Year Over Year'!AJ11</f>
        <v>0</v>
      </c>
      <c r="AJ11" s="10" t="n">
        <f aca="false">$BT11/12</f>
        <v>60</v>
      </c>
      <c r="AK11" s="10" t="n">
        <f aca="false">-(AJ11-AI11)</f>
        <v>-60</v>
      </c>
      <c r="AM11" s="10" t="n">
        <f aca="false">'Year Over Year'!AN11</f>
        <v>0</v>
      </c>
      <c r="AN11" s="10" t="n">
        <f aca="false">$BT11/12</f>
        <v>60</v>
      </c>
      <c r="AO11" s="10" t="n">
        <f aca="false">-(AN11-AM11)</f>
        <v>-60</v>
      </c>
      <c r="AQ11" s="10" t="n">
        <f aca="false">'Year Over Year'!AR11</f>
        <v>0</v>
      </c>
      <c r="AR11" s="10" t="n">
        <f aca="false">$BT11/12</f>
        <v>60</v>
      </c>
      <c r="AS11" s="10" t="n">
        <f aca="false">-(AR11-AQ11)</f>
        <v>-60</v>
      </c>
      <c r="AU11" s="10" t="n">
        <f aca="false">AI11+AM11+AQ11</f>
        <v>0</v>
      </c>
      <c r="AV11" s="10" t="n">
        <f aca="false">AJ11+AN11+AR11</f>
        <v>180</v>
      </c>
      <c r="AW11" s="10" t="n">
        <f aca="false">-(AV11-AU11)</f>
        <v>-180</v>
      </c>
      <c r="AY11" s="10" t="n">
        <f aca="false">'Year Over Year'!AZ11</f>
        <v>0</v>
      </c>
      <c r="AZ11" s="10" t="n">
        <f aca="false">$BT11/12</f>
        <v>60</v>
      </c>
      <c r="BA11" s="10" t="n">
        <f aca="false">-(AZ11-AY11)</f>
        <v>-60</v>
      </c>
      <c r="BC11" s="10" t="n">
        <f aca="false">'Year Over Year'!BD11</f>
        <v>0</v>
      </c>
      <c r="BD11" s="10" t="n">
        <f aca="false">$BT11/12</f>
        <v>60</v>
      </c>
      <c r="BE11" s="10" t="n">
        <f aca="false">-(BD11-BC11)</f>
        <v>-60</v>
      </c>
      <c r="BG11" s="10" t="n">
        <f aca="false">'Year Over Year'!BH11</f>
        <v>0</v>
      </c>
      <c r="BH11" s="10" t="n">
        <f aca="false">$BT11/12</f>
        <v>60</v>
      </c>
      <c r="BI11" s="10" t="n">
        <f aca="false">-(BH11-BG11)</f>
        <v>-60</v>
      </c>
      <c r="BK11" s="10" t="n">
        <f aca="false">AY11+BC11+BG11</f>
        <v>0</v>
      </c>
      <c r="BL11" s="10" t="n">
        <f aca="false">AZ11+BD11+BH11</f>
        <v>180</v>
      </c>
      <c r="BM11" s="10" t="n">
        <f aca="false">-(BL11-BK11)</f>
        <v>-180</v>
      </c>
      <c r="BO11" s="10" t="n">
        <f aca="false">C11+G11+K11</f>
        <v>144</v>
      </c>
      <c r="BP11" s="10" t="n">
        <f aca="false">D11+H11+L11</f>
        <v>180</v>
      </c>
      <c r="BQ11" s="10" t="n">
        <f aca="false">-(BP11-BO11)</f>
        <v>-36</v>
      </c>
      <c r="BR11" s="11" t="n">
        <f aca="false">BQ11/BP11</f>
        <v>-0.2</v>
      </c>
      <c r="BT11" s="10" t="n">
        <v>720</v>
      </c>
    </row>
    <row r="12" customFormat="false" ht="12.75" hidden="false" customHeight="false" outlineLevel="0" collapsed="false">
      <c r="C12" s="10"/>
      <c r="D12" s="10"/>
      <c r="E12" s="10"/>
      <c r="F12" s="11"/>
      <c r="G12" s="10"/>
      <c r="H12" s="10"/>
      <c r="I12" s="10"/>
      <c r="K12" s="10"/>
      <c r="L12" s="10"/>
      <c r="M12" s="10"/>
      <c r="O12" s="10"/>
      <c r="P12" s="10"/>
      <c r="Q12" s="10"/>
      <c r="S12" s="10"/>
      <c r="T12" s="10"/>
      <c r="U12" s="10"/>
      <c r="W12" s="10"/>
      <c r="X12" s="10"/>
      <c r="Y12" s="10"/>
      <c r="AA12" s="10"/>
      <c r="AB12" s="10"/>
      <c r="AC12" s="10"/>
      <c r="AE12" s="10"/>
      <c r="AF12" s="10"/>
      <c r="AG12" s="10"/>
      <c r="AI12" s="10"/>
      <c r="AJ12" s="10"/>
      <c r="AK12" s="10"/>
      <c r="AM12" s="10"/>
      <c r="AN12" s="10"/>
      <c r="AO12" s="10"/>
      <c r="AQ12" s="10"/>
      <c r="AR12" s="10"/>
      <c r="AS12" s="10"/>
      <c r="AU12" s="10"/>
      <c r="AV12" s="10"/>
      <c r="AW12" s="10"/>
      <c r="AY12" s="10"/>
      <c r="AZ12" s="10"/>
      <c r="BA12" s="10"/>
      <c r="BC12" s="10"/>
      <c r="BD12" s="10"/>
      <c r="BE12" s="10"/>
      <c r="BG12" s="10"/>
      <c r="BH12" s="10"/>
      <c r="BI12" s="10"/>
      <c r="BK12" s="10"/>
      <c r="BL12" s="10"/>
      <c r="BM12" s="10"/>
      <c r="BO12" s="10"/>
      <c r="BP12" s="10"/>
      <c r="BQ12" s="10"/>
      <c r="BR12" s="11"/>
      <c r="BT12" s="10"/>
    </row>
    <row r="13" customFormat="false" ht="12.75" hidden="false" customHeight="false" outlineLevel="0" collapsed="false">
      <c r="A13" s="3" t="s">
        <v>21</v>
      </c>
      <c r="C13" s="10"/>
      <c r="D13" s="10"/>
      <c r="E13" s="10"/>
      <c r="F13" s="11"/>
      <c r="G13" s="10"/>
      <c r="H13" s="10"/>
      <c r="I13" s="10"/>
      <c r="K13" s="10"/>
      <c r="L13" s="10"/>
      <c r="M13" s="10"/>
      <c r="O13" s="10"/>
      <c r="P13" s="10"/>
      <c r="Q13" s="10"/>
      <c r="S13" s="10"/>
      <c r="T13" s="10"/>
      <c r="U13" s="10"/>
      <c r="W13" s="10"/>
      <c r="X13" s="10"/>
      <c r="Y13" s="10"/>
      <c r="AA13" s="10"/>
      <c r="AB13" s="10"/>
      <c r="AC13" s="10"/>
      <c r="AE13" s="10"/>
      <c r="AF13" s="10"/>
      <c r="AG13" s="10"/>
      <c r="AI13" s="10"/>
      <c r="AJ13" s="10"/>
      <c r="AK13" s="10"/>
      <c r="AM13" s="10"/>
      <c r="AN13" s="10"/>
      <c r="AO13" s="10"/>
      <c r="AQ13" s="10"/>
      <c r="AR13" s="10"/>
      <c r="AS13" s="10"/>
      <c r="AU13" s="10"/>
      <c r="AV13" s="10"/>
      <c r="AW13" s="10"/>
      <c r="AY13" s="10"/>
      <c r="AZ13" s="10"/>
      <c r="BA13" s="10"/>
      <c r="BC13" s="10"/>
      <c r="BD13" s="10"/>
      <c r="BE13" s="10"/>
      <c r="BG13" s="10"/>
      <c r="BH13" s="10"/>
      <c r="BI13" s="10"/>
      <c r="BK13" s="10"/>
      <c r="BL13" s="10"/>
      <c r="BM13" s="10"/>
      <c r="BO13" s="10"/>
      <c r="BP13" s="10"/>
      <c r="BQ13" s="10"/>
      <c r="BR13" s="11"/>
      <c r="BT13" s="10"/>
    </row>
    <row r="14" customFormat="false" ht="12.75" hidden="false" customHeight="false" outlineLevel="0" collapsed="false">
      <c r="A14" s="0" t="s">
        <v>22</v>
      </c>
      <c r="C14" s="10" t="n">
        <f aca="false">'Year Over Year'!D14</f>
        <v>42</v>
      </c>
      <c r="D14" s="10" t="n">
        <v>39</v>
      </c>
      <c r="E14" s="10" t="n">
        <f aca="false">-(D14-C14)</f>
        <v>3</v>
      </c>
      <c r="F14" s="11"/>
      <c r="G14" s="10" t="n">
        <f aca="false">'Year Over Year'!H14</f>
        <v>48</v>
      </c>
      <c r="H14" s="10" t="n">
        <v>40</v>
      </c>
      <c r="I14" s="10" t="n">
        <f aca="false">-(H14-G14)</f>
        <v>8</v>
      </c>
      <c r="K14" s="10" t="n">
        <f aca="false">'Year Over Year'!L14</f>
        <v>62</v>
      </c>
      <c r="L14" s="10" t="n">
        <v>40</v>
      </c>
      <c r="M14" s="10" t="n">
        <f aca="false">-(L14-K14)</f>
        <v>22</v>
      </c>
      <c r="O14" s="10" t="n">
        <f aca="false">C14+G14+K14</f>
        <v>152</v>
      </c>
      <c r="P14" s="10" t="n">
        <f aca="false">D14+H14+L14</f>
        <v>119</v>
      </c>
      <c r="Q14" s="10" t="n">
        <f aca="false">-(P14-O14)</f>
        <v>33</v>
      </c>
      <c r="S14" s="10" t="n">
        <f aca="false">'Year Over Year'!T14</f>
        <v>0</v>
      </c>
      <c r="T14" s="10" t="n">
        <f aca="false">$BT14/12</f>
        <v>0</v>
      </c>
      <c r="U14" s="10" t="n">
        <f aca="false">-(T14-S14)</f>
        <v>-0</v>
      </c>
      <c r="W14" s="10" t="n">
        <f aca="false">'Year Over Year'!X14</f>
        <v>0</v>
      </c>
      <c r="X14" s="10" t="n">
        <f aca="false">$BT14/12</f>
        <v>0</v>
      </c>
      <c r="Y14" s="10" t="n">
        <f aca="false">-(X14-W14)</f>
        <v>-0</v>
      </c>
      <c r="AA14" s="10" t="n">
        <f aca="false">'Year Over Year'!AB14</f>
        <v>0</v>
      </c>
      <c r="AB14" s="10" t="n">
        <f aca="false">$BT14/12</f>
        <v>0</v>
      </c>
      <c r="AC14" s="10" t="n">
        <f aca="false">-(AB14-AA14)</f>
        <v>-0</v>
      </c>
      <c r="AE14" s="10" t="n">
        <f aca="false">S14+W14+AA14</f>
        <v>0</v>
      </c>
      <c r="AF14" s="10" t="n">
        <f aca="false">T14+X14+AB14</f>
        <v>0</v>
      </c>
      <c r="AG14" s="10" t="n">
        <f aca="false">-(AF14-AE14)</f>
        <v>-0</v>
      </c>
      <c r="AI14" s="10" t="n">
        <f aca="false">'Year Over Year'!AJ14</f>
        <v>0</v>
      </c>
      <c r="AJ14" s="10" t="n">
        <f aca="false">$BT14/12</f>
        <v>0</v>
      </c>
      <c r="AK14" s="10" t="n">
        <f aca="false">-(AJ14-AI14)</f>
        <v>-0</v>
      </c>
      <c r="AM14" s="10" t="n">
        <f aca="false">'Year Over Year'!AN14</f>
        <v>0</v>
      </c>
      <c r="AN14" s="10" t="n">
        <f aca="false">$BT14/12</f>
        <v>0</v>
      </c>
      <c r="AO14" s="10" t="n">
        <f aca="false">-(AN14-AM14)</f>
        <v>-0</v>
      </c>
      <c r="AQ14" s="10" t="n">
        <f aca="false">'Year Over Year'!AR14</f>
        <v>0</v>
      </c>
      <c r="AR14" s="10" t="n">
        <f aca="false">$BT14/12</f>
        <v>0</v>
      </c>
      <c r="AS14" s="10" t="n">
        <f aca="false">-(AR14-AQ14)</f>
        <v>-0</v>
      </c>
      <c r="AU14" s="10" t="n">
        <f aca="false">AI14+AM14+AQ14</f>
        <v>0</v>
      </c>
      <c r="AV14" s="10" t="n">
        <f aca="false">AJ14+AN14+AR14</f>
        <v>0</v>
      </c>
      <c r="AW14" s="10" t="n">
        <f aca="false">-(AV14-AU14)</f>
        <v>-0</v>
      </c>
      <c r="AY14" s="10" t="n">
        <f aca="false">'Year Over Year'!AZ14</f>
        <v>0</v>
      </c>
      <c r="AZ14" s="10" t="n">
        <f aca="false">$BT14/12</f>
        <v>0</v>
      </c>
      <c r="BA14" s="10" t="n">
        <f aca="false">-(AZ14-AY14)</f>
        <v>-0</v>
      </c>
      <c r="BC14" s="10" t="n">
        <f aca="false">'Year Over Year'!BD14</f>
        <v>0</v>
      </c>
      <c r="BD14" s="10" t="n">
        <f aca="false">$BT14/12</f>
        <v>0</v>
      </c>
      <c r="BE14" s="10" t="n">
        <f aca="false">-(BD14-BC14)</f>
        <v>-0</v>
      </c>
      <c r="BG14" s="10" t="n">
        <f aca="false">'Year Over Year'!BH14</f>
        <v>0</v>
      </c>
      <c r="BH14" s="10" t="n">
        <f aca="false">$BT14/12</f>
        <v>0</v>
      </c>
      <c r="BI14" s="10" t="n">
        <f aca="false">-(BH14-BG14)</f>
        <v>-0</v>
      </c>
      <c r="BK14" s="10" t="n">
        <f aca="false">AY14+BC14+BG14</f>
        <v>0</v>
      </c>
      <c r="BL14" s="10" t="n">
        <f aca="false">AZ14+BD14+BH14</f>
        <v>0</v>
      </c>
      <c r="BM14" s="10" t="n">
        <f aca="false">-(BL14-BK14)</f>
        <v>-0</v>
      </c>
      <c r="BO14" s="10" t="n">
        <f aca="false">C14+G14+K14</f>
        <v>152</v>
      </c>
      <c r="BP14" s="10" t="n">
        <f aca="false">D14+H14+L14</f>
        <v>119</v>
      </c>
      <c r="BQ14" s="10" t="n">
        <f aca="false">-(BP14-BO14)</f>
        <v>33</v>
      </c>
      <c r="BR14" s="11" t="n">
        <v>0</v>
      </c>
      <c r="BT14" s="10" t="n">
        <v>0</v>
      </c>
    </row>
    <row r="15" customFormat="false" ht="12.75" hidden="false" customHeight="false" outlineLevel="0" collapsed="false">
      <c r="A15" s="0" t="s">
        <v>23</v>
      </c>
      <c r="C15" s="10" t="n">
        <f aca="false">'Year Over Year'!D15</f>
        <v>84</v>
      </c>
      <c r="D15" s="10" t="n">
        <v>12</v>
      </c>
      <c r="E15" s="10" t="n">
        <f aca="false">-(D15-C15)</f>
        <v>72</v>
      </c>
      <c r="F15" s="11"/>
      <c r="G15" s="10" t="n">
        <f aca="false">'Year Over Year'!H15</f>
        <v>88</v>
      </c>
      <c r="H15" s="10" t="n">
        <v>13</v>
      </c>
      <c r="I15" s="10" t="n">
        <f aca="false">-(H15-G15)</f>
        <v>75</v>
      </c>
      <c r="K15" s="10" t="n">
        <f aca="false">'Year Over Year'!L15</f>
        <v>134</v>
      </c>
      <c r="L15" s="10" t="n">
        <v>13</v>
      </c>
      <c r="M15" s="10" t="n">
        <f aca="false">-(L15-K15)</f>
        <v>121</v>
      </c>
      <c r="O15" s="10" t="n">
        <f aca="false">C15+G15+K15</f>
        <v>306</v>
      </c>
      <c r="P15" s="10" t="n">
        <f aca="false">D15+H15+L15</f>
        <v>38</v>
      </c>
      <c r="Q15" s="10" t="n">
        <f aca="false">-(P15-O15)</f>
        <v>268</v>
      </c>
      <c r="S15" s="10" t="n">
        <f aca="false">'Year Over Year'!T15</f>
        <v>0</v>
      </c>
      <c r="T15" s="10" t="n">
        <f aca="false">$BT15/12</f>
        <v>12.5</v>
      </c>
      <c r="U15" s="10" t="n">
        <f aca="false">-(T15-S15)</f>
        <v>-12.5</v>
      </c>
      <c r="W15" s="10" t="n">
        <f aca="false">'Year Over Year'!X15</f>
        <v>0</v>
      </c>
      <c r="X15" s="10" t="n">
        <f aca="false">$BT15/12</f>
        <v>12.5</v>
      </c>
      <c r="Y15" s="10" t="n">
        <f aca="false">-(X15-W15)</f>
        <v>-12.5</v>
      </c>
      <c r="AA15" s="10" t="n">
        <f aca="false">'Year Over Year'!AB15</f>
        <v>0</v>
      </c>
      <c r="AB15" s="10" t="n">
        <f aca="false">$BT15/12</f>
        <v>12.5</v>
      </c>
      <c r="AC15" s="10" t="n">
        <f aca="false">-(AB15-AA15)</f>
        <v>-12.5</v>
      </c>
      <c r="AE15" s="10" t="n">
        <f aca="false">S15+W15+AA15</f>
        <v>0</v>
      </c>
      <c r="AF15" s="10" t="n">
        <f aca="false">T15+X15+AB15</f>
        <v>37.5</v>
      </c>
      <c r="AG15" s="10" t="n">
        <f aca="false">-(AF15-AE15)</f>
        <v>-37.5</v>
      </c>
      <c r="AI15" s="10" t="n">
        <f aca="false">'Year Over Year'!AJ15</f>
        <v>0</v>
      </c>
      <c r="AJ15" s="10" t="n">
        <f aca="false">$BT15/12</f>
        <v>12.5</v>
      </c>
      <c r="AK15" s="10" t="n">
        <f aca="false">-(AJ15-AI15)</f>
        <v>-12.5</v>
      </c>
      <c r="AM15" s="10" t="n">
        <f aca="false">'Year Over Year'!AN15</f>
        <v>0</v>
      </c>
      <c r="AN15" s="10" t="n">
        <f aca="false">$BT15/12</f>
        <v>12.5</v>
      </c>
      <c r="AO15" s="10" t="n">
        <f aca="false">-(AN15-AM15)</f>
        <v>-12.5</v>
      </c>
      <c r="AQ15" s="10" t="n">
        <f aca="false">'Year Over Year'!AR15</f>
        <v>0</v>
      </c>
      <c r="AR15" s="10" t="n">
        <f aca="false">$BT15/12</f>
        <v>12.5</v>
      </c>
      <c r="AS15" s="10" t="n">
        <f aca="false">-(AR15-AQ15)</f>
        <v>-12.5</v>
      </c>
      <c r="AU15" s="10" t="n">
        <f aca="false">AI15+AM15+AQ15</f>
        <v>0</v>
      </c>
      <c r="AV15" s="10" t="n">
        <f aca="false">AJ15+AN15+AR15</f>
        <v>37.5</v>
      </c>
      <c r="AW15" s="10" t="n">
        <f aca="false">-(AV15-AU15)</f>
        <v>-37.5</v>
      </c>
      <c r="AY15" s="10" t="n">
        <f aca="false">'Year Over Year'!AZ15</f>
        <v>0</v>
      </c>
      <c r="AZ15" s="10" t="n">
        <f aca="false">$BT15/12</f>
        <v>12.5</v>
      </c>
      <c r="BA15" s="10" t="n">
        <f aca="false">-(AZ15-AY15)</f>
        <v>-12.5</v>
      </c>
      <c r="BC15" s="10" t="n">
        <f aca="false">'Year Over Year'!BD15</f>
        <v>0</v>
      </c>
      <c r="BD15" s="10" t="n">
        <f aca="false">$BT15/12</f>
        <v>12.5</v>
      </c>
      <c r="BE15" s="10" t="n">
        <f aca="false">-(BD15-BC15)</f>
        <v>-12.5</v>
      </c>
      <c r="BG15" s="10" t="n">
        <f aca="false">'Year Over Year'!BH15</f>
        <v>0</v>
      </c>
      <c r="BH15" s="10" t="n">
        <f aca="false">$BT15/12</f>
        <v>12.5</v>
      </c>
      <c r="BI15" s="10" t="n">
        <f aca="false">-(BH15-BG15)</f>
        <v>-12.5</v>
      </c>
      <c r="BK15" s="10" t="n">
        <f aca="false">AY15+BC15+BG15</f>
        <v>0</v>
      </c>
      <c r="BL15" s="10" t="n">
        <f aca="false">AZ15+BD15+BH15</f>
        <v>37.5</v>
      </c>
      <c r="BM15" s="10" t="n">
        <f aca="false">-(BL15-BK15)</f>
        <v>-37.5</v>
      </c>
      <c r="BO15" s="10" t="n">
        <f aca="false">C15+G15+K15</f>
        <v>306</v>
      </c>
      <c r="BP15" s="10" t="n">
        <f aca="false">D15+H15+L15</f>
        <v>38</v>
      </c>
      <c r="BQ15" s="10" t="n">
        <f aca="false">-(BP15-BO15)</f>
        <v>268</v>
      </c>
      <c r="BR15" s="11" t="n">
        <f aca="false">BQ15/BP15</f>
        <v>7.05263157894737</v>
      </c>
      <c r="BT15" s="10" t="n">
        <v>150</v>
      </c>
    </row>
    <row r="16" customFormat="false" ht="12.75" hidden="false" customHeight="false" outlineLevel="0" collapsed="false">
      <c r="A16" s="0" t="s">
        <v>24</v>
      </c>
      <c r="C16" s="10" t="n">
        <f aca="false">'Year Over Year'!D16</f>
        <v>43</v>
      </c>
      <c r="D16" s="10" t="n">
        <v>12</v>
      </c>
      <c r="E16" s="10" t="n">
        <f aca="false">-(D16-C16)</f>
        <v>31</v>
      </c>
      <c r="F16" s="11"/>
      <c r="G16" s="10" t="n">
        <f aca="false">'Year Over Year'!H16</f>
        <v>25</v>
      </c>
      <c r="H16" s="10" t="n">
        <v>13</v>
      </c>
      <c r="I16" s="10" t="n">
        <f aca="false">-(H16-G16)</f>
        <v>12</v>
      </c>
      <c r="K16" s="10" t="n">
        <f aca="false">'Year Over Year'!L16</f>
        <v>29</v>
      </c>
      <c r="L16" s="10" t="n">
        <v>13</v>
      </c>
      <c r="M16" s="10" t="n">
        <f aca="false">-(L16-K16)</f>
        <v>16</v>
      </c>
      <c r="O16" s="10" t="n">
        <f aca="false">C16+G16+K16</f>
        <v>97</v>
      </c>
      <c r="P16" s="10" t="n">
        <f aca="false">D16+H16+L16</f>
        <v>38</v>
      </c>
      <c r="Q16" s="10" t="n">
        <f aca="false">-(P16-O16)</f>
        <v>59</v>
      </c>
      <c r="S16" s="10" t="n">
        <f aca="false">'Year Over Year'!T16</f>
        <v>0</v>
      </c>
      <c r="T16" s="10" t="n">
        <f aca="false">$BT16/12</f>
        <v>12.5</v>
      </c>
      <c r="U16" s="10" t="n">
        <f aca="false">-(T16-S16)</f>
        <v>-12.5</v>
      </c>
      <c r="W16" s="10" t="n">
        <f aca="false">'Year Over Year'!X16</f>
        <v>0</v>
      </c>
      <c r="X16" s="10" t="n">
        <f aca="false">$BT16/12</f>
        <v>12.5</v>
      </c>
      <c r="Y16" s="10" t="n">
        <f aca="false">-(X16-W16)</f>
        <v>-12.5</v>
      </c>
      <c r="AA16" s="10" t="n">
        <f aca="false">'Year Over Year'!AB16</f>
        <v>0</v>
      </c>
      <c r="AB16" s="10" t="n">
        <f aca="false">$BT16/12</f>
        <v>12.5</v>
      </c>
      <c r="AC16" s="10" t="n">
        <f aca="false">-(AB16-AA16)</f>
        <v>-12.5</v>
      </c>
      <c r="AE16" s="10" t="n">
        <f aca="false">S16+W16+AA16</f>
        <v>0</v>
      </c>
      <c r="AF16" s="10" t="n">
        <f aca="false">T16+X16+AB16</f>
        <v>37.5</v>
      </c>
      <c r="AG16" s="10" t="n">
        <f aca="false">-(AF16-AE16)</f>
        <v>-37.5</v>
      </c>
      <c r="AI16" s="10" t="n">
        <f aca="false">'Year Over Year'!AJ16</f>
        <v>0</v>
      </c>
      <c r="AJ16" s="10" t="n">
        <f aca="false">$BT16/12</f>
        <v>12.5</v>
      </c>
      <c r="AK16" s="10" t="n">
        <f aca="false">-(AJ16-AI16)</f>
        <v>-12.5</v>
      </c>
      <c r="AM16" s="10" t="n">
        <f aca="false">'Year Over Year'!AN16</f>
        <v>0</v>
      </c>
      <c r="AN16" s="10" t="n">
        <f aca="false">$BT16/12</f>
        <v>12.5</v>
      </c>
      <c r="AO16" s="10" t="n">
        <f aca="false">-(AN16-AM16)</f>
        <v>-12.5</v>
      </c>
      <c r="AQ16" s="10" t="n">
        <f aca="false">'Year Over Year'!AR16</f>
        <v>0</v>
      </c>
      <c r="AR16" s="10" t="n">
        <f aca="false">$BT16/12</f>
        <v>12.5</v>
      </c>
      <c r="AS16" s="10" t="n">
        <f aca="false">-(AR16-AQ16)</f>
        <v>-12.5</v>
      </c>
      <c r="AU16" s="10" t="n">
        <f aca="false">AI16+AM16+AQ16</f>
        <v>0</v>
      </c>
      <c r="AV16" s="10" t="n">
        <f aca="false">AJ16+AN16+AR16</f>
        <v>37.5</v>
      </c>
      <c r="AW16" s="10" t="n">
        <f aca="false">-(AV16-AU16)</f>
        <v>-37.5</v>
      </c>
      <c r="AY16" s="10" t="n">
        <f aca="false">'Year Over Year'!AZ16</f>
        <v>0</v>
      </c>
      <c r="AZ16" s="10" t="n">
        <f aca="false">$BT16/12</f>
        <v>12.5</v>
      </c>
      <c r="BA16" s="10" t="n">
        <f aca="false">-(AZ16-AY16)</f>
        <v>-12.5</v>
      </c>
      <c r="BC16" s="10" t="n">
        <f aca="false">'Year Over Year'!BD16</f>
        <v>0</v>
      </c>
      <c r="BD16" s="10" t="n">
        <f aca="false">$BT16/12</f>
        <v>12.5</v>
      </c>
      <c r="BE16" s="10" t="n">
        <f aca="false">-(BD16-BC16)</f>
        <v>-12.5</v>
      </c>
      <c r="BG16" s="10" t="n">
        <f aca="false">'Year Over Year'!BH16</f>
        <v>0</v>
      </c>
      <c r="BH16" s="10" t="n">
        <f aca="false">$BT16/12</f>
        <v>12.5</v>
      </c>
      <c r="BI16" s="10" t="n">
        <f aca="false">-(BH16-BG16)</f>
        <v>-12.5</v>
      </c>
      <c r="BK16" s="10" t="n">
        <f aca="false">AY16+BC16+BG16</f>
        <v>0</v>
      </c>
      <c r="BL16" s="10" t="n">
        <f aca="false">AZ16+BD16+BH16</f>
        <v>37.5</v>
      </c>
      <c r="BM16" s="10" t="n">
        <f aca="false">-(BL16-BK16)</f>
        <v>-37.5</v>
      </c>
      <c r="BO16" s="10" t="n">
        <f aca="false">C16+G16+K16</f>
        <v>97</v>
      </c>
      <c r="BP16" s="10" t="n">
        <f aca="false">D16+H16+L16</f>
        <v>38</v>
      </c>
      <c r="BQ16" s="10" t="n">
        <f aca="false">-(BP16-BO16)</f>
        <v>59</v>
      </c>
      <c r="BR16" s="11" t="n">
        <f aca="false">BQ16/BP16</f>
        <v>1.55263157894737</v>
      </c>
      <c r="BT16" s="10" t="n">
        <v>150</v>
      </c>
    </row>
    <row r="17" customFormat="false" ht="12.75" hidden="false" customHeight="false" outlineLevel="0" collapsed="false">
      <c r="A17" s="0" t="s">
        <v>25</v>
      </c>
      <c r="C17" s="10" t="n">
        <f aca="false">'Year Over Year'!D17</f>
        <v>0</v>
      </c>
      <c r="D17" s="10" t="n">
        <v>10</v>
      </c>
      <c r="E17" s="10" t="n">
        <f aca="false">-(D17-C17)</f>
        <v>-10</v>
      </c>
      <c r="F17" s="11"/>
      <c r="G17" s="10" t="n">
        <f aca="false">'Year Over Year'!H17</f>
        <v>0</v>
      </c>
      <c r="H17" s="10" t="n">
        <v>10</v>
      </c>
      <c r="I17" s="10" t="n">
        <f aca="false">-(H17-G17)</f>
        <v>-10</v>
      </c>
      <c r="K17" s="10" t="n">
        <f aca="false">'Year Over Year'!L17</f>
        <v>0</v>
      </c>
      <c r="L17" s="10" t="n">
        <v>11</v>
      </c>
      <c r="M17" s="10" t="n">
        <f aca="false">-(L17-K17)</f>
        <v>-11</v>
      </c>
      <c r="O17" s="10" t="n">
        <f aca="false">C17+G17+K17</f>
        <v>0</v>
      </c>
      <c r="P17" s="10" t="n">
        <f aca="false">D17+H17+L17</f>
        <v>31</v>
      </c>
      <c r="Q17" s="10" t="n">
        <f aca="false">-(P17-O17)</f>
        <v>-31</v>
      </c>
      <c r="S17" s="10" t="n">
        <f aca="false">'Year Over Year'!T17</f>
        <v>0</v>
      </c>
      <c r="T17" s="10" t="n">
        <f aca="false">$BT17/12</f>
        <v>10.4166666666667</v>
      </c>
      <c r="U17" s="10" t="n">
        <f aca="false">-(T17-S17)</f>
        <v>-10.4166666666667</v>
      </c>
      <c r="W17" s="10" t="n">
        <f aca="false">'Year Over Year'!X17</f>
        <v>0</v>
      </c>
      <c r="X17" s="10" t="n">
        <f aca="false">$BT17/12</f>
        <v>10.4166666666667</v>
      </c>
      <c r="Y17" s="10" t="n">
        <f aca="false">-(X17-W17)</f>
        <v>-10.4166666666667</v>
      </c>
      <c r="AA17" s="10" t="n">
        <f aca="false">'Year Over Year'!AB17</f>
        <v>0</v>
      </c>
      <c r="AB17" s="10" t="n">
        <f aca="false">$BT17/12</f>
        <v>10.4166666666667</v>
      </c>
      <c r="AC17" s="10" t="n">
        <f aca="false">-(AB17-AA17)</f>
        <v>-10.4166666666667</v>
      </c>
      <c r="AE17" s="10" t="n">
        <f aca="false">S17+W17+AA17</f>
        <v>0</v>
      </c>
      <c r="AF17" s="10" t="n">
        <f aca="false">T17+X17+AB17</f>
        <v>31.25</v>
      </c>
      <c r="AG17" s="10" t="n">
        <f aca="false">-(AF17-AE17)</f>
        <v>-31.25</v>
      </c>
      <c r="AI17" s="10" t="n">
        <f aca="false">'Year Over Year'!AJ17</f>
        <v>0</v>
      </c>
      <c r="AJ17" s="10" t="n">
        <f aca="false">$BT17/12</f>
        <v>10.4166666666667</v>
      </c>
      <c r="AK17" s="10" t="n">
        <f aca="false">-(AJ17-AI17)</f>
        <v>-10.4166666666667</v>
      </c>
      <c r="AM17" s="10" t="n">
        <f aca="false">'Year Over Year'!AN17</f>
        <v>0</v>
      </c>
      <c r="AN17" s="10" t="n">
        <f aca="false">$BT17/12</f>
        <v>10.4166666666667</v>
      </c>
      <c r="AO17" s="10" t="n">
        <f aca="false">-(AN17-AM17)</f>
        <v>-10.4166666666667</v>
      </c>
      <c r="AQ17" s="10" t="n">
        <f aca="false">'Year Over Year'!AR17</f>
        <v>0</v>
      </c>
      <c r="AR17" s="10" t="n">
        <f aca="false">$BT17/12</f>
        <v>10.4166666666667</v>
      </c>
      <c r="AS17" s="10" t="n">
        <f aca="false">-(AR17-AQ17)</f>
        <v>-10.4166666666667</v>
      </c>
      <c r="AU17" s="10" t="n">
        <f aca="false">AI17+AM17+AQ17</f>
        <v>0</v>
      </c>
      <c r="AV17" s="10" t="n">
        <f aca="false">AJ17+AN17+AR17</f>
        <v>31.25</v>
      </c>
      <c r="AW17" s="10" t="n">
        <f aca="false">-(AV17-AU17)</f>
        <v>-31.25</v>
      </c>
      <c r="AY17" s="10" t="n">
        <f aca="false">'Year Over Year'!AZ17</f>
        <v>0</v>
      </c>
      <c r="AZ17" s="10" t="n">
        <f aca="false">$BT17/12</f>
        <v>10.4166666666667</v>
      </c>
      <c r="BA17" s="10" t="n">
        <f aca="false">-(AZ17-AY17)</f>
        <v>-10.4166666666667</v>
      </c>
      <c r="BC17" s="10" t="n">
        <f aca="false">'Year Over Year'!BD17</f>
        <v>0</v>
      </c>
      <c r="BD17" s="10" t="n">
        <f aca="false">$BT17/12</f>
        <v>10.4166666666667</v>
      </c>
      <c r="BE17" s="10" t="n">
        <f aca="false">-(BD17-BC17)</f>
        <v>-10.4166666666667</v>
      </c>
      <c r="BG17" s="10" t="n">
        <f aca="false">'Year Over Year'!BH17</f>
        <v>0</v>
      </c>
      <c r="BH17" s="10" t="n">
        <f aca="false">$BT17/12</f>
        <v>10.4166666666667</v>
      </c>
      <c r="BI17" s="10" t="n">
        <f aca="false">-(BH17-BG17)</f>
        <v>-10.4166666666667</v>
      </c>
      <c r="BK17" s="10" t="n">
        <f aca="false">AY17+BC17+BG17</f>
        <v>0</v>
      </c>
      <c r="BL17" s="10" t="n">
        <f aca="false">AZ17+BD17+BH17</f>
        <v>31.25</v>
      </c>
      <c r="BM17" s="10" t="n">
        <f aca="false">-(BL17-BK17)</f>
        <v>-31.25</v>
      </c>
      <c r="BO17" s="10" t="n">
        <f aca="false">C17+G17+K17</f>
        <v>0</v>
      </c>
      <c r="BP17" s="10" t="n">
        <f aca="false">D17+H17+L17</f>
        <v>31</v>
      </c>
      <c r="BQ17" s="10" t="n">
        <f aca="false">-(BP17-BO17)</f>
        <v>-31</v>
      </c>
      <c r="BR17" s="11" t="n">
        <f aca="false">BQ17/BP17</f>
        <v>-1</v>
      </c>
      <c r="BT17" s="10" t="n">
        <v>125</v>
      </c>
    </row>
    <row r="18" customFormat="false" ht="12.75" hidden="true" customHeight="false" outlineLevel="0" collapsed="false">
      <c r="A18" s="0" t="s">
        <v>26</v>
      </c>
      <c r="C18" s="10" t="n">
        <f aca="false">'Year Over Year'!D18</f>
        <v>0</v>
      </c>
      <c r="D18" s="10" t="n">
        <v>0</v>
      </c>
      <c r="E18" s="10" t="n">
        <f aca="false">-(D18-C18)</f>
        <v>-0</v>
      </c>
      <c r="F18" s="11"/>
      <c r="G18" s="10" t="n">
        <f aca="false">'Year Over Year'!H18</f>
        <v>0</v>
      </c>
      <c r="H18" s="10" t="n">
        <f aca="false">$BT18/12</f>
        <v>0</v>
      </c>
      <c r="I18" s="10" t="n">
        <f aca="false">-(H18-G18)</f>
        <v>-0</v>
      </c>
      <c r="K18" s="10" t="n">
        <f aca="false">'Year Over Year'!L18</f>
        <v>0</v>
      </c>
      <c r="L18" s="10" t="n">
        <f aca="false">$BT18/12</f>
        <v>0</v>
      </c>
      <c r="M18" s="10" t="n">
        <f aca="false">-(L18-K18)</f>
        <v>-0</v>
      </c>
      <c r="O18" s="10" t="n">
        <f aca="false">C18+G18+K18</f>
        <v>0</v>
      </c>
      <c r="P18" s="10" t="n">
        <f aca="false">D18+H18+L18</f>
        <v>0</v>
      </c>
      <c r="Q18" s="10" t="n">
        <f aca="false">-(P18-O18)</f>
        <v>-0</v>
      </c>
      <c r="S18" s="10" t="n">
        <f aca="false">'Year Over Year'!T18</f>
        <v>0</v>
      </c>
      <c r="T18" s="10" t="n">
        <f aca="false">$BT18/12</f>
        <v>0</v>
      </c>
      <c r="U18" s="10" t="n">
        <f aca="false">-(T18-S18)</f>
        <v>-0</v>
      </c>
      <c r="W18" s="10" t="n">
        <f aca="false">'Year Over Year'!X18</f>
        <v>0</v>
      </c>
      <c r="X18" s="10" t="n">
        <f aca="false">$BT18/12</f>
        <v>0</v>
      </c>
      <c r="Y18" s="10" t="n">
        <f aca="false">-(X18-W18)</f>
        <v>-0</v>
      </c>
      <c r="AA18" s="10" t="n">
        <f aca="false">'Year Over Year'!AB18</f>
        <v>0</v>
      </c>
      <c r="AB18" s="10" t="n">
        <f aca="false">$BT18/12</f>
        <v>0</v>
      </c>
      <c r="AC18" s="10" t="n">
        <f aca="false">-(AB18-AA18)</f>
        <v>-0</v>
      </c>
      <c r="AE18" s="10" t="n">
        <f aca="false">S18+W18+AA18</f>
        <v>0</v>
      </c>
      <c r="AF18" s="10" t="n">
        <f aca="false">T18+X18+AB18</f>
        <v>0</v>
      </c>
      <c r="AG18" s="10" t="n">
        <f aca="false">-(AF18-AE18)</f>
        <v>-0</v>
      </c>
      <c r="AI18" s="10" t="n">
        <f aca="false">'Year Over Year'!AJ18</f>
        <v>0</v>
      </c>
      <c r="AJ18" s="10" t="n">
        <f aca="false">$BT18/12</f>
        <v>0</v>
      </c>
      <c r="AK18" s="10" t="n">
        <f aca="false">-(AJ18-AI18)</f>
        <v>-0</v>
      </c>
      <c r="AM18" s="10" t="n">
        <f aca="false">'Year Over Year'!AN18</f>
        <v>0</v>
      </c>
      <c r="AN18" s="10" t="n">
        <f aca="false">$BT18/12</f>
        <v>0</v>
      </c>
      <c r="AO18" s="10" t="n">
        <f aca="false">-(AN18-AM18)</f>
        <v>-0</v>
      </c>
      <c r="AQ18" s="10" t="n">
        <f aca="false">'Year Over Year'!AR18</f>
        <v>0</v>
      </c>
      <c r="AR18" s="10" t="n">
        <f aca="false">$BT18/12</f>
        <v>0</v>
      </c>
      <c r="AS18" s="10" t="n">
        <f aca="false">-(AR18-AQ18)</f>
        <v>-0</v>
      </c>
      <c r="AU18" s="10" t="n">
        <f aca="false">AI18+AM18+AQ18</f>
        <v>0</v>
      </c>
      <c r="AV18" s="10" t="n">
        <f aca="false">AJ18+AN18+AR18</f>
        <v>0</v>
      </c>
      <c r="AW18" s="10" t="n">
        <f aca="false">-(AV18-AU18)</f>
        <v>-0</v>
      </c>
      <c r="AY18" s="10" t="n">
        <f aca="false">'Year Over Year'!AZ18</f>
        <v>0</v>
      </c>
      <c r="AZ18" s="10" t="n">
        <f aca="false">$BT18/12</f>
        <v>0</v>
      </c>
      <c r="BA18" s="10" t="n">
        <f aca="false">-(AZ18-AY18)</f>
        <v>-0</v>
      </c>
      <c r="BC18" s="10" t="n">
        <f aca="false">'Year Over Year'!BD18</f>
        <v>0</v>
      </c>
      <c r="BD18" s="10" t="n">
        <f aca="false">$BT18/12</f>
        <v>0</v>
      </c>
      <c r="BE18" s="10" t="n">
        <f aca="false">-(BD18-BC18)</f>
        <v>-0</v>
      </c>
      <c r="BG18" s="10" t="n">
        <f aca="false">'Year Over Year'!BH18</f>
        <v>0</v>
      </c>
      <c r="BH18" s="10" t="n">
        <f aca="false">$BT18/12</f>
        <v>0</v>
      </c>
      <c r="BI18" s="10" t="n">
        <f aca="false">-(BH18-BG18)</f>
        <v>-0</v>
      </c>
      <c r="BK18" s="10" t="n">
        <f aca="false">AY18+BC18+BG18</f>
        <v>0</v>
      </c>
      <c r="BL18" s="10" t="n">
        <f aca="false">AZ18+BD18+BH18</f>
        <v>0</v>
      </c>
      <c r="BM18" s="10" t="n">
        <f aca="false">-(BL18-BK18)</f>
        <v>-0</v>
      </c>
      <c r="BO18" s="10" t="n">
        <f aca="false">C18+G18+K18</f>
        <v>0</v>
      </c>
      <c r="BP18" s="10" t="n">
        <f aca="false">D18+H18+L18</f>
        <v>0</v>
      </c>
      <c r="BQ18" s="10" t="n">
        <f aca="false">-(BP18-BO18)</f>
        <v>-0</v>
      </c>
      <c r="BR18" s="11"/>
      <c r="BT18" s="10" t="n">
        <v>0</v>
      </c>
    </row>
    <row r="19" customFormat="false" ht="12.75" hidden="false" customHeight="false" outlineLevel="0" collapsed="false">
      <c r="A19" s="0" t="s">
        <v>27</v>
      </c>
      <c r="C19" s="10" t="n">
        <f aca="false">'Year Over Year'!D19</f>
        <v>439</v>
      </c>
      <c r="D19" s="10" t="n">
        <v>133</v>
      </c>
      <c r="E19" s="10" t="n">
        <f aca="false">-(D19-C19)</f>
        <v>306</v>
      </c>
      <c r="F19" s="11"/>
      <c r="G19" s="10" t="n">
        <f aca="false">'Year Over Year'!H19</f>
        <v>283</v>
      </c>
      <c r="H19" s="10" t="n">
        <v>133</v>
      </c>
      <c r="I19" s="10" t="n">
        <f aca="false">-(H19-G19)</f>
        <v>150</v>
      </c>
      <c r="K19" s="10" t="n">
        <f aca="false">'Year Over Year'!L19</f>
        <v>372</v>
      </c>
      <c r="L19" s="10" t="n">
        <v>134</v>
      </c>
      <c r="M19" s="10" t="n">
        <f aca="false">-(L19-K19)</f>
        <v>238</v>
      </c>
      <c r="O19" s="10" t="n">
        <f aca="false">C19+G19+K19</f>
        <v>1094</v>
      </c>
      <c r="P19" s="10" t="n">
        <f aca="false">D19+H19+L19</f>
        <v>400</v>
      </c>
      <c r="Q19" s="10" t="n">
        <f aca="false">-(P19-O19)</f>
        <v>694</v>
      </c>
      <c r="S19" s="10" t="n">
        <f aca="false">'Year Over Year'!T19</f>
        <v>0</v>
      </c>
      <c r="T19" s="10" t="n">
        <f aca="false">$BT19/12</f>
        <v>133.333333333333</v>
      </c>
      <c r="U19" s="10" t="n">
        <f aca="false">-(T19-S19)</f>
        <v>-133.333333333333</v>
      </c>
      <c r="W19" s="10" t="n">
        <f aca="false">'Year Over Year'!X19</f>
        <v>0</v>
      </c>
      <c r="X19" s="10" t="n">
        <f aca="false">$BT19/12</f>
        <v>133.333333333333</v>
      </c>
      <c r="Y19" s="10" t="n">
        <f aca="false">-(X19-W19)</f>
        <v>-133.333333333333</v>
      </c>
      <c r="AA19" s="10" t="n">
        <f aca="false">'Year Over Year'!AB19</f>
        <v>0</v>
      </c>
      <c r="AB19" s="10" t="n">
        <f aca="false">$BT19/12</f>
        <v>133.333333333333</v>
      </c>
      <c r="AC19" s="10" t="n">
        <f aca="false">-(AB19-AA19)</f>
        <v>-133.333333333333</v>
      </c>
      <c r="AE19" s="10" t="n">
        <f aca="false">S19+W19+AA19</f>
        <v>0</v>
      </c>
      <c r="AF19" s="10" t="n">
        <f aca="false">T19+X19+AB19</f>
        <v>400</v>
      </c>
      <c r="AG19" s="10" t="n">
        <f aca="false">-(AF19-AE19)</f>
        <v>-400</v>
      </c>
      <c r="AI19" s="10" t="n">
        <f aca="false">'Year Over Year'!AJ19</f>
        <v>0</v>
      </c>
      <c r="AJ19" s="10" t="n">
        <f aca="false">$BT19/12</f>
        <v>133.333333333333</v>
      </c>
      <c r="AK19" s="10" t="n">
        <f aca="false">-(AJ19-AI19)</f>
        <v>-133.333333333333</v>
      </c>
      <c r="AM19" s="10" t="n">
        <f aca="false">'Year Over Year'!AN19</f>
        <v>0</v>
      </c>
      <c r="AN19" s="10" t="n">
        <f aca="false">$BT19/12</f>
        <v>133.333333333333</v>
      </c>
      <c r="AO19" s="10" t="n">
        <f aca="false">-(AN19-AM19)</f>
        <v>-133.333333333333</v>
      </c>
      <c r="AQ19" s="10" t="n">
        <f aca="false">'Year Over Year'!AR19</f>
        <v>0</v>
      </c>
      <c r="AR19" s="10" t="n">
        <f aca="false">$BT19/12</f>
        <v>133.333333333333</v>
      </c>
      <c r="AS19" s="10" t="n">
        <f aca="false">-(AR19-AQ19)</f>
        <v>-133.333333333333</v>
      </c>
      <c r="AU19" s="10" t="n">
        <f aca="false">AI19+AM19+AQ19</f>
        <v>0</v>
      </c>
      <c r="AV19" s="10" t="n">
        <f aca="false">AJ19+AN19+AR19</f>
        <v>400</v>
      </c>
      <c r="AW19" s="10" t="n">
        <f aca="false">-(AV19-AU19)</f>
        <v>-400</v>
      </c>
      <c r="AY19" s="10" t="n">
        <f aca="false">'Year Over Year'!AZ19</f>
        <v>0</v>
      </c>
      <c r="AZ19" s="10" t="n">
        <f aca="false">$BT19/12</f>
        <v>133.333333333333</v>
      </c>
      <c r="BA19" s="10" t="n">
        <f aca="false">-(AZ19-AY19)</f>
        <v>-133.333333333333</v>
      </c>
      <c r="BC19" s="10" t="n">
        <f aca="false">'Year Over Year'!BD19</f>
        <v>0</v>
      </c>
      <c r="BD19" s="10" t="n">
        <f aca="false">$BT19/12</f>
        <v>133.333333333333</v>
      </c>
      <c r="BE19" s="10" t="n">
        <f aca="false">-(BD19-BC19)</f>
        <v>-133.333333333333</v>
      </c>
      <c r="BG19" s="10" t="n">
        <f aca="false">'Year Over Year'!BH19</f>
        <v>0</v>
      </c>
      <c r="BH19" s="10" t="n">
        <f aca="false">$BT19/12</f>
        <v>133.333333333333</v>
      </c>
      <c r="BI19" s="10" t="n">
        <f aca="false">-(BH19-BG19)</f>
        <v>-133.333333333333</v>
      </c>
      <c r="BK19" s="10" t="n">
        <f aca="false">AY19+BC19+BG19</f>
        <v>0</v>
      </c>
      <c r="BL19" s="10" t="n">
        <f aca="false">AZ19+BD19+BH19</f>
        <v>400</v>
      </c>
      <c r="BM19" s="10" t="n">
        <f aca="false">-(BL19-BK19)</f>
        <v>-400</v>
      </c>
      <c r="BO19" s="10" t="n">
        <f aca="false">C19+G19+K19</f>
        <v>1094</v>
      </c>
      <c r="BP19" s="10" t="n">
        <f aca="false">D19+H19+L19</f>
        <v>400</v>
      </c>
      <c r="BQ19" s="10" t="n">
        <f aca="false">-(BP19-BO19)</f>
        <v>694</v>
      </c>
      <c r="BR19" s="11" t="n">
        <f aca="false">BQ19/BP19</f>
        <v>1.735</v>
      </c>
      <c r="BT19" s="10" t="n">
        <v>1600</v>
      </c>
    </row>
    <row r="20" customFormat="false" ht="12.75" hidden="false" customHeight="false" outlineLevel="0" collapsed="false">
      <c r="C20" s="10"/>
      <c r="D20" s="10"/>
      <c r="E20" s="10"/>
      <c r="F20" s="11"/>
      <c r="G20" s="10"/>
      <c r="H20" s="10"/>
      <c r="I20" s="10"/>
      <c r="K20" s="10"/>
      <c r="L20" s="10"/>
      <c r="M20" s="10"/>
      <c r="O20" s="10"/>
      <c r="P20" s="10"/>
      <c r="Q20" s="10"/>
      <c r="S20" s="10"/>
      <c r="T20" s="10"/>
      <c r="U20" s="10"/>
      <c r="W20" s="10"/>
      <c r="X20" s="10"/>
      <c r="Y20" s="10"/>
      <c r="AA20" s="10"/>
      <c r="AB20" s="10"/>
      <c r="AC20" s="10"/>
      <c r="AE20" s="10"/>
      <c r="AF20" s="10"/>
      <c r="AG20" s="10"/>
      <c r="AI20" s="10"/>
      <c r="AJ20" s="10"/>
      <c r="AK20" s="10"/>
      <c r="AM20" s="10"/>
      <c r="AN20" s="10"/>
      <c r="AO20" s="10"/>
      <c r="AQ20" s="10"/>
      <c r="AR20" s="10"/>
      <c r="AS20" s="10"/>
      <c r="AU20" s="10"/>
      <c r="AV20" s="10"/>
      <c r="AW20" s="10"/>
      <c r="AY20" s="10"/>
      <c r="AZ20" s="10"/>
      <c r="BA20" s="10"/>
      <c r="BC20" s="10"/>
      <c r="BD20" s="10"/>
      <c r="BE20" s="10"/>
      <c r="BG20" s="10"/>
      <c r="BH20" s="10"/>
      <c r="BI20" s="10"/>
      <c r="BK20" s="10"/>
      <c r="BL20" s="10"/>
      <c r="BM20" s="10"/>
      <c r="BO20" s="10"/>
      <c r="BP20" s="10"/>
      <c r="BQ20" s="10"/>
      <c r="BR20" s="11"/>
      <c r="BT20" s="10"/>
    </row>
    <row r="21" customFormat="false" ht="12.75" hidden="false" customHeight="false" outlineLevel="0" collapsed="false">
      <c r="A21" s="3" t="s">
        <v>28</v>
      </c>
      <c r="C21" s="10"/>
      <c r="D21" s="10"/>
      <c r="E21" s="10"/>
      <c r="F21" s="11"/>
      <c r="G21" s="10"/>
      <c r="H21" s="10"/>
      <c r="I21" s="10"/>
      <c r="K21" s="10" t="n">
        <f aca="false">'Year Over Year'!L21</f>
        <v>0</v>
      </c>
      <c r="L21" s="10" t="n">
        <f aca="false">$BT21/12</f>
        <v>0</v>
      </c>
      <c r="M21" s="10"/>
      <c r="O21" s="10" t="n">
        <f aca="false">C21+G21+K21</f>
        <v>0</v>
      </c>
      <c r="P21" s="10" t="n">
        <f aca="false">D21+H21+L21</f>
        <v>0</v>
      </c>
      <c r="Q21" s="10"/>
      <c r="S21" s="10" t="n">
        <f aca="false">'Year Over Year'!T21</f>
        <v>0</v>
      </c>
      <c r="T21" s="10" t="n">
        <f aca="false">$BT21/12</f>
        <v>0</v>
      </c>
      <c r="U21" s="10"/>
      <c r="W21" s="10" t="n">
        <f aca="false">'Year Over Year'!X21</f>
        <v>0</v>
      </c>
      <c r="X21" s="10" t="n">
        <f aca="false">$BT21/12</f>
        <v>0</v>
      </c>
      <c r="Y21" s="10"/>
      <c r="AA21" s="10" t="n">
        <f aca="false">'Year Over Year'!AB21</f>
        <v>0</v>
      </c>
      <c r="AB21" s="10" t="n">
        <f aca="false">$BT21/12</f>
        <v>0</v>
      </c>
      <c r="AC21" s="10"/>
      <c r="AE21" s="10" t="n">
        <f aca="false">S21+W21+AA21</f>
        <v>0</v>
      </c>
      <c r="AF21" s="10" t="n">
        <f aca="false">T21+X21+AB21</f>
        <v>0</v>
      </c>
      <c r="AG21" s="10"/>
      <c r="AI21" s="10" t="n">
        <f aca="false">'Year Over Year'!AJ21</f>
        <v>0</v>
      </c>
      <c r="AJ21" s="10" t="n">
        <f aca="false">$BT21/12</f>
        <v>0</v>
      </c>
      <c r="AK21" s="10"/>
      <c r="AM21" s="10" t="n">
        <f aca="false">'Year Over Year'!AN21</f>
        <v>0</v>
      </c>
      <c r="AN21" s="10" t="n">
        <f aca="false">$BT21/12</f>
        <v>0</v>
      </c>
      <c r="AO21" s="10"/>
      <c r="AQ21" s="10" t="n">
        <f aca="false">'Year Over Year'!AR21</f>
        <v>0</v>
      </c>
      <c r="AR21" s="10" t="n">
        <f aca="false">$BT21/12</f>
        <v>0</v>
      </c>
      <c r="AS21" s="10"/>
      <c r="AU21" s="10" t="n">
        <f aca="false">AI21+AM21+AQ21</f>
        <v>0</v>
      </c>
      <c r="AV21" s="10" t="n">
        <f aca="false">AJ21+AN21+AR21</f>
        <v>0</v>
      </c>
      <c r="AW21" s="10"/>
      <c r="AY21" s="10" t="n">
        <f aca="false">'Year Over Year'!AZ21</f>
        <v>0</v>
      </c>
      <c r="AZ21" s="10" t="n">
        <f aca="false">$BT21/12</f>
        <v>0</v>
      </c>
      <c r="BA21" s="10"/>
      <c r="BC21" s="10" t="n">
        <f aca="false">'Year Over Year'!BD21</f>
        <v>0</v>
      </c>
      <c r="BD21" s="10" t="n">
        <f aca="false">$BT21/12</f>
        <v>0</v>
      </c>
      <c r="BE21" s="10"/>
      <c r="BG21" s="10" t="n">
        <f aca="false">'Year Over Year'!BH21</f>
        <v>0</v>
      </c>
      <c r="BH21" s="10" t="n">
        <f aca="false">$BT21/12</f>
        <v>0</v>
      </c>
      <c r="BI21" s="10"/>
      <c r="BK21" s="10" t="n">
        <f aca="false">AY21+BC21+BG21</f>
        <v>0</v>
      </c>
      <c r="BL21" s="10" t="n">
        <f aca="false">AZ21+BD21+BH21</f>
        <v>0</v>
      </c>
      <c r="BM21" s="10"/>
      <c r="BO21" s="10"/>
      <c r="BP21" s="10"/>
      <c r="BQ21" s="10"/>
      <c r="BR21" s="11"/>
      <c r="BT21" s="10"/>
    </row>
    <row r="22" customFormat="false" ht="12.75" hidden="false" customHeight="false" outlineLevel="0" collapsed="false">
      <c r="A22" s="12" t="s">
        <v>29</v>
      </c>
      <c r="C22" s="10" t="n">
        <f aca="false">'Year Over Year'!D22</f>
        <v>0</v>
      </c>
      <c r="D22" s="10" t="n">
        <v>4</v>
      </c>
      <c r="E22" s="10" t="n">
        <f aca="false">-(D22-C22)</f>
        <v>-4</v>
      </c>
      <c r="F22" s="11"/>
      <c r="G22" s="10" t="n">
        <f aca="false">'Year Over Year'!H22</f>
        <v>3</v>
      </c>
      <c r="H22" s="10" t="n">
        <v>4</v>
      </c>
      <c r="I22" s="10" t="n">
        <f aca="false">-(H22-G22)</f>
        <v>-1</v>
      </c>
      <c r="K22" s="10" t="n">
        <f aca="false">'Year Over Year'!L22</f>
        <v>1</v>
      </c>
      <c r="L22" s="10" t="n">
        <v>5</v>
      </c>
      <c r="M22" s="10" t="n">
        <f aca="false">-(L22-K22)</f>
        <v>-4</v>
      </c>
      <c r="O22" s="10" t="n">
        <f aca="false">C22+G22+K22</f>
        <v>4</v>
      </c>
      <c r="P22" s="10" t="n">
        <f aca="false">D22+H22+L22</f>
        <v>13</v>
      </c>
      <c r="Q22" s="10" t="n">
        <f aca="false">-(P22-O22)</f>
        <v>-9</v>
      </c>
      <c r="S22" s="10" t="n">
        <f aca="false">'Year Over Year'!T22</f>
        <v>0</v>
      </c>
      <c r="T22" s="10" t="n">
        <f aca="false">$BT22/12</f>
        <v>4.16666666666667</v>
      </c>
      <c r="U22" s="10" t="n">
        <f aca="false">-(T22-S22)</f>
        <v>-4.16666666666667</v>
      </c>
      <c r="W22" s="10" t="n">
        <f aca="false">'Year Over Year'!X22</f>
        <v>0</v>
      </c>
      <c r="X22" s="10" t="n">
        <f aca="false">$BT22/12</f>
        <v>4.16666666666667</v>
      </c>
      <c r="Y22" s="10" t="n">
        <f aca="false">-(X22-W22)</f>
        <v>-4.16666666666667</v>
      </c>
      <c r="AA22" s="10" t="n">
        <f aca="false">'Year Over Year'!AB22</f>
        <v>0</v>
      </c>
      <c r="AB22" s="10" t="n">
        <f aca="false">$BT22/12</f>
        <v>4.16666666666667</v>
      </c>
      <c r="AC22" s="10" t="n">
        <f aca="false">-(AB22-AA22)</f>
        <v>-4.16666666666667</v>
      </c>
      <c r="AE22" s="10" t="n">
        <f aca="false">S22+W22+AA22</f>
        <v>0</v>
      </c>
      <c r="AF22" s="10" t="n">
        <f aca="false">T22+X22+AB22</f>
        <v>12.5</v>
      </c>
      <c r="AG22" s="10" t="n">
        <f aca="false">-(AF22-AE22)</f>
        <v>-12.5</v>
      </c>
      <c r="AI22" s="10" t="n">
        <f aca="false">'Year Over Year'!AJ22</f>
        <v>0</v>
      </c>
      <c r="AJ22" s="10" t="n">
        <f aca="false">$BT22/12</f>
        <v>4.16666666666667</v>
      </c>
      <c r="AK22" s="10" t="n">
        <f aca="false">-(AJ22-AI22)</f>
        <v>-4.16666666666667</v>
      </c>
      <c r="AM22" s="10" t="n">
        <f aca="false">'Year Over Year'!AN22</f>
        <v>0</v>
      </c>
      <c r="AN22" s="10" t="n">
        <f aca="false">$BT22/12</f>
        <v>4.16666666666667</v>
      </c>
      <c r="AO22" s="10" t="n">
        <f aca="false">-(AN22-AM22)</f>
        <v>-4.16666666666667</v>
      </c>
      <c r="AQ22" s="10" t="n">
        <f aca="false">'Year Over Year'!AR22</f>
        <v>0</v>
      </c>
      <c r="AR22" s="10" t="n">
        <f aca="false">$BT22/12</f>
        <v>4.16666666666667</v>
      </c>
      <c r="AS22" s="10" t="n">
        <f aca="false">-(AR22-AQ22)</f>
        <v>-4.16666666666667</v>
      </c>
      <c r="AU22" s="10" t="n">
        <f aca="false">AI22+AM22+AQ22</f>
        <v>0</v>
      </c>
      <c r="AV22" s="10" t="n">
        <f aca="false">AJ22+AN22+AR22</f>
        <v>12.5</v>
      </c>
      <c r="AW22" s="10" t="n">
        <f aca="false">-(AV22-AU22)</f>
        <v>-12.5</v>
      </c>
      <c r="AY22" s="10" t="n">
        <f aca="false">'Year Over Year'!AZ22</f>
        <v>0</v>
      </c>
      <c r="AZ22" s="10" t="n">
        <f aca="false">$BT22/12</f>
        <v>4.16666666666667</v>
      </c>
      <c r="BA22" s="10" t="n">
        <f aca="false">-(AZ22-AY22)</f>
        <v>-4.16666666666667</v>
      </c>
      <c r="BC22" s="10" t="n">
        <f aca="false">'Year Over Year'!BD22</f>
        <v>0</v>
      </c>
      <c r="BD22" s="10" t="n">
        <f aca="false">$BT22/12</f>
        <v>4.16666666666667</v>
      </c>
      <c r="BE22" s="10" t="n">
        <f aca="false">-(BD22-BC22)</f>
        <v>-4.16666666666667</v>
      </c>
      <c r="BG22" s="10" t="n">
        <f aca="false">'Year Over Year'!BH22</f>
        <v>0</v>
      </c>
      <c r="BH22" s="10" t="n">
        <f aca="false">$BT22/12</f>
        <v>4.16666666666667</v>
      </c>
      <c r="BI22" s="10" t="n">
        <f aca="false">-(BH22-BG22)</f>
        <v>-4.16666666666667</v>
      </c>
      <c r="BK22" s="10" t="n">
        <f aca="false">AY22+BC22+BG22</f>
        <v>0</v>
      </c>
      <c r="BL22" s="10" t="n">
        <f aca="false">AZ22+BD22+BH22</f>
        <v>12.5</v>
      </c>
      <c r="BM22" s="10" t="n">
        <f aca="false">-(BL22-BK22)</f>
        <v>-12.5</v>
      </c>
      <c r="BO22" s="10" t="n">
        <f aca="false">C22+G22+K22</f>
        <v>4</v>
      </c>
      <c r="BP22" s="10" t="n">
        <f aca="false">D22+H22+L22</f>
        <v>13</v>
      </c>
      <c r="BQ22" s="10" t="n">
        <f aca="false">-(BP22-BO22)</f>
        <v>-9</v>
      </c>
      <c r="BR22" s="11" t="n">
        <f aca="false">BQ22/BP22</f>
        <v>-0.692307692307692</v>
      </c>
      <c r="BT22" s="10" t="n">
        <v>50</v>
      </c>
    </row>
    <row r="23" customFormat="false" ht="12.75" hidden="false" customHeight="false" outlineLevel="0" collapsed="false">
      <c r="A23" s="12" t="s">
        <v>30</v>
      </c>
      <c r="C23" s="10" t="n">
        <f aca="false">'Year Over Year'!D23</f>
        <v>0</v>
      </c>
      <c r="D23" s="10" t="n">
        <v>7</v>
      </c>
      <c r="E23" s="10" t="n">
        <f aca="false">-(D23-C23)</f>
        <v>-7</v>
      </c>
      <c r="F23" s="11"/>
      <c r="G23" s="10" t="n">
        <f aca="false">'Year Over Year'!H23</f>
        <v>1</v>
      </c>
      <c r="H23" s="10" t="n">
        <v>8</v>
      </c>
      <c r="I23" s="10" t="n">
        <f aca="false">-(H23-G23)</f>
        <v>-7</v>
      </c>
      <c r="K23" s="10" t="n">
        <f aca="false">'Year Over Year'!L23</f>
        <v>1</v>
      </c>
      <c r="L23" s="10" t="n">
        <v>8</v>
      </c>
      <c r="M23" s="10" t="n">
        <f aca="false">-(L23-K23)</f>
        <v>-7</v>
      </c>
      <c r="O23" s="10" t="n">
        <f aca="false">C23+G23+K23</f>
        <v>2</v>
      </c>
      <c r="P23" s="10" t="n">
        <f aca="false">D23+H23+L23</f>
        <v>23</v>
      </c>
      <c r="Q23" s="10" t="n">
        <f aca="false">-(P23-O23)</f>
        <v>-21</v>
      </c>
      <c r="S23" s="10" t="n">
        <f aca="false">'Year Over Year'!T23</f>
        <v>0</v>
      </c>
      <c r="T23" s="10" t="n">
        <f aca="false">$BT23/12</f>
        <v>8.33333333333333</v>
      </c>
      <c r="U23" s="10" t="n">
        <f aca="false">-(T23-S23)</f>
        <v>-8.33333333333333</v>
      </c>
      <c r="W23" s="10" t="n">
        <f aca="false">'Year Over Year'!X23</f>
        <v>0</v>
      </c>
      <c r="X23" s="10" t="n">
        <f aca="false">$BT23/12</f>
        <v>8.33333333333333</v>
      </c>
      <c r="Y23" s="10" t="n">
        <f aca="false">-(X23-W23)</f>
        <v>-8.33333333333333</v>
      </c>
      <c r="AA23" s="10" t="n">
        <f aca="false">'Year Over Year'!AB23</f>
        <v>0</v>
      </c>
      <c r="AB23" s="10" t="n">
        <f aca="false">$BT23/12</f>
        <v>8.33333333333333</v>
      </c>
      <c r="AC23" s="10" t="n">
        <f aca="false">-(AB23-AA23)</f>
        <v>-8.33333333333333</v>
      </c>
      <c r="AE23" s="10" t="n">
        <f aca="false">S23+W23+AA23</f>
        <v>0</v>
      </c>
      <c r="AF23" s="10" t="n">
        <f aca="false">T23+X23+AB23</f>
        <v>25</v>
      </c>
      <c r="AG23" s="10" t="n">
        <f aca="false">-(AF23-AE23)</f>
        <v>-25</v>
      </c>
      <c r="AI23" s="10" t="n">
        <f aca="false">'Year Over Year'!AJ23</f>
        <v>0</v>
      </c>
      <c r="AJ23" s="10" t="n">
        <f aca="false">$BT23/12</f>
        <v>8.33333333333333</v>
      </c>
      <c r="AK23" s="10" t="n">
        <f aca="false">-(AJ23-AI23)</f>
        <v>-8.33333333333333</v>
      </c>
      <c r="AM23" s="10" t="n">
        <f aca="false">'Year Over Year'!AN23</f>
        <v>0</v>
      </c>
      <c r="AN23" s="10" t="n">
        <f aca="false">$BT23/12</f>
        <v>8.33333333333333</v>
      </c>
      <c r="AO23" s="10" t="n">
        <f aca="false">-(AN23-AM23)</f>
        <v>-8.33333333333333</v>
      </c>
      <c r="AQ23" s="10" t="n">
        <f aca="false">'Year Over Year'!AR23</f>
        <v>0</v>
      </c>
      <c r="AR23" s="10" t="n">
        <f aca="false">$BT23/12</f>
        <v>8.33333333333333</v>
      </c>
      <c r="AS23" s="10" t="n">
        <f aca="false">-(AR23-AQ23)</f>
        <v>-8.33333333333333</v>
      </c>
      <c r="AU23" s="10" t="n">
        <f aca="false">AI23+AM23+AQ23</f>
        <v>0</v>
      </c>
      <c r="AV23" s="10" t="n">
        <f aca="false">AJ23+AN23+AR23</f>
        <v>25</v>
      </c>
      <c r="AW23" s="10" t="n">
        <f aca="false">-(AV23-AU23)</f>
        <v>-25</v>
      </c>
      <c r="AY23" s="10" t="n">
        <f aca="false">'Year Over Year'!AZ23</f>
        <v>0</v>
      </c>
      <c r="AZ23" s="10" t="n">
        <f aca="false">$BT23/12</f>
        <v>8.33333333333333</v>
      </c>
      <c r="BA23" s="10" t="n">
        <f aca="false">-(AZ23-AY23)</f>
        <v>-8.33333333333333</v>
      </c>
      <c r="BC23" s="10" t="n">
        <f aca="false">'Year Over Year'!BD23</f>
        <v>0</v>
      </c>
      <c r="BD23" s="10" t="n">
        <f aca="false">$BT23/12</f>
        <v>8.33333333333333</v>
      </c>
      <c r="BE23" s="10" t="n">
        <f aca="false">-(BD23-BC23)</f>
        <v>-8.33333333333333</v>
      </c>
      <c r="BG23" s="10" t="n">
        <f aca="false">'Year Over Year'!BH23</f>
        <v>0</v>
      </c>
      <c r="BH23" s="10" t="n">
        <f aca="false">$BT23/12</f>
        <v>8.33333333333333</v>
      </c>
      <c r="BI23" s="10" t="n">
        <f aca="false">-(BH23-BG23)</f>
        <v>-8.33333333333333</v>
      </c>
      <c r="BK23" s="10" t="n">
        <f aca="false">AY23+BC23+BG23</f>
        <v>0</v>
      </c>
      <c r="BL23" s="10" t="n">
        <f aca="false">AZ23+BD23+BH23</f>
        <v>25</v>
      </c>
      <c r="BM23" s="10" t="n">
        <f aca="false">-(BL23-BK23)</f>
        <v>-25</v>
      </c>
      <c r="BO23" s="10" t="n">
        <f aca="false">C23+G23+K23</f>
        <v>2</v>
      </c>
      <c r="BP23" s="10" t="n">
        <f aca="false">D23+H23+L23</f>
        <v>23</v>
      </c>
      <c r="BQ23" s="10" t="n">
        <f aca="false">-(BP23-BO23)</f>
        <v>-21</v>
      </c>
      <c r="BR23" s="11" t="n">
        <f aca="false">BQ23/BP23</f>
        <v>-0.91304347826087</v>
      </c>
      <c r="BT23" s="10" t="n">
        <v>100</v>
      </c>
    </row>
    <row r="24" customFormat="false" ht="12.75" hidden="false" customHeight="false" outlineLevel="0" collapsed="false">
      <c r="A24" s="12" t="s">
        <v>31</v>
      </c>
      <c r="C24" s="10" t="n">
        <f aca="false">'Year Over Year'!D24</f>
        <v>4</v>
      </c>
      <c r="D24" s="10" t="n">
        <v>16</v>
      </c>
      <c r="E24" s="10" t="n">
        <f aca="false">-(D24-C24)</f>
        <v>-12</v>
      </c>
      <c r="F24" s="11"/>
      <c r="G24" s="10" t="n">
        <f aca="false">'Year Over Year'!H24</f>
        <v>5</v>
      </c>
      <c r="H24" s="10" t="n">
        <v>17</v>
      </c>
      <c r="I24" s="10" t="n">
        <f aca="false">-(H24-G24)</f>
        <v>-12</v>
      </c>
      <c r="K24" s="10" t="n">
        <f aca="false">'Year Over Year'!L24</f>
        <v>19</v>
      </c>
      <c r="L24" s="10" t="n">
        <v>17</v>
      </c>
      <c r="M24" s="10" t="n">
        <f aca="false">-(L24-K24)</f>
        <v>2</v>
      </c>
      <c r="O24" s="10" t="n">
        <f aca="false">C24+G24+K24</f>
        <v>28</v>
      </c>
      <c r="P24" s="10" t="n">
        <f aca="false">D24+H24+L24</f>
        <v>50</v>
      </c>
      <c r="Q24" s="10" t="n">
        <f aca="false">-(P24-O24)</f>
        <v>-22</v>
      </c>
      <c r="S24" s="10" t="n">
        <f aca="false">'Year Over Year'!T24</f>
        <v>0</v>
      </c>
      <c r="T24" s="10" t="n">
        <f aca="false">$BT24/12</f>
        <v>16.6666666666667</v>
      </c>
      <c r="U24" s="10" t="n">
        <f aca="false">-(T24-S24)</f>
        <v>-16.6666666666667</v>
      </c>
      <c r="W24" s="10" t="n">
        <f aca="false">'Year Over Year'!X24</f>
        <v>0</v>
      </c>
      <c r="X24" s="10" t="n">
        <f aca="false">$BT24/12</f>
        <v>16.6666666666667</v>
      </c>
      <c r="Y24" s="10" t="n">
        <f aca="false">-(X24-W24)</f>
        <v>-16.6666666666667</v>
      </c>
      <c r="AA24" s="10" t="n">
        <f aca="false">'Year Over Year'!AB24</f>
        <v>0</v>
      </c>
      <c r="AB24" s="10" t="n">
        <f aca="false">$BT24/12</f>
        <v>16.6666666666667</v>
      </c>
      <c r="AC24" s="10" t="n">
        <f aca="false">-(AB24-AA24)</f>
        <v>-16.6666666666667</v>
      </c>
      <c r="AE24" s="10" t="n">
        <f aca="false">S24+W24+AA24</f>
        <v>0</v>
      </c>
      <c r="AF24" s="10" t="n">
        <f aca="false">T24+X24+AB24</f>
        <v>50</v>
      </c>
      <c r="AG24" s="10" t="n">
        <f aca="false">-(AF24-AE24)</f>
        <v>-50</v>
      </c>
      <c r="AI24" s="10" t="n">
        <f aca="false">'Year Over Year'!AJ24</f>
        <v>0</v>
      </c>
      <c r="AJ24" s="10" t="n">
        <f aca="false">$BT24/12</f>
        <v>16.6666666666667</v>
      </c>
      <c r="AK24" s="10" t="n">
        <f aca="false">-(AJ24-AI24)</f>
        <v>-16.6666666666667</v>
      </c>
      <c r="AM24" s="10" t="n">
        <f aca="false">'Year Over Year'!AN24</f>
        <v>0</v>
      </c>
      <c r="AN24" s="10" t="n">
        <f aca="false">$BT24/12</f>
        <v>16.6666666666667</v>
      </c>
      <c r="AO24" s="10" t="n">
        <f aca="false">-(AN24-AM24)</f>
        <v>-16.6666666666667</v>
      </c>
      <c r="AQ24" s="10" t="n">
        <f aca="false">'Year Over Year'!AR24</f>
        <v>0</v>
      </c>
      <c r="AR24" s="10" t="n">
        <f aca="false">$BT24/12</f>
        <v>16.6666666666667</v>
      </c>
      <c r="AS24" s="10" t="n">
        <f aca="false">-(AR24-AQ24)</f>
        <v>-16.6666666666667</v>
      </c>
      <c r="AU24" s="10" t="n">
        <f aca="false">AI24+AM24+AQ24</f>
        <v>0</v>
      </c>
      <c r="AV24" s="10" t="n">
        <f aca="false">AJ24+AN24+AR24</f>
        <v>50</v>
      </c>
      <c r="AW24" s="10" t="n">
        <f aca="false">-(AV24-AU24)</f>
        <v>-50</v>
      </c>
      <c r="AY24" s="10" t="n">
        <f aca="false">'Year Over Year'!AZ24</f>
        <v>0</v>
      </c>
      <c r="AZ24" s="10" t="n">
        <f aca="false">$BT24/12</f>
        <v>16.6666666666667</v>
      </c>
      <c r="BA24" s="10" t="n">
        <f aca="false">-(AZ24-AY24)</f>
        <v>-16.6666666666667</v>
      </c>
      <c r="BC24" s="10" t="n">
        <f aca="false">'Year Over Year'!BD24</f>
        <v>0</v>
      </c>
      <c r="BD24" s="10" t="n">
        <f aca="false">$BT24/12</f>
        <v>16.6666666666667</v>
      </c>
      <c r="BE24" s="10" t="n">
        <f aca="false">-(BD24-BC24)</f>
        <v>-16.6666666666667</v>
      </c>
      <c r="BG24" s="10" t="n">
        <f aca="false">'Year Over Year'!BH24</f>
        <v>0</v>
      </c>
      <c r="BH24" s="10" t="n">
        <f aca="false">$BT24/12</f>
        <v>16.6666666666667</v>
      </c>
      <c r="BI24" s="10" t="n">
        <f aca="false">-(BH24-BG24)</f>
        <v>-16.6666666666667</v>
      </c>
      <c r="BK24" s="10" t="n">
        <f aca="false">AY24+BC24+BG24</f>
        <v>0</v>
      </c>
      <c r="BL24" s="10" t="n">
        <f aca="false">AZ24+BD24+BH24</f>
        <v>50</v>
      </c>
      <c r="BM24" s="10" t="n">
        <f aca="false">-(BL24-BK24)</f>
        <v>-50</v>
      </c>
      <c r="BO24" s="10" t="n">
        <f aca="false">C24+G24+K24</f>
        <v>28</v>
      </c>
      <c r="BP24" s="10" t="n">
        <f aca="false">D24+H24+L24</f>
        <v>50</v>
      </c>
      <c r="BQ24" s="10" t="n">
        <f aca="false">-(BP24-BO24)</f>
        <v>-22</v>
      </c>
      <c r="BR24" s="11" t="n">
        <f aca="false">BQ24/BP24</f>
        <v>-0.44</v>
      </c>
      <c r="BT24" s="10" t="n">
        <v>200</v>
      </c>
    </row>
    <row r="25" customFormat="false" ht="12.75" hidden="false" customHeight="false" outlineLevel="0" collapsed="false">
      <c r="A25" s="12" t="s">
        <v>32</v>
      </c>
      <c r="C25" s="10" t="n">
        <f aca="false">'Year Over Year'!D25</f>
        <v>4</v>
      </c>
      <c r="D25" s="10" t="n">
        <v>12</v>
      </c>
      <c r="E25" s="10" t="n">
        <f aca="false">-(D25-C25)</f>
        <v>-8</v>
      </c>
      <c r="F25" s="11"/>
      <c r="G25" s="10" t="n">
        <f aca="false">'Year Over Year'!H25</f>
        <v>3</v>
      </c>
      <c r="H25" s="10" t="n">
        <v>13</v>
      </c>
      <c r="I25" s="10" t="n">
        <f aca="false">-(H25-G25)</f>
        <v>-10</v>
      </c>
      <c r="K25" s="10" t="n">
        <f aca="false">'Year Over Year'!L25</f>
        <v>5</v>
      </c>
      <c r="L25" s="10" t="n">
        <v>13</v>
      </c>
      <c r="M25" s="10" t="n">
        <f aca="false">-(L25-K25)</f>
        <v>-8</v>
      </c>
      <c r="O25" s="10" t="n">
        <f aca="false">C25+G25+K25</f>
        <v>12</v>
      </c>
      <c r="P25" s="10" t="n">
        <f aca="false">D25+H25+L25</f>
        <v>38</v>
      </c>
      <c r="Q25" s="10" t="n">
        <f aca="false">-(P25-O25)</f>
        <v>-26</v>
      </c>
      <c r="S25" s="10" t="n">
        <f aca="false">'Year Over Year'!T25</f>
        <v>0</v>
      </c>
      <c r="T25" s="10" t="n">
        <f aca="false">$BT25/12</f>
        <v>12.5</v>
      </c>
      <c r="U25" s="10" t="n">
        <f aca="false">-(T25-S25)</f>
        <v>-12.5</v>
      </c>
      <c r="W25" s="10" t="n">
        <f aca="false">'Year Over Year'!X25</f>
        <v>0</v>
      </c>
      <c r="X25" s="10" t="n">
        <f aca="false">$BT25/12</f>
        <v>12.5</v>
      </c>
      <c r="Y25" s="10" t="n">
        <f aca="false">-(X25-W25)</f>
        <v>-12.5</v>
      </c>
      <c r="AA25" s="10" t="n">
        <f aca="false">'Year Over Year'!AB25</f>
        <v>0</v>
      </c>
      <c r="AB25" s="10" t="n">
        <f aca="false">$BT25/12</f>
        <v>12.5</v>
      </c>
      <c r="AC25" s="10" t="n">
        <f aca="false">-(AB25-AA25)</f>
        <v>-12.5</v>
      </c>
      <c r="AE25" s="10" t="n">
        <f aca="false">S25+W25+AA25</f>
        <v>0</v>
      </c>
      <c r="AF25" s="10" t="n">
        <f aca="false">T25+X25+AB25</f>
        <v>37.5</v>
      </c>
      <c r="AG25" s="10" t="n">
        <f aca="false">-(AF25-AE25)</f>
        <v>-37.5</v>
      </c>
      <c r="AI25" s="10" t="n">
        <f aca="false">'Year Over Year'!AJ25</f>
        <v>0</v>
      </c>
      <c r="AJ25" s="10" t="n">
        <f aca="false">$BT25/12</f>
        <v>12.5</v>
      </c>
      <c r="AK25" s="10" t="n">
        <f aca="false">-(AJ25-AI25)</f>
        <v>-12.5</v>
      </c>
      <c r="AM25" s="10" t="n">
        <f aca="false">'Year Over Year'!AN25</f>
        <v>0</v>
      </c>
      <c r="AN25" s="10" t="n">
        <f aca="false">$BT25/12</f>
        <v>12.5</v>
      </c>
      <c r="AO25" s="10" t="n">
        <f aca="false">-(AN25-AM25)</f>
        <v>-12.5</v>
      </c>
      <c r="AQ25" s="10" t="n">
        <f aca="false">'Year Over Year'!AR25</f>
        <v>0</v>
      </c>
      <c r="AR25" s="10" t="n">
        <f aca="false">$BT25/12</f>
        <v>12.5</v>
      </c>
      <c r="AS25" s="10" t="n">
        <f aca="false">-(AR25-AQ25)</f>
        <v>-12.5</v>
      </c>
      <c r="AU25" s="10" t="n">
        <f aca="false">AI25+AM25+AQ25</f>
        <v>0</v>
      </c>
      <c r="AV25" s="10" t="n">
        <f aca="false">AJ25+AN25+AR25</f>
        <v>37.5</v>
      </c>
      <c r="AW25" s="10" t="n">
        <f aca="false">-(AV25-AU25)</f>
        <v>-37.5</v>
      </c>
      <c r="AY25" s="10" t="n">
        <f aca="false">'Year Over Year'!AZ25</f>
        <v>0</v>
      </c>
      <c r="AZ25" s="10" t="n">
        <f aca="false">$BT25/12</f>
        <v>12.5</v>
      </c>
      <c r="BA25" s="10" t="n">
        <f aca="false">-(AZ25-AY25)</f>
        <v>-12.5</v>
      </c>
      <c r="BC25" s="10" t="n">
        <f aca="false">'Year Over Year'!BD25</f>
        <v>0</v>
      </c>
      <c r="BD25" s="10" t="n">
        <f aca="false">$BT25/12</f>
        <v>12.5</v>
      </c>
      <c r="BE25" s="10" t="n">
        <f aca="false">-(BD25-BC25)</f>
        <v>-12.5</v>
      </c>
      <c r="BG25" s="10" t="n">
        <f aca="false">'Year Over Year'!BH25</f>
        <v>0</v>
      </c>
      <c r="BH25" s="10" t="n">
        <f aca="false">$BT25/12</f>
        <v>12.5</v>
      </c>
      <c r="BI25" s="10" t="n">
        <f aca="false">-(BH25-BG25)</f>
        <v>-12.5</v>
      </c>
      <c r="BK25" s="10" t="n">
        <f aca="false">AY25+BC25+BG25</f>
        <v>0</v>
      </c>
      <c r="BL25" s="10" t="n">
        <f aca="false">AZ25+BD25+BH25</f>
        <v>37.5</v>
      </c>
      <c r="BM25" s="10" t="n">
        <f aca="false">-(BL25-BK25)</f>
        <v>-37.5</v>
      </c>
      <c r="BO25" s="10" t="n">
        <f aca="false">C25+G25+K25</f>
        <v>12</v>
      </c>
      <c r="BP25" s="10" t="n">
        <f aca="false">D25+H25+L25</f>
        <v>38</v>
      </c>
      <c r="BQ25" s="10" t="n">
        <f aca="false">-(BP25-BO25)</f>
        <v>-26</v>
      </c>
      <c r="BR25" s="11" t="n">
        <f aca="false">BQ25/BP25</f>
        <v>-0.68421052631579</v>
      </c>
      <c r="BT25" s="10" t="n">
        <v>150</v>
      </c>
    </row>
    <row r="26" customFormat="false" ht="12.75" hidden="false" customHeight="false" outlineLevel="0" collapsed="false">
      <c r="A26" s="12"/>
      <c r="C26" s="10"/>
      <c r="D26" s="10"/>
      <c r="E26" s="10"/>
      <c r="F26" s="11"/>
      <c r="G26" s="10"/>
      <c r="H26" s="10"/>
      <c r="I26" s="10"/>
      <c r="K26" s="10"/>
      <c r="L26" s="10"/>
      <c r="M26" s="10"/>
      <c r="O26" s="10"/>
      <c r="P26" s="10"/>
      <c r="Q26" s="10"/>
      <c r="S26" s="10"/>
      <c r="T26" s="10"/>
      <c r="U26" s="10"/>
      <c r="W26" s="10"/>
      <c r="X26" s="10"/>
      <c r="Y26" s="10"/>
      <c r="AA26" s="10"/>
      <c r="AB26" s="10"/>
      <c r="AC26" s="10"/>
      <c r="AE26" s="10"/>
      <c r="AF26" s="10"/>
      <c r="AG26" s="10"/>
      <c r="AI26" s="10"/>
      <c r="AJ26" s="10"/>
      <c r="AK26" s="10"/>
      <c r="AM26" s="10"/>
      <c r="AN26" s="10"/>
      <c r="AO26" s="10"/>
      <c r="AQ26" s="10"/>
      <c r="AR26" s="10"/>
      <c r="AS26" s="10"/>
      <c r="AU26" s="10"/>
      <c r="AV26" s="10"/>
      <c r="AW26" s="10"/>
      <c r="AY26" s="10"/>
      <c r="AZ26" s="10"/>
      <c r="BA26" s="10"/>
      <c r="BC26" s="10"/>
      <c r="BD26" s="10"/>
      <c r="BE26" s="10"/>
      <c r="BG26" s="10"/>
      <c r="BH26" s="10"/>
      <c r="BI26" s="10"/>
      <c r="BK26" s="10"/>
      <c r="BL26" s="10"/>
      <c r="BM26" s="10"/>
      <c r="BO26" s="10"/>
      <c r="BP26" s="10"/>
      <c r="BQ26" s="10"/>
      <c r="BR26" s="11"/>
      <c r="BT26" s="10"/>
    </row>
    <row r="27" customFormat="false" ht="12.75" hidden="false" customHeight="false" outlineLevel="0" collapsed="false">
      <c r="A27" s="3" t="s">
        <v>33</v>
      </c>
      <c r="C27" s="10"/>
      <c r="D27" s="10"/>
      <c r="E27" s="10"/>
      <c r="F27" s="11"/>
      <c r="G27" s="10"/>
      <c r="H27" s="10"/>
      <c r="I27" s="10"/>
      <c r="K27" s="10" t="n">
        <f aca="false">'Year Over Year'!L27</f>
        <v>0</v>
      </c>
      <c r="L27" s="10" t="n">
        <f aca="false">$BT27/12</f>
        <v>0</v>
      </c>
      <c r="M27" s="10"/>
      <c r="O27" s="10" t="n">
        <f aca="false">C27+G27+K27</f>
        <v>0</v>
      </c>
      <c r="P27" s="10" t="n">
        <f aca="false">D27+H27+L27</f>
        <v>0</v>
      </c>
      <c r="Q27" s="10"/>
      <c r="S27" s="10" t="n">
        <f aca="false">'Year Over Year'!T27</f>
        <v>0</v>
      </c>
      <c r="T27" s="10" t="n">
        <f aca="false">$BT27/12</f>
        <v>0</v>
      </c>
      <c r="U27" s="10"/>
      <c r="W27" s="10" t="n">
        <f aca="false">'Year Over Year'!X27</f>
        <v>0</v>
      </c>
      <c r="X27" s="10" t="n">
        <f aca="false">$BT27/12</f>
        <v>0</v>
      </c>
      <c r="Y27" s="10"/>
      <c r="AA27" s="10" t="n">
        <f aca="false">'Year Over Year'!AB27</f>
        <v>0</v>
      </c>
      <c r="AB27" s="10" t="n">
        <f aca="false">$BT27/12</f>
        <v>0</v>
      </c>
      <c r="AC27" s="10"/>
      <c r="AE27" s="10" t="n">
        <f aca="false">S27+W27+AA27</f>
        <v>0</v>
      </c>
      <c r="AF27" s="10" t="n">
        <f aca="false">T27+X27+AB27</f>
        <v>0</v>
      </c>
      <c r="AG27" s="10"/>
      <c r="AI27" s="10" t="n">
        <f aca="false">'Year Over Year'!AJ27</f>
        <v>0</v>
      </c>
      <c r="AJ27" s="10" t="n">
        <f aca="false">$BT27/12</f>
        <v>0</v>
      </c>
      <c r="AK27" s="10"/>
      <c r="AM27" s="10" t="n">
        <f aca="false">'Year Over Year'!AN27</f>
        <v>0</v>
      </c>
      <c r="AN27" s="10" t="n">
        <f aca="false">$BT27/12</f>
        <v>0</v>
      </c>
      <c r="AO27" s="10"/>
      <c r="AQ27" s="10" t="n">
        <f aca="false">'Year Over Year'!AR27</f>
        <v>0</v>
      </c>
      <c r="AR27" s="10" t="n">
        <f aca="false">$BT27/12</f>
        <v>0</v>
      </c>
      <c r="AS27" s="10"/>
      <c r="AU27" s="10" t="n">
        <f aca="false">AI27+AM27+AQ27</f>
        <v>0</v>
      </c>
      <c r="AV27" s="10" t="n">
        <f aca="false">AJ27+AN27+AR27</f>
        <v>0</v>
      </c>
      <c r="AW27" s="10"/>
      <c r="AY27" s="10" t="n">
        <f aca="false">'Year Over Year'!AZ27</f>
        <v>0</v>
      </c>
      <c r="AZ27" s="10" t="n">
        <f aca="false">$BT27/12</f>
        <v>0</v>
      </c>
      <c r="BA27" s="10"/>
      <c r="BC27" s="10" t="n">
        <f aca="false">'Year Over Year'!BD27</f>
        <v>0</v>
      </c>
      <c r="BD27" s="10" t="n">
        <f aca="false">$BT27/12</f>
        <v>0</v>
      </c>
      <c r="BE27" s="10"/>
      <c r="BG27" s="10" t="n">
        <f aca="false">'Year Over Year'!BH27</f>
        <v>0</v>
      </c>
      <c r="BH27" s="10" t="n">
        <f aca="false">$BT27/12</f>
        <v>0</v>
      </c>
      <c r="BI27" s="10"/>
      <c r="BK27" s="10" t="n">
        <f aca="false">AY27+BC27+BG27</f>
        <v>0</v>
      </c>
      <c r="BL27" s="10" t="n">
        <f aca="false">AZ27+BD27+BH27</f>
        <v>0</v>
      </c>
      <c r="BM27" s="10"/>
      <c r="BO27" s="10"/>
      <c r="BP27" s="10"/>
      <c r="BQ27" s="10"/>
      <c r="BR27" s="11"/>
      <c r="BT27" s="10"/>
    </row>
    <row r="28" customFormat="false" ht="12.75" hidden="false" customHeight="false" outlineLevel="0" collapsed="false">
      <c r="A28" s="0" t="s">
        <v>34</v>
      </c>
      <c r="C28" s="10" t="n">
        <f aca="false">'Year Over Year'!D28</f>
        <v>0</v>
      </c>
      <c r="D28" s="10" t="n">
        <v>0</v>
      </c>
      <c r="E28" s="10" t="n">
        <f aca="false">-(D28-C28)</f>
        <v>-0</v>
      </c>
      <c r="F28" s="11"/>
      <c r="G28" s="10" t="n">
        <f aca="false">'Year Over Year'!H28</f>
        <v>0</v>
      </c>
      <c r="H28" s="10" t="n">
        <f aca="false">$BT28/12</f>
        <v>0</v>
      </c>
      <c r="I28" s="10" t="n">
        <f aca="false">-(H28-G28)</f>
        <v>-0</v>
      </c>
      <c r="K28" s="10" t="n">
        <f aca="false">'Year Over Year'!L28</f>
        <v>0</v>
      </c>
      <c r="L28" s="10" t="n">
        <f aca="false">$BT28/12</f>
        <v>0</v>
      </c>
      <c r="M28" s="10" t="n">
        <f aca="false">-(L28-K28)</f>
        <v>-0</v>
      </c>
      <c r="O28" s="10" t="n">
        <f aca="false">C28+G28+K28</f>
        <v>0</v>
      </c>
      <c r="P28" s="10" t="n">
        <f aca="false">D28+H28+L28</f>
        <v>0</v>
      </c>
      <c r="Q28" s="10" t="n">
        <f aca="false">-(P28-O28)</f>
        <v>-0</v>
      </c>
      <c r="S28" s="10" t="n">
        <f aca="false">'Year Over Year'!T28</f>
        <v>0</v>
      </c>
      <c r="T28" s="10" t="n">
        <f aca="false">$BT28/12</f>
        <v>0</v>
      </c>
      <c r="U28" s="10" t="n">
        <f aca="false">-(T28-S28)</f>
        <v>-0</v>
      </c>
      <c r="W28" s="10" t="n">
        <f aca="false">'Year Over Year'!X28</f>
        <v>0</v>
      </c>
      <c r="X28" s="10" t="n">
        <f aca="false">$BT28/12</f>
        <v>0</v>
      </c>
      <c r="Y28" s="10" t="n">
        <f aca="false">-(X28-W28)</f>
        <v>-0</v>
      </c>
      <c r="AA28" s="10" t="n">
        <f aca="false">'Year Over Year'!AB28</f>
        <v>0</v>
      </c>
      <c r="AB28" s="10" t="n">
        <f aca="false">$BT28/12</f>
        <v>0</v>
      </c>
      <c r="AC28" s="10" t="n">
        <f aca="false">-(AB28-AA28)</f>
        <v>-0</v>
      </c>
      <c r="AE28" s="10" t="n">
        <f aca="false">S28+W28+AA28</f>
        <v>0</v>
      </c>
      <c r="AF28" s="10" t="n">
        <f aca="false">T28+X28+AB28</f>
        <v>0</v>
      </c>
      <c r="AG28" s="10" t="n">
        <f aca="false">-(AF28-AE28)</f>
        <v>-0</v>
      </c>
      <c r="AI28" s="10" t="n">
        <f aca="false">'Year Over Year'!AJ28</f>
        <v>0</v>
      </c>
      <c r="AJ28" s="10" t="n">
        <f aca="false">$BT28/12</f>
        <v>0</v>
      </c>
      <c r="AK28" s="10" t="n">
        <f aca="false">-(AJ28-AI28)</f>
        <v>-0</v>
      </c>
      <c r="AM28" s="10" t="n">
        <f aca="false">'Year Over Year'!AN28</f>
        <v>0</v>
      </c>
      <c r="AN28" s="10" t="n">
        <f aca="false">$BT28/12</f>
        <v>0</v>
      </c>
      <c r="AO28" s="10" t="n">
        <f aca="false">-(AN28-AM28)</f>
        <v>-0</v>
      </c>
      <c r="AQ28" s="10" t="n">
        <f aca="false">'Year Over Year'!AR28</f>
        <v>0</v>
      </c>
      <c r="AR28" s="10" t="n">
        <f aca="false">$BT28/12</f>
        <v>0</v>
      </c>
      <c r="AS28" s="10" t="n">
        <f aca="false">-(AR28-AQ28)</f>
        <v>-0</v>
      </c>
      <c r="AU28" s="10" t="n">
        <f aca="false">AI28+AM28+AQ28</f>
        <v>0</v>
      </c>
      <c r="AV28" s="10" t="n">
        <f aca="false">AJ28+AN28+AR28</f>
        <v>0</v>
      </c>
      <c r="AW28" s="10" t="n">
        <f aca="false">-(AV28-AU28)</f>
        <v>-0</v>
      </c>
      <c r="AY28" s="10" t="n">
        <f aca="false">'Year Over Year'!AZ28</f>
        <v>0</v>
      </c>
      <c r="AZ28" s="10" t="n">
        <f aca="false">$BT28/12</f>
        <v>0</v>
      </c>
      <c r="BA28" s="10" t="n">
        <f aca="false">-(AZ28-AY28)</f>
        <v>-0</v>
      </c>
      <c r="BC28" s="10" t="n">
        <f aca="false">'Year Over Year'!BD28</f>
        <v>0</v>
      </c>
      <c r="BD28" s="10" t="n">
        <f aca="false">$BT28/12</f>
        <v>0</v>
      </c>
      <c r="BE28" s="10" t="n">
        <f aca="false">-(BD28-BC28)</f>
        <v>-0</v>
      </c>
      <c r="BG28" s="10" t="n">
        <f aca="false">'Year Over Year'!BH28</f>
        <v>0</v>
      </c>
      <c r="BH28" s="10" t="n">
        <f aca="false">$BT28/12</f>
        <v>0</v>
      </c>
      <c r="BI28" s="10" t="n">
        <f aca="false">-(BH28-BG28)</f>
        <v>-0</v>
      </c>
      <c r="BK28" s="10" t="n">
        <f aca="false">AY28+BC28+BG28</f>
        <v>0</v>
      </c>
      <c r="BL28" s="10" t="n">
        <f aca="false">AZ28+BD28+BH28</f>
        <v>0</v>
      </c>
      <c r="BM28" s="10" t="n">
        <f aca="false">-(BL28-BK28)</f>
        <v>-0</v>
      </c>
      <c r="BO28" s="10" t="n">
        <f aca="false">C28+G28+K28</f>
        <v>0</v>
      </c>
      <c r="BP28" s="10" t="n">
        <f aca="false">D28+H28+L28</f>
        <v>0</v>
      </c>
      <c r="BQ28" s="10" t="n">
        <f aca="false">-(BP28-BO28)</f>
        <v>-0</v>
      </c>
      <c r="BR28" s="11"/>
      <c r="BT28" s="10" t="n">
        <v>0</v>
      </c>
    </row>
    <row r="29" customFormat="false" ht="12.75" hidden="true" customHeight="false" outlineLevel="0" collapsed="false">
      <c r="A29" s="0" t="s">
        <v>35</v>
      </c>
      <c r="C29" s="10" t="n">
        <f aca="false">'Year Over Year'!D29</f>
        <v>0</v>
      </c>
      <c r="D29" s="10" t="n">
        <v>0</v>
      </c>
      <c r="E29" s="10" t="n">
        <f aca="false">-(D29-C29)</f>
        <v>-0</v>
      </c>
      <c r="F29" s="11"/>
      <c r="G29" s="10" t="n">
        <f aca="false">'Year Over Year'!H29</f>
        <v>0</v>
      </c>
      <c r="H29" s="10" t="n">
        <v>0</v>
      </c>
      <c r="I29" s="10" t="n">
        <f aca="false">-(H29-G29)</f>
        <v>-0</v>
      </c>
      <c r="K29" s="10" t="n">
        <f aca="false">'Year Over Year'!L29</f>
        <v>0</v>
      </c>
      <c r="L29" s="10" t="n">
        <v>0</v>
      </c>
      <c r="M29" s="10" t="n">
        <f aca="false">-(L29-K29)</f>
        <v>-0</v>
      </c>
      <c r="O29" s="10" t="n">
        <f aca="false">C29+G29+K29</f>
        <v>0</v>
      </c>
      <c r="P29" s="10" t="n">
        <f aca="false">D29+H29+L29</f>
        <v>0</v>
      </c>
      <c r="Q29" s="10" t="n">
        <f aca="false">-(P29-O29)</f>
        <v>-0</v>
      </c>
      <c r="S29" s="10" t="n">
        <f aca="false">'Year Over Year'!T29</f>
        <v>0</v>
      </c>
      <c r="T29" s="10" t="n">
        <f aca="false">$BT29/12</f>
        <v>0</v>
      </c>
      <c r="U29" s="10" t="n">
        <f aca="false">-(T29-S29)</f>
        <v>-0</v>
      </c>
      <c r="W29" s="10" t="n">
        <f aca="false">'Year Over Year'!X29</f>
        <v>0</v>
      </c>
      <c r="X29" s="10" t="n">
        <f aca="false">$BT29/12</f>
        <v>0</v>
      </c>
      <c r="Y29" s="10" t="n">
        <f aca="false">-(X29-W29)</f>
        <v>-0</v>
      </c>
      <c r="AA29" s="10" t="n">
        <f aca="false">'Year Over Year'!AB29</f>
        <v>0</v>
      </c>
      <c r="AB29" s="10" t="n">
        <f aca="false">$BT29/12</f>
        <v>0</v>
      </c>
      <c r="AC29" s="10" t="n">
        <f aca="false">-(AB29-AA29)</f>
        <v>-0</v>
      </c>
      <c r="AE29" s="10" t="n">
        <f aca="false">S29+W29+AA29</f>
        <v>0</v>
      </c>
      <c r="AF29" s="10" t="n">
        <f aca="false">T29+X29+AB29</f>
        <v>0</v>
      </c>
      <c r="AG29" s="10" t="n">
        <f aca="false">-(AF29-AE29)</f>
        <v>-0</v>
      </c>
      <c r="AI29" s="10" t="n">
        <f aca="false">'Year Over Year'!AJ29</f>
        <v>0</v>
      </c>
      <c r="AJ29" s="10" t="n">
        <f aca="false">$BT29/12</f>
        <v>0</v>
      </c>
      <c r="AK29" s="10" t="n">
        <f aca="false">-(AJ29-AI29)</f>
        <v>-0</v>
      </c>
      <c r="AM29" s="10" t="n">
        <f aca="false">'Year Over Year'!AN29</f>
        <v>0</v>
      </c>
      <c r="AN29" s="10" t="n">
        <f aca="false">$BT29/12</f>
        <v>0</v>
      </c>
      <c r="AO29" s="10" t="n">
        <f aca="false">-(AN29-AM29)</f>
        <v>-0</v>
      </c>
      <c r="AQ29" s="10" t="n">
        <f aca="false">'Year Over Year'!AR29</f>
        <v>0</v>
      </c>
      <c r="AR29" s="10" t="n">
        <f aca="false">$BT29/12</f>
        <v>0</v>
      </c>
      <c r="AS29" s="10" t="n">
        <f aca="false">-(AR29-AQ29)</f>
        <v>-0</v>
      </c>
      <c r="AU29" s="10" t="n">
        <f aca="false">AI29+AM29+AQ29</f>
        <v>0</v>
      </c>
      <c r="AV29" s="10" t="n">
        <f aca="false">AJ29+AN29+AR29</f>
        <v>0</v>
      </c>
      <c r="AW29" s="10" t="n">
        <f aca="false">-(AV29-AU29)</f>
        <v>-0</v>
      </c>
      <c r="AY29" s="10" t="n">
        <f aca="false">'Year Over Year'!AZ29</f>
        <v>0</v>
      </c>
      <c r="AZ29" s="10" t="n">
        <f aca="false">$BT29/12</f>
        <v>0</v>
      </c>
      <c r="BA29" s="10" t="n">
        <f aca="false">-(AZ29-AY29)</f>
        <v>-0</v>
      </c>
      <c r="BC29" s="10" t="n">
        <f aca="false">'Year Over Year'!BD29</f>
        <v>0</v>
      </c>
      <c r="BD29" s="10" t="n">
        <f aca="false">$BT29/12</f>
        <v>0</v>
      </c>
      <c r="BE29" s="10" t="n">
        <f aca="false">-(BD29-BC29)</f>
        <v>-0</v>
      </c>
      <c r="BG29" s="10" t="n">
        <f aca="false">'Year Over Year'!BH29</f>
        <v>0</v>
      </c>
      <c r="BH29" s="10" t="n">
        <f aca="false">$BT29/12</f>
        <v>0</v>
      </c>
      <c r="BI29" s="10" t="n">
        <f aca="false">-(BH29-BG29)</f>
        <v>-0</v>
      </c>
      <c r="BK29" s="10" t="n">
        <f aca="false">AY29+BC29+BG29</f>
        <v>0</v>
      </c>
      <c r="BL29" s="10" t="n">
        <f aca="false">AZ29+BD29+BH29</f>
        <v>0</v>
      </c>
      <c r="BM29" s="10" t="n">
        <f aca="false">-(BL29-BK29)</f>
        <v>-0</v>
      </c>
      <c r="BO29" s="10" t="n">
        <f aca="false">C29+G29+K29</f>
        <v>0</v>
      </c>
      <c r="BP29" s="10" t="n">
        <f aca="false">D29+H29+L29</f>
        <v>0</v>
      </c>
      <c r="BQ29" s="10" t="n">
        <f aca="false">-(BP29-BO29)</f>
        <v>-0</v>
      </c>
      <c r="BR29" s="11" t="e">
        <f aca="false">BQ29/BP29</f>
        <v>#DIV/0!</v>
      </c>
      <c r="BT29" s="10" t="n">
        <v>0</v>
      </c>
    </row>
    <row r="30" customFormat="false" ht="12.75" hidden="false" customHeight="false" outlineLevel="0" collapsed="false">
      <c r="A30" s="0" t="s">
        <v>36</v>
      </c>
      <c r="C30" s="10" t="n">
        <f aca="false">'Year Over Year'!D30</f>
        <v>1</v>
      </c>
      <c r="D30" s="10" t="n">
        <v>41</v>
      </c>
      <c r="E30" s="10" t="n">
        <f aca="false">-(D30-C30)</f>
        <v>-40</v>
      </c>
      <c r="F30" s="11"/>
      <c r="G30" s="10" t="n">
        <f aca="false">'Year Over Year'!H30</f>
        <v>9</v>
      </c>
      <c r="H30" s="10" t="n">
        <v>42</v>
      </c>
      <c r="I30" s="10" t="n">
        <f aca="false">-(H30-G30)</f>
        <v>-33</v>
      </c>
      <c r="K30" s="10" t="n">
        <f aca="false">'Year Over Year'!L30</f>
        <v>6</v>
      </c>
      <c r="L30" s="10" t="n">
        <v>42</v>
      </c>
      <c r="M30" s="10" t="n">
        <f aca="false">-(L30-K30)</f>
        <v>-36</v>
      </c>
      <c r="O30" s="10" t="n">
        <f aca="false">C30+G30+K30</f>
        <v>16</v>
      </c>
      <c r="P30" s="10" t="n">
        <f aca="false">D30+H30+L30</f>
        <v>125</v>
      </c>
      <c r="Q30" s="10" t="n">
        <f aca="false">-(P30-O30)</f>
        <v>-109</v>
      </c>
      <c r="S30" s="10" t="n">
        <f aca="false">'Year Over Year'!T30</f>
        <v>0</v>
      </c>
      <c r="T30" s="10" t="n">
        <f aca="false">$BT30/12</f>
        <v>41.6666666666667</v>
      </c>
      <c r="U30" s="10" t="n">
        <f aca="false">-(T30-S30)</f>
        <v>-41.6666666666667</v>
      </c>
      <c r="W30" s="10" t="n">
        <f aca="false">'Year Over Year'!X30</f>
        <v>0</v>
      </c>
      <c r="X30" s="10" t="n">
        <f aca="false">$BT30/12</f>
        <v>41.6666666666667</v>
      </c>
      <c r="Y30" s="10" t="n">
        <f aca="false">-(X30-W30)</f>
        <v>-41.6666666666667</v>
      </c>
      <c r="AA30" s="10" t="n">
        <f aca="false">'Year Over Year'!AB30</f>
        <v>0</v>
      </c>
      <c r="AB30" s="10" t="n">
        <f aca="false">$BT30/12</f>
        <v>41.6666666666667</v>
      </c>
      <c r="AC30" s="10" t="n">
        <f aca="false">-(AB30-AA30)</f>
        <v>-41.6666666666667</v>
      </c>
      <c r="AE30" s="10" t="n">
        <f aca="false">S30+W30+AA30</f>
        <v>0</v>
      </c>
      <c r="AF30" s="10" t="n">
        <f aca="false">T30+X30+AB30</f>
        <v>125</v>
      </c>
      <c r="AG30" s="10" t="n">
        <f aca="false">-(AF30-AE30)</f>
        <v>-125</v>
      </c>
      <c r="AI30" s="10" t="n">
        <f aca="false">'Year Over Year'!AJ30</f>
        <v>0</v>
      </c>
      <c r="AJ30" s="10" t="n">
        <f aca="false">$BT30/12</f>
        <v>41.6666666666667</v>
      </c>
      <c r="AK30" s="10" t="n">
        <f aca="false">-(AJ30-AI30)</f>
        <v>-41.6666666666667</v>
      </c>
      <c r="AM30" s="10" t="n">
        <f aca="false">'Year Over Year'!AN30</f>
        <v>0</v>
      </c>
      <c r="AN30" s="10" t="n">
        <f aca="false">$BT30/12</f>
        <v>41.6666666666667</v>
      </c>
      <c r="AO30" s="10" t="n">
        <f aca="false">-(AN30-AM30)</f>
        <v>-41.6666666666667</v>
      </c>
      <c r="AQ30" s="10" t="n">
        <f aca="false">'Year Over Year'!AR30</f>
        <v>0</v>
      </c>
      <c r="AR30" s="10" t="n">
        <f aca="false">$BT30/12</f>
        <v>41.6666666666667</v>
      </c>
      <c r="AS30" s="10" t="n">
        <f aca="false">-(AR30-AQ30)</f>
        <v>-41.6666666666667</v>
      </c>
      <c r="AU30" s="10" t="n">
        <f aca="false">AI30+AM30+AQ30</f>
        <v>0</v>
      </c>
      <c r="AV30" s="10" t="n">
        <f aca="false">AJ30+AN30+AR30</f>
        <v>125</v>
      </c>
      <c r="AW30" s="10" t="n">
        <f aca="false">-(AV30-AU30)</f>
        <v>-125</v>
      </c>
      <c r="AY30" s="10" t="n">
        <f aca="false">'Year Over Year'!AZ30</f>
        <v>0</v>
      </c>
      <c r="AZ30" s="10" t="n">
        <f aca="false">$BT30/12</f>
        <v>41.6666666666667</v>
      </c>
      <c r="BA30" s="10" t="n">
        <f aca="false">-(AZ30-AY30)</f>
        <v>-41.6666666666667</v>
      </c>
      <c r="BC30" s="10" t="n">
        <f aca="false">'Year Over Year'!BD30</f>
        <v>0</v>
      </c>
      <c r="BD30" s="10" t="n">
        <f aca="false">$BT30/12</f>
        <v>41.6666666666667</v>
      </c>
      <c r="BE30" s="10" t="n">
        <f aca="false">-(BD30-BC30)</f>
        <v>-41.6666666666667</v>
      </c>
      <c r="BG30" s="10" t="n">
        <f aca="false">'Year Over Year'!BH30</f>
        <v>0</v>
      </c>
      <c r="BH30" s="10" t="n">
        <f aca="false">$BT30/12</f>
        <v>41.6666666666667</v>
      </c>
      <c r="BI30" s="10" t="n">
        <f aca="false">-(BH30-BG30)</f>
        <v>-41.6666666666667</v>
      </c>
      <c r="BK30" s="10" t="n">
        <f aca="false">AY30+BC30+BG30</f>
        <v>0</v>
      </c>
      <c r="BL30" s="10" t="n">
        <f aca="false">AZ30+BD30+BH30</f>
        <v>125</v>
      </c>
      <c r="BM30" s="10" t="n">
        <f aca="false">-(BL30-BK30)</f>
        <v>-125</v>
      </c>
      <c r="BO30" s="10" t="n">
        <f aca="false">C30+G30+K30</f>
        <v>16</v>
      </c>
      <c r="BP30" s="10" t="n">
        <f aca="false">D30+H30+L30</f>
        <v>125</v>
      </c>
      <c r="BQ30" s="10" t="n">
        <f aca="false">-(BP30-BO30)</f>
        <v>-109</v>
      </c>
      <c r="BR30" s="11" t="n">
        <v>0</v>
      </c>
      <c r="BT30" s="10" t="n">
        <v>500</v>
      </c>
    </row>
    <row r="31" customFormat="false" ht="12.75" hidden="false" customHeight="false" outlineLevel="0" collapsed="false">
      <c r="C31" s="10"/>
      <c r="D31" s="10"/>
      <c r="E31" s="10"/>
      <c r="F31" s="11"/>
      <c r="G31" s="10"/>
      <c r="H31" s="10"/>
      <c r="I31" s="10"/>
      <c r="K31" s="10"/>
      <c r="L31" s="10"/>
      <c r="M31" s="10"/>
      <c r="O31" s="10"/>
      <c r="P31" s="10"/>
      <c r="Q31" s="10"/>
      <c r="S31" s="10"/>
      <c r="T31" s="10"/>
      <c r="U31" s="10"/>
      <c r="W31" s="10"/>
      <c r="X31" s="10"/>
      <c r="Y31" s="10"/>
      <c r="AA31" s="10"/>
      <c r="AB31" s="10"/>
      <c r="AC31" s="10"/>
      <c r="AE31" s="10"/>
      <c r="AF31" s="10"/>
      <c r="AG31" s="10"/>
      <c r="AI31" s="10"/>
      <c r="AJ31" s="10"/>
      <c r="AK31" s="10"/>
      <c r="AM31" s="10"/>
      <c r="AN31" s="10"/>
      <c r="AO31" s="10"/>
      <c r="AQ31" s="10"/>
      <c r="AR31" s="10"/>
      <c r="AS31" s="10"/>
      <c r="AU31" s="10"/>
      <c r="AV31" s="10"/>
      <c r="AW31" s="10"/>
      <c r="AY31" s="10"/>
      <c r="AZ31" s="10"/>
      <c r="BA31" s="10"/>
      <c r="BC31" s="10"/>
      <c r="BD31" s="10"/>
      <c r="BE31" s="10"/>
      <c r="BG31" s="10"/>
      <c r="BH31" s="10"/>
      <c r="BI31" s="10"/>
      <c r="BK31" s="10"/>
      <c r="BL31" s="10"/>
      <c r="BM31" s="10"/>
      <c r="BO31" s="10"/>
      <c r="BP31" s="10"/>
      <c r="BQ31" s="10"/>
      <c r="BR31" s="11"/>
      <c r="BT31" s="10"/>
    </row>
    <row r="32" customFormat="false" ht="12.75" hidden="false" customHeight="false" outlineLevel="0" collapsed="false">
      <c r="A32" s="0" t="s">
        <v>37</v>
      </c>
      <c r="C32" s="10" t="n">
        <f aca="false">'Year Over Year'!D32</f>
        <v>24</v>
      </c>
      <c r="D32" s="10" t="n">
        <f aca="false">BT32/12</f>
        <v>0</v>
      </c>
      <c r="E32" s="10" t="n">
        <f aca="false">-(D32-C32)</f>
        <v>24</v>
      </c>
      <c r="F32" s="11"/>
      <c r="G32" s="10" t="n">
        <f aca="false">'Year Over Year'!H32</f>
        <v>15</v>
      </c>
      <c r="H32" s="10" t="n">
        <f aca="false">$BT32/12</f>
        <v>0</v>
      </c>
      <c r="I32" s="10" t="n">
        <f aca="false">-(H32-G32)</f>
        <v>15</v>
      </c>
      <c r="K32" s="10" t="n">
        <f aca="false">'Year Over Year'!L32</f>
        <v>72</v>
      </c>
      <c r="L32" s="10" t="n">
        <f aca="false">$BT32/12</f>
        <v>0</v>
      </c>
      <c r="M32" s="10" t="n">
        <f aca="false">-(L32-K32)</f>
        <v>72</v>
      </c>
      <c r="O32" s="10" t="n">
        <f aca="false">C32+G32+K32</f>
        <v>111</v>
      </c>
      <c r="P32" s="10" t="n">
        <f aca="false">D32+H32+L32</f>
        <v>0</v>
      </c>
      <c r="Q32" s="10" t="n">
        <f aca="false">-(P32-O32)</f>
        <v>111</v>
      </c>
      <c r="S32" s="10" t="n">
        <f aca="false">'Year Over Year'!T32</f>
        <v>0</v>
      </c>
      <c r="T32" s="10" t="n">
        <f aca="false">$BT32/12</f>
        <v>0</v>
      </c>
      <c r="U32" s="10" t="n">
        <f aca="false">-(T32-S32)</f>
        <v>-0</v>
      </c>
      <c r="W32" s="10" t="n">
        <f aca="false">'Year Over Year'!X32</f>
        <v>0</v>
      </c>
      <c r="X32" s="10" t="n">
        <f aca="false">$BT32/12</f>
        <v>0</v>
      </c>
      <c r="Y32" s="10" t="n">
        <f aca="false">-(X32-W32)</f>
        <v>-0</v>
      </c>
      <c r="AA32" s="10" t="n">
        <f aca="false">'Year Over Year'!AB32</f>
        <v>0</v>
      </c>
      <c r="AB32" s="10" t="n">
        <f aca="false">$BT32/12</f>
        <v>0</v>
      </c>
      <c r="AC32" s="10" t="n">
        <f aca="false">-(AB32-AA32)</f>
        <v>-0</v>
      </c>
      <c r="AE32" s="10" t="n">
        <f aca="false">S32+W32+AA32</f>
        <v>0</v>
      </c>
      <c r="AF32" s="10" t="n">
        <f aca="false">T32+X32+AB32</f>
        <v>0</v>
      </c>
      <c r="AG32" s="10" t="n">
        <f aca="false">-(AF32-AE32)</f>
        <v>-0</v>
      </c>
      <c r="AI32" s="10" t="n">
        <f aca="false">'Year Over Year'!AJ32</f>
        <v>0</v>
      </c>
      <c r="AJ32" s="10" t="n">
        <f aca="false">$BT32/12</f>
        <v>0</v>
      </c>
      <c r="AK32" s="10" t="n">
        <f aca="false">-(AJ32-AI32)</f>
        <v>-0</v>
      </c>
      <c r="AM32" s="10" t="n">
        <f aca="false">'Year Over Year'!AN32</f>
        <v>0</v>
      </c>
      <c r="AN32" s="10" t="n">
        <f aca="false">$BT32/12</f>
        <v>0</v>
      </c>
      <c r="AO32" s="10" t="n">
        <f aca="false">-(AN32-AM32)</f>
        <v>-0</v>
      </c>
      <c r="AQ32" s="10" t="n">
        <f aca="false">'Year Over Year'!AR32</f>
        <v>0</v>
      </c>
      <c r="AR32" s="10" t="n">
        <f aca="false">$BT32/12</f>
        <v>0</v>
      </c>
      <c r="AS32" s="10" t="n">
        <f aca="false">-(AR32-AQ32)</f>
        <v>-0</v>
      </c>
      <c r="AU32" s="10" t="n">
        <f aca="false">AI32+AM32+AQ32</f>
        <v>0</v>
      </c>
      <c r="AV32" s="10" t="n">
        <f aca="false">AJ32+AN32+AR32</f>
        <v>0</v>
      </c>
      <c r="AW32" s="10" t="n">
        <f aca="false">-(AV32-AU32)</f>
        <v>-0</v>
      </c>
      <c r="AY32" s="10" t="n">
        <f aca="false">'Year Over Year'!AZ32</f>
        <v>0</v>
      </c>
      <c r="AZ32" s="10" t="n">
        <f aca="false">$BT32/12</f>
        <v>0</v>
      </c>
      <c r="BA32" s="10" t="n">
        <f aca="false">-(AZ32-AY32)</f>
        <v>-0</v>
      </c>
      <c r="BC32" s="10" t="n">
        <f aca="false">'Year Over Year'!BD32</f>
        <v>0</v>
      </c>
      <c r="BD32" s="10" t="n">
        <f aca="false">$BT32/12</f>
        <v>0</v>
      </c>
      <c r="BE32" s="10" t="n">
        <f aca="false">-(BD32-BC32)</f>
        <v>-0</v>
      </c>
      <c r="BG32" s="10" t="n">
        <f aca="false">'Year Over Year'!BH32</f>
        <v>0</v>
      </c>
      <c r="BH32" s="10" t="n">
        <f aca="false">$BT32/12</f>
        <v>0</v>
      </c>
      <c r="BI32" s="10" t="n">
        <f aca="false">-(BH32-BG32)</f>
        <v>-0</v>
      </c>
      <c r="BK32" s="10" t="n">
        <f aca="false">AY32+BC32+BG32</f>
        <v>0</v>
      </c>
      <c r="BL32" s="10" t="n">
        <f aca="false">AZ32+BD32+BH32</f>
        <v>0</v>
      </c>
      <c r="BM32" s="10" t="n">
        <f aca="false">-(BL32-BK32)</f>
        <v>-0</v>
      </c>
      <c r="BO32" s="10" t="n">
        <f aca="false">C32+G32+K32</f>
        <v>111</v>
      </c>
      <c r="BP32" s="10" t="n">
        <f aca="false">D32+H32+L32</f>
        <v>0</v>
      </c>
      <c r="BQ32" s="10" t="n">
        <f aca="false">-(BP32-BO32)</f>
        <v>111</v>
      </c>
      <c r="BR32" s="11" t="n">
        <v>0</v>
      </c>
      <c r="BT32" s="10" t="n">
        <v>0</v>
      </c>
    </row>
    <row r="33" customFormat="false" ht="12.75" hidden="false" customHeight="false" outlineLevel="0" collapsed="false">
      <c r="A33" s="0" t="s">
        <v>38</v>
      </c>
      <c r="C33" s="10" t="n">
        <f aca="false">'Year Over Year'!D33</f>
        <v>1</v>
      </c>
      <c r="D33" s="10" t="n">
        <f aca="false">BT33/12</f>
        <v>0</v>
      </c>
      <c r="E33" s="10" t="n">
        <f aca="false">-(D33-C33)</f>
        <v>1</v>
      </c>
      <c r="F33" s="11"/>
      <c r="G33" s="10" t="n">
        <f aca="false">'Year Over Year'!H33</f>
        <v>1</v>
      </c>
      <c r="H33" s="10" t="n">
        <f aca="false">$BT33/12</f>
        <v>0</v>
      </c>
      <c r="I33" s="10" t="n">
        <f aca="false">-(H33-G33)</f>
        <v>1</v>
      </c>
      <c r="K33" s="10" t="n">
        <f aca="false">'Year Over Year'!L33</f>
        <v>0</v>
      </c>
      <c r="L33" s="10" t="n">
        <f aca="false">$BT33/12</f>
        <v>0</v>
      </c>
      <c r="M33" s="10" t="n">
        <f aca="false">-(L33-K33)</f>
        <v>-0</v>
      </c>
      <c r="O33" s="10" t="n">
        <f aca="false">C33+G33+K33</f>
        <v>2</v>
      </c>
      <c r="P33" s="10" t="n">
        <f aca="false">D33+H33+L33</f>
        <v>0</v>
      </c>
      <c r="Q33" s="10" t="n">
        <f aca="false">-(P33-O33)</f>
        <v>2</v>
      </c>
      <c r="S33" s="10" t="n">
        <f aca="false">'Year Over Year'!T33</f>
        <v>0</v>
      </c>
      <c r="T33" s="10" t="n">
        <f aca="false">$BT33/12</f>
        <v>0</v>
      </c>
      <c r="U33" s="10" t="n">
        <f aca="false">-(T33-S33)</f>
        <v>-0</v>
      </c>
      <c r="W33" s="10" t="n">
        <f aca="false">'Year Over Year'!X33</f>
        <v>0</v>
      </c>
      <c r="X33" s="10" t="n">
        <f aca="false">$BT33/12</f>
        <v>0</v>
      </c>
      <c r="Y33" s="10" t="n">
        <f aca="false">-(X33-W33)</f>
        <v>-0</v>
      </c>
      <c r="AA33" s="10" t="n">
        <f aca="false">'Year Over Year'!AB33</f>
        <v>0</v>
      </c>
      <c r="AB33" s="10" t="n">
        <f aca="false">$BT33/12</f>
        <v>0</v>
      </c>
      <c r="AC33" s="10" t="n">
        <f aca="false">-(AB33-AA33)</f>
        <v>-0</v>
      </c>
      <c r="AE33" s="10" t="n">
        <f aca="false">S33+W33+AA33</f>
        <v>0</v>
      </c>
      <c r="AF33" s="10" t="n">
        <f aca="false">T33+X33+AB33</f>
        <v>0</v>
      </c>
      <c r="AG33" s="10" t="n">
        <f aca="false">-(AF33-AE33)</f>
        <v>-0</v>
      </c>
      <c r="AI33" s="10" t="n">
        <f aca="false">'Year Over Year'!AJ33</f>
        <v>0</v>
      </c>
      <c r="AJ33" s="10" t="n">
        <f aca="false">$BT33/12</f>
        <v>0</v>
      </c>
      <c r="AK33" s="10" t="n">
        <f aca="false">-(AJ33-AI33)</f>
        <v>-0</v>
      </c>
      <c r="AM33" s="10" t="n">
        <f aca="false">'Year Over Year'!AN33</f>
        <v>0</v>
      </c>
      <c r="AN33" s="10" t="n">
        <f aca="false">$BT33/12</f>
        <v>0</v>
      </c>
      <c r="AO33" s="10" t="n">
        <f aca="false">-(AN33-AM33)</f>
        <v>-0</v>
      </c>
      <c r="AQ33" s="10" t="n">
        <f aca="false">'Year Over Year'!AR33</f>
        <v>0</v>
      </c>
      <c r="AR33" s="10" t="n">
        <f aca="false">$BT33/12</f>
        <v>0</v>
      </c>
      <c r="AS33" s="10" t="n">
        <f aca="false">-(AR33-AQ33)</f>
        <v>-0</v>
      </c>
      <c r="AU33" s="10" t="n">
        <f aca="false">AI33+AM33+AQ33</f>
        <v>0</v>
      </c>
      <c r="AV33" s="10" t="n">
        <f aca="false">AJ33+AN33+AR33</f>
        <v>0</v>
      </c>
      <c r="AW33" s="10" t="n">
        <f aca="false">-(AV33-AU33)</f>
        <v>-0</v>
      </c>
      <c r="AY33" s="10" t="n">
        <f aca="false">'Year Over Year'!AZ33</f>
        <v>0</v>
      </c>
      <c r="AZ33" s="10" t="n">
        <f aca="false">$BT33/12</f>
        <v>0</v>
      </c>
      <c r="BA33" s="10" t="n">
        <f aca="false">-(AZ33-AY33)</f>
        <v>-0</v>
      </c>
      <c r="BC33" s="10" t="n">
        <f aca="false">'Year Over Year'!BD33</f>
        <v>0</v>
      </c>
      <c r="BD33" s="10" t="n">
        <f aca="false">$BT33/12</f>
        <v>0</v>
      </c>
      <c r="BE33" s="10" t="n">
        <f aca="false">-(BD33-BC33)</f>
        <v>-0</v>
      </c>
      <c r="BG33" s="10" t="n">
        <f aca="false">'Year Over Year'!BH33</f>
        <v>0</v>
      </c>
      <c r="BH33" s="10" t="n">
        <f aca="false">$BT33/12</f>
        <v>0</v>
      </c>
      <c r="BI33" s="10" t="n">
        <f aca="false">-(BH33-BG33)</f>
        <v>-0</v>
      </c>
      <c r="BK33" s="10" t="n">
        <f aca="false">AY33+BC33+BG33</f>
        <v>0</v>
      </c>
      <c r="BL33" s="10" t="n">
        <f aca="false">AZ33+BD33+BH33</f>
        <v>0</v>
      </c>
      <c r="BM33" s="10" t="n">
        <f aca="false">-(BL33-BK33)</f>
        <v>-0</v>
      </c>
      <c r="BO33" s="10" t="n">
        <f aca="false">C33+G33+K33</f>
        <v>2</v>
      </c>
      <c r="BP33" s="10" t="n">
        <f aca="false">D33+H33+L33</f>
        <v>0</v>
      </c>
      <c r="BQ33" s="10" t="n">
        <f aca="false">-(BP33-BO33)</f>
        <v>2</v>
      </c>
      <c r="BR33" s="11" t="n">
        <v>0</v>
      </c>
      <c r="BT33" s="10" t="n">
        <v>0</v>
      </c>
    </row>
    <row r="34" customFormat="false" ht="12.75" hidden="false" customHeight="false" outlineLevel="0" collapsed="false">
      <c r="A34" s="0" t="s">
        <v>39</v>
      </c>
      <c r="C34" s="10" t="n">
        <f aca="false">'Year Over Year'!D34</f>
        <v>1</v>
      </c>
      <c r="D34" s="10" t="n">
        <f aca="false">BT34/12</f>
        <v>0</v>
      </c>
      <c r="E34" s="10" t="n">
        <f aca="false">-(D34-C34)</f>
        <v>1</v>
      </c>
      <c r="F34" s="11"/>
      <c r="G34" s="10" t="n">
        <f aca="false">'Year Over Year'!H34</f>
        <v>0</v>
      </c>
      <c r="H34" s="10" t="n">
        <f aca="false">$BT34/12</f>
        <v>0</v>
      </c>
      <c r="I34" s="10" t="n">
        <f aca="false">-(H34-G34)</f>
        <v>-0</v>
      </c>
      <c r="K34" s="10" t="n">
        <f aca="false">'Year Over Year'!L34</f>
        <v>0</v>
      </c>
      <c r="L34" s="10" t="n">
        <f aca="false">$BT34/12</f>
        <v>0</v>
      </c>
      <c r="M34" s="10" t="n">
        <f aca="false">-(L34-K34)</f>
        <v>-0</v>
      </c>
      <c r="O34" s="10" t="n">
        <f aca="false">C34+G34+K34</f>
        <v>1</v>
      </c>
      <c r="P34" s="10" t="n">
        <f aca="false">D34+H34+L34</f>
        <v>0</v>
      </c>
      <c r="Q34" s="10" t="n">
        <f aca="false">-(P34-O34)</f>
        <v>1</v>
      </c>
      <c r="S34" s="10" t="n">
        <f aca="false">'Year Over Year'!T34</f>
        <v>0</v>
      </c>
      <c r="T34" s="10" t="n">
        <f aca="false">$BT34/12</f>
        <v>0</v>
      </c>
      <c r="U34" s="10" t="n">
        <f aca="false">-(T34-S34)</f>
        <v>-0</v>
      </c>
      <c r="W34" s="10" t="n">
        <f aca="false">'Year Over Year'!X34</f>
        <v>0</v>
      </c>
      <c r="X34" s="10" t="n">
        <f aca="false">$BT34/12</f>
        <v>0</v>
      </c>
      <c r="Y34" s="10" t="n">
        <f aca="false">-(X34-W34)</f>
        <v>-0</v>
      </c>
      <c r="AA34" s="10" t="n">
        <f aca="false">'Year Over Year'!AB34</f>
        <v>0</v>
      </c>
      <c r="AB34" s="10" t="n">
        <f aca="false">$BT34/12</f>
        <v>0</v>
      </c>
      <c r="AC34" s="10" t="n">
        <f aca="false">-(AB34-AA34)</f>
        <v>-0</v>
      </c>
      <c r="AE34" s="10" t="n">
        <f aca="false">S34+W34+AA34</f>
        <v>0</v>
      </c>
      <c r="AF34" s="10" t="n">
        <f aca="false">T34+X34+AB34</f>
        <v>0</v>
      </c>
      <c r="AG34" s="10" t="n">
        <f aca="false">-(AF34-AE34)</f>
        <v>-0</v>
      </c>
      <c r="AI34" s="10" t="n">
        <f aca="false">'Year Over Year'!AJ34</f>
        <v>0</v>
      </c>
      <c r="AJ34" s="10" t="n">
        <f aca="false">$BT34/12</f>
        <v>0</v>
      </c>
      <c r="AK34" s="10" t="n">
        <f aca="false">-(AJ34-AI34)</f>
        <v>-0</v>
      </c>
      <c r="AM34" s="10" t="n">
        <f aca="false">'Year Over Year'!AN34</f>
        <v>0</v>
      </c>
      <c r="AN34" s="10" t="n">
        <f aca="false">$BT34/12</f>
        <v>0</v>
      </c>
      <c r="AO34" s="10" t="n">
        <f aca="false">-(AN34-AM34)</f>
        <v>-0</v>
      </c>
      <c r="AQ34" s="10" t="n">
        <f aca="false">'Year Over Year'!AR34</f>
        <v>0</v>
      </c>
      <c r="AR34" s="10" t="n">
        <f aca="false">$BT34/12</f>
        <v>0</v>
      </c>
      <c r="AS34" s="10" t="n">
        <f aca="false">-(AR34-AQ34)</f>
        <v>-0</v>
      </c>
      <c r="AU34" s="10" t="n">
        <f aca="false">AI34+AM34+AQ34</f>
        <v>0</v>
      </c>
      <c r="AV34" s="10" t="n">
        <f aca="false">AJ34+AN34+AR34</f>
        <v>0</v>
      </c>
      <c r="AW34" s="10" t="n">
        <f aca="false">-(AV34-AU34)</f>
        <v>-0</v>
      </c>
      <c r="AY34" s="10" t="n">
        <f aca="false">'Year Over Year'!AZ34</f>
        <v>0</v>
      </c>
      <c r="AZ34" s="10" t="n">
        <f aca="false">$BT34/12</f>
        <v>0</v>
      </c>
      <c r="BA34" s="10" t="n">
        <f aca="false">-(AZ34-AY34)</f>
        <v>-0</v>
      </c>
      <c r="BC34" s="10" t="n">
        <f aca="false">'Year Over Year'!BD34</f>
        <v>0</v>
      </c>
      <c r="BD34" s="10" t="n">
        <f aca="false">$BT34/12</f>
        <v>0</v>
      </c>
      <c r="BE34" s="10" t="n">
        <f aca="false">-(BD34-BC34)</f>
        <v>-0</v>
      </c>
      <c r="BG34" s="10" t="n">
        <f aca="false">'Year Over Year'!BH34</f>
        <v>0</v>
      </c>
      <c r="BH34" s="10" t="n">
        <f aca="false">$BT34/12</f>
        <v>0</v>
      </c>
      <c r="BI34" s="10" t="n">
        <f aca="false">-(BH34-BG34)</f>
        <v>-0</v>
      </c>
      <c r="BK34" s="10" t="n">
        <f aca="false">AY34+BC34+BG34</f>
        <v>0</v>
      </c>
      <c r="BL34" s="10" t="n">
        <f aca="false">AZ34+BD34+BH34</f>
        <v>0</v>
      </c>
      <c r="BM34" s="10" t="n">
        <f aca="false">-(BL34-BK34)</f>
        <v>-0</v>
      </c>
      <c r="BO34" s="10" t="n">
        <f aca="false">C34+G34+K34</f>
        <v>1</v>
      </c>
      <c r="BP34" s="10" t="n">
        <f aca="false">D34+H34+L34</f>
        <v>0</v>
      </c>
      <c r="BQ34" s="10" t="n">
        <f aca="false">-(BP34-BO34)</f>
        <v>1</v>
      </c>
      <c r="BR34" s="11" t="n">
        <v>0</v>
      </c>
      <c r="BT34" s="10" t="n">
        <v>0</v>
      </c>
    </row>
    <row r="35" customFormat="false" ht="12.75" hidden="false" customHeight="false" outlineLevel="0" collapsed="false">
      <c r="A35" s="0" t="s">
        <v>40</v>
      </c>
      <c r="C35" s="13" t="n">
        <f aca="false">'Year Over Year'!D35</f>
        <v>5</v>
      </c>
      <c r="D35" s="13" t="n">
        <f aca="false">BT35/12</f>
        <v>0</v>
      </c>
      <c r="E35" s="13" t="n">
        <f aca="false">-(D35-C35)</f>
        <v>5</v>
      </c>
      <c r="F35" s="11"/>
      <c r="G35" s="13" t="n">
        <f aca="false">'Year Over Year'!H35</f>
        <v>6</v>
      </c>
      <c r="H35" s="13" t="n">
        <f aca="false">$BT35/12</f>
        <v>0</v>
      </c>
      <c r="I35" s="13" t="n">
        <f aca="false">-(H35-G35)</f>
        <v>6</v>
      </c>
      <c r="K35" s="13" t="n">
        <f aca="false">'Year Over Year'!L35</f>
        <v>9</v>
      </c>
      <c r="L35" s="13" t="n">
        <f aca="false">$BT35/12</f>
        <v>0</v>
      </c>
      <c r="M35" s="13" t="n">
        <f aca="false">-(L35-K35)</f>
        <v>9</v>
      </c>
      <c r="O35" s="13" t="n">
        <f aca="false">C35+G35+K35</f>
        <v>20</v>
      </c>
      <c r="P35" s="13" t="n">
        <f aca="false">D35+H35+L35</f>
        <v>0</v>
      </c>
      <c r="Q35" s="13" t="n">
        <f aca="false">-(P35-O35)</f>
        <v>20</v>
      </c>
      <c r="S35" s="13" t="n">
        <f aca="false">'Year Over Year'!T35</f>
        <v>0</v>
      </c>
      <c r="T35" s="13" t="n">
        <f aca="false">$BT35/12</f>
        <v>0</v>
      </c>
      <c r="U35" s="13" t="n">
        <f aca="false">-(T35-S35)</f>
        <v>-0</v>
      </c>
      <c r="W35" s="13" t="n">
        <f aca="false">'Year Over Year'!X35</f>
        <v>0</v>
      </c>
      <c r="X35" s="13" t="n">
        <f aca="false">$BT35/12</f>
        <v>0</v>
      </c>
      <c r="Y35" s="13" t="n">
        <f aca="false">-(X35-W35)</f>
        <v>-0</v>
      </c>
      <c r="AA35" s="13" t="n">
        <f aca="false">'Year Over Year'!AB35</f>
        <v>0</v>
      </c>
      <c r="AB35" s="13" t="n">
        <f aca="false">$BT35/12</f>
        <v>0</v>
      </c>
      <c r="AC35" s="13" t="n">
        <f aca="false">-(AB35-AA35)</f>
        <v>-0</v>
      </c>
      <c r="AE35" s="13" t="n">
        <f aca="false">S35+W35+AA35</f>
        <v>0</v>
      </c>
      <c r="AF35" s="13" t="n">
        <f aca="false">T35+X35+AB35</f>
        <v>0</v>
      </c>
      <c r="AG35" s="13" t="n">
        <f aca="false">-(AF35-AE35)</f>
        <v>-0</v>
      </c>
      <c r="AI35" s="13" t="n">
        <f aca="false">'Year Over Year'!AJ35</f>
        <v>0</v>
      </c>
      <c r="AJ35" s="13" t="n">
        <f aca="false">$BT35/12</f>
        <v>0</v>
      </c>
      <c r="AK35" s="13" t="n">
        <f aca="false">-(AJ35-AI35)</f>
        <v>-0</v>
      </c>
      <c r="AM35" s="13" t="n">
        <f aca="false">'Year Over Year'!AN35</f>
        <v>0</v>
      </c>
      <c r="AN35" s="13" t="n">
        <f aca="false">$BT35/12</f>
        <v>0</v>
      </c>
      <c r="AO35" s="13" t="n">
        <f aca="false">-(AN35-AM35)</f>
        <v>-0</v>
      </c>
      <c r="AQ35" s="13" t="n">
        <f aca="false">'Year Over Year'!AR35</f>
        <v>0</v>
      </c>
      <c r="AR35" s="13" t="n">
        <f aca="false">$BT35/12</f>
        <v>0</v>
      </c>
      <c r="AS35" s="13" t="n">
        <f aca="false">-(AR35-AQ35)</f>
        <v>-0</v>
      </c>
      <c r="AU35" s="13" t="n">
        <f aca="false">AI35+AM35+AQ35</f>
        <v>0</v>
      </c>
      <c r="AV35" s="13" t="n">
        <f aca="false">AJ35+AN35+AR35</f>
        <v>0</v>
      </c>
      <c r="AW35" s="13" t="n">
        <f aca="false">-(AV35-AU35)</f>
        <v>-0</v>
      </c>
      <c r="AY35" s="13" t="n">
        <f aca="false">'Year Over Year'!AZ35</f>
        <v>0</v>
      </c>
      <c r="AZ35" s="13" t="n">
        <f aca="false">$BT35/12</f>
        <v>0</v>
      </c>
      <c r="BA35" s="13" t="n">
        <f aca="false">-(AZ35-AY35)</f>
        <v>-0</v>
      </c>
      <c r="BC35" s="13" t="n">
        <f aca="false">'Year Over Year'!BD35</f>
        <v>0</v>
      </c>
      <c r="BD35" s="13" t="n">
        <f aca="false">$BT35/12</f>
        <v>0</v>
      </c>
      <c r="BE35" s="13" t="n">
        <f aca="false">-(BD35-BC35)</f>
        <v>-0</v>
      </c>
      <c r="BG35" s="13" t="n">
        <f aca="false">'Year Over Year'!BH35</f>
        <v>0</v>
      </c>
      <c r="BH35" s="13" t="n">
        <f aca="false">$BT35/12</f>
        <v>0</v>
      </c>
      <c r="BI35" s="13" t="n">
        <f aca="false">-(BH35-BG35)</f>
        <v>-0</v>
      </c>
      <c r="BK35" s="13" t="n">
        <f aca="false">AY35+BC35+BG35</f>
        <v>0</v>
      </c>
      <c r="BL35" s="13" t="n">
        <f aca="false">AZ35+BD35+BH35</f>
        <v>0</v>
      </c>
      <c r="BM35" s="13" t="n">
        <f aca="false">-(BL35-BK35)</f>
        <v>-0</v>
      </c>
      <c r="BO35" s="13" t="n">
        <f aca="false">C35+G35+K35</f>
        <v>20</v>
      </c>
      <c r="BP35" s="13" t="n">
        <f aca="false">D35+H35+L35</f>
        <v>0</v>
      </c>
      <c r="BQ35" s="13" t="n">
        <f aca="false">-(BP35-BO35)</f>
        <v>20</v>
      </c>
      <c r="BR35" s="14" t="n">
        <v>0</v>
      </c>
      <c r="BT35" s="13" t="n">
        <v>0</v>
      </c>
    </row>
    <row r="36" customFormat="false" ht="12.75" hidden="false" customHeight="false" outlineLevel="0" collapsed="false">
      <c r="A36" s="3"/>
      <c r="B36" s="3"/>
      <c r="C36" s="15" t="n">
        <f aca="false">SUM(C9:C35)</f>
        <v>706</v>
      </c>
      <c r="D36" s="15" t="n">
        <f aca="false">SUM(D9:D35)</f>
        <v>352</v>
      </c>
      <c r="E36" s="15" t="n">
        <f aca="false">SUM(E9:E35)</f>
        <v>354</v>
      </c>
      <c r="F36" s="16"/>
      <c r="G36" s="15" t="n">
        <f aca="false">SUM(G9:G35)</f>
        <v>527</v>
      </c>
      <c r="H36" s="15" t="n">
        <f aca="false">SUM(H9:H35)</f>
        <v>360</v>
      </c>
      <c r="I36" s="15" t="n">
        <f aca="false">SUM(I9:I35)</f>
        <v>167</v>
      </c>
      <c r="J36" s="3"/>
      <c r="K36" s="15" t="n">
        <f aca="false">SUM(K9:K35)</f>
        <v>759</v>
      </c>
      <c r="L36" s="15" t="n">
        <f aca="false">SUM(L9:L35)</f>
        <v>363</v>
      </c>
      <c r="M36" s="15" t="n">
        <f aca="false">SUM(M9:M35)</f>
        <v>396</v>
      </c>
      <c r="N36" s="3"/>
      <c r="O36" s="15" t="n">
        <f aca="false">SUM(O9:O35)</f>
        <v>1992</v>
      </c>
      <c r="P36" s="15" t="n">
        <f aca="false">SUM(P9:P35)</f>
        <v>1075</v>
      </c>
      <c r="Q36" s="15" t="n">
        <f aca="false">SUM(Q9:Q35)</f>
        <v>917</v>
      </c>
      <c r="R36" s="3"/>
      <c r="S36" s="15" t="n">
        <f aca="false">SUM(S9:S35)</f>
        <v>0</v>
      </c>
      <c r="T36" s="15" t="n">
        <f aca="false">SUM(T9:T35)</f>
        <v>318.75</v>
      </c>
      <c r="U36" s="15" t="n">
        <f aca="false">SUM(U9:U35)</f>
        <v>-318.75</v>
      </c>
      <c r="V36" s="3"/>
      <c r="W36" s="15" t="n">
        <f aca="false">SUM(W9:W35)</f>
        <v>0</v>
      </c>
      <c r="X36" s="15" t="n">
        <f aca="false">SUM(X9:X35)</f>
        <v>318.75</v>
      </c>
      <c r="Y36" s="15" t="n">
        <f aca="false">SUM(Y9:Y35)</f>
        <v>-318.75</v>
      </c>
      <c r="Z36" s="3"/>
      <c r="AA36" s="15" t="n">
        <f aca="false">SUM(AA9:AA35)</f>
        <v>0</v>
      </c>
      <c r="AB36" s="15" t="n">
        <f aca="false">SUM(AB9:AB35)</f>
        <v>318.75</v>
      </c>
      <c r="AC36" s="15" t="n">
        <f aca="false">SUM(AC9:AC35)</f>
        <v>-318.75</v>
      </c>
      <c r="AD36" s="3"/>
      <c r="AE36" s="15" t="n">
        <f aca="false">SUM(AE9:AE35)</f>
        <v>0</v>
      </c>
      <c r="AF36" s="15" t="n">
        <f aca="false">SUM(AF9:AF35)</f>
        <v>956.25</v>
      </c>
      <c r="AG36" s="15" t="n">
        <f aca="false">SUM(AG9:AG35)</f>
        <v>-956.25</v>
      </c>
      <c r="AH36" s="3"/>
      <c r="AI36" s="15" t="n">
        <f aca="false">SUM(AI9:AI35)</f>
        <v>0</v>
      </c>
      <c r="AJ36" s="15" t="n">
        <f aca="false">SUM(AJ9:AJ35)</f>
        <v>318.75</v>
      </c>
      <c r="AK36" s="15" t="n">
        <f aca="false">SUM(AK9:AK35)</f>
        <v>-318.75</v>
      </c>
      <c r="AL36" s="3"/>
      <c r="AM36" s="15" t="n">
        <f aca="false">SUM(AM9:AM35)</f>
        <v>0</v>
      </c>
      <c r="AN36" s="15" t="n">
        <f aca="false">SUM(AN9:AN35)</f>
        <v>318.75</v>
      </c>
      <c r="AO36" s="15" t="n">
        <f aca="false">SUM(AO9:AO35)</f>
        <v>-318.75</v>
      </c>
      <c r="AP36" s="3"/>
      <c r="AQ36" s="15" t="n">
        <f aca="false">SUM(AQ9:AQ35)</f>
        <v>0</v>
      </c>
      <c r="AR36" s="15" t="n">
        <f aca="false">SUM(AR9:AR35)</f>
        <v>318.75</v>
      </c>
      <c r="AS36" s="15" t="n">
        <f aca="false">SUM(AS9:AS35)</f>
        <v>-318.75</v>
      </c>
      <c r="AT36" s="3"/>
      <c r="AU36" s="15" t="n">
        <f aca="false">SUM(AU9:AU35)</f>
        <v>0</v>
      </c>
      <c r="AV36" s="15" t="n">
        <f aca="false">SUM(AV9:AV35)</f>
        <v>956.25</v>
      </c>
      <c r="AW36" s="15" t="n">
        <f aca="false">SUM(AW9:AW35)</f>
        <v>-956.25</v>
      </c>
      <c r="AX36" s="3"/>
      <c r="AY36" s="15" t="n">
        <f aca="false">SUM(AY9:AY35)</f>
        <v>0</v>
      </c>
      <c r="AZ36" s="15" t="n">
        <f aca="false">SUM(AZ9:AZ35)</f>
        <v>318.75</v>
      </c>
      <c r="BA36" s="15" t="n">
        <f aca="false">SUM(BA9:BA35)</f>
        <v>-318.75</v>
      </c>
      <c r="BB36" s="3"/>
      <c r="BC36" s="15" t="n">
        <f aca="false">SUM(BC9:BC35)</f>
        <v>0</v>
      </c>
      <c r="BD36" s="15" t="n">
        <f aca="false">SUM(BD9:BD35)</f>
        <v>318.75</v>
      </c>
      <c r="BE36" s="15" t="n">
        <f aca="false">SUM(BE9:BE35)</f>
        <v>-318.75</v>
      </c>
      <c r="BF36" s="3"/>
      <c r="BG36" s="15" t="n">
        <f aca="false">SUM(BG9:BG35)</f>
        <v>0</v>
      </c>
      <c r="BH36" s="15" t="n">
        <f aca="false">SUM(BH9:BH35)</f>
        <v>318.75</v>
      </c>
      <c r="BI36" s="15" t="n">
        <f aca="false">SUM(BI9:BI35)</f>
        <v>-318.75</v>
      </c>
      <c r="BJ36" s="3"/>
      <c r="BK36" s="15" t="n">
        <f aca="false">SUM(BK9:BK35)</f>
        <v>0</v>
      </c>
      <c r="BL36" s="15" t="n">
        <f aca="false">SUM(BL9:BL35)</f>
        <v>956.25</v>
      </c>
      <c r="BM36" s="15" t="n">
        <f aca="false">SUM(BM9:BM35)</f>
        <v>-956.25</v>
      </c>
      <c r="BN36" s="3"/>
      <c r="BO36" s="15" t="n">
        <f aca="false">SUM(BO9:BO35)</f>
        <v>1992</v>
      </c>
      <c r="BP36" s="15" t="n">
        <f aca="false">SUM(BP9:BP35)</f>
        <v>1075</v>
      </c>
      <c r="BQ36" s="15" t="n">
        <f aca="false">SUM(BQ9:BQ35)</f>
        <v>917</v>
      </c>
      <c r="BR36" s="16" t="n">
        <f aca="false">BQ36/BP36</f>
        <v>0.853023255813953</v>
      </c>
      <c r="BS36" s="3"/>
      <c r="BT36" s="15" t="n">
        <f aca="false">SUM(BT9:BT35)</f>
        <v>3825</v>
      </c>
    </row>
    <row r="40" customFormat="false" ht="12.75" hidden="false" customHeight="false" outlineLevel="0" collapsed="false">
      <c r="A40" s="17" t="s">
        <v>41</v>
      </c>
      <c r="B40" s="4"/>
      <c r="C40" s="4"/>
      <c r="D40" s="4"/>
      <c r="E40" s="4"/>
      <c r="F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  <c r="W40" s="4"/>
      <c r="X40" s="4"/>
      <c r="Y40" s="4"/>
      <c r="AA40" s="4"/>
      <c r="AB40" s="4"/>
      <c r="AC40" s="4"/>
      <c r="AE40" s="4"/>
      <c r="AF40" s="4"/>
      <c r="AG40" s="4"/>
      <c r="AI40" s="4"/>
      <c r="AJ40" s="4"/>
      <c r="AK40" s="4"/>
      <c r="AM40" s="4"/>
      <c r="AN40" s="4"/>
      <c r="AO40" s="4"/>
      <c r="AQ40" s="4"/>
      <c r="AR40" s="4"/>
      <c r="AS40" s="4"/>
      <c r="AU40" s="4"/>
      <c r="AV40" s="4"/>
      <c r="AW40" s="4"/>
      <c r="AY40" s="4"/>
      <c r="AZ40" s="4"/>
      <c r="BA40" s="4"/>
      <c r="BC40" s="4"/>
      <c r="BD40" s="4"/>
      <c r="BE40" s="4"/>
      <c r="BG40" s="4"/>
      <c r="BH40" s="4"/>
      <c r="BI40" s="4"/>
      <c r="BK40" s="4"/>
      <c r="BL40" s="4"/>
      <c r="BM40" s="4"/>
      <c r="BO40" s="5"/>
      <c r="BP40" s="5"/>
      <c r="BQ40" s="5"/>
      <c r="BR40" s="5"/>
    </row>
    <row r="41" customFormat="false" ht="30.75" hidden="false" customHeight="true" outlineLevel="0" collapsed="false">
      <c r="A41" s="0" t="s">
        <v>42</v>
      </c>
      <c r="C41" s="20" t="s">
        <v>59</v>
      </c>
      <c r="F41" s="8"/>
      <c r="G41" s="20" t="s">
        <v>61</v>
      </c>
      <c r="H41" s="21"/>
      <c r="I41" s="22"/>
      <c r="J41" s="12"/>
      <c r="K41" s="20" t="str">
        <f aca="false">K7</f>
        <v>Mar Actuals</v>
      </c>
      <c r="L41" s="21"/>
      <c r="M41" s="22"/>
      <c r="N41" s="12"/>
      <c r="O41" s="20" t="str">
        <f aca="false">O7</f>
        <v>1Q Actuals</v>
      </c>
      <c r="P41" s="21"/>
      <c r="Q41" s="22"/>
      <c r="R41" s="12"/>
      <c r="S41" s="20" t="str">
        <f aca="false">S7</f>
        <v>Apr Actuals</v>
      </c>
      <c r="T41" s="21"/>
      <c r="U41" s="22"/>
      <c r="V41" s="12"/>
      <c r="W41" s="20" t="str">
        <f aca="false">W7</f>
        <v>May Actuals</v>
      </c>
      <c r="X41" s="21"/>
      <c r="Y41" s="22"/>
      <c r="Z41" s="12"/>
      <c r="AA41" s="20" t="str">
        <f aca="false">AA7</f>
        <v>Jun Actuals</v>
      </c>
      <c r="AB41" s="21"/>
      <c r="AC41" s="22"/>
      <c r="AD41" s="12"/>
      <c r="AE41" s="20" t="str">
        <f aca="false">AE7</f>
        <v>2Q Actuals</v>
      </c>
      <c r="AF41" s="21"/>
      <c r="AG41" s="22"/>
      <c r="AH41" s="12"/>
      <c r="AI41" s="20" t="str">
        <f aca="false">AI7</f>
        <v>Jul Actuals</v>
      </c>
      <c r="AJ41" s="21"/>
      <c r="AK41" s="22"/>
      <c r="AL41" s="12"/>
      <c r="AM41" s="20" t="str">
        <f aca="false">AM7</f>
        <v>Aug Actuals</v>
      </c>
      <c r="AN41" s="21"/>
      <c r="AO41" s="22"/>
      <c r="AP41" s="12"/>
      <c r="AQ41" s="20" t="str">
        <f aca="false">AQ7</f>
        <v>Sept Actuals</v>
      </c>
      <c r="AR41" s="21"/>
      <c r="AS41" s="22"/>
      <c r="AT41" s="12"/>
      <c r="AU41" s="20" t="str">
        <f aca="false">AU7</f>
        <v>3Q Actuals</v>
      </c>
      <c r="AV41" s="21"/>
      <c r="AW41" s="22"/>
      <c r="AX41" s="12"/>
      <c r="AY41" s="20" t="str">
        <f aca="false">AY7</f>
        <v>Oct Actuals</v>
      </c>
      <c r="AZ41" s="21"/>
      <c r="BA41" s="22"/>
      <c r="BB41" s="12"/>
      <c r="BC41" s="20" t="str">
        <f aca="false">BC7</f>
        <v>Nov Actuals</v>
      </c>
      <c r="BD41" s="21"/>
      <c r="BE41" s="22"/>
      <c r="BF41" s="12"/>
      <c r="BG41" s="20" t="str">
        <f aca="false">BG7</f>
        <v>Dec Actuals</v>
      </c>
      <c r="BH41" s="21"/>
      <c r="BI41" s="22"/>
      <c r="BJ41" s="12"/>
      <c r="BK41" s="20" t="str">
        <f aca="false">BK7</f>
        <v>4Q Actuals</v>
      </c>
      <c r="BL41" s="21"/>
      <c r="BM41" s="22"/>
      <c r="BN41" s="12"/>
      <c r="BO41" s="20" t="s">
        <v>91</v>
      </c>
      <c r="BP41" s="21"/>
      <c r="BQ41" s="22"/>
      <c r="BR41" s="8"/>
      <c r="BT41" s="8"/>
    </row>
    <row r="42" customFormat="false" ht="12.75" hidden="false" customHeight="true" outlineLevel="0" collapsed="false">
      <c r="A42" s="3" t="s">
        <v>17</v>
      </c>
      <c r="C42" s="21"/>
      <c r="F42" s="8"/>
      <c r="G42" s="21"/>
      <c r="H42" s="21"/>
      <c r="I42" s="22"/>
      <c r="J42" s="12"/>
      <c r="K42" s="21"/>
      <c r="L42" s="21"/>
      <c r="M42" s="22"/>
      <c r="N42" s="12"/>
      <c r="O42" s="21"/>
      <c r="P42" s="21"/>
      <c r="Q42" s="22"/>
      <c r="R42" s="12"/>
      <c r="S42" s="21"/>
      <c r="T42" s="21"/>
      <c r="U42" s="22"/>
      <c r="V42" s="12"/>
      <c r="W42" s="21"/>
      <c r="X42" s="21"/>
      <c r="Y42" s="22"/>
      <c r="Z42" s="12"/>
      <c r="AA42" s="21"/>
      <c r="AB42" s="21"/>
      <c r="AC42" s="22"/>
      <c r="AD42" s="12"/>
      <c r="AE42" s="21"/>
      <c r="AF42" s="21"/>
      <c r="AG42" s="22"/>
      <c r="AH42" s="12"/>
      <c r="AI42" s="21"/>
      <c r="AJ42" s="21"/>
      <c r="AK42" s="22"/>
      <c r="AL42" s="12"/>
      <c r="AM42" s="21"/>
      <c r="AN42" s="21"/>
      <c r="AO42" s="22"/>
      <c r="AP42" s="12"/>
      <c r="AQ42" s="21"/>
      <c r="AR42" s="21"/>
      <c r="AS42" s="22"/>
      <c r="AT42" s="12"/>
      <c r="AU42" s="21"/>
      <c r="AV42" s="21"/>
      <c r="AW42" s="22"/>
      <c r="AX42" s="12"/>
      <c r="AY42" s="21"/>
      <c r="AZ42" s="21"/>
      <c r="BA42" s="22"/>
      <c r="BB42" s="12"/>
      <c r="BC42" s="21"/>
      <c r="BD42" s="21"/>
      <c r="BE42" s="22"/>
      <c r="BF42" s="12"/>
      <c r="BG42" s="21"/>
      <c r="BH42" s="21"/>
      <c r="BI42" s="22"/>
      <c r="BJ42" s="12"/>
      <c r="BK42" s="21"/>
      <c r="BL42" s="21"/>
      <c r="BM42" s="22"/>
      <c r="BN42" s="12"/>
      <c r="BO42" s="21"/>
      <c r="BP42" s="21"/>
      <c r="BQ42" s="22"/>
      <c r="BR42" s="8"/>
      <c r="BT42" s="8"/>
    </row>
    <row r="43" customFormat="false" ht="12.75" hidden="false" customHeight="true" outlineLevel="0" collapsed="false">
      <c r="A43" s="0" t="s">
        <v>43</v>
      </c>
      <c r="C43" s="10" t="n">
        <f aca="false">'Year Over Year'!D43</f>
        <v>26010</v>
      </c>
      <c r="F43" s="11"/>
      <c r="G43" s="10" t="n">
        <f aca="false">'Year Over Year'!H43</f>
        <v>0</v>
      </c>
      <c r="H43" s="10"/>
      <c r="I43" s="10"/>
      <c r="K43" s="10" t="n">
        <f aca="false">'Year Over Year'!L43</f>
        <v>0</v>
      </c>
      <c r="L43" s="10"/>
      <c r="M43" s="10"/>
      <c r="O43" s="10" t="n">
        <f aca="false">C43+G43+K43</f>
        <v>26010</v>
      </c>
      <c r="P43" s="10"/>
      <c r="Q43" s="10"/>
      <c r="S43" s="10" t="n">
        <f aca="false">'Year Over Year'!T43</f>
        <v>0</v>
      </c>
      <c r="T43" s="10"/>
      <c r="U43" s="10"/>
      <c r="W43" s="10" t="n">
        <f aca="false">'Year Over Year'!X43</f>
        <v>0</v>
      </c>
      <c r="X43" s="10"/>
      <c r="Y43" s="10"/>
      <c r="AA43" s="10" t="n">
        <f aca="false">'Year Over Year'!AB43</f>
        <v>0</v>
      </c>
      <c r="AB43" s="10"/>
      <c r="AC43" s="10"/>
      <c r="AE43" s="10" t="n">
        <f aca="false">S43+W43+AA43</f>
        <v>0</v>
      </c>
      <c r="AF43" s="10"/>
      <c r="AG43" s="10"/>
      <c r="AI43" s="10" t="n">
        <f aca="false">'Year Over Year'!AJ43</f>
        <v>0</v>
      </c>
      <c r="AJ43" s="10"/>
      <c r="AK43" s="10"/>
      <c r="AM43" s="10" t="n">
        <f aca="false">'Year Over Year'!AN43</f>
        <v>0</v>
      </c>
      <c r="AN43" s="10"/>
      <c r="AO43" s="10"/>
      <c r="AQ43" s="10" t="n">
        <f aca="false">'Year Over Year'!AR43</f>
        <v>0</v>
      </c>
      <c r="AR43" s="10"/>
      <c r="AS43" s="10"/>
      <c r="AU43" s="10" t="n">
        <f aca="false">AI43+AM43+AQ43</f>
        <v>0</v>
      </c>
      <c r="AV43" s="10"/>
      <c r="AW43" s="10"/>
      <c r="AY43" s="10" t="n">
        <f aca="false">'Year Over Year'!AZ43</f>
        <v>0</v>
      </c>
      <c r="AZ43" s="10"/>
      <c r="BA43" s="10"/>
      <c r="BC43" s="10" t="n">
        <f aca="false">'Year Over Year'!BD43</f>
        <v>0</v>
      </c>
      <c r="BD43" s="10"/>
      <c r="BE43" s="10"/>
      <c r="BG43" s="10" t="n">
        <f aca="false">'Year Over Year'!BH43</f>
        <v>0</v>
      </c>
      <c r="BH43" s="10"/>
      <c r="BI43" s="10"/>
      <c r="BK43" s="10" t="n">
        <f aca="false">AY43+BC43+BG43</f>
        <v>0</v>
      </c>
      <c r="BL43" s="10"/>
      <c r="BM43" s="10"/>
      <c r="BO43" s="10" t="n">
        <f aca="false">C43+G43+K43</f>
        <v>26010</v>
      </c>
      <c r="BP43" s="10"/>
      <c r="BQ43" s="10"/>
      <c r="BR43" s="11"/>
      <c r="BS43" s="23"/>
      <c r="BT43" s="10"/>
    </row>
    <row r="44" customFormat="false" ht="12.75" hidden="false" customHeight="true" outlineLevel="0" collapsed="false">
      <c r="A44" s="0" t="s">
        <v>44</v>
      </c>
      <c r="C44" s="10" t="n">
        <f aca="false">'Year Over Year'!D44</f>
        <v>0</v>
      </c>
      <c r="F44" s="11"/>
      <c r="G44" s="10" t="n">
        <f aca="false">'Year Over Year'!H44</f>
        <v>0</v>
      </c>
      <c r="H44" s="10"/>
      <c r="I44" s="10"/>
      <c r="K44" s="10" t="n">
        <f aca="false">'Year Over Year'!L44</f>
        <v>0</v>
      </c>
      <c r="L44" s="10"/>
      <c r="M44" s="10"/>
      <c r="O44" s="10" t="n">
        <f aca="false">C44+G44+K44</f>
        <v>0</v>
      </c>
      <c r="P44" s="10"/>
      <c r="Q44" s="10"/>
      <c r="S44" s="10" t="n">
        <f aca="false">'Year Over Year'!T44</f>
        <v>0</v>
      </c>
      <c r="T44" s="10"/>
      <c r="U44" s="10"/>
      <c r="W44" s="10" t="n">
        <f aca="false">'Year Over Year'!X44</f>
        <v>0</v>
      </c>
      <c r="X44" s="10"/>
      <c r="Y44" s="10"/>
      <c r="AA44" s="10" t="n">
        <f aca="false">'Year Over Year'!AB44</f>
        <v>0</v>
      </c>
      <c r="AB44" s="10"/>
      <c r="AC44" s="10"/>
      <c r="AE44" s="10" t="n">
        <f aca="false">S44+W44+AA44</f>
        <v>0</v>
      </c>
      <c r="AF44" s="10"/>
      <c r="AG44" s="10"/>
      <c r="AI44" s="10" t="n">
        <f aca="false">'Year Over Year'!AJ44</f>
        <v>0</v>
      </c>
      <c r="AJ44" s="10"/>
      <c r="AK44" s="10"/>
      <c r="AM44" s="10" t="n">
        <f aca="false">'Year Over Year'!AN44</f>
        <v>0</v>
      </c>
      <c r="AN44" s="10"/>
      <c r="AO44" s="10"/>
      <c r="AQ44" s="10" t="n">
        <f aca="false">'Year Over Year'!AR44</f>
        <v>0</v>
      </c>
      <c r="AR44" s="10"/>
      <c r="AS44" s="10"/>
      <c r="AU44" s="10" t="n">
        <f aca="false">AI44+AM44+AQ44</f>
        <v>0</v>
      </c>
      <c r="AV44" s="10"/>
      <c r="AW44" s="10"/>
      <c r="AY44" s="10" t="n">
        <f aca="false">'Year Over Year'!AZ44</f>
        <v>0</v>
      </c>
      <c r="AZ44" s="10"/>
      <c r="BA44" s="10"/>
      <c r="BC44" s="10" t="n">
        <f aca="false">'Year Over Year'!BD44</f>
        <v>0</v>
      </c>
      <c r="BD44" s="10"/>
      <c r="BE44" s="10"/>
      <c r="BG44" s="10" t="n">
        <f aca="false">'Year Over Year'!BH44</f>
        <v>0</v>
      </c>
      <c r="BH44" s="10"/>
      <c r="BI44" s="10"/>
      <c r="BK44" s="10" t="n">
        <f aca="false">AY44+BC44+BG44</f>
        <v>0</v>
      </c>
      <c r="BL44" s="10"/>
      <c r="BM44" s="10"/>
      <c r="BO44" s="10" t="n">
        <f aca="false">C44+G44+K44</f>
        <v>0</v>
      </c>
      <c r="BP44" s="10"/>
      <c r="BQ44" s="10"/>
      <c r="BR44" s="11"/>
      <c r="BS44" s="23"/>
      <c r="BT44" s="10"/>
    </row>
    <row r="45" customFormat="false" ht="12.75" hidden="false" customHeight="false" outlineLevel="0" collapsed="false">
      <c r="A45" s="0" t="s">
        <v>45</v>
      </c>
      <c r="C45" s="10" t="n">
        <f aca="false">'Year Over Year'!D45</f>
        <v>5361.268</v>
      </c>
      <c r="F45" s="11"/>
      <c r="G45" s="10" t="n">
        <f aca="false">'Year Over Year'!H45</f>
        <v>630</v>
      </c>
      <c r="H45" s="10"/>
      <c r="I45" s="10"/>
      <c r="K45" s="10" t="n">
        <f aca="false">'Year Over Year'!L45</f>
        <v>881</v>
      </c>
      <c r="L45" s="10"/>
      <c r="M45" s="10"/>
      <c r="O45" s="10" t="n">
        <f aca="false">C45+G45+K45</f>
        <v>6872.268</v>
      </c>
      <c r="P45" s="10"/>
      <c r="Q45" s="10"/>
      <c r="S45" s="10" t="n">
        <f aca="false">'Year Over Year'!T45</f>
        <v>0</v>
      </c>
      <c r="T45" s="10"/>
      <c r="U45" s="10"/>
      <c r="W45" s="10" t="n">
        <f aca="false">'Year Over Year'!X45</f>
        <v>0</v>
      </c>
      <c r="X45" s="10"/>
      <c r="Y45" s="10"/>
      <c r="AA45" s="10" t="n">
        <f aca="false">'Year Over Year'!AB45</f>
        <v>0</v>
      </c>
      <c r="AB45" s="10"/>
      <c r="AC45" s="10"/>
      <c r="AE45" s="10" t="n">
        <f aca="false">S45+W45+AA45</f>
        <v>0</v>
      </c>
      <c r="AF45" s="10"/>
      <c r="AG45" s="10"/>
      <c r="AI45" s="10" t="n">
        <f aca="false">'Year Over Year'!AJ45</f>
        <v>0</v>
      </c>
      <c r="AJ45" s="10"/>
      <c r="AK45" s="10"/>
      <c r="AM45" s="10" t="n">
        <f aca="false">'Year Over Year'!AN45</f>
        <v>0</v>
      </c>
      <c r="AN45" s="10"/>
      <c r="AO45" s="10"/>
      <c r="AQ45" s="10" t="n">
        <f aca="false">'Year Over Year'!AR45</f>
        <v>0</v>
      </c>
      <c r="AR45" s="10"/>
      <c r="AS45" s="10"/>
      <c r="AU45" s="10" t="n">
        <f aca="false">AI45+AM45+AQ45</f>
        <v>0</v>
      </c>
      <c r="AV45" s="10"/>
      <c r="AW45" s="10"/>
      <c r="AY45" s="10" t="n">
        <f aca="false">'Year Over Year'!AZ45</f>
        <v>0</v>
      </c>
      <c r="AZ45" s="10"/>
      <c r="BA45" s="10"/>
      <c r="BC45" s="10" t="n">
        <f aca="false">'Year Over Year'!BD45</f>
        <v>0</v>
      </c>
      <c r="BD45" s="10"/>
      <c r="BE45" s="10"/>
      <c r="BG45" s="10" t="n">
        <f aca="false">'Year Over Year'!BH45</f>
        <v>0</v>
      </c>
      <c r="BH45" s="10"/>
      <c r="BI45" s="10"/>
      <c r="BK45" s="10" t="n">
        <f aca="false">AY45+BC45+BG45</f>
        <v>0</v>
      </c>
      <c r="BL45" s="10"/>
      <c r="BM45" s="10"/>
      <c r="BO45" s="10" t="n">
        <f aca="false">C45+G45+K45</f>
        <v>6872.268</v>
      </c>
      <c r="BP45" s="10"/>
      <c r="BQ45" s="10"/>
      <c r="BR45" s="11"/>
      <c r="BS45" s="23"/>
      <c r="BT45" s="10"/>
    </row>
    <row r="46" customFormat="false" ht="12.75" hidden="false" customHeight="false" outlineLevel="0" collapsed="false">
      <c r="C46" s="10"/>
      <c r="F46" s="11"/>
      <c r="G46" s="10"/>
      <c r="H46" s="10"/>
      <c r="I46" s="10"/>
      <c r="K46" s="10"/>
      <c r="L46" s="10"/>
      <c r="M46" s="10"/>
      <c r="O46" s="10"/>
      <c r="P46" s="10"/>
      <c r="Q46" s="10"/>
      <c r="S46" s="10"/>
      <c r="T46" s="10"/>
      <c r="U46" s="10"/>
      <c r="W46" s="10"/>
      <c r="X46" s="10"/>
      <c r="Y46" s="10"/>
      <c r="AA46" s="10"/>
      <c r="AB46" s="10"/>
      <c r="AC46" s="10"/>
      <c r="AE46" s="10"/>
      <c r="AF46" s="10"/>
      <c r="AG46" s="10"/>
      <c r="AI46" s="10"/>
      <c r="AJ46" s="10"/>
      <c r="AK46" s="10"/>
      <c r="AM46" s="10"/>
      <c r="AN46" s="10"/>
      <c r="AO46" s="10"/>
      <c r="AQ46" s="10"/>
      <c r="AR46" s="10"/>
      <c r="AS46" s="10"/>
      <c r="AU46" s="10"/>
      <c r="AV46" s="10"/>
      <c r="AW46" s="10"/>
      <c r="AY46" s="10"/>
      <c r="AZ46" s="10"/>
      <c r="BA46" s="10"/>
      <c r="BC46" s="10"/>
      <c r="BD46" s="10"/>
      <c r="BE46" s="10"/>
      <c r="BG46" s="10"/>
      <c r="BH46" s="10"/>
      <c r="BI46" s="10"/>
      <c r="BK46" s="10"/>
      <c r="BL46" s="10"/>
      <c r="BM46" s="10"/>
      <c r="BO46" s="10"/>
      <c r="BP46" s="10"/>
      <c r="BQ46" s="10"/>
      <c r="BR46" s="11"/>
      <c r="BS46" s="23"/>
      <c r="BT46" s="10"/>
    </row>
    <row r="47" customFormat="false" ht="12.75" hidden="false" customHeight="false" outlineLevel="0" collapsed="false">
      <c r="A47" s="3" t="s">
        <v>21</v>
      </c>
      <c r="C47" s="10"/>
      <c r="F47" s="11"/>
      <c r="G47" s="10"/>
      <c r="H47" s="10"/>
      <c r="I47" s="10"/>
      <c r="K47" s="10"/>
      <c r="L47" s="10"/>
      <c r="M47" s="10"/>
      <c r="O47" s="10"/>
      <c r="P47" s="10"/>
      <c r="Q47" s="10"/>
      <c r="S47" s="10"/>
      <c r="T47" s="10"/>
      <c r="U47" s="10"/>
      <c r="W47" s="10"/>
      <c r="X47" s="10"/>
      <c r="Y47" s="10"/>
      <c r="AA47" s="10"/>
      <c r="AB47" s="10"/>
      <c r="AC47" s="10"/>
      <c r="AE47" s="10"/>
      <c r="AF47" s="10"/>
      <c r="AG47" s="10"/>
      <c r="AI47" s="10"/>
      <c r="AJ47" s="10"/>
      <c r="AK47" s="10"/>
      <c r="AM47" s="10"/>
      <c r="AN47" s="10"/>
      <c r="AO47" s="10"/>
      <c r="AQ47" s="10"/>
      <c r="AR47" s="10"/>
      <c r="AS47" s="10"/>
      <c r="AU47" s="10"/>
      <c r="AV47" s="10"/>
      <c r="AW47" s="10"/>
      <c r="AY47" s="10"/>
      <c r="AZ47" s="10"/>
      <c r="BA47" s="10"/>
      <c r="BC47" s="10"/>
      <c r="BD47" s="10"/>
      <c r="BE47" s="10"/>
      <c r="BG47" s="10"/>
      <c r="BH47" s="10"/>
      <c r="BI47" s="10"/>
      <c r="BK47" s="10"/>
      <c r="BL47" s="10"/>
      <c r="BM47" s="10"/>
      <c r="BO47" s="10"/>
      <c r="BP47" s="10"/>
      <c r="BQ47" s="10"/>
      <c r="BR47" s="11"/>
      <c r="BS47" s="23"/>
      <c r="BT47" s="10"/>
    </row>
    <row r="48" customFormat="false" ht="12.75" hidden="false" customHeight="false" outlineLevel="0" collapsed="false">
      <c r="A48" s="0" t="s">
        <v>22</v>
      </c>
      <c r="C48" s="10" t="n">
        <f aca="false">'Year Over Year'!D48</f>
        <v>140.542</v>
      </c>
      <c r="F48" s="11"/>
      <c r="G48" s="10" t="n">
        <f aca="false">'Year Over Year'!H48</f>
        <v>192</v>
      </c>
      <c r="H48" s="10"/>
      <c r="I48" s="10"/>
      <c r="K48" s="10" t="n">
        <f aca="false">'Year Over Year'!L48</f>
        <v>1154</v>
      </c>
      <c r="L48" s="10"/>
      <c r="M48" s="10"/>
      <c r="O48" s="10" t="n">
        <f aca="false">C48+G48+K48</f>
        <v>1486.542</v>
      </c>
      <c r="P48" s="10"/>
      <c r="Q48" s="10"/>
      <c r="S48" s="10" t="n">
        <f aca="false">'Year Over Year'!T48</f>
        <v>0</v>
      </c>
      <c r="T48" s="10"/>
      <c r="U48" s="10"/>
      <c r="W48" s="10" t="n">
        <f aca="false">'Year Over Year'!X48</f>
        <v>0</v>
      </c>
      <c r="X48" s="10"/>
      <c r="Y48" s="10"/>
      <c r="AA48" s="10" t="n">
        <f aca="false">'Year Over Year'!AB48</f>
        <v>0</v>
      </c>
      <c r="AB48" s="10"/>
      <c r="AC48" s="10"/>
      <c r="AE48" s="10" t="n">
        <f aca="false">S48+W48+AA48</f>
        <v>0</v>
      </c>
      <c r="AF48" s="10"/>
      <c r="AG48" s="10"/>
      <c r="AI48" s="10" t="n">
        <f aca="false">'Year Over Year'!AJ48</f>
        <v>0</v>
      </c>
      <c r="AJ48" s="10"/>
      <c r="AK48" s="10"/>
      <c r="AM48" s="10" t="n">
        <f aca="false">'Year Over Year'!AN48</f>
        <v>0</v>
      </c>
      <c r="AN48" s="10"/>
      <c r="AO48" s="10"/>
      <c r="AQ48" s="10" t="n">
        <f aca="false">'Year Over Year'!AR48</f>
        <v>0</v>
      </c>
      <c r="AR48" s="10"/>
      <c r="AS48" s="10"/>
      <c r="AU48" s="10" t="n">
        <f aca="false">AI48+AM48+AQ48</f>
        <v>0</v>
      </c>
      <c r="AV48" s="10"/>
      <c r="AW48" s="10"/>
      <c r="AY48" s="10" t="n">
        <f aca="false">'Year Over Year'!AZ48</f>
        <v>0</v>
      </c>
      <c r="AZ48" s="10"/>
      <c r="BA48" s="10"/>
      <c r="BC48" s="10" t="n">
        <f aca="false">'Year Over Year'!BD48</f>
        <v>0</v>
      </c>
      <c r="BD48" s="10"/>
      <c r="BE48" s="10"/>
      <c r="BG48" s="10" t="n">
        <f aca="false">'Year Over Year'!BH48</f>
        <v>0</v>
      </c>
      <c r="BH48" s="10"/>
      <c r="BI48" s="10"/>
      <c r="BK48" s="10" t="n">
        <f aca="false">AY48+BC48+BG48</f>
        <v>0</v>
      </c>
      <c r="BL48" s="10"/>
      <c r="BM48" s="10"/>
      <c r="BO48" s="10" t="n">
        <f aca="false">C48+G48+K48</f>
        <v>1486.542</v>
      </c>
      <c r="BP48" s="10"/>
      <c r="BQ48" s="10"/>
      <c r="BR48" s="11"/>
      <c r="BS48" s="23"/>
      <c r="BT48" s="10"/>
    </row>
    <row r="49" customFormat="false" ht="12.75" hidden="false" customHeight="false" outlineLevel="0" collapsed="false">
      <c r="A49" s="0" t="s">
        <v>23</v>
      </c>
      <c r="C49" s="10" t="n">
        <f aca="false">'Year Over Year'!D49</f>
        <v>1235.021</v>
      </c>
      <c r="F49" s="11"/>
      <c r="G49" s="10" t="n">
        <f aca="false">'Year Over Year'!H49</f>
        <v>1447</v>
      </c>
      <c r="H49" s="10"/>
      <c r="I49" s="10"/>
      <c r="K49" s="10" t="n">
        <f aca="false">'Year Over Year'!L49</f>
        <v>2026</v>
      </c>
      <c r="L49" s="10"/>
      <c r="M49" s="10"/>
      <c r="O49" s="10" t="n">
        <f aca="false">C49+G49+K49</f>
        <v>4708.021</v>
      </c>
      <c r="P49" s="10"/>
      <c r="Q49" s="10"/>
      <c r="S49" s="10" t="n">
        <f aca="false">'Year Over Year'!T49</f>
        <v>0</v>
      </c>
      <c r="T49" s="10"/>
      <c r="U49" s="10"/>
      <c r="W49" s="10" t="n">
        <f aca="false">'Year Over Year'!X49</f>
        <v>0</v>
      </c>
      <c r="X49" s="10"/>
      <c r="Y49" s="10"/>
      <c r="AA49" s="10" t="n">
        <f aca="false">'Year Over Year'!AB49</f>
        <v>0</v>
      </c>
      <c r="AB49" s="10"/>
      <c r="AC49" s="10"/>
      <c r="AE49" s="10" t="n">
        <f aca="false">S49+W49+AA49</f>
        <v>0</v>
      </c>
      <c r="AF49" s="10"/>
      <c r="AG49" s="10"/>
      <c r="AI49" s="10" t="n">
        <f aca="false">'Year Over Year'!AJ49</f>
        <v>0</v>
      </c>
      <c r="AJ49" s="10"/>
      <c r="AK49" s="10"/>
      <c r="AM49" s="10" t="n">
        <f aca="false">'Year Over Year'!AN49</f>
        <v>0</v>
      </c>
      <c r="AN49" s="10"/>
      <c r="AO49" s="10"/>
      <c r="AQ49" s="10" t="n">
        <f aca="false">'Year Over Year'!AR49</f>
        <v>0</v>
      </c>
      <c r="AR49" s="10"/>
      <c r="AS49" s="10"/>
      <c r="AU49" s="10" t="n">
        <f aca="false">AI49+AM49+AQ49</f>
        <v>0</v>
      </c>
      <c r="AV49" s="10"/>
      <c r="AW49" s="10"/>
      <c r="AY49" s="10" t="n">
        <f aca="false">'Year Over Year'!AZ49</f>
        <v>0</v>
      </c>
      <c r="AZ49" s="10"/>
      <c r="BA49" s="10"/>
      <c r="BC49" s="10" t="n">
        <f aca="false">'Year Over Year'!BD49</f>
        <v>0</v>
      </c>
      <c r="BD49" s="10"/>
      <c r="BE49" s="10"/>
      <c r="BG49" s="10" t="n">
        <f aca="false">'Year Over Year'!BH49</f>
        <v>0</v>
      </c>
      <c r="BH49" s="10"/>
      <c r="BI49" s="10"/>
      <c r="BK49" s="10" t="n">
        <f aca="false">AY49+BC49+BG49</f>
        <v>0</v>
      </c>
      <c r="BL49" s="10"/>
      <c r="BM49" s="10"/>
      <c r="BO49" s="10" t="n">
        <f aca="false">C49+G49+K49</f>
        <v>4708.021</v>
      </c>
      <c r="BP49" s="10"/>
      <c r="BQ49" s="10"/>
      <c r="BR49" s="11"/>
      <c r="BS49" s="23"/>
      <c r="BT49" s="10"/>
    </row>
    <row r="50" customFormat="false" ht="12.75" hidden="false" customHeight="false" outlineLevel="0" collapsed="false">
      <c r="A50" s="0" t="s">
        <v>24</v>
      </c>
      <c r="C50" s="10" t="n">
        <f aca="false">'Year Over Year'!D50</f>
        <v>3531.045</v>
      </c>
      <c r="F50" s="11"/>
      <c r="G50" s="10" t="n">
        <f aca="false">'Year Over Year'!H50</f>
        <v>2972</v>
      </c>
      <c r="H50" s="10"/>
      <c r="I50" s="10"/>
      <c r="K50" s="10" t="n">
        <f aca="false">'Year Over Year'!L50</f>
        <v>605</v>
      </c>
      <c r="L50" s="10"/>
      <c r="M50" s="10"/>
      <c r="O50" s="10" t="n">
        <f aca="false">C50+G50+K50</f>
        <v>7108.045</v>
      </c>
      <c r="P50" s="10"/>
      <c r="Q50" s="10"/>
      <c r="S50" s="10" t="n">
        <f aca="false">'Year Over Year'!T50</f>
        <v>0</v>
      </c>
      <c r="T50" s="10"/>
      <c r="U50" s="10"/>
      <c r="W50" s="10" t="n">
        <f aca="false">'Year Over Year'!X50</f>
        <v>0</v>
      </c>
      <c r="X50" s="10"/>
      <c r="Y50" s="10"/>
      <c r="AA50" s="10" t="n">
        <f aca="false">'Year Over Year'!AB50</f>
        <v>0</v>
      </c>
      <c r="AB50" s="10"/>
      <c r="AC50" s="10"/>
      <c r="AE50" s="10" t="n">
        <f aca="false">S50+W50+AA50</f>
        <v>0</v>
      </c>
      <c r="AF50" s="10"/>
      <c r="AG50" s="10"/>
      <c r="AI50" s="10" t="n">
        <f aca="false">'Year Over Year'!AJ50</f>
        <v>0</v>
      </c>
      <c r="AJ50" s="10"/>
      <c r="AK50" s="10"/>
      <c r="AM50" s="10" t="n">
        <f aca="false">'Year Over Year'!AN50</f>
        <v>0</v>
      </c>
      <c r="AN50" s="10"/>
      <c r="AO50" s="10"/>
      <c r="AQ50" s="10" t="n">
        <f aca="false">'Year Over Year'!AR50</f>
        <v>0</v>
      </c>
      <c r="AR50" s="10"/>
      <c r="AS50" s="10"/>
      <c r="AU50" s="10" t="n">
        <f aca="false">AI50+AM50+AQ50</f>
        <v>0</v>
      </c>
      <c r="AV50" s="10"/>
      <c r="AW50" s="10"/>
      <c r="AY50" s="10" t="n">
        <f aca="false">'Year Over Year'!AZ50</f>
        <v>0</v>
      </c>
      <c r="AZ50" s="10"/>
      <c r="BA50" s="10"/>
      <c r="BC50" s="10" t="n">
        <f aca="false">'Year Over Year'!BD50</f>
        <v>0</v>
      </c>
      <c r="BD50" s="10"/>
      <c r="BE50" s="10"/>
      <c r="BG50" s="10" t="n">
        <f aca="false">'Year Over Year'!BH50</f>
        <v>0</v>
      </c>
      <c r="BH50" s="10"/>
      <c r="BI50" s="10"/>
      <c r="BK50" s="10" t="n">
        <f aca="false">AY50+BC50+BG50</f>
        <v>0</v>
      </c>
      <c r="BL50" s="10"/>
      <c r="BM50" s="10"/>
      <c r="BO50" s="10" t="n">
        <f aca="false">C50+G50+K50</f>
        <v>7108.045</v>
      </c>
      <c r="BP50" s="10"/>
      <c r="BQ50" s="10"/>
      <c r="BR50" s="11"/>
      <c r="BS50" s="23"/>
      <c r="BT50" s="10"/>
    </row>
    <row r="51" customFormat="false" ht="12.75" hidden="false" customHeight="false" outlineLevel="0" collapsed="false">
      <c r="A51" s="0" t="s">
        <v>25</v>
      </c>
      <c r="C51" s="10" t="n">
        <f aca="false">'Year Over Year'!D51</f>
        <v>0</v>
      </c>
      <c r="F51" s="11"/>
      <c r="G51" s="10" t="n">
        <f aca="false">'Year Over Year'!H51</f>
        <v>0</v>
      </c>
      <c r="H51" s="10"/>
      <c r="I51" s="10"/>
      <c r="K51" s="10" t="n">
        <f aca="false">'Year Over Year'!L51</f>
        <v>0</v>
      </c>
      <c r="L51" s="10"/>
      <c r="M51" s="10"/>
      <c r="O51" s="10" t="n">
        <f aca="false">C51+G51+K51</f>
        <v>0</v>
      </c>
      <c r="P51" s="10"/>
      <c r="Q51" s="10"/>
      <c r="S51" s="10" t="n">
        <f aca="false">'Year Over Year'!T51</f>
        <v>0</v>
      </c>
      <c r="T51" s="10"/>
      <c r="U51" s="10"/>
      <c r="W51" s="10" t="n">
        <f aca="false">'Year Over Year'!X51</f>
        <v>0</v>
      </c>
      <c r="X51" s="10"/>
      <c r="Y51" s="10"/>
      <c r="AA51" s="10" t="n">
        <f aca="false">'Year Over Year'!AB51</f>
        <v>0</v>
      </c>
      <c r="AB51" s="10"/>
      <c r="AC51" s="10"/>
      <c r="AE51" s="10" t="n">
        <f aca="false">S51+W51+AA51</f>
        <v>0</v>
      </c>
      <c r="AF51" s="10"/>
      <c r="AG51" s="10"/>
      <c r="AI51" s="10" t="n">
        <f aca="false">'Year Over Year'!AJ51</f>
        <v>0</v>
      </c>
      <c r="AJ51" s="10"/>
      <c r="AK51" s="10"/>
      <c r="AM51" s="10" t="n">
        <f aca="false">'Year Over Year'!AN51</f>
        <v>0</v>
      </c>
      <c r="AN51" s="10"/>
      <c r="AO51" s="10"/>
      <c r="AQ51" s="10" t="n">
        <f aca="false">'Year Over Year'!AR51</f>
        <v>0</v>
      </c>
      <c r="AR51" s="10"/>
      <c r="AS51" s="10"/>
      <c r="AU51" s="10" t="n">
        <f aca="false">AI51+AM51+AQ51</f>
        <v>0</v>
      </c>
      <c r="AV51" s="10"/>
      <c r="AW51" s="10"/>
      <c r="AY51" s="10" t="n">
        <f aca="false">'Year Over Year'!AZ51</f>
        <v>0</v>
      </c>
      <c r="AZ51" s="10"/>
      <c r="BA51" s="10"/>
      <c r="BC51" s="10" t="n">
        <f aca="false">'Year Over Year'!BD51</f>
        <v>0</v>
      </c>
      <c r="BD51" s="10"/>
      <c r="BE51" s="10"/>
      <c r="BG51" s="10" t="n">
        <f aca="false">'Year Over Year'!BH51</f>
        <v>0</v>
      </c>
      <c r="BH51" s="10"/>
      <c r="BI51" s="10"/>
      <c r="BK51" s="10" t="n">
        <f aca="false">AY51+BC51+BG51</f>
        <v>0</v>
      </c>
      <c r="BL51" s="10"/>
      <c r="BM51" s="10"/>
      <c r="BO51" s="10" t="n">
        <f aca="false">C51+G51+K51</f>
        <v>0</v>
      </c>
      <c r="BP51" s="10"/>
      <c r="BQ51" s="10"/>
      <c r="BR51" s="11"/>
      <c r="BS51" s="23"/>
      <c r="BT51" s="10"/>
    </row>
    <row r="52" customFormat="false" ht="12.75" hidden="true" customHeight="false" outlineLevel="0" collapsed="false">
      <c r="A52" s="0" t="s">
        <v>26</v>
      </c>
      <c r="C52" s="10" t="n">
        <f aca="false">'Year Over Year'!D52</f>
        <v>0</v>
      </c>
      <c r="F52" s="11"/>
      <c r="G52" s="10" t="n">
        <f aca="false">'Year Over Year'!H52</f>
        <v>0</v>
      </c>
      <c r="H52" s="10"/>
      <c r="I52" s="10"/>
      <c r="K52" s="10" t="n">
        <f aca="false">'Year Over Year'!L52</f>
        <v>0</v>
      </c>
      <c r="L52" s="10"/>
      <c r="M52" s="10"/>
      <c r="O52" s="10" t="n">
        <f aca="false">C52+G52+K52</f>
        <v>0</v>
      </c>
      <c r="P52" s="10"/>
      <c r="Q52" s="10"/>
      <c r="S52" s="10" t="n">
        <f aca="false">'Year Over Year'!T52</f>
        <v>0</v>
      </c>
      <c r="T52" s="10"/>
      <c r="U52" s="10"/>
      <c r="W52" s="10" t="n">
        <f aca="false">'Year Over Year'!X52</f>
        <v>0</v>
      </c>
      <c r="X52" s="10"/>
      <c r="Y52" s="10"/>
      <c r="AA52" s="10" t="n">
        <f aca="false">'Year Over Year'!AB52</f>
        <v>0</v>
      </c>
      <c r="AB52" s="10"/>
      <c r="AC52" s="10"/>
      <c r="AE52" s="10" t="n">
        <f aca="false">S52+W52+AA52</f>
        <v>0</v>
      </c>
      <c r="AF52" s="10"/>
      <c r="AG52" s="10"/>
      <c r="AI52" s="10" t="n">
        <f aca="false">'Year Over Year'!AJ52</f>
        <v>0</v>
      </c>
      <c r="AJ52" s="10"/>
      <c r="AK52" s="10"/>
      <c r="AM52" s="10" t="n">
        <f aca="false">'Year Over Year'!AN52</f>
        <v>0</v>
      </c>
      <c r="AN52" s="10"/>
      <c r="AO52" s="10"/>
      <c r="AQ52" s="10" t="n">
        <f aca="false">'Year Over Year'!AR52</f>
        <v>0</v>
      </c>
      <c r="AR52" s="10"/>
      <c r="AS52" s="10"/>
      <c r="AU52" s="10" t="n">
        <f aca="false">AI52+AM52+AQ52</f>
        <v>0</v>
      </c>
      <c r="AV52" s="10"/>
      <c r="AW52" s="10"/>
      <c r="AY52" s="10" t="n">
        <f aca="false">'Year Over Year'!AZ52</f>
        <v>0</v>
      </c>
      <c r="AZ52" s="10"/>
      <c r="BA52" s="10"/>
      <c r="BC52" s="10" t="n">
        <f aca="false">'Year Over Year'!BD52</f>
        <v>0</v>
      </c>
      <c r="BD52" s="10"/>
      <c r="BE52" s="10"/>
      <c r="BG52" s="10" t="n">
        <f aca="false">'Year Over Year'!BH52</f>
        <v>0</v>
      </c>
      <c r="BH52" s="10"/>
      <c r="BI52" s="10"/>
      <c r="BK52" s="10" t="n">
        <f aca="false">AY52+BC52+BG52</f>
        <v>0</v>
      </c>
      <c r="BL52" s="10"/>
      <c r="BM52" s="10"/>
      <c r="BO52" s="10" t="n">
        <f aca="false">C52+G52+K52</f>
        <v>0</v>
      </c>
      <c r="BP52" s="10"/>
      <c r="BQ52" s="10"/>
      <c r="BR52" s="11"/>
      <c r="BS52" s="23"/>
      <c r="BT52" s="10"/>
    </row>
    <row r="53" customFormat="false" ht="12.75" hidden="false" customHeight="false" outlineLevel="0" collapsed="false">
      <c r="A53" s="0" t="s">
        <v>27</v>
      </c>
      <c r="C53" s="10" t="n">
        <f aca="false">'Year Over Year'!D53</f>
        <v>6057.058</v>
      </c>
      <c r="F53" s="11"/>
      <c r="G53" s="10" t="n">
        <f aca="false">'Year Over Year'!H53</f>
        <v>1799</v>
      </c>
      <c r="H53" s="10"/>
      <c r="I53" s="10"/>
      <c r="K53" s="10" t="n">
        <f aca="false">'Year Over Year'!L53</f>
        <v>1653</v>
      </c>
      <c r="L53" s="10"/>
      <c r="M53" s="10"/>
      <c r="O53" s="10" t="n">
        <f aca="false">C53+G53+K53</f>
        <v>9509.058</v>
      </c>
      <c r="P53" s="10"/>
      <c r="Q53" s="10"/>
      <c r="S53" s="10" t="n">
        <f aca="false">'Year Over Year'!T53</f>
        <v>0</v>
      </c>
      <c r="T53" s="10"/>
      <c r="U53" s="10"/>
      <c r="W53" s="10" t="n">
        <f aca="false">'Year Over Year'!X53</f>
        <v>0</v>
      </c>
      <c r="X53" s="10"/>
      <c r="Y53" s="10"/>
      <c r="AA53" s="10" t="n">
        <f aca="false">'Year Over Year'!AB53</f>
        <v>0</v>
      </c>
      <c r="AB53" s="10"/>
      <c r="AC53" s="10"/>
      <c r="AE53" s="10" t="n">
        <f aca="false">S53+W53+AA53</f>
        <v>0</v>
      </c>
      <c r="AF53" s="10"/>
      <c r="AG53" s="10"/>
      <c r="AI53" s="10" t="n">
        <f aca="false">'Year Over Year'!AJ53</f>
        <v>0</v>
      </c>
      <c r="AJ53" s="10"/>
      <c r="AK53" s="10"/>
      <c r="AM53" s="10" t="n">
        <f aca="false">'Year Over Year'!AN53</f>
        <v>0</v>
      </c>
      <c r="AN53" s="10"/>
      <c r="AO53" s="10"/>
      <c r="AQ53" s="10" t="n">
        <f aca="false">'Year Over Year'!AR53</f>
        <v>0</v>
      </c>
      <c r="AR53" s="10"/>
      <c r="AS53" s="10"/>
      <c r="AU53" s="10" t="n">
        <f aca="false">AI53+AM53+AQ53</f>
        <v>0</v>
      </c>
      <c r="AV53" s="10"/>
      <c r="AW53" s="10"/>
      <c r="AY53" s="10" t="n">
        <f aca="false">'Year Over Year'!AZ53</f>
        <v>0</v>
      </c>
      <c r="AZ53" s="10"/>
      <c r="BA53" s="10"/>
      <c r="BC53" s="10" t="n">
        <f aca="false">'Year Over Year'!BD53</f>
        <v>0</v>
      </c>
      <c r="BD53" s="10"/>
      <c r="BE53" s="10"/>
      <c r="BG53" s="10" t="n">
        <f aca="false">'Year Over Year'!BH53</f>
        <v>0</v>
      </c>
      <c r="BH53" s="10"/>
      <c r="BI53" s="10"/>
      <c r="BK53" s="10" t="n">
        <f aca="false">AY53+BC53+BG53</f>
        <v>0</v>
      </c>
      <c r="BL53" s="10"/>
      <c r="BM53" s="10"/>
      <c r="BO53" s="10" t="n">
        <f aca="false">C53+G53+K53</f>
        <v>9509.058</v>
      </c>
      <c r="BP53" s="10"/>
      <c r="BQ53" s="10"/>
      <c r="BR53" s="11"/>
      <c r="BS53" s="23"/>
      <c r="BT53" s="10"/>
    </row>
    <row r="54" customFormat="false" ht="12.75" hidden="false" customHeight="false" outlineLevel="0" collapsed="false">
      <c r="C54" s="10"/>
      <c r="F54" s="11"/>
      <c r="G54" s="10"/>
      <c r="H54" s="10"/>
      <c r="I54" s="10"/>
      <c r="K54" s="10"/>
      <c r="L54" s="10"/>
      <c r="M54" s="10"/>
      <c r="O54" s="10"/>
      <c r="P54" s="10"/>
      <c r="Q54" s="10"/>
      <c r="S54" s="10"/>
      <c r="T54" s="10"/>
      <c r="U54" s="10"/>
      <c r="W54" s="10"/>
      <c r="X54" s="10"/>
      <c r="Y54" s="10"/>
      <c r="AA54" s="10"/>
      <c r="AB54" s="10"/>
      <c r="AC54" s="10"/>
      <c r="AE54" s="10"/>
      <c r="AF54" s="10"/>
      <c r="AG54" s="10"/>
      <c r="AI54" s="10"/>
      <c r="AJ54" s="10"/>
      <c r="AK54" s="10"/>
      <c r="AM54" s="10"/>
      <c r="AN54" s="10"/>
      <c r="AO54" s="10"/>
      <c r="AQ54" s="10"/>
      <c r="AR54" s="10"/>
      <c r="AS54" s="10"/>
      <c r="AU54" s="10"/>
      <c r="AV54" s="10"/>
      <c r="AW54" s="10"/>
      <c r="AY54" s="10"/>
      <c r="AZ54" s="10"/>
      <c r="BA54" s="10"/>
      <c r="BC54" s="10"/>
      <c r="BD54" s="10"/>
      <c r="BE54" s="10"/>
      <c r="BG54" s="10"/>
      <c r="BH54" s="10"/>
      <c r="BI54" s="10"/>
      <c r="BK54" s="10"/>
      <c r="BL54" s="10"/>
      <c r="BM54" s="10"/>
      <c r="BO54" s="10"/>
      <c r="BP54" s="10"/>
      <c r="BQ54" s="10"/>
      <c r="BR54" s="11"/>
      <c r="BS54" s="23"/>
      <c r="BT54" s="10"/>
    </row>
    <row r="55" customFormat="false" ht="12.75" hidden="false" customHeight="false" outlineLevel="0" collapsed="false">
      <c r="A55" s="3" t="s">
        <v>28</v>
      </c>
      <c r="C55" s="10"/>
      <c r="F55" s="11"/>
      <c r="G55" s="10"/>
      <c r="H55" s="10"/>
      <c r="I55" s="10"/>
      <c r="K55" s="10" t="n">
        <f aca="false">'Year Over Year'!L55</f>
        <v>0</v>
      </c>
      <c r="L55" s="10"/>
      <c r="M55" s="10"/>
      <c r="O55" s="10" t="n">
        <f aca="false">C55+G55+K55</f>
        <v>0</v>
      </c>
      <c r="P55" s="10"/>
      <c r="Q55" s="10"/>
      <c r="S55" s="10" t="n">
        <f aca="false">'Year Over Year'!T55</f>
        <v>0</v>
      </c>
      <c r="T55" s="10"/>
      <c r="U55" s="10"/>
      <c r="W55" s="10" t="n">
        <f aca="false">'Year Over Year'!X55</f>
        <v>0</v>
      </c>
      <c r="X55" s="10"/>
      <c r="Y55" s="10"/>
      <c r="AA55" s="10" t="n">
        <f aca="false">'Year Over Year'!AB55</f>
        <v>0</v>
      </c>
      <c r="AB55" s="10"/>
      <c r="AC55" s="10"/>
      <c r="AE55" s="10" t="n">
        <f aca="false">S55+W55+AA55</f>
        <v>0</v>
      </c>
      <c r="AF55" s="10"/>
      <c r="AG55" s="10"/>
      <c r="AI55" s="10" t="n">
        <f aca="false">'Year Over Year'!AJ55</f>
        <v>0</v>
      </c>
      <c r="AJ55" s="10"/>
      <c r="AK55" s="10"/>
      <c r="AM55" s="10" t="n">
        <f aca="false">'Year Over Year'!AN55</f>
        <v>0</v>
      </c>
      <c r="AN55" s="10"/>
      <c r="AO55" s="10"/>
      <c r="AQ55" s="10" t="n">
        <f aca="false">'Year Over Year'!AR55</f>
        <v>0</v>
      </c>
      <c r="AR55" s="10"/>
      <c r="AS55" s="10"/>
      <c r="AU55" s="10" t="n">
        <f aca="false">AI55+AM55+AQ55</f>
        <v>0</v>
      </c>
      <c r="AV55" s="10"/>
      <c r="AW55" s="10"/>
      <c r="AY55" s="10" t="n">
        <f aca="false">'Year Over Year'!AZ55</f>
        <v>0</v>
      </c>
      <c r="AZ55" s="10"/>
      <c r="BA55" s="10"/>
      <c r="BC55" s="10" t="n">
        <f aca="false">'Year Over Year'!BD55</f>
        <v>0</v>
      </c>
      <c r="BD55" s="10"/>
      <c r="BE55" s="10"/>
      <c r="BG55" s="10" t="n">
        <f aca="false">'Year Over Year'!BH55</f>
        <v>0</v>
      </c>
      <c r="BH55" s="10"/>
      <c r="BI55" s="10"/>
      <c r="BK55" s="10" t="n">
        <f aca="false">AY55+BC55+BG55</f>
        <v>0</v>
      </c>
      <c r="BL55" s="10"/>
      <c r="BM55" s="10"/>
      <c r="BO55" s="10"/>
      <c r="BP55" s="10"/>
      <c r="BQ55" s="10"/>
      <c r="BR55" s="11"/>
      <c r="BS55" s="23"/>
      <c r="BT55" s="10"/>
    </row>
    <row r="56" customFormat="false" ht="12.75" hidden="false" customHeight="false" outlineLevel="0" collapsed="false">
      <c r="A56" s="12" t="s">
        <v>29</v>
      </c>
      <c r="C56" s="10" t="n">
        <f aca="false">'Year Over Year'!D56</f>
        <v>0</v>
      </c>
      <c r="F56" s="11"/>
      <c r="G56" s="10" t="n">
        <f aca="false">'Year Over Year'!H56</f>
        <v>28</v>
      </c>
      <c r="H56" s="10"/>
      <c r="I56" s="10"/>
      <c r="K56" s="10" t="n">
        <f aca="false">'Year Over Year'!L56</f>
        <v>175</v>
      </c>
      <c r="L56" s="10"/>
      <c r="M56" s="10"/>
      <c r="O56" s="10" t="n">
        <f aca="false">C56+G56+K56</f>
        <v>203</v>
      </c>
      <c r="P56" s="10"/>
      <c r="Q56" s="10"/>
      <c r="S56" s="10" t="n">
        <f aca="false">'Year Over Year'!T56</f>
        <v>0</v>
      </c>
      <c r="T56" s="10"/>
      <c r="U56" s="10"/>
      <c r="W56" s="10" t="n">
        <f aca="false">'Year Over Year'!X56</f>
        <v>0</v>
      </c>
      <c r="X56" s="10"/>
      <c r="Y56" s="10"/>
      <c r="AA56" s="10" t="n">
        <f aca="false">'Year Over Year'!AB56</f>
        <v>0</v>
      </c>
      <c r="AB56" s="10"/>
      <c r="AC56" s="10"/>
      <c r="AE56" s="10" t="n">
        <f aca="false">S56+W56+AA56</f>
        <v>0</v>
      </c>
      <c r="AF56" s="10"/>
      <c r="AG56" s="10"/>
      <c r="AI56" s="10" t="n">
        <f aca="false">'Year Over Year'!AJ56</f>
        <v>0</v>
      </c>
      <c r="AJ56" s="10"/>
      <c r="AK56" s="10"/>
      <c r="AM56" s="10" t="n">
        <f aca="false">'Year Over Year'!AN56</f>
        <v>0</v>
      </c>
      <c r="AN56" s="10"/>
      <c r="AO56" s="10"/>
      <c r="AQ56" s="10" t="n">
        <f aca="false">'Year Over Year'!AR56</f>
        <v>0</v>
      </c>
      <c r="AR56" s="10"/>
      <c r="AS56" s="10"/>
      <c r="AU56" s="10" t="n">
        <f aca="false">AI56+AM56+AQ56</f>
        <v>0</v>
      </c>
      <c r="AV56" s="10"/>
      <c r="AW56" s="10"/>
      <c r="AY56" s="10" t="n">
        <f aca="false">'Year Over Year'!AZ56</f>
        <v>0</v>
      </c>
      <c r="AZ56" s="10"/>
      <c r="BA56" s="10"/>
      <c r="BC56" s="10" t="n">
        <f aca="false">'Year Over Year'!BD56</f>
        <v>0</v>
      </c>
      <c r="BD56" s="10"/>
      <c r="BE56" s="10"/>
      <c r="BG56" s="10" t="n">
        <f aca="false">'Year Over Year'!BH56</f>
        <v>0</v>
      </c>
      <c r="BH56" s="10"/>
      <c r="BI56" s="10"/>
      <c r="BK56" s="10" t="n">
        <f aca="false">AY56+BC56+BG56</f>
        <v>0</v>
      </c>
      <c r="BL56" s="10"/>
      <c r="BM56" s="10"/>
      <c r="BO56" s="10" t="n">
        <f aca="false">C56+G56+K56</f>
        <v>203</v>
      </c>
      <c r="BP56" s="10"/>
      <c r="BQ56" s="10"/>
      <c r="BR56" s="11"/>
      <c r="BS56" s="23"/>
      <c r="BT56" s="10"/>
    </row>
    <row r="57" customFormat="false" ht="12.75" hidden="false" customHeight="false" outlineLevel="0" collapsed="false">
      <c r="A57" s="12" t="s">
        <v>30</v>
      </c>
      <c r="C57" s="10" t="n">
        <f aca="false">'Year Over Year'!D57</f>
        <v>0</v>
      </c>
      <c r="F57" s="11"/>
      <c r="G57" s="10" t="n">
        <f aca="false">'Year Over Year'!H57</f>
        <v>313</v>
      </c>
      <c r="H57" s="10"/>
      <c r="I57" s="10"/>
      <c r="K57" s="10" t="n">
        <f aca="false">'Year Over Year'!L57</f>
        <v>50</v>
      </c>
      <c r="L57" s="10"/>
      <c r="M57" s="10"/>
      <c r="O57" s="10" t="n">
        <f aca="false">C57+G57+K57</f>
        <v>363</v>
      </c>
      <c r="P57" s="10"/>
      <c r="Q57" s="10"/>
      <c r="S57" s="10" t="n">
        <f aca="false">'Year Over Year'!T57</f>
        <v>0</v>
      </c>
      <c r="T57" s="10"/>
      <c r="U57" s="10"/>
      <c r="W57" s="10" t="n">
        <f aca="false">'Year Over Year'!X57</f>
        <v>0</v>
      </c>
      <c r="X57" s="10"/>
      <c r="Y57" s="10"/>
      <c r="AA57" s="10" t="n">
        <f aca="false">'Year Over Year'!AB57</f>
        <v>0</v>
      </c>
      <c r="AB57" s="10"/>
      <c r="AC57" s="10"/>
      <c r="AE57" s="10" t="n">
        <f aca="false">S57+W57+AA57</f>
        <v>0</v>
      </c>
      <c r="AF57" s="10"/>
      <c r="AG57" s="10"/>
      <c r="AI57" s="10" t="n">
        <f aca="false">'Year Over Year'!AJ57</f>
        <v>0</v>
      </c>
      <c r="AJ57" s="10"/>
      <c r="AK57" s="10"/>
      <c r="AM57" s="10" t="n">
        <f aca="false">'Year Over Year'!AN57</f>
        <v>0</v>
      </c>
      <c r="AN57" s="10"/>
      <c r="AO57" s="10"/>
      <c r="AQ57" s="10" t="n">
        <f aca="false">'Year Over Year'!AR57</f>
        <v>0</v>
      </c>
      <c r="AR57" s="10"/>
      <c r="AS57" s="10"/>
      <c r="AU57" s="10" t="n">
        <f aca="false">AI57+AM57+AQ57</f>
        <v>0</v>
      </c>
      <c r="AV57" s="10"/>
      <c r="AW57" s="10"/>
      <c r="AY57" s="10" t="n">
        <f aca="false">'Year Over Year'!AZ57</f>
        <v>0</v>
      </c>
      <c r="AZ57" s="10"/>
      <c r="BA57" s="10"/>
      <c r="BC57" s="10" t="n">
        <f aca="false">'Year Over Year'!BD57</f>
        <v>0</v>
      </c>
      <c r="BD57" s="10"/>
      <c r="BE57" s="10"/>
      <c r="BG57" s="10" t="n">
        <f aca="false">'Year Over Year'!BH57</f>
        <v>0</v>
      </c>
      <c r="BH57" s="10"/>
      <c r="BI57" s="10"/>
      <c r="BK57" s="10" t="n">
        <f aca="false">AY57+BC57+BG57</f>
        <v>0</v>
      </c>
      <c r="BL57" s="10"/>
      <c r="BM57" s="10"/>
      <c r="BO57" s="10" t="n">
        <f aca="false">C57+G57+K57</f>
        <v>363</v>
      </c>
      <c r="BP57" s="10"/>
      <c r="BQ57" s="10"/>
      <c r="BR57" s="11"/>
      <c r="BS57" s="23"/>
      <c r="BT57" s="10"/>
    </row>
    <row r="58" customFormat="false" ht="12.75" hidden="false" customHeight="false" outlineLevel="0" collapsed="false">
      <c r="A58" s="12" t="s">
        <v>31</v>
      </c>
      <c r="C58" s="10" t="n">
        <f aca="false">'Year Over Year'!D58</f>
        <v>435</v>
      </c>
      <c r="F58" s="11"/>
      <c r="G58" s="10" t="n">
        <f aca="false">'Year Over Year'!H58</f>
        <v>146</v>
      </c>
      <c r="H58" s="10"/>
      <c r="I58" s="10"/>
      <c r="K58" s="10" t="n">
        <f aca="false">'Year Over Year'!L58</f>
        <v>1048</v>
      </c>
      <c r="L58" s="10"/>
      <c r="M58" s="10"/>
      <c r="O58" s="10" t="n">
        <f aca="false">C58+G58+K58</f>
        <v>1629</v>
      </c>
      <c r="P58" s="10"/>
      <c r="Q58" s="10"/>
      <c r="S58" s="10" t="n">
        <f aca="false">'Year Over Year'!T58</f>
        <v>0</v>
      </c>
      <c r="T58" s="10"/>
      <c r="U58" s="10"/>
      <c r="W58" s="10" t="n">
        <f aca="false">'Year Over Year'!X58</f>
        <v>0</v>
      </c>
      <c r="X58" s="10"/>
      <c r="Y58" s="10"/>
      <c r="AA58" s="10" t="n">
        <f aca="false">'Year Over Year'!AB58</f>
        <v>0</v>
      </c>
      <c r="AB58" s="10"/>
      <c r="AC58" s="10"/>
      <c r="AE58" s="10" t="n">
        <f aca="false">S58+W58+AA58</f>
        <v>0</v>
      </c>
      <c r="AF58" s="10"/>
      <c r="AG58" s="10"/>
      <c r="AI58" s="10" t="n">
        <f aca="false">'Year Over Year'!AJ58</f>
        <v>0</v>
      </c>
      <c r="AJ58" s="10"/>
      <c r="AK58" s="10"/>
      <c r="AM58" s="10" t="n">
        <f aca="false">'Year Over Year'!AN58</f>
        <v>0</v>
      </c>
      <c r="AN58" s="10"/>
      <c r="AO58" s="10"/>
      <c r="AQ58" s="10" t="n">
        <f aca="false">'Year Over Year'!AR58</f>
        <v>0</v>
      </c>
      <c r="AR58" s="10"/>
      <c r="AS58" s="10"/>
      <c r="AU58" s="10" t="n">
        <f aca="false">AI58+AM58+AQ58</f>
        <v>0</v>
      </c>
      <c r="AV58" s="10"/>
      <c r="AW58" s="10"/>
      <c r="AY58" s="10" t="n">
        <f aca="false">'Year Over Year'!AZ58</f>
        <v>0</v>
      </c>
      <c r="AZ58" s="10"/>
      <c r="BA58" s="10"/>
      <c r="BC58" s="10" t="n">
        <f aca="false">'Year Over Year'!BD58</f>
        <v>0</v>
      </c>
      <c r="BD58" s="10"/>
      <c r="BE58" s="10"/>
      <c r="BG58" s="10" t="n">
        <f aca="false">'Year Over Year'!BH58</f>
        <v>0</v>
      </c>
      <c r="BH58" s="10"/>
      <c r="BI58" s="10"/>
      <c r="BK58" s="10" t="n">
        <f aca="false">AY58+BC58+BG58</f>
        <v>0</v>
      </c>
      <c r="BL58" s="10"/>
      <c r="BM58" s="10"/>
      <c r="BO58" s="10" t="n">
        <f aca="false">C58+G58+K58</f>
        <v>1629</v>
      </c>
      <c r="BP58" s="10"/>
      <c r="BQ58" s="10"/>
      <c r="BR58" s="11"/>
      <c r="BS58" s="23"/>
      <c r="BT58" s="10"/>
    </row>
    <row r="59" customFormat="false" ht="12.75" hidden="false" customHeight="false" outlineLevel="0" collapsed="false">
      <c r="A59" s="12" t="s">
        <v>32</v>
      </c>
      <c r="C59" s="10" t="n">
        <f aca="false">'Year Over Year'!D59</f>
        <v>175</v>
      </c>
      <c r="F59" s="11"/>
      <c r="G59" s="10" t="n">
        <f aca="false">'Year Over Year'!H59</f>
        <v>5281</v>
      </c>
      <c r="H59" s="10"/>
      <c r="I59" s="10"/>
      <c r="K59" s="10" t="n">
        <f aca="false">'Year Over Year'!L59</f>
        <v>4254</v>
      </c>
      <c r="L59" s="10"/>
      <c r="M59" s="10"/>
      <c r="O59" s="10" t="n">
        <f aca="false">C59+G59+K59</f>
        <v>9710</v>
      </c>
      <c r="P59" s="10"/>
      <c r="Q59" s="10"/>
      <c r="S59" s="10" t="n">
        <f aca="false">'Year Over Year'!T59</f>
        <v>0</v>
      </c>
      <c r="T59" s="10"/>
      <c r="U59" s="10"/>
      <c r="W59" s="10" t="n">
        <f aca="false">'Year Over Year'!X59</f>
        <v>0</v>
      </c>
      <c r="X59" s="10"/>
      <c r="Y59" s="10"/>
      <c r="AA59" s="10" t="n">
        <f aca="false">'Year Over Year'!AB59</f>
        <v>0</v>
      </c>
      <c r="AB59" s="10"/>
      <c r="AC59" s="10"/>
      <c r="AE59" s="10" t="n">
        <f aca="false">S59+W59+AA59</f>
        <v>0</v>
      </c>
      <c r="AF59" s="10"/>
      <c r="AG59" s="10"/>
      <c r="AI59" s="10" t="n">
        <f aca="false">'Year Over Year'!AJ59</f>
        <v>0</v>
      </c>
      <c r="AJ59" s="10"/>
      <c r="AK59" s="10"/>
      <c r="AM59" s="10" t="n">
        <f aca="false">'Year Over Year'!AN59</f>
        <v>0</v>
      </c>
      <c r="AN59" s="10"/>
      <c r="AO59" s="10"/>
      <c r="AQ59" s="10" t="n">
        <f aca="false">'Year Over Year'!AR59</f>
        <v>0</v>
      </c>
      <c r="AR59" s="10"/>
      <c r="AS59" s="10"/>
      <c r="AU59" s="10" t="n">
        <f aca="false">AI59+AM59+AQ59</f>
        <v>0</v>
      </c>
      <c r="AV59" s="10"/>
      <c r="AW59" s="10"/>
      <c r="AY59" s="10" t="n">
        <f aca="false">'Year Over Year'!AZ59</f>
        <v>0</v>
      </c>
      <c r="AZ59" s="10"/>
      <c r="BA59" s="10"/>
      <c r="BC59" s="10" t="n">
        <f aca="false">'Year Over Year'!BD59</f>
        <v>0</v>
      </c>
      <c r="BD59" s="10"/>
      <c r="BE59" s="10"/>
      <c r="BG59" s="10" t="n">
        <f aca="false">'Year Over Year'!BH59</f>
        <v>0</v>
      </c>
      <c r="BH59" s="10"/>
      <c r="BI59" s="10"/>
      <c r="BK59" s="10" t="n">
        <f aca="false">AY59+BC59+BG59</f>
        <v>0</v>
      </c>
      <c r="BL59" s="10"/>
      <c r="BM59" s="10"/>
      <c r="BO59" s="10" t="n">
        <f aca="false">C59+G59+K59</f>
        <v>9710</v>
      </c>
      <c r="BP59" s="10"/>
      <c r="BQ59" s="10"/>
      <c r="BR59" s="11"/>
      <c r="BS59" s="23"/>
      <c r="BT59" s="10"/>
    </row>
    <row r="60" customFormat="false" ht="12.75" hidden="false" customHeight="false" outlineLevel="0" collapsed="false">
      <c r="A60" s="12"/>
      <c r="C60" s="10"/>
      <c r="F60" s="11"/>
      <c r="G60" s="10"/>
      <c r="H60" s="10"/>
      <c r="I60" s="10"/>
      <c r="K60" s="10"/>
      <c r="L60" s="10"/>
      <c r="M60" s="10"/>
      <c r="O60" s="10"/>
      <c r="P60" s="10"/>
      <c r="Q60" s="10"/>
      <c r="S60" s="10"/>
      <c r="T60" s="10"/>
      <c r="U60" s="10"/>
      <c r="W60" s="10"/>
      <c r="X60" s="10"/>
      <c r="Y60" s="10"/>
      <c r="AA60" s="10"/>
      <c r="AB60" s="10"/>
      <c r="AC60" s="10"/>
      <c r="AE60" s="10"/>
      <c r="AF60" s="10"/>
      <c r="AG60" s="10"/>
      <c r="AI60" s="10"/>
      <c r="AJ60" s="10"/>
      <c r="AK60" s="10"/>
      <c r="AM60" s="10"/>
      <c r="AN60" s="10"/>
      <c r="AO60" s="10"/>
      <c r="AQ60" s="10"/>
      <c r="AR60" s="10"/>
      <c r="AS60" s="10"/>
      <c r="AU60" s="10"/>
      <c r="AV60" s="10"/>
      <c r="AW60" s="10"/>
      <c r="AY60" s="10"/>
      <c r="AZ60" s="10"/>
      <c r="BA60" s="10"/>
      <c r="BC60" s="10"/>
      <c r="BD60" s="10"/>
      <c r="BE60" s="10"/>
      <c r="BG60" s="10"/>
      <c r="BH60" s="10"/>
      <c r="BI60" s="10"/>
      <c r="BK60" s="10"/>
      <c r="BL60" s="10"/>
      <c r="BM60" s="10"/>
      <c r="BO60" s="10"/>
      <c r="BP60" s="10"/>
      <c r="BQ60" s="10"/>
      <c r="BR60" s="11"/>
      <c r="BS60" s="23"/>
      <c r="BT60" s="10"/>
    </row>
    <row r="61" customFormat="false" ht="12.75" hidden="false" customHeight="false" outlineLevel="0" collapsed="false">
      <c r="A61" s="3" t="s">
        <v>33</v>
      </c>
      <c r="C61" s="10"/>
      <c r="F61" s="11"/>
      <c r="G61" s="10"/>
      <c r="H61" s="10"/>
      <c r="I61" s="10"/>
      <c r="K61" s="10" t="n">
        <f aca="false">'Year Over Year'!L61</f>
        <v>0</v>
      </c>
      <c r="L61" s="10"/>
      <c r="M61" s="10"/>
      <c r="O61" s="10" t="n">
        <f aca="false">C61+G61+K61</f>
        <v>0</v>
      </c>
      <c r="P61" s="10"/>
      <c r="Q61" s="10"/>
      <c r="S61" s="10" t="n">
        <f aca="false">'Year Over Year'!T61</f>
        <v>0</v>
      </c>
      <c r="T61" s="10"/>
      <c r="U61" s="10"/>
      <c r="W61" s="10" t="n">
        <f aca="false">'Year Over Year'!X61</f>
        <v>0</v>
      </c>
      <c r="X61" s="10"/>
      <c r="Y61" s="10"/>
      <c r="AA61" s="10" t="n">
        <f aca="false">'Year Over Year'!AB61</f>
        <v>0</v>
      </c>
      <c r="AB61" s="10"/>
      <c r="AC61" s="10"/>
      <c r="AE61" s="10" t="n">
        <f aca="false">S61+W61+AA61</f>
        <v>0</v>
      </c>
      <c r="AF61" s="10"/>
      <c r="AG61" s="10"/>
      <c r="AI61" s="10" t="n">
        <f aca="false">'Year Over Year'!AJ61</f>
        <v>0</v>
      </c>
      <c r="AJ61" s="10"/>
      <c r="AK61" s="10"/>
      <c r="AM61" s="10" t="n">
        <f aca="false">'Year Over Year'!AN61</f>
        <v>0</v>
      </c>
      <c r="AN61" s="10"/>
      <c r="AO61" s="10"/>
      <c r="AQ61" s="10" t="n">
        <f aca="false">'Year Over Year'!AR61</f>
        <v>0</v>
      </c>
      <c r="AR61" s="10"/>
      <c r="AS61" s="10"/>
      <c r="AU61" s="10" t="n">
        <f aca="false">AI61+AM61+AQ61</f>
        <v>0</v>
      </c>
      <c r="AV61" s="10"/>
      <c r="AW61" s="10"/>
      <c r="AY61" s="10" t="n">
        <f aca="false">'Year Over Year'!AZ61</f>
        <v>0</v>
      </c>
      <c r="AZ61" s="10"/>
      <c r="BA61" s="10"/>
      <c r="BC61" s="10" t="n">
        <f aca="false">'Year Over Year'!BD61</f>
        <v>0</v>
      </c>
      <c r="BD61" s="10"/>
      <c r="BE61" s="10"/>
      <c r="BG61" s="10" t="n">
        <f aca="false">'Year Over Year'!BH61</f>
        <v>0</v>
      </c>
      <c r="BH61" s="10"/>
      <c r="BI61" s="10"/>
      <c r="BK61" s="10" t="n">
        <f aca="false">AY61+BC61+BG61</f>
        <v>0</v>
      </c>
      <c r="BL61" s="10"/>
      <c r="BM61" s="10"/>
      <c r="BO61" s="10"/>
      <c r="BP61" s="10"/>
      <c r="BQ61" s="10"/>
      <c r="BR61" s="11"/>
      <c r="BS61" s="23"/>
      <c r="BT61" s="10"/>
    </row>
    <row r="62" customFormat="false" ht="12.75" hidden="false" customHeight="false" outlineLevel="0" collapsed="false">
      <c r="A62" s="0" t="s">
        <v>34</v>
      </c>
      <c r="C62" s="10" t="n">
        <f aca="false">'Year Over Year'!D62</f>
        <v>0</v>
      </c>
      <c r="F62" s="11"/>
      <c r="G62" s="10" t="n">
        <f aca="false">'Year Over Year'!H62</f>
        <v>0</v>
      </c>
      <c r="H62" s="10"/>
      <c r="I62" s="10"/>
      <c r="K62" s="10" t="n">
        <f aca="false">'Year Over Year'!L62</f>
        <v>0</v>
      </c>
      <c r="L62" s="10"/>
      <c r="M62" s="10"/>
      <c r="O62" s="10" t="n">
        <f aca="false">C62+G62+K62</f>
        <v>0</v>
      </c>
      <c r="P62" s="10"/>
      <c r="Q62" s="10"/>
      <c r="S62" s="10" t="n">
        <f aca="false">'Year Over Year'!T62</f>
        <v>0</v>
      </c>
      <c r="T62" s="10"/>
      <c r="U62" s="10"/>
      <c r="W62" s="10" t="n">
        <f aca="false">'Year Over Year'!X62</f>
        <v>0</v>
      </c>
      <c r="X62" s="10"/>
      <c r="Y62" s="10"/>
      <c r="AA62" s="10" t="n">
        <f aca="false">'Year Over Year'!AB62</f>
        <v>0</v>
      </c>
      <c r="AB62" s="10"/>
      <c r="AC62" s="10"/>
      <c r="AE62" s="10" t="n">
        <f aca="false">S62+W62+AA62</f>
        <v>0</v>
      </c>
      <c r="AF62" s="10"/>
      <c r="AG62" s="10"/>
      <c r="AI62" s="10" t="n">
        <f aca="false">'Year Over Year'!AJ62</f>
        <v>0</v>
      </c>
      <c r="AJ62" s="10"/>
      <c r="AK62" s="10"/>
      <c r="AM62" s="10" t="n">
        <f aca="false">'Year Over Year'!AN62</f>
        <v>0</v>
      </c>
      <c r="AN62" s="10"/>
      <c r="AO62" s="10"/>
      <c r="AQ62" s="10" t="n">
        <f aca="false">'Year Over Year'!AR62</f>
        <v>0</v>
      </c>
      <c r="AR62" s="10"/>
      <c r="AS62" s="10"/>
      <c r="AU62" s="10" t="n">
        <f aca="false">AI62+AM62+AQ62</f>
        <v>0</v>
      </c>
      <c r="AV62" s="10"/>
      <c r="AW62" s="10"/>
      <c r="AY62" s="10" t="n">
        <f aca="false">'Year Over Year'!AZ62</f>
        <v>0</v>
      </c>
      <c r="AZ62" s="10"/>
      <c r="BA62" s="10"/>
      <c r="BC62" s="10" t="n">
        <f aca="false">'Year Over Year'!BD62</f>
        <v>0</v>
      </c>
      <c r="BD62" s="10"/>
      <c r="BE62" s="10"/>
      <c r="BG62" s="10" t="n">
        <f aca="false">'Year Over Year'!BH62</f>
        <v>0</v>
      </c>
      <c r="BH62" s="10"/>
      <c r="BI62" s="10"/>
      <c r="BK62" s="10" t="n">
        <f aca="false">AY62+BC62+BG62</f>
        <v>0</v>
      </c>
      <c r="BL62" s="10"/>
      <c r="BM62" s="10"/>
      <c r="BO62" s="10" t="n">
        <f aca="false">C62+G62+K62</f>
        <v>0</v>
      </c>
      <c r="BP62" s="10"/>
      <c r="BQ62" s="10"/>
      <c r="BR62" s="11"/>
      <c r="BS62" s="23"/>
      <c r="BT62" s="10"/>
    </row>
    <row r="63" customFormat="false" ht="12.75" hidden="true" customHeight="false" outlineLevel="0" collapsed="false">
      <c r="A63" s="0" t="s">
        <v>35</v>
      </c>
      <c r="C63" s="10" t="n">
        <f aca="false">'Year Over Year'!D63</f>
        <v>0</v>
      </c>
      <c r="F63" s="11"/>
      <c r="G63" s="10" t="n">
        <f aca="false">'Year Over Year'!H63</f>
        <v>0</v>
      </c>
      <c r="H63" s="10"/>
      <c r="I63" s="10"/>
      <c r="K63" s="10" t="n">
        <f aca="false">'Year Over Year'!L63</f>
        <v>0</v>
      </c>
      <c r="L63" s="10"/>
      <c r="M63" s="10"/>
      <c r="O63" s="10" t="n">
        <f aca="false">C63+G63+K63</f>
        <v>0</v>
      </c>
      <c r="P63" s="10"/>
      <c r="Q63" s="10"/>
      <c r="S63" s="10" t="n">
        <f aca="false">'Year Over Year'!T63</f>
        <v>0</v>
      </c>
      <c r="T63" s="10"/>
      <c r="U63" s="10"/>
      <c r="W63" s="10" t="n">
        <f aca="false">'Year Over Year'!X63</f>
        <v>0</v>
      </c>
      <c r="X63" s="10"/>
      <c r="Y63" s="10"/>
      <c r="AA63" s="10" t="n">
        <f aca="false">'Year Over Year'!AB63</f>
        <v>0</v>
      </c>
      <c r="AB63" s="10"/>
      <c r="AC63" s="10"/>
      <c r="AE63" s="10" t="n">
        <f aca="false">S63+W63+AA63</f>
        <v>0</v>
      </c>
      <c r="AF63" s="10"/>
      <c r="AG63" s="10"/>
      <c r="AI63" s="10" t="n">
        <f aca="false">'Year Over Year'!AJ63</f>
        <v>0</v>
      </c>
      <c r="AJ63" s="10"/>
      <c r="AK63" s="10"/>
      <c r="AM63" s="10" t="n">
        <f aca="false">'Year Over Year'!AN63</f>
        <v>0</v>
      </c>
      <c r="AN63" s="10"/>
      <c r="AO63" s="10"/>
      <c r="AQ63" s="10" t="n">
        <f aca="false">'Year Over Year'!AR63</f>
        <v>0</v>
      </c>
      <c r="AR63" s="10"/>
      <c r="AS63" s="10"/>
      <c r="AU63" s="10" t="n">
        <f aca="false">AI63+AM63+AQ63</f>
        <v>0</v>
      </c>
      <c r="AV63" s="10"/>
      <c r="AW63" s="10"/>
      <c r="AY63" s="10" t="n">
        <f aca="false">'Year Over Year'!AZ63</f>
        <v>0</v>
      </c>
      <c r="AZ63" s="10"/>
      <c r="BA63" s="10"/>
      <c r="BC63" s="10" t="n">
        <f aca="false">'Year Over Year'!BD63</f>
        <v>0</v>
      </c>
      <c r="BD63" s="10"/>
      <c r="BE63" s="10"/>
      <c r="BG63" s="10" t="n">
        <f aca="false">'Year Over Year'!BH63</f>
        <v>0</v>
      </c>
      <c r="BH63" s="10"/>
      <c r="BI63" s="10"/>
      <c r="BK63" s="10" t="n">
        <f aca="false">AY63+BC63+BG63</f>
        <v>0</v>
      </c>
      <c r="BL63" s="10"/>
      <c r="BM63" s="10"/>
      <c r="BO63" s="10" t="n">
        <f aca="false">C63+G63+K63</f>
        <v>0</v>
      </c>
      <c r="BP63" s="10"/>
      <c r="BQ63" s="10"/>
      <c r="BR63" s="11"/>
      <c r="BS63" s="23"/>
      <c r="BT63" s="10"/>
    </row>
    <row r="64" customFormat="false" ht="12.75" hidden="false" customHeight="false" outlineLevel="0" collapsed="false">
      <c r="A64" s="0" t="s">
        <v>36</v>
      </c>
      <c r="C64" s="10" t="n">
        <f aca="false">'Year Over Year'!D64</f>
        <v>270</v>
      </c>
      <c r="F64" s="11"/>
      <c r="G64" s="10" t="n">
        <f aca="false">'Year Over Year'!H64</f>
        <v>5313</v>
      </c>
      <c r="H64" s="10"/>
      <c r="I64" s="10"/>
      <c r="K64" s="10" t="n">
        <f aca="false">'Year Over Year'!L64</f>
        <v>5297</v>
      </c>
      <c r="L64" s="10"/>
      <c r="M64" s="10"/>
      <c r="O64" s="10" t="n">
        <f aca="false">C64+G64+K64</f>
        <v>10880</v>
      </c>
      <c r="P64" s="10"/>
      <c r="Q64" s="10"/>
      <c r="S64" s="10" t="n">
        <f aca="false">'Year Over Year'!T64</f>
        <v>0</v>
      </c>
      <c r="T64" s="10"/>
      <c r="U64" s="10"/>
      <c r="W64" s="10" t="n">
        <f aca="false">'Year Over Year'!X64</f>
        <v>0</v>
      </c>
      <c r="X64" s="10"/>
      <c r="Y64" s="10"/>
      <c r="AA64" s="10" t="n">
        <f aca="false">'Year Over Year'!AB64</f>
        <v>0</v>
      </c>
      <c r="AB64" s="10"/>
      <c r="AC64" s="10"/>
      <c r="AE64" s="10" t="n">
        <f aca="false">S64+W64+AA64</f>
        <v>0</v>
      </c>
      <c r="AF64" s="10"/>
      <c r="AG64" s="10"/>
      <c r="AI64" s="10" t="n">
        <f aca="false">'Year Over Year'!AJ64</f>
        <v>0</v>
      </c>
      <c r="AJ64" s="10"/>
      <c r="AK64" s="10"/>
      <c r="AM64" s="10" t="n">
        <f aca="false">'Year Over Year'!AN64</f>
        <v>0</v>
      </c>
      <c r="AN64" s="10"/>
      <c r="AO64" s="10"/>
      <c r="AQ64" s="10" t="n">
        <f aca="false">'Year Over Year'!AR64</f>
        <v>0</v>
      </c>
      <c r="AR64" s="10"/>
      <c r="AS64" s="10"/>
      <c r="AU64" s="10" t="n">
        <f aca="false">AI64+AM64+AQ64</f>
        <v>0</v>
      </c>
      <c r="AV64" s="10"/>
      <c r="AW64" s="10"/>
      <c r="AY64" s="10" t="n">
        <f aca="false">'Year Over Year'!AZ64</f>
        <v>0</v>
      </c>
      <c r="AZ64" s="10"/>
      <c r="BA64" s="10"/>
      <c r="BC64" s="10" t="n">
        <f aca="false">'Year Over Year'!BD64</f>
        <v>0</v>
      </c>
      <c r="BD64" s="10"/>
      <c r="BE64" s="10"/>
      <c r="BG64" s="10" t="n">
        <f aca="false">'Year Over Year'!BH64</f>
        <v>0</v>
      </c>
      <c r="BH64" s="10"/>
      <c r="BI64" s="10"/>
      <c r="BK64" s="10" t="n">
        <f aca="false">AY64+BC64+BG64</f>
        <v>0</v>
      </c>
      <c r="BL64" s="10"/>
      <c r="BM64" s="10"/>
      <c r="BO64" s="10" t="n">
        <f aca="false">C64+G64+K64</f>
        <v>10880</v>
      </c>
      <c r="BP64" s="10"/>
      <c r="BQ64" s="10"/>
      <c r="BR64" s="11"/>
      <c r="BS64" s="23"/>
      <c r="BT64" s="10"/>
    </row>
    <row r="65" customFormat="false" ht="12.75" hidden="false" customHeight="false" outlineLevel="0" collapsed="false">
      <c r="C65" s="10"/>
      <c r="F65" s="11"/>
      <c r="G65" s="10"/>
      <c r="H65" s="10"/>
      <c r="I65" s="10"/>
      <c r="K65" s="10"/>
      <c r="L65" s="10"/>
      <c r="M65" s="10"/>
      <c r="O65" s="10"/>
      <c r="P65" s="10"/>
      <c r="Q65" s="10"/>
      <c r="S65" s="10"/>
      <c r="T65" s="10"/>
      <c r="U65" s="10"/>
      <c r="W65" s="10"/>
      <c r="X65" s="10"/>
      <c r="Y65" s="10"/>
      <c r="AA65" s="10"/>
      <c r="AB65" s="10"/>
      <c r="AC65" s="10"/>
      <c r="AE65" s="10"/>
      <c r="AF65" s="10"/>
      <c r="AG65" s="10"/>
      <c r="AI65" s="10"/>
      <c r="AJ65" s="10"/>
      <c r="AK65" s="10"/>
      <c r="AM65" s="10"/>
      <c r="AN65" s="10"/>
      <c r="AO65" s="10"/>
      <c r="AQ65" s="10"/>
      <c r="AR65" s="10"/>
      <c r="AS65" s="10"/>
      <c r="AU65" s="10"/>
      <c r="AV65" s="10"/>
      <c r="AW65" s="10"/>
      <c r="AY65" s="10"/>
      <c r="AZ65" s="10"/>
      <c r="BA65" s="10"/>
      <c r="BC65" s="10"/>
      <c r="BD65" s="10"/>
      <c r="BE65" s="10"/>
      <c r="BG65" s="10"/>
      <c r="BH65" s="10"/>
      <c r="BI65" s="10"/>
      <c r="BK65" s="10"/>
      <c r="BL65" s="10"/>
      <c r="BM65" s="10"/>
      <c r="BO65" s="10"/>
      <c r="BP65" s="10"/>
      <c r="BQ65" s="10"/>
      <c r="BR65" s="11"/>
      <c r="BS65" s="23"/>
      <c r="BT65" s="10"/>
    </row>
    <row r="66" customFormat="false" ht="12.75" hidden="false" customHeight="false" outlineLevel="0" collapsed="false">
      <c r="A66" s="0" t="s">
        <v>37</v>
      </c>
      <c r="C66" s="10" t="n">
        <f aca="false">'Year Over Year'!D66</f>
        <v>2350.728</v>
      </c>
      <c r="F66" s="11"/>
      <c r="G66" s="10" t="n">
        <f aca="false">'Year Over Year'!H66</f>
        <v>774</v>
      </c>
      <c r="H66" s="10"/>
      <c r="I66" s="10"/>
      <c r="K66" s="10" t="n">
        <f aca="false">'Year Over Year'!L66</f>
        <v>-372</v>
      </c>
      <c r="L66" s="10"/>
      <c r="M66" s="10"/>
      <c r="O66" s="10" t="n">
        <f aca="false">C66+G66+K66</f>
        <v>2752.728</v>
      </c>
      <c r="P66" s="10"/>
      <c r="Q66" s="10"/>
      <c r="S66" s="10" t="n">
        <f aca="false">'Year Over Year'!T66</f>
        <v>0</v>
      </c>
      <c r="T66" s="10"/>
      <c r="U66" s="10"/>
      <c r="W66" s="10" t="n">
        <f aca="false">'Year Over Year'!X66</f>
        <v>0</v>
      </c>
      <c r="X66" s="10"/>
      <c r="Y66" s="10"/>
      <c r="AA66" s="10" t="n">
        <f aca="false">'Year Over Year'!AB66</f>
        <v>0</v>
      </c>
      <c r="AB66" s="10"/>
      <c r="AC66" s="10"/>
      <c r="AE66" s="10" t="n">
        <f aca="false">S66+W66+AA66</f>
        <v>0</v>
      </c>
      <c r="AF66" s="10"/>
      <c r="AG66" s="10"/>
      <c r="AI66" s="10" t="n">
        <f aca="false">'Year Over Year'!AJ66</f>
        <v>0</v>
      </c>
      <c r="AJ66" s="10"/>
      <c r="AK66" s="10"/>
      <c r="AM66" s="10" t="n">
        <f aca="false">'Year Over Year'!AN66</f>
        <v>0</v>
      </c>
      <c r="AN66" s="10"/>
      <c r="AO66" s="10"/>
      <c r="AQ66" s="10" t="n">
        <f aca="false">'Year Over Year'!AR66</f>
        <v>0</v>
      </c>
      <c r="AR66" s="10"/>
      <c r="AS66" s="10"/>
      <c r="AU66" s="10" t="n">
        <f aca="false">AI66+AM66+AQ66</f>
        <v>0</v>
      </c>
      <c r="AV66" s="10"/>
      <c r="AW66" s="10"/>
      <c r="AY66" s="10" t="n">
        <f aca="false">'Year Over Year'!AZ66</f>
        <v>0</v>
      </c>
      <c r="AZ66" s="10"/>
      <c r="BA66" s="10"/>
      <c r="BC66" s="10" t="n">
        <f aca="false">'Year Over Year'!BD66</f>
        <v>0</v>
      </c>
      <c r="BD66" s="10"/>
      <c r="BE66" s="10"/>
      <c r="BG66" s="10" t="n">
        <f aca="false">'Year Over Year'!BH66</f>
        <v>0</v>
      </c>
      <c r="BH66" s="10"/>
      <c r="BI66" s="10"/>
      <c r="BK66" s="10" t="n">
        <f aca="false">AY66+BC66+BG66</f>
        <v>0</v>
      </c>
      <c r="BL66" s="10"/>
      <c r="BM66" s="10"/>
      <c r="BO66" s="10" t="n">
        <f aca="false">C66+G66+K66</f>
        <v>2752.728</v>
      </c>
      <c r="BP66" s="10"/>
      <c r="BQ66" s="10"/>
      <c r="BR66" s="11"/>
      <c r="BS66" s="23"/>
      <c r="BT66" s="10"/>
    </row>
    <row r="67" customFormat="false" ht="12.75" hidden="false" customHeight="false" outlineLevel="0" collapsed="false">
      <c r="A67" s="0" t="s">
        <v>38</v>
      </c>
      <c r="C67" s="10" t="n">
        <f aca="false">'Year Over Year'!D67</f>
        <v>5749.63</v>
      </c>
      <c r="F67" s="11"/>
      <c r="G67" s="10" t="n">
        <f aca="false">'Year Over Year'!H67</f>
        <v>9</v>
      </c>
      <c r="H67" s="10"/>
      <c r="I67" s="10"/>
      <c r="K67" s="10" t="n">
        <f aca="false">'Year Over Year'!L67</f>
        <v>0</v>
      </c>
      <c r="L67" s="10"/>
      <c r="M67" s="10"/>
      <c r="O67" s="10" t="n">
        <f aca="false">C67+G67+K67</f>
        <v>5758.63</v>
      </c>
      <c r="P67" s="10"/>
      <c r="Q67" s="10"/>
      <c r="S67" s="10" t="n">
        <f aca="false">'Year Over Year'!T67</f>
        <v>0</v>
      </c>
      <c r="T67" s="10"/>
      <c r="U67" s="10"/>
      <c r="W67" s="10" t="n">
        <f aca="false">'Year Over Year'!X67</f>
        <v>0</v>
      </c>
      <c r="X67" s="10"/>
      <c r="Y67" s="10"/>
      <c r="AA67" s="10" t="n">
        <f aca="false">'Year Over Year'!AB67</f>
        <v>0</v>
      </c>
      <c r="AB67" s="10"/>
      <c r="AC67" s="10"/>
      <c r="AE67" s="10" t="n">
        <f aca="false">S67+W67+AA67</f>
        <v>0</v>
      </c>
      <c r="AF67" s="10"/>
      <c r="AG67" s="10"/>
      <c r="AI67" s="10" t="n">
        <f aca="false">'Year Over Year'!AJ67</f>
        <v>0</v>
      </c>
      <c r="AJ67" s="10"/>
      <c r="AK67" s="10"/>
      <c r="AM67" s="10" t="n">
        <f aca="false">'Year Over Year'!AN67</f>
        <v>0</v>
      </c>
      <c r="AN67" s="10"/>
      <c r="AO67" s="10"/>
      <c r="AQ67" s="10" t="n">
        <f aca="false">'Year Over Year'!AR67</f>
        <v>0</v>
      </c>
      <c r="AR67" s="10"/>
      <c r="AS67" s="10"/>
      <c r="AU67" s="10" t="n">
        <f aca="false">AI67+AM67+AQ67</f>
        <v>0</v>
      </c>
      <c r="AV67" s="10"/>
      <c r="AW67" s="10"/>
      <c r="AY67" s="10" t="n">
        <f aca="false">'Year Over Year'!AZ67</f>
        <v>0</v>
      </c>
      <c r="AZ67" s="10"/>
      <c r="BA67" s="10"/>
      <c r="BC67" s="10" t="n">
        <f aca="false">'Year Over Year'!BD67</f>
        <v>0</v>
      </c>
      <c r="BD67" s="10"/>
      <c r="BE67" s="10"/>
      <c r="BG67" s="10" t="n">
        <f aca="false">'Year Over Year'!BH67</f>
        <v>0</v>
      </c>
      <c r="BH67" s="10"/>
      <c r="BI67" s="10"/>
      <c r="BK67" s="10" t="n">
        <f aca="false">AY67+BC67+BG67</f>
        <v>0</v>
      </c>
      <c r="BL67" s="10"/>
      <c r="BM67" s="10"/>
      <c r="BO67" s="10" t="n">
        <f aca="false">C67+G67+K67</f>
        <v>5758.63</v>
      </c>
      <c r="BP67" s="10"/>
      <c r="BQ67" s="10"/>
      <c r="BR67" s="11"/>
      <c r="BS67" s="23"/>
      <c r="BT67" s="10"/>
    </row>
    <row r="68" customFormat="false" ht="12.75" hidden="false" customHeight="false" outlineLevel="0" collapsed="false">
      <c r="A68" s="0" t="s">
        <v>39</v>
      </c>
      <c r="C68" s="10" t="n">
        <f aca="false">'Year Over Year'!D68</f>
        <v>56.213</v>
      </c>
      <c r="F68" s="11"/>
      <c r="G68" s="10" t="n">
        <f aca="false">'Year Over Year'!H68</f>
        <v>0</v>
      </c>
      <c r="H68" s="10"/>
      <c r="I68" s="10"/>
      <c r="K68" s="10" t="n">
        <f aca="false">'Year Over Year'!L68</f>
        <v>0</v>
      </c>
      <c r="L68" s="10"/>
      <c r="M68" s="10"/>
      <c r="O68" s="10" t="n">
        <f aca="false">C68+G68+K68</f>
        <v>56.213</v>
      </c>
      <c r="P68" s="10"/>
      <c r="Q68" s="10"/>
      <c r="S68" s="10" t="n">
        <f aca="false">'Year Over Year'!T68</f>
        <v>0</v>
      </c>
      <c r="T68" s="10"/>
      <c r="U68" s="10"/>
      <c r="W68" s="10" t="n">
        <f aca="false">'Year Over Year'!X68</f>
        <v>0</v>
      </c>
      <c r="X68" s="10"/>
      <c r="Y68" s="10"/>
      <c r="AA68" s="10" t="n">
        <f aca="false">'Year Over Year'!AB68</f>
        <v>0</v>
      </c>
      <c r="AB68" s="10"/>
      <c r="AC68" s="10"/>
      <c r="AE68" s="10" t="n">
        <f aca="false">S68+W68+AA68</f>
        <v>0</v>
      </c>
      <c r="AF68" s="10"/>
      <c r="AG68" s="10"/>
      <c r="AI68" s="10" t="n">
        <f aca="false">'Year Over Year'!AJ68</f>
        <v>0</v>
      </c>
      <c r="AJ68" s="10"/>
      <c r="AK68" s="10"/>
      <c r="AM68" s="10" t="n">
        <f aca="false">'Year Over Year'!AN68</f>
        <v>0</v>
      </c>
      <c r="AN68" s="10"/>
      <c r="AO68" s="10"/>
      <c r="AQ68" s="10" t="n">
        <f aca="false">'Year Over Year'!AR68</f>
        <v>0</v>
      </c>
      <c r="AR68" s="10"/>
      <c r="AS68" s="10"/>
      <c r="AU68" s="10" t="n">
        <f aca="false">AI68+AM68+AQ68</f>
        <v>0</v>
      </c>
      <c r="AV68" s="10"/>
      <c r="AW68" s="10"/>
      <c r="AY68" s="10" t="n">
        <f aca="false">'Year Over Year'!AZ68</f>
        <v>0</v>
      </c>
      <c r="AZ68" s="10"/>
      <c r="BA68" s="10"/>
      <c r="BC68" s="10" t="n">
        <f aca="false">'Year Over Year'!BD68</f>
        <v>0</v>
      </c>
      <c r="BD68" s="10"/>
      <c r="BE68" s="10"/>
      <c r="BG68" s="10" t="n">
        <f aca="false">'Year Over Year'!BH68</f>
        <v>0</v>
      </c>
      <c r="BH68" s="10"/>
      <c r="BI68" s="10"/>
      <c r="BK68" s="10" t="n">
        <f aca="false">AY68+BC68+BG68</f>
        <v>0</v>
      </c>
      <c r="BL68" s="10"/>
      <c r="BM68" s="10"/>
      <c r="BO68" s="10" t="n">
        <f aca="false">C68+G68+K68</f>
        <v>56.213</v>
      </c>
      <c r="BP68" s="10"/>
      <c r="BQ68" s="10"/>
      <c r="BR68" s="11"/>
      <c r="BS68" s="23"/>
      <c r="BT68" s="10"/>
    </row>
    <row r="69" customFormat="false" ht="12.75" hidden="false" customHeight="false" outlineLevel="0" collapsed="false">
      <c r="A69" s="0" t="s">
        <v>40</v>
      </c>
      <c r="C69" s="13" t="n">
        <f aca="false">'Year Over Year'!D69</f>
        <v>39.937</v>
      </c>
      <c r="F69" s="11"/>
      <c r="G69" s="13" t="n">
        <f aca="false">'Year Over Year'!H69</f>
        <v>144</v>
      </c>
      <c r="H69" s="10"/>
      <c r="I69" s="10"/>
      <c r="K69" s="13" t="n">
        <f aca="false">'Year Over Year'!L69</f>
        <v>108</v>
      </c>
      <c r="L69" s="10"/>
      <c r="M69" s="10"/>
      <c r="O69" s="13" t="n">
        <f aca="false">C69+G69+K69</f>
        <v>291.937</v>
      </c>
      <c r="P69" s="10"/>
      <c r="Q69" s="10"/>
      <c r="S69" s="13" t="n">
        <f aca="false">'Year Over Year'!T69</f>
        <v>0</v>
      </c>
      <c r="T69" s="10"/>
      <c r="U69" s="10"/>
      <c r="W69" s="13" t="n">
        <f aca="false">'Year Over Year'!X69</f>
        <v>0</v>
      </c>
      <c r="X69" s="10"/>
      <c r="Y69" s="10"/>
      <c r="AA69" s="13" t="n">
        <f aca="false">'Year Over Year'!AB69</f>
        <v>0</v>
      </c>
      <c r="AB69" s="10"/>
      <c r="AC69" s="10"/>
      <c r="AE69" s="13" t="n">
        <f aca="false">S69+W69+AA69</f>
        <v>0</v>
      </c>
      <c r="AF69" s="10"/>
      <c r="AG69" s="10"/>
      <c r="AI69" s="13" t="n">
        <f aca="false">'Year Over Year'!AJ69</f>
        <v>0</v>
      </c>
      <c r="AJ69" s="10"/>
      <c r="AK69" s="10"/>
      <c r="AM69" s="13" t="n">
        <f aca="false">'Year Over Year'!AN69</f>
        <v>0</v>
      </c>
      <c r="AN69" s="10"/>
      <c r="AO69" s="10"/>
      <c r="AQ69" s="13" t="n">
        <f aca="false">'Year Over Year'!AR69</f>
        <v>0</v>
      </c>
      <c r="AR69" s="10"/>
      <c r="AS69" s="10"/>
      <c r="AU69" s="13" t="n">
        <f aca="false">AI69+AM69+AQ69</f>
        <v>0</v>
      </c>
      <c r="AV69" s="10"/>
      <c r="AW69" s="10"/>
      <c r="AY69" s="13" t="n">
        <f aca="false">'Year Over Year'!AZ69</f>
        <v>0</v>
      </c>
      <c r="AZ69" s="10"/>
      <c r="BA69" s="10"/>
      <c r="BC69" s="13" t="n">
        <f aca="false">'Year Over Year'!BD69</f>
        <v>0</v>
      </c>
      <c r="BD69" s="10"/>
      <c r="BE69" s="10"/>
      <c r="BG69" s="13" t="n">
        <f aca="false">'Year Over Year'!BH69</f>
        <v>0</v>
      </c>
      <c r="BH69" s="10"/>
      <c r="BI69" s="10"/>
      <c r="BK69" s="13" t="n">
        <f aca="false">AY69+BC69+BG69</f>
        <v>0</v>
      </c>
      <c r="BL69" s="10"/>
      <c r="BM69" s="10"/>
      <c r="BO69" s="13" t="n">
        <f aca="false">C69+G69+K69</f>
        <v>291.937</v>
      </c>
      <c r="BP69" s="10"/>
      <c r="BQ69" s="10"/>
      <c r="BR69" s="11"/>
      <c r="BS69" s="23"/>
      <c r="BT69" s="10"/>
    </row>
    <row r="70" customFormat="false" ht="12.75" hidden="false" customHeight="false" outlineLevel="0" collapsed="false">
      <c r="A70" s="3"/>
      <c r="B70" s="3"/>
      <c r="C70" s="15" t="n">
        <f aca="false">SUM(C43:C69)</f>
        <v>51411.442</v>
      </c>
      <c r="D70" s="3"/>
      <c r="E70" s="3"/>
      <c r="F70" s="16"/>
      <c r="G70" s="15" t="n">
        <f aca="false">SUM(G43:G69)</f>
        <v>19048</v>
      </c>
      <c r="H70" s="15"/>
      <c r="I70" s="15"/>
      <c r="J70" s="3"/>
      <c r="K70" s="15" t="n">
        <f aca="false">SUM(K43:K69)</f>
        <v>16879</v>
      </c>
      <c r="L70" s="15"/>
      <c r="M70" s="15"/>
      <c r="N70" s="3"/>
      <c r="O70" s="15" t="n">
        <f aca="false">SUM(O43:O69)</f>
        <v>87338.442</v>
      </c>
      <c r="P70" s="15"/>
      <c r="Q70" s="15"/>
      <c r="R70" s="3"/>
      <c r="S70" s="15" t="n">
        <f aca="false">SUM(S43:S69)</f>
        <v>0</v>
      </c>
      <c r="T70" s="15"/>
      <c r="U70" s="15"/>
      <c r="V70" s="3"/>
      <c r="W70" s="15" t="n">
        <f aca="false">SUM(W43:W69)</f>
        <v>0</v>
      </c>
      <c r="X70" s="15"/>
      <c r="Y70" s="15"/>
      <c r="Z70" s="3"/>
      <c r="AA70" s="15" t="n">
        <f aca="false">SUM(AA43:AA69)</f>
        <v>0</v>
      </c>
      <c r="AB70" s="15"/>
      <c r="AC70" s="15"/>
      <c r="AD70" s="3"/>
      <c r="AE70" s="15" t="n">
        <f aca="false">SUM(AE43:AE69)</f>
        <v>0</v>
      </c>
      <c r="AF70" s="15"/>
      <c r="AG70" s="15"/>
      <c r="AH70" s="3"/>
      <c r="AI70" s="15" t="n">
        <f aca="false">SUM(AI43:AI69)</f>
        <v>0</v>
      </c>
      <c r="AJ70" s="15"/>
      <c r="AK70" s="15"/>
      <c r="AL70" s="3"/>
      <c r="AM70" s="15" t="n">
        <f aca="false">SUM(AM43:AM69)</f>
        <v>0</v>
      </c>
      <c r="AN70" s="15"/>
      <c r="AO70" s="15"/>
      <c r="AP70" s="3"/>
      <c r="AQ70" s="15" t="n">
        <f aca="false">SUM(AQ43:AQ69)</f>
        <v>0</v>
      </c>
      <c r="AR70" s="15"/>
      <c r="AS70" s="15"/>
      <c r="AT70" s="3"/>
      <c r="AU70" s="15" t="n">
        <f aca="false">SUM(AU43:AU69)</f>
        <v>0</v>
      </c>
      <c r="AV70" s="15"/>
      <c r="AW70" s="15"/>
      <c r="AX70" s="3"/>
      <c r="AY70" s="15" t="n">
        <f aca="false">SUM(AY43:AY69)</f>
        <v>0</v>
      </c>
      <c r="AZ70" s="15"/>
      <c r="BA70" s="15"/>
      <c r="BB70" s="3"/>
      <c r="BC70" s="15" t="n">
        <f aca="false">SUM(BC43:BC69)</f>
        <v>0</v>
      </c>
      <c r="BD70" s="15"/>
      <c r="BE70" s="15"/>
      <c r="BF70" s="3"/>
      <c r="BG70" s="15" t="n">
        <f aca="false">SUM(BG43:BG69)</f>
        <v>0</v>
      </c>
      <c r="BH70" s="15"/>
      <c r="BI70" s="15"/>
      <c r="BJ70" s="3"/>
      <c r="BK70" s="15" t="n">
        <f aca="false">SUM(BK43:BK69)</f>
        <v>0</v>
      </c>
      <c r="BL70" s="15"/>
      <c r="BM70" s="15"/>
      <c r="BN70" s="3"/>
      <c r="BO70" s="15" t="n">
        <f aca="false">SUM(BO43:BO69)</f>
        <v>87338.442</v>
      </c>
      <c r="BP70" s="15"/>
      <c r="BQ70" s="15"/>
      <c r="BR70" s="16"/>
      <c r="BS70" s="3"/>
      <c r="BT70" s="15"/>
    </row>
  </sheetData>
  <mergeCells count="2">
    <mergeCell ref="BO6:BR6"/>
    <mergeCell ref="BO40:BR40"/>
  </mergeCells>
  <printOptions headings="false" gridLines="false" gridLinesSet="true" horizontalCentered="true" verticalCentered="true"/>
  <pageMargins left="0.270138888888889" right="0.2" top="0.20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thardy</cp:lastModifiedBy>
  <cp:lastPrinted>2001-04-18T12:37:42Z</cp:lastPrinted>
  <dcterms:modified xsi:type="dcterms:W3CDTF">2001-04-18T12:52:51Z</dcterms:modified>
  <cp:revision>0</cp:revision>
  <dc:subject/>
  <dc:title/>
</cp:coreProperties>
</file>