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tru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<sst xmlns="http://schemas.openxmlformats.org/spreadsheetml/2006/main" count="72" uniqueCount="20">
  <si>
    <t xml:space="preserve">Total</t>
  </si>
  <si>
    <t xml:space="preserve">Contracted</t>
  </si>
  <si>
    <t xml:space="preserve">Non-Contracted</t>
  </si>
  <si>
    <t xml:space="preserve">Contractual/Spot</t>
  </si>
  <si>
    <t xml:space="preserve">MTM</t>
  </si>
  <si>
    <t xml:space="preserve">Spread</t>
  </si>
  <si>
    <t xml:space="preserve">Position</t>
  </si>
  <si>
    <t xml:space="preserve">8 yr BBB- Utility Interest Rate</t>
  </si>
  <si>
    <t xml:space="preserve">Total Cost</t>
  </si>
  <si>
    <t xml:space="preserve">Avg Price</t>
  </si>
  <si>
    <t xml:space="preserve">Cost</t>
  </si>
  <si>
    <t xml:space="preserve">Source: Bloomberg 5/10/01</t>
  </si>
  <si>
    <t xml:space="preserve">Mwh</t>
  </si>
  <si>
    <t xml:space="preserve">($1000s)</t>
  </si>
  <si>
    <t xml:space="preserve">($/Mwh)</t>
  </si>
  <si>
    <t xml:space="preserve">Q1</t>
  </si>
  <si>
    <t xml:space="preserve">n/a</t>
  </si>
  <si>
    <t xml:space="preserve">Q2</t>
  </si>
  <si>
    <t xml:space="preserve">Q3</t>
  </si>
  <si>
    <t xml:space="preserve">Q4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</si>
</sst>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0.00%"/>
    <numFmt numFmtId="166" formatCode="_(* #,##0.00_);_(* \(#,##0.00\);_(* \-??_);_(@_)"/>
    <numFmt numFmtId="167" formatCode="_(* #,##0_);_(* \(#,##0\);_(* \-??_);_(@_)"/>
    <numFmt numFmtId="168" formatCode="_(\$* #,##0.00_);_(\$* \(#,##0.00\);_(\$* \-??_);_(@_)"/>
    <numFmt numFmtId="169" formatCode="_(\$* #,##0_);_(\$* \(#,##0\);_(\$* \-??_);_(@_)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8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4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3" style="0" width="13.99"/>
    <col collapsed="false" customWidth="true" hidden="false" outlineLevel="0" max="7" min="7" style="0" width="13.99"/>
    <col collapsed="false" customWidth="true" hidden="false" outlineLevel="0" max="8" min="8" style="0" width="14.99"/>
    <col collapsed="false" customWidth="true" hidden="false" outlineLevel="0" max="12" min="11" style="0" width="13.99"/>
    <col collapsed="false" customWidth="true" hidden="false" outlineLevel="0" max="15" min="15" style="0" width="14.56"/>
    <col collapsed="false" customWidth="true" hidden="false" outlineLevel="0" max="17" min="17" style="0" width="15.56"/>
  </cols>
  <sheetData>
    <row r="1" customFormat="false" ht="12.75" hidden="false" customHeight="false" outlineLevel="0" collapsed="false">
      <c r="C1" s="1"/>
      <c r="D1" s="2" t="s">
        <v>0</v>
      </c>
      <c r="E1" s="1"/>
      <c r="F1" s="1"/>
      <c r="G1" s="1"/>
      <c r="H1" s="2" t="s">
        <v>1</v>
      </c>
      <c r="I1" s="2"/>
      <c r="J1" s="2"/>
      <c r="K1" s="2"/>
      <c r="L1" s="2" t="s">
        <v>2</v>
      </c>
      <c r="M1" s="1"/>
      <c r="O1" s="2" t="s">
        <v>3</v>
      </c>
      <c r="Q1" s="2" t="s">
        <v>4</v>
      </c>
    </row>
    <row r="2" customFormat="false" ht="12.75" hidden="false" customHeight="false" outlineLevel="0" collapsed="false">
      <c r="C2" s="1"/>
      <c r="D2" s="1"/>
      <c r="E2" s="1"/>
      <c r="F2" s="1"/>
      <c r="G2" s="1"/>
      <c r="H2" s="1"/>
      <c r="I2" s="1"/>
      <c r="J2" s="1"/>
      <c r="K2" s="1"/>
      <c r="L2" s="1"/>
      <c r="M2" s="1"/>
      <c r="O2" s="2" t="s">
        <v>5</v>
      </c>
      <c r="Q2" s="2" t="s">
        <v>6</v>
      </c>
      <c r="S2" s="0" t="s">
        <v>7</v>
      </c>
      <c r="V2" s="3" t="n">
        <v>0.0734</v>
      </c>
    </row>
    <row r="3" customFormat="false" ht="12.75" hidden="false" customHeight="false" outlineLevel="0" collapsed="false">
      <c r="C3" s="1"/>
      <c r="D3" s="1" t="s">
        <v>8</v>
      </c>
      <c r="E3" s="1" t="s">
        <v>9</v>
      </c>
      <c r="F3" s="1"/>
      <c r="G3" s="1"/>
      <c r="H3" s="1" t="s">
        <v>10</v>
      </c>
      <c r="I3" s="1" t="s">
        <v>9</v>
      </c>
      <c r="J3" s="1"/>
      <c r="K3" s="1"/>
      <c r="L3" s="1" t="s">
        <v>10</v>
      </c>
      <c r="M3" s="1" t="s">
        <v>9</v>
      </c>
      <c r="S3" s="0" t="s">
        <v>11</v>
      </c>
    </row>
    <row r="4" customFormat="false" ht="12.75" hidden="false" customHeight="false" outlineLevel="0" collapsed="false">
      <c r="C4" s="1" t="s">
        <v>12</v>
      </c>
      <c r="D4" s="1" t="s">
        <v>13</v>
      </c>
      <c r="E4" s="1" t="s">
        <v>14</v>
      </c>
      <c r="F4" s="1"/>
      <c r="G4" s="1" t="s">
        <v>12</v>
      </c>
      <c r="H4" s="1" t="s">
        <v>13</v>
      </c>
      <c r="I4" s="1" t="s">
        <v>14</v>
      </c>
      <c r="J4" s="1"/>
      <c r="K4" s="1" t="s">
        <v>12</v>
      </c>
      <c r="L4" s="1" t="s">
        <v>13</v>
      </c>
      <c r="M4" s="1" t="s">
        <v>14</v>
      </c>
      <c r="O4" s="1" t="s">
        <v>13</v>
      </c>
      <c r="Q4" s="1" t="s">
        <v>13</v>
      </c>
    </row>
    <row r="6" customFormat="false" ht="12.75" hidden="false" customHeight="false" outlineLevel="0" collapsed="false">
      <c r="A6" s="0" t="n">
        <v>2001</v>
      </c>
      <c r="B6" s="0" t="s">
        <v>15</v>
      </c>
      <c r="C6" s="4" t="n">
        <v>13308000</v>
      </c>
      <c r="D6" s="5" t="n">
        <f aca="false">E6*C6/1000</f>
        <v>3792780</v>
      </c>
      <c r="E6" s="5" t="n">
        <v>285</v>
      </c>
      <c r="G6" s="0" t="s">
        <v>16</v>
      </c>
      <c r="H6" s="0" t="s">
        <v>16</v>
      </c>
      <c r="I6" s="0" t="s">
        <v>16</v>
      </c>
      <c r="K6" s="0" t="s">
        <v>16</v>
      </c>
      <c r="L6" s="0" t="s">
        <v>16</v>
      </c>
      <c r="M6" s="0" t="s">
        <v>16</v>
      </c>
    </row>
    <row r="7" customFormat="false" ht="12.75" hidden="false" customHeight="false" outlineLevel="0" collapsed="false">
      <c r="B7" s="0" t="s">
        <v>17</v>
      </c>
      <c r="C7" s="4" t="n">
        <v>17301661</v>
      </c>
      <c r="D7" s="5" t="n">
        <f aca="false">E7*C7/1000</f>
        <v>4550336.843</v>
      </c>
      <c r="E7" s="5" t="n">
        <v>263</v>
      </c>
      <c r="G7" s="4" t="n">
        <v>6835030</v>
      </c>
      <c r="H7" s="5" t="n">
        <f aca="false">I7*G7/1000</f>
        <v>922729.05</v>
      </c>
      <c r="I7" s="5" t="n">
        <v>135</v>
      </c>
      <c r="K7" s="4" t="n">
        <v>10466630</v>
      </c>
      <c r="L7" s="5" t="n">
        <f aca="false">K7*M7/1000</f>
        <v>3621453.98</v>
      </c>
      <c r="M7" s="5" t="n">
        <v>346</v>
      </c>
      <c r="O7" s="5" t="n">
        <f aca="false">(I7-M7)*G7/1000</f>
        <v>-1442191.33</v>
      </c>
      <c r="Q7" s="5" t="n">
        <f aca="false">O7</f>
        <v>-1442191.33</v>
      </c>
    </row>
    <row r="8" customFormat="false" ht="12.75" hidden="false" customHeight="false" outlineLevel="0" collapsed="false">
      <c r="B8" s="0" t="s">
        <v>18</v>
      </c>
      <c r="C8" s="4" t="n">
        <v>21250889</v>
      </c>
      <c r="D8" s="5" t="n">
        <f aca="false">E8*C8/1000</f>
        <v>3676403.797</v>
      </c>
      <c r="E8" s="5" t="n">
        <v>173</v>
      </c>
      <c r="G8" s="4" t="n">
        <v>8241181</v>
      </c>
      <c r="H8" s="5" t="n">
        <f aca="false">I8*G8/1000</f>
        <v>1137282.978</v>
      </c>
      <c r="I8" s="5" t="n">
        <v>138</v>
      </c>
      <c r="K8" s="4" t="n">
        <v>13009708</v>
      </c>
      <c r="L8" s="5" t="n">
        <f aca="false">K8*M8/1000</f>
        <v>2536893.06</v>
      </c>
      <c r="M8" s="5" t="n">
        <v>195</v>
      </c>
      <c r="O8" s="5" t="n">
        <f aca="false">(I8-M8)*G8/1000</f>
        <v>-469747.317</v>
      </c>
      <c r="Q8" s="5" t="n">
        <f aca="false">O8+Q7*(1+$V$2)^0.25</f>
        <v>-1937704.12735985</v>
      </c>
    </row>
    <row r="9" customFormat="false" ht="12.75" hidden="false" customHeight="false" outlineLevel="0" collapsed="false">
      <c r="B9" s="0" t="s">
        <v>19</v>
      </c>
      <c r="C9" s="4" t="n">
        <v>17494520</v>
      </c>
      <c r="D9" s="5" t="n">
        <f aca="false">E9*C9/1000</f>
        <v>3096530.04</v>
      </c>
      <c r="E9" s="5" t="n">
        <v>177</v>
      </c>
      <c r="G9" s="4" t="n">
        <v>7583534</v>
      </c>
      <c r="H9" s="5" t="n">
        <f aca="false">I9*G9/1000</f>
        <v>940358.216</v>
      </c>
      <c r="I9" s="5" t="n">
        <v>124</v>
      </c>
      <c r="K9" s="4" t="n">
        <v>9910986</v>
      </c>
      <c r="L9" s="5" t="n">
        <f aca="false">K9*M9/1000</f>
        <v>2140772.976</v>
      </c>
      <c r="M9" s="5" t="n">
        <v>216</v>
      </c>
      <c r="O9" s="5" t="n">
        <f aca="false">(I9-M9)*G9/1000</f>
        <v>-697685.128</v>
      </c>
      <c r="Q9" s="5" t="n">
        <f aca="false">O9+Q8*(1+$V$2)^0.25</f>
        <v>-2670007.32343317</v>
      </c>
    </row>
    <row r="10" customFormat="false" ht="12.75" hidden="false" customHeight="false" outlineLevel="0" collapsed="false">
      <c r="A10" s="0" t="n">
        <v>2002</v>
      </c>
      <c r="B10" s="0" t="s">
        <v>15</v>
      </c>
      <c r="C10" s="4" t="n">
        <v>13607508</v>
      </c>
      <c r="D10" s="5" t="n">
        <f aca="false">E10*C10/1000</f>
        <v>1837013.58</v>
      </c>
      <c r="E10" s="5" t="n">
        <v>135</v>
      </c>
      <c r="G10" s="4" t="n">
        <v>8874797</v>
      </c>
      <c r="H10" s="5" t="n">
        <f aca="false">I10*G10/1000</f>
        <v>887479.7</v>
      </c>
      <c r="I10" s="5" t="n">
        <v>100</v>
      </c>
      <c r="K10" s="4" t="n">
        <v>4732711</v>
      </c>
      <c r="L10" s="5" t="n">
        <f aca="false">K10*M10/1000</f>
        <v>946542.2</v>
      </c>
      <c r="M10" s="5" t="n">
        <v>200</v>
      </c>
      <c r="O10" s="5" t="n">
        <f aca="false">(I10-M10)*G10/1000</f>
        <v>-887479.7</v>
      </c>
      <c r="Q10" s="5" t="n">
        <f aca="false">O10+Q9*(1+$V$2)^0.25</f>
        <v>-3605188.05991949</v>
      </c>
    </row>
    <row r="11" customFormat="false" ht="12.75" hidden="false" customHeight="false" outlineLevel="0" collapsed="false">
      <c r="B11" s="0" t="s">
        <v>17</v>
      </c>
      <c r="C11" s="4" t="n">
        <v>15078598</v>
      </c>
      <c r="D11" s="5" t="n">
        <f aca="false">E11*C11/1000</f>
        <v>1914981.946</v>
      </c>
      <c r="E11" s="5" t="n">
        <v>127</v>
      </c>
      <c r="G11" s="4" t="n">
        <v>9736927</v>
      </c>
      <c r="H11" s="5" t="n">
        <f aca="false">I11*G11/1000</f>
        <v>1032114.262</v>
      </c>
      <c r="I11" s="5" t="n">
        <v>106</v>
      </c>
      <c r="K11" s="4" t="n">
        <v>5341672</v>
      </c>
      <c r="L11" s="5" t="n">
        <f aca="false">K11*M11/1000</f>
        <v>886717.552</v>
      </c>
      <c r="M11" s="5" t="n">
        <v>166</v>
      </c>
      <c r="O11" s="5" t="n">
        <f aca="false">(I11-M11)*G11/1000</f>
        <v>-584215.62</v>
      </c>
      <c r="Q11" s="5" t="n">
        <f aca="false">O11+Q10*(1+$V$2)^0.25</f>
        <v>-4253812.19508608</v>
      </c>
    </row>
    <row r="12" customFormat="false" ht="12.75" hidden="false" customHeight="false" outlineLevel="0" collapsed="false">
      <c r="B12" s="0" t="s">
        <v>18</v>
      </c>
      <c r="C12" s="4" t="n">
        <v>21547911</v>
      </c>
      <c r="D12" s="5" t="n">
        <f aca="false">E12*C12/1000</f>
        <v>2822776.341</v>
      </c>
      <c r="E12" s="5" t="n">
        <v>131</v>
      </c>
      <c r="G12" s="4" t="n">
        <v>12466863</v>
      </c>
      <c r="H12" s="5" t="n">
        <f aca="false">I12*G12/1000</f>
        <v>1396288.656</v>
      </c>
      <c r="I12" s="5" t="n">
        <v>112</v>
      </c>
      <c r="K12" s="4" t="n">
        <v>9081049</v>
      </c>
      <c r="L12" s="5" t="n">
        <f aca="false">K12*M12/1000</f>
        <v>1425724.693</v>
      </c>
      <c r="M12" s="5" t="n">
        <v>157</v>
      </c>
      <c r="O12" s="5" t="n">
        <f aca="false">(I12-M12)*G12/1000</f>
        <v>-561008.835</v>
      </c>
      <c r="Q12" s="5" t="n">
        <f aca="false">O12+Q11*(1+$V$2)^0.25</f>
        <v>-4890817.54475587</v>
      </c>
    </row>
    <row r="13" customFormat="false" ht="12.75" hidden="false" customHeight="false" outlineLevel="0" collapsed="false">
      <c r="B13" s="0" t="s">
        <v>19</v>
      </c>
      <c r="C13" s="4" t="n">
        <v>18261734</v>
      </c>
      <c r="D13" s="5" t="n">
        <f aca="false">E13*C13/1000</f>
        <v>2209669.814</v>
      </c>
      <c r="E13" s="5" t="n">
        <v>121</v>
      </c>
      <c r="G13" s="4" t="n">
        <v>11408290</v>
      </c>
      <c r="H13" s="5" t="n">
        <f aca="false">I13*G13/1000</f>
        <v>1060970.97</v>
      </c>
      <c r="I13" s="5" t="n">
        <v>93</v>
      </c>
      <c r="K13" s="4" t="n">
        <v>6853444</v>
      </c>
      <c r="L13" s="5" t="n">
        <f aca="false">K13*M13/1000</f>
        <v>1151378.592</v>
      </c>
      <c r="M13" s="5" t="n">
        <v>168</v>
      </c>
      <c r="O13" s="5" t="n">
        <f aca="false">(I13-M13)*G13/1000</f>
        <v>-855621.75</v>
      </c>
      <c r="Q13" s="5" t="n">
        <f aca="false">O13+Q12*(1+$V$2)^0.25</f>
        <v>-5833816.23342671</v>
      </c>
    </row>
    <row r="14" customFormat="false" ht="12.75" hidden="false" customHeight="false" outlineLevel="0" collapsed="false">
      <c r="A14" s="0" t="n">
        <v>2003</v>
      </c>
      <c r="B14" s="0" t="s">
        <v>15</v>
      </c>
      <c r="C14" s="4" t="n">
        <v>16026397</v>
      </c>
      <c r="D14" s="5" t="n">
        <f aca="false">E14*C14/1000</f>
        <v>1570586.906</v>
      </c>
      <c r="E14" s="5" t="n">
        <v>98</v>
      </c>
      <c r="G14" s="4" t="n">
        <v>12528699</v>
      </c>
      <c r="H14" s="5" t="n">
        <f aca="false">I14*G14/1000</f>
        <v>1089996.813</v>
      </c>
      <c r="I14" s="5" t="n">
        <v>87</v>
      </c>
      <c r="K14" s="4" t="n">
        <v>3497698</v>
      </c>
      <c r="L14" s="5" t="n">
        <f aca="false">K14*M14/1000</f>
        <v>479184.626</v>
      </c>
      <c r="M14" s="5" t="n">
        <v>137</v>
      </c>
      <c r="O14" s="5" t="n">
        <f aca="false">(I14-M14)*G14/1000</f>
        <v>-626434.95</v>
      </c>
      <c r="Q14" s="5" t="n">
        <f aca="false">O14+Q13*(1+$V$2)^0.25</f>
        <v>-6564475.27246304</v>
      </c>
    </row>
    <row r="15" customFormat="false" ht="12.75" hidden="false" customHeight="false" outlineLevel="0" collapsed="false">
      <c r="B15" s="0" t="s">
        <v>17</v>
      </c>
      <c r="C15" s="4" t="n">
        <v>16532781</v>
      </c>
      <c r="D15" s="5" t="n">
        <f aca="false">E15*C15/1000</f>
        <v>1521015.852</v>
      </c>
      <c r="E15" s="5" t="n">
        <v>92</v>
      </c>
      <c r="G15" s="4" t="n">
        <v>13862979</v>
      </c>
      <c r="H15" s="5" t="n">
        <f aca="false">I15*G15/1000</f>
        <v>1206079.173</v>
      </c>
      <c r="I15" s="5" t="n">
        <v>87</v>
      </c>
      <c r="K15" s="4" t="n">
        <v>2669802</v>
      </c>
      <c r="L15" s="5" t="n">
        <f aca="false">K15*M15/1000</f>
        <v>312366.834</v>
      </c>
      <c r="M15" s="5" t="n">
        <v>117</v>
      </c>
      <c r="O15" s="5" t="n">
        <f aca="false">(I15-M15)*G15/1000</f>
        <v>-415889.37</v>
      </c>
      <c r="Q15" s="5" t="n">
        <f aca="false">O15+Q14*(1+$V$2)^0.25</f>
        <v>-7097642.32621211</v>
      </c>
    </row>
    <row r="16" customFormat="false" ht="12.75" hidden="false" customHeight="false" outlineLevel="0" collapsed="false">
      <c r="B16" s="0" t="s">
        <v>18</v>
      </c>
      <c r="C16" s="4" t="n">
        <v>24085451</v>
      </c>
      <c r="D16" s="5" t="n">
        <f aca="false">E16*C16/1000</f>
        <v>2360374.198</v>
      </c>
      <c r="E16" s="5" t="n">
        <v>98</v>
      </c>
      <c r="G16" s="4" t="n">
        <v>18336722</v>
      </c>
      <c r="H16" s="5" t="n">
        <f aca="false">I16*G16/1000</f>
        <v>1686978.424</v>
      </c>
      <c r="I16" s="5" t="n">
        <v>92</v>
      </c>
      <c r="K16" s="4" t="n">
        <v>5748729</v>
      </c>
      <c r="L16" s="5" t="n">
        <f aca="false">K16*M16/1000</f>
        <v>689847.48</v>
      </c>
      <c r="M16" s="5" t="n">
        <v>120</v>
      </c>
      <c r="O16" s="5" t="n">
        <f aca="false">(I16-M16)*G16/1000</f>
        <v>-513428.216</v>
      </c>
      <c r="Q16" s="5" t="n">
        <f aca="false">O16+Q15*(1+$V$2)^0.25</f>
        <v>-7737873.52608338</v>
      </c>
    </row>
    <row r="17" customFormat="false" ht="12.75" hidden="false" customHeight="false" outlineLevel="0" collapsed="false">
      <c r="B17" s="0" t="s">
        <v>19</v>
      </c>
      <c r="C17" s="4" t="n">
        <v>22311602</v>
      </c>
      <c r="D17" s="5" t="n">
        <f aca="false">E17*C17/1000</f>
        <v>1851862.966</v>
      </c>
      <c r="E17" s="5" t="n">
        <v>83</v>
      </c>
      <c r="G17" s="4" t="n">
        <v>19737558</v>
      </c>
      <c r="H17" s="5" t="n">
        <f aca="false">I17*G17/1000</f>
        <v>1598742.198</v>
      </c>
      <c r="I17" s="5" t="n">
        <v>81</v>
      </c>
      <c r="K17" s="4" t="n">
        <v>2574043</v>
      </c>
      <c r="L17" s="5" t="n">
        <f aca="false">K17*M17/1000</f>
        <v>265126.429</v>
      </c>
      <c r="M17" s="5" t="n">
        <v>103</v>
      </c>
      <c r="O17" s="5" t="n">
        <f aca="false">(I17-M17)*G17/1000</f>
        <v>-434226.276</v>
      </c>
      <c r="Q17" s="5" t="n">
        <f aca="false">O17+Q16*(1+$V$2)^0.25</f>
        <v>-8310340.84140742</v>
      </c>
    </row>
    <row r="18" customFormat="false" ht="12.75" hidden="false" customHeight="false" outlineLevel="0" collapsed="false">
      <c r="A18" s="0" t="n">
        <v>2004</v>
      </c>
      <c r="B18" s="0" t="s">
        <v>15</v>
      </c>
      <c r="C18" s="4" t="n">
        <v>21643805</v>
      </c>
      <c r="D18" s="5" t="n">
        <f aca="false">E18*C18/1000</f>
        <v>1666572.985</v>
      </c>
      <c r="E18" s="5" t="n">
        <v>77</v>
      </c>
      <c r="G18" s="4" t="n">
        <v>21398531</v>
      </c>
      <c r="H18" s="5" t="n">
        <f aca="false">I18*G18/1000</f>
        <v>1626288.356</v>
      </c>
      <c r="I18" s="5" t="n">
        <v>76</v>
      </c>
      <c r="K18" s="4" t="n">
        <v>245274</v>
      </c>
      <c r="L18" s="5" t="n">
        <f aca="false">K18*M18/1000</f>
        <v>22319.934</v>
      </c>
      <c r="M18" s="5" t="n">
        <v>91</v>
      </c>
      <c r="O18" s="5" t="n">
        <f aca="false">(I18-M18)*G18/1000</f>
        <v>-320977.965</v>
      </c>
      <c r="Q18" s="5" t="n">
        <f aca="false">O18+Q17*(1+$V$2)^0.25</f>
        <v>-8779787.26498078</v>
      </c>
    </row>
    <row r="19" customFormat="false" ht="12.75" hidden="false" customHeight="false" outlineLevel="0" collapsed="false">
      <c r="B19" s="0" t="s">
        <v>17</v>
      </c>
      <c r="C19" s="4" t="n">
        <v>20861843</v>
      </c>
      <c r="D19" s="5" t="n">
        <f aca="false">E19*C19/1000</f>
        <v>1606361.911</v>
      </c>
      <c r="E19" s="5" t="n">
        <v>77</v>
      </c>
      <c r="G19" s="4" t="n">
        <v>20019949</v>
      </c>
      <c r="H19" s="5" t="n">
        <f aca="false">I19*G19/1000</f>
        <v>1541536.073</v>
      </c>
      <c r="I19" s="5" t="n">
        <v>77</v>
      </c>
      <c r="K19" s="4" t="n">
        <v>841894</v>
      </c>
      <c r="L19" s="5" t="n">
        <f aca="false">K19*M19/1000</f>
        <v>76612.354</v>
      </c>
      <c r="M19" s="5" t="n">
        <v>91</v>
      </c>
      <c r="O19" s="5" t="n">
        <f aca="false">(I19-M19)*G19/1000</f>
        <v>-280279.286</v>
      </c>
      <c r="Q19" s="5" t="n">
        <f aca="false">O19+Q18*(1+$V$2)^0.25</f>
        <v>-9216921.90826513</v>
      </c>
    </row>
    <row r="20" customFormat="false" ht="12.75" hidden="false" customHeight="false" outlineLevel="0" collapsed="false">
      <c r="B20" s="0" t="s">
        <v>18</v>
      </c>
      <c r="C20" s="4" t="n">
        <v>26363885</v>
      </c>
      <c r="D20" s="5" t="n">
        <f aca="false">E20*C20/1000</f>
        <v>2161838.57</v>
      </c>
      <c r="E20" s="5" t="n">
        <v>82</v>
      </c>
      <c r="G20" s="4" t="n">
        <v>21412396</v>
      </c>
      <c r="H20" s="5" t="n">
        <f aca="false">I20*G20/1000</f>
        <v>1734404.076</v>
      </c>
      <c r="I20" s="5" t="n">
        <v>81</v>
      </c>
      <c r="K20" s="4" t="n">
        <v>4951489</v>
      </c>
      <c r="L20" s="5" t="n">
        <f aca="false">K20*M20/1000</f>
        <v>420876.565</v>
      </c>
      <c r="M20" s="5" t="n">
        <v>85</v>
      </c>
      <c r="O20" s="5" t="n">
        <f aca="false">(I20-M20)*G20/1000</f>
        <v>-85649.584</v>
      </c>
      <c r="Q20" s="5" t="n">
        <f aca="false">O20+Q19*(1+$V$2)^0.25</f>
        <v>-9467236.48189983</v>
      </c>
    </row>
    <row r="21" customFormat="false" ht="12.75" hidden="false" customHeight="false" outlineLevel="0" collapsed="false">
      <c r="B21" s="0" t="s">
        <v>19</v>
      </c>
      <c r="C21" s="4" t="n">
        <v>24659502</v>
      </c>
      <c r="D21" s="5" t="n">
        <f aca="false">E21*C21/1000</f>
        <v>1800143.646</v>
      </c>
      <c r="E21" s="5" t="n">
        <v>73</v>
      </c>
      <c r="G21" s="4" t="n">
        <v>23182863</v>
      </c>
      <c r="H21" s="5" t="n">
        <f aca="false">I21*G21/1000</f>
        <v>1715531.862</v>
      </c>
      <c r="I21" s="5" t="n">
        <v>74</v>
      </c>
      <c r="K21" s="4" t="n">
        <v>1476640</v>
      </c>
      <c r="L21" s="5" t="n">
        <f aca="false">K21*M21/1000</f>
        <v>98934.88</v>
      </c>
      <c r="M21" s="5" t="n">
        <v>67</v>
      </c>
      <c r="O21" s="5" t="n">
        <f aca="false">(I21-M21)*G21/1000</f>
        <v>162280.041</v>
      </c>
      <c r="Q21" s="5" t="n">
        <f aca="false">O21+Q20*(1+$V$2)^0.25</f>
        <v>-9474093.4274857</v>
      </c>
    </row>
    <row r="22" customFormat="false" ht="12.75" hidden="false" customHeight="false" outlineLevel="0" collapsed="false">
      <c r="A22" s="0" t="n">
        <v>2005</v>
      </c>
      <c r="B22" s="0" t="s">
        <v>15</v>
      </c>
      <c r="C22" s="4" t="n">
        <v>21135169</v>
      </c>
      <c r="D22" s="5" t="n">
        <f aca="false">E22*C22/1000</f>
        <v>1416056.323</v>
      </c>
      <c r="E22" s="5" t="n">
        <v>67</v>
      </c>
      <c r="G22" s="4" t="n">
        <v>20750188</v>
      </c>
      <c r="H22" s="5" t="n">
        <f aca="false">I22*G22/1000</f>
        <v>1369512.408</v>
      </c>
      <c r="I22" s="5" t="n">
        <v>66</v>
      </c>
      <c r="K22" s="4" t="n">
        <v>384980</v>
      </c>
      <c r="L22" s="5" t="n">
        <f aca="false">K22*M22/1000</f>
        <v>30798.4</v>
      </c>
      <c r="M22" s="5" t="n">
        <v>80</v>
      </c>
      <c r="O22" s="5" t="n">
        <f aca="false">(I22-M22)*G22/1000</f>
        <v>-290502.632</v>
      </c>
      <c r="Q22" s="5" t="n">
        <f aca="false">O22+Q21*(1+$V$2)^0.25</f>
        <v>-9933855.54888597</v>
      </c>
    </row>
    <row r="23" customFormat="false" ht="12.75" hidden="false" customHeight="false" outlineLevel="0" collapsed="false">
      <c r="B23" s="0" t="s">
        <v>17</v>
      </c>
      <c r="C23" s="4" t="n">
        <v>20467158</v>
      </c>
      <c r="D23" s="5" t="n">
        <f aca="false">E23*C23/1000</f>
        <v>1391766.744</v>
      </c>
      <c r="E23" s="5" t="n">
        <v>68</v>
      </c>
      <c r="G23" s="4" t="n">
        <v>19542403</v>
      </c>
      <c r="H23" s="5" t="n">
        <f aca="false">I23*G23/1000</f>
        <v>1309341.001</v>
      </c>
      <c r="I23" s="5" t="n">
        <v>67</v>
      </c>
      <c r="K23" s="4" t="n">
        <v>924755</v>
      </c>
      <c r="L23" s="5" t="n">
        <f aca="false">K23*M23/1000</f>
        <v>73055.645</v>
      </c>
      <c r="M23" s="5" t="n">
        <v>79</v>
      </c>
      <c r="O23" s="5" t="n">
        <f aca="false">(I23-M23)*G23/1000</f>
        <v>-234508.836</v>
      </c>
      <c r="Q23" s="5" t="n">
        <f aca="false">O23+Q22*(1+$V$2)^0.25</f>
        <v>-10345837.7580219</v>
      </c>
    </row>
    <row r="24" customFormat="false" ht="12.75" hidden="false" customHeight="false" outlineLevel="0" collapsed="false">
      <c r="B24" s="0" t="s">
        <v>18</v>
      </c>
      <c r="C24" s="4" t="n">
        <v>27079042</v>
      </c>
      <c r="D24" s="5" t="n">
        <f aca="false">E24*C24/1000</f>
        <v>1976770.066</v>
      </c>
      <c r="E24" s="5" t="n">
        <v>73</v>
      </c>
      <c r="G24" s="4" t="n">
        <v>20486838</v>
      </c>
      <c r="H24" s="5" t="n">
        <f aca="false">I24*G24/1000</f>
        <v>1516026.012</v>
      </c>
      <c r="I24" s="5" t="n">
        <v>74</v>
      </c>
      <c r="K24" s="4" t="n">
        <v>6592204</v>
      </c>
      <c r="L24" s="5" t="n">
        <f aca="false">K24*M24/1000</f>
        <v>468046.484</v>
      </c>
      <c r="M24" s="5" t="n">
        <v>71</v>
      </c>
      <c r="O24" s="5" t="n">
        <f aca="false">(I24-M24)*G24/1000</f>
        <v>61460.514</v>
      </c>
      <c r="Q24" s="5" t="n">
        <f aca="false">O24+Q23*(1+$V$2)^0.25</f>
        <v>-10469210.8885013</v>
      </c>
    </row>
    <row r="25" customFormat="false" ht="12.75" hidden="false" customHeight="false" outlineLevel="0" collapsed="false">
      <c r="B25" s="0" t="s">
        <v>19</v>
      </c>
      <c r="C25" s="4" t="n">
        <v>24684859</v>
      </c>
      <c r="D25" s="5" t="n">
        <f aca="false">E25*C25/1000</f>
        <v>1629200.694</v>
      </c>
      <c r="E25" s="5" t="n">
        <v>66</v>
      </c>
      <c r="G25" s="4" t="n">
        <v>21060134</v>
      </c>
      <c r="H25" s="5" t="n">
        <f aca="false">I25*G25/1000</f>
        <v>1368908.71</v>
      </c>
      <c r="I25" s="5" t="n">
        <v>65</v>
      </c>
      <c r="K25" s="4" t="n">
        <v>3624725</v>
      </c>
      <c r="L25" s="5" t="n">
        <f aca="false">K25*M25/1000</f>
        <v>246481.3</v>
      </c>
      <c r="M25" s="5" t="n">
        <v>68</v>
      </c>
      <c r="O25" s="5" t="n">
        <f aca="false">(I25-M25)*G25/1000</f>
        <v>-63180.402</v>
      </c>
      <c r="Q25" s="5" t="n">
        <f aca="false">O25+Q24*(1+$V$2)^0.25</f>
        <v>-10719429.0585974</v>
      </c>
    </row>
    <row r="26" customFormat="false" ht="12.75" hidden="false" customHeight="false" outlineLevel="0" collapsed="false">
      <c r="A26" s="0" t="n">
        <v>2006</v>
      </c>
      <c r="B26" s="0" t="s">
        <v>15</v>
      </c>
      <c r="C26" s="4" t="n">
        <v>21949030</v>
      </c>
      <c r="D26" s="5" t="n">
        <f aca="false">E26*C26/1000</f>
        <v>1316941.8</v>
      </c>
      <c r="E26" s="5" t="n">
        <v>60</v>
      </c>
      <c r="G26" s="4" t="n">
        <v>21151029</v>
      </c>
      <c r="H26" s="5" t="n">
        <f aca="false">I26*G26/1000</f>
        <v>1247910.711</v>
      </c>
      <c r="I26" s="5" t="n">
        <v>59</v>
      </c>
      <c r="K26" s="4" t="n">
        <v>798000</v>
      </c>
      <c r="L26" s="5" t="n">
        <f aca="false">K26*M26/1000</f>
        <v>65436</v>
      </c>
      <c r="M26" s="5" t="n">
        <v>82</v>
      </c>
      <c r="O26" s="5" t="n">
        <f aca="false">(I26-M26)*G26/1000</f>
        <v>-486473.667</v>
      </c>
      <c r="Q26" s="5" t="n">
        <f aca="false">O26+Q25*(1+$V$2)^0.25</f>
        <v>-11397410.7683466</v>
      </c>
    </row>
    <row r="27" customFormat="false" ht="12.75" hidden="false" customHeight="false" outlineLevel="0" collapsed="false">
      <c r="B27" s="0" t="s">
        <v>17</v>
      </c>
      <c r="C27" s="4" t="n">
        <v>21490395</v>
      </c>
      <c r="D27" s="5" t="n">
        <f aca="false">E27*C27/1000</f>
        <v>1332404.49</v>
      </c>
      <c r="E27" s="5" t="n">
        <v>62</v>
      </c>
      <c r="G27" s="4" t="n">
        <v>19575129</v>
      </c>
      <c r="H27" s="5" t="n">
        <f aca="false">I27*G27/1000</f>
        <v>1174507.74</v>
      </c>
      <c r="I27" s="5" t="n">
        <v>60</v>
      </c>
      <c r="K27" s="4" t="n">
        <v>1915266</v>
      </c>
      <c r="L27" s="5" t="n">
        <f aca="false">K27*M27/1000</f>
        <v>151306.014</v>
      </c>
      <c r="M27" s="5" t="n">
        <v>79</v>
      </c>
      <c r="O27" s="5" t="n">
        <f aca="false">(I27-M27)*G27/1000</f>
        <v>-371927.451</v>
      </c>
      <c r="Q27" s="5" t="n">
        <f aca="false">O27+Q26*(1+$V$2)^0.25</f>
        <v>-11972958.7495747</v>
      </c>
    </row>
    <row r="28" customFormat="false" ht="12.75" hidden="false" customHeight="false" outlineLevel="0" collapsed="false">
      <c r="B28" s="0" t="s">
        <v>18</v>
      </c>
      <c r="C28" s="4" t="n">
        <v>28313503</v>
      </c>
      <c r="D28" s="5" t="n">
        <f aca="false">E28*C28/1000</f>
        <v>1925318.204</v>
      </c>
      <c r="E28" s="5" t="n">
        <v>68</v>
      </c>
      <c r="G28" s="4" t="n">
        <v>19753088</v>
      </c>
      <c r="H28" s="5" t="n">
        <f aca="false">I28*G28/1000</f>
        <v>1323456.896</v>
      </c>
      <c r="I28" s="5" t="n">
        <v>67</v>
      </c>
      <c r="K28" s="4" t="n">
        <v>8560415</v>
      </c>
      <c r="L28" s="5" t="n">
        <f aca="false">K28*M28/1000</f>
        <v>607789.465</v>
      </c>
      <c r="M28" s="5" t="n">
        <v>71</v>
      </c>
      <c r="O28" s="5" t="n">
        <f aca="false">(I28-M28)*G28/1000</f>
        <v>-79012.352</v>
      </c>
      <c r="Q28" s="5" t="n">
        <f aca="false">O28+Q27*(1+$V$2)^0.25</f>
        <v>-12265874.0887127</v>
      </c>
    </row>
    <row r="29" customFormat="false" ht="12.75" hidden="false" customHeight="false" outlineLevel="0" collapsed="false">
      <c r="B29" s="0" t="s">
        <v>19</v>
      </c>
      <c r="C29" s="4" t="n">
        <v>25180516</v>
      </c>
      <c r="D29" s="5" t="n">
        <f aca="false">E29*C29/1000</f>
        <v>1561191.992</v>
      </c>
      <c r="E29" s="5" t="n">
        <v>62</v>
      </c>
      <c r="G29" s="4" t="n">
        <v>19795707</v>
      </c>
      <c r="H29" s="5" t="n">
        <f aca="false">I29*G29/1000</f>
        <v>1167946.713</v>
      </c>
      <c r="I29" s="5" t="n">
        <v>59</v>
      </c>
      <c r="K29" s="4" t="n">
        <v>5384808</v>
      </c>
      <c r="L29" s="5" t="n">
        <f aca="false">K29*M29/1000</f>
        <v>382321.368</v>
      </c>
      <c r="M29" s="5" t="n">
        <v>71</v>
      </c>
      <c r="O29" s="5" t="n">
        <f aca="false">(I29-M29)*G29/1000</f>
        <v>-237548.484</v>
      </c>
      <c r="Q29" s="5" t="n">
        <f aca="false">O29+Q28*(1+$V$2)^0.25</f>
        <v>-12722558.6411074</v>
      </c>
    </row>
    <row r="30" customFormat="false" ht="12.75" hidden="false" customHeight="false" outlineLevel="0" collapsed="false">
      <c r="A30" s="0" t="n">
        <v>2007</v>
      </c>
      <c r="B30" s="0" t="s">
        <v>15</v>
      </c>
      <c r="C30" s="4" t="n">
        <v>21684137</v>
      </c>
      <c r="D30" s="5" t="n">
        <f aca="false">E30*C30/1000</f>
        <v>1322732.357</v>
      </c>
      <c r="E30" s="5" t="n">
        <v>61</v>
      </c>
      <c r="G30" s="4" t="n">
        <v>19359819</v>
      </c>
      <c r="H30" s="5" t="n">
        <f aca="false">I30*G30/1000</f>
        <v>1122869.502</v>
      </c>
      <c r="I30" s="5" t="n">
        <v>58</v>
      </c>
      <c r="K30" s="4" t="n">
        <v>2324318</v>
      </c>
      <c r="L30" s="5" t="n">
        <f aca="false">K30*M30/1000</f>
        <v>188269.758</v>
      </c>
      <c r="M30" s="5" t="n">
        <v>81</v>
      </c>
      <c r="O30" s="5" t="n">
        <f aca="false">(I30-M30)*G30/1000</f>
        <v>-445275.837</v>
      </c>
      <c r="Q30" s="5" t="n">
        <f aca="false">O30+Q29*(1+$V$2)^0.25</f>
        <v>-13395129.4479049</v>
      </c>
    </row>
    <row r="31" customFormat="false" ht="12.75" hidden="false" customHeight="false" outlineLevel="0" collapsed="false">
      <c r="B31" s="0" t="s">
        <v>17</v>
      </c>
      <c r="C31" s="4" t="n">
        <v>22053673</v>
      </c>
      <c r="D31" s="5" t="n">
        <f aca="false">E31*C31/1000</f>
        <v>1389381.399</v>
      </c>
      <c r="E31" s="5" t="n">
        <v>63</v>
      </c>
      <c r="G31" s="4" t="n">
        <v>18428604</v>
      </c>
      <c r="H31" s="5" t="n">
        <f aca="false">I31*G31/1000</f>
        <v>1105716.24</v>
      </c>
      <c r="I31" s="5" t="n">
        <v>60</v>
      </c>
      <c r="K31" s="4" t="n">
        <v>3625069</v>
      </c>
      <c r="L31" s="5" t="n">
        <f aca="false">K31*M31/1000</f>
        <v>279130.313</v>
      </c>
      <c r="M31" s="5" t="n">
        <v>77</v>
      </c>
      <c r="O31" s="5" t="n">
        <f aca="false">(I31-M31)*G31/1000</f>
        <v>-313286.268</v>
      </c>
      <c r="Q31" s="5" t="n">
        <f aca="false">O31+Q30*(1+$V$2)^0.25</f>
        <v>-13947726.5046528</v>
      </c>
    </row>
    <row r="32" customFormat="false" ht="12.75" hidden="false" customHeight="false" outlineLevel="0" collapsed="false">
      <c r="B32" s="0" t="s">
        <v>18</v>
      </c>
      <c r="C32" s="4" t="n">
        <v>29732503</v>
      </c>
      <c r="D32" s="5" t="n">
        <f aca="false">E32*C32/1000</f>
        <v>2021810.204</v>
      </c>
      <c r="E32" s="5" t="n">
        <v>68</v>
      </c>
      <c r="G32" s="4" t="n">
        <v>19684263</v>
      </c>
      <c r="H32" s="5" t="n">
        <f aca="false">I32*G32/1000</f>
        <v>1318845.621</v>
      </c>
      <c r="I32" s="5" t="n">
        <v>67</v>
      </c>
      <c r="K32" s="4" t="n">
        <v>10048240</v>
      </c>
      <c r="L32" s="5" t="n">
        <f aca="false">K32*M32/1000</f>
        <v>703376.8</v>
      </c>
      <c r="M32" s="5" t="n">
        <v>70</v>
      </c>
      <c r="O32" s="5" t="n">
        <f aca="false">(I32-M32)*G32/1000</f>
        <v>-59052.789</v>
      </c>
      <c r="Q32" s="5" t="n">
        <f aca="false">O32+Q31*(1+$V$2)^0.25</f>
        <v>-14255962.5093917</v>
      </c>
    </row>
    <row r="33" customFormat="false" ht="12.75" hidden="false" customHeight="false" outlineLevel="0" collapsed="false">
      <c r="B33" s="0" t="s">
        <v>19</v>
      </c>
      <c r="C33" s="4" t="n">
        <v>26183861</v>
      </c>
      <c r="D33" s="5" t="n">
        <f aca="false">E33*C33/1000</f>
        <v>1623399.382</v>
      </c>
      <c r="E33" s="5" t="n">
        <v>62</v>
      </c>
      <c r="G33" s="4" t="n">
        <v>19591520</v>
      </c>
      <c r="H33" s="5" t="n">
        <f aca="false">I33*G33/1000</f>
        <v>1155899.68</v>
      </c>
      <c r="I33" s="5" t="n">
        <v>59</v>
      </c>
      <c r="K33" s="4" t="n">
        <v>6592341</v>
      </c>
      <c r="L33" s="5" t="n">
        <f aca="false">K33*M33/1000</f>
        <v>468056.211</v>
      </c>
      <c r="M33" s="5" t="n">
        <v>71</v>
      </c>
      <c r="O33" s="5" t="n">
        <f aca="false">(I33-M33)*G33/1000</f>
        <v>-235098.24</v>
      </c>
      <c r="Q33" s="5" t="n">
        <f aca="false">O33+Q32*(1+$V$2)^0.25</f>
        <v>-14745750.7578572</v>
      </c>
    </row>
    <row r="34" customFormat="false" ht="12.75" hidden="false" customHeight="false" outlineLevel="0" collapsed="false">
      <c r="A34" s="0" t="n">
        <v>2008</v>
      </c>
      <c r="B34" s="0" t="s">
        <v>15</v>
      </c>
      <c r="C34" s="4" t="n">
        <v>22554855</v>
      </c>
      <c r="D34" s="5" t="n">
        <f aca="false">E34*C34/1000</f>
        <v>1375846.155</v>
      </c>
      <c r="E34" s="5" t="n">
        <v>61</v>
      </c>
      <c r="G34" s="4" t="n">
        <v>19153515</v>
      </c>
      <c r="H34" s="5" t="n">
        <f aca="false">I34*G34/1000</f>
        <v>1110903.87</v>
      </c>
      <c r="I34" s="5" t="n">
        <v>58</v>
      </c>
      <c r="K34" s="4" t="n">
        <v>3401340</v>
      </c>
      <c r="L34" s="5" t="n">
        <f aca="false">K34*M34/1000</f>
        <v>268705.86</v>
      </c>
      <c r="M34" s="5" t="n">
        <v>79</v>
      </c>
      <c r="O34" s="5" t="n">
        <f aca="false">(I34-M34)*G34/1000</f>
        <v>-402223.815</v>
      </c>
      <c r="Q34" s="5" t="n">
        <f aca="false">O34+Q33*(1+$V$2)^0.25</f>
        <v>-15411414.8970636</v>
      </c>
    </row>
    <row r="35" customFormat="false" ht="12.75" hidden="false" customHeight="false" outlineLevel="0" collapsed="false">
      <c r="B35" s="0" t="s">
        <v>17</v>
      </c>
      <c r="C35" s="4" t="n">
        <v>23429388</v>
      </c>
      <c r="D35" s="5" t="n">
        <f aca="false">E35*C35/1000</f>
        <v>1476051.444</v>
      </c>
      <c r="E35" s="5" t="n">
        <v>63</v>
      </c>
      <c r="G35" s="4" t="n">
        <v>18763391</v>
      </c>
      <c r="H35" s="5" t="n">
        <f aca="false">I35*G35/1000</f>
        <v>1125803.46</v>
      </c>
      <c r="I35" s="5" t="n">
        <v>60</v>
      </c>
      <c r="K35" s="4" t="n">
        <v>4665997</v>
      </c>
      <c r="L35" s="5" t="n">
        <f aca="false">K35*M35/1000</f>
        <v>359281.769</v>
      </c>
      <c r="M35" s="5" t="n">
        <v>77</v>
      </c>
      <c r="O35" s="5" t="n">
        <f aca="false">(I35-M35)*G35/1000</f>
        <v>-318977.647</v>
      </c>
      <c r="Q35" s="5" t="n">
        <f aca="false">O35+Q34*(1+$V$2)^0.25</f>
        <v>-16005725.2960971</v>
      </c>
    </row>
    <row r="36" customFormat="false" ht="12.75" hidden="false" customHeight="false" outlineLevel="0" collapsed="false">
      <c r="B36" s="0" t="s">
        <v>18</v>
      </c>
      <c r="C36" s="4" t="n">
        <v>31332995</v>
      </c>
      <c r="D36" s="5" t="n">
        <f aca="false">E36*C36/1000</f>
        <v>2130643.66</v>
      </c>
      <c r="E36" s="5" t="n">
        <v>68</v>
      </c>
      <c r="G36" s="4" t="n">
        <v>19294144</v>
      </c>
      <c r="H36" s="5" t="n">
        <f aca="false">I36*G36/1000</f>
        <v>1292707.648</v>
      </c>
      <c r="I36" s="5" t="n">
        <v>67</v>
      </c>
      <c r="K36" s="4" t="n">
        <v>12038851</v>
      </c>
      <c r="L36" s="5" t="n">
        <f aca="false">K36*M36/1000</f>
        <v>854758.421</v>
      </c>
      <c r="M36" s="5" t="n">
        <v>71</v>
      </c>
      <c r="O36" s="5" t="n">
        <f aca="false">(I36-M36)*G36/1000</f>
        <v>-77176.576</v>
      </c>
      <c r="Q36" s="5" t="n">
        <f aca="false">O36+Q35*(1+$V$2)^0.25</f>
        <v>-16368852.281161</v>
      </c>
    </row>
    <row r="37" customFormat="false" ht="12.75" hidden="false" customHeight="false" outlineLevel="0" collapsed="false">
      <c r="B37" s="0" t="s">
        <v>19</v>
      </c>
      <c r="C37" s="4" t="n">
        <v>27099273</v>
      </c>
      <c r="D37" s="5" t="n">
        <f aca="false">E37*C37/1000</f>
        <v>1680154.926</v>
      </c>
      <c r="E37" s="5" t="n">
        <v>62</v>
      </c>
      <c r="G37" s="4" t="n">
        <v>18854008</v>
      </c>
      <c r="H37" s="5" t="n">
        <f aca="false">I37*G37/1000</f>
        <v>1112386.472</v>
      </c>
      <c r="I37" s="5" t="n">
        <v>59</v>
      </c>
      <c r="K37" s="4" t="n">
        <v>8245265</v>
      </c>
      <c r="L37" s="5" t="n">
        <f aca="false">K37*M37/1000</f>
        <v>577168.55</v>
      </c>
      <c r="M37" s="5" t="n">
        <v>70</v>
      </c>
      <c r="O37" s="5" t="n">
        <f aca="false">(I37-M37)*G37/1000</f>
        <v>-207394.088</v>
      </c>
      <c r="Q37" s="5" t="n">
        <f aca="false">O37+Q36*(1+$V$2)^0.25</f>
        <v>-16868684.2261848</v>
      </c>
    </row>
    <row r="38" customFormat="false" ht="12.75" hidden="false" customHeight="false" outlineLevel="0" collapsed="false">
      <c r="A38" s="0" t="n">
        <v>2009</v>
      </c>
      <c r="B38" s="0" t="s">
        <v>15</v>
      </c>
      <c r="C38" s="4" t="n">
        <v>23076526</v>
      </c>
      <c r="D38" s="5" t="n">
        <f aca="false">E38*C38/1000</f>
        <v>1407668.086</v>
      </c>
      <c r="E38" s="5" t="n">
        <v>61</v>
      </c>
      <c r="G38" s="4" t="n">
        <v>18797465</v>
      </c>
      <c r="H38" s="5" t="n">
        <f aca="false">I38*G38/1000</f>
        <v>1090252.97</v>
      </c>
      <c r="I38" s="5" t="n">
        <v>58</v>
      </c>
      <c r="K38" s="4" t="n">
        <v>4279061</v>
      </c>
      <c r="L38" s="5" t="n">
        <f aca="false">K38*M38/1000</f>
        <v>329487.697</v>
      </c>
      <c r="M38" s="5" t="n">
        <v>77</v>
      </c>
      <c r="O38" s="5" t="n">
        <f aca="false">(I38-M38)*G38/1000</f>
        <v>-357151.835</v>
      </c>
      <c r="Q38" s="5" t="n">
        <f aca="false">O38+Q37*(1+$V$2)^0.25</f>
        <v>-17527203.6696881</v>
      </c>
    </row>
    <row r="39" customFormat="false" ht="12.75" hidden="false" customHeight="false" outlineLevel="0" collapsed="false">
      <c r="B39" s="0" t="s">
        <v>17</v>
      </c>
      <c r="C39" s="4" t="n">
        <v>24316954</v>
      </c>
      <c r="D39" s="5" t="n">
        <f aca="false">E39*C39/1000</f>
        <v>1531968.102</v>
      </c>
      <c r="E39" s="5" t="n">
        <v>63</v>
      </c>
      <c r="G39" s="4" t="n">
        <v>18709911</v>
      </c>
      <c r="H39" s="5" t="n">
        <f aca="false">I39*G39/1000</f>
        <v>1122594.66</v>
      </c>
      <c r="I39" s="5" t="n">
        <v>60</v>
      </c>
      <c r="K39" s="4" t="n">
        <v>5607044</v>
      </c>
      <c r="L39" s="5" t="n">
        <f aca="false">K39*M39/1000</f>
        <v>420528.3</v>
      </c>
      <c r="M39" s="5" t="n">
        <v>75</v>
      </c>
      <c r="O39" s="5" t="n">
        <f aca="false">(I39-M39)*G39/1000</f>
        <v>-280648.665</v>
      </c>
      <c r="Q39" s="5" t="n">
        <f aca="false">O39+Q38*(1+$V$2)^0.25</f>
        <v>-18120984.7274023</v>
      </c>
    </row>
    <row r="40" customFormat="false" ht="12.75" hidden="false" customHeight="false" outlineLevel="0" collapsed="false">
      <c r="B40" s="0" t="s">
        <v>18</v>
      </c>
      <c r="C40" s="4" t="n">
        <v>32144744</v>
      </c>
      <c r="D40" s="5" t="n">
        <f aca="false">E40*C40/1000</f>
        <v>2185842.592</v>
      </c>
      <c r="E40" s="5" t="n">
        <v>68</v>
      </c>
      <c r="G40" s="4" t="n">
        <v>19293801</v>
      </c>
      <c r="H40" s="5" t="n">
        <f aca="false">I40*G40/1000</f>
        <v>1292684.667</v>
      </c>
      <c r="I40" s="5" t="n">
        <v>67</v>
      </c>
      <c r="K40" s="4" t="n">
        <v>12850943</v>
      </c>
      <c r="L40" s="5" t="n">
        <f aca="false">K40*M40/1000</f>
        <v>912416.953</v>
      </c>
      <c r="M40" s="5" t="n">
        <v>71</v>
      </c>
      <c r="O40" s="5" t="n">
        <f aca="false">(I40-M40)*G40/1000</f>
        <v>-77175.204</v>
      </c>
      <c r="Q40" s="5" t="n">
        <f aca="false">O40+Q39*(1+$V$2)^0.25</f>
        <v>-18521900.5241952</v>
      </c>
    </row>
    <row r="41" customFormat="false" ht="12.75" hidden="false" customHeight="false" outlineLevel="0" collapsed="false">
      <c r="B41" s="0" t="s">
        <v>19</v>
      </c>
      <c r="C41" s="4" t="n">
        <v>27451467</v>
      </c>
      <c r="D41" s="5" t="n">
        <f aca="false">E41*C41/1000</f>
        <v>1729442.421</v>
      </c>
      <c r="E41" s="5" t="n">
        <v>63</v>
      </c>
      <c r="G41" s="4" t="n">
        <v>18779557</v>
      </c>
      <c r="H41" s="5" t="n">
        <f aca="false">I41*G41/1000</f>
        <v>1107993.863</v>
      </c>
      <c r="I41" s="5" t="n">
        <v>59</v>
      </c>
      <c r="K41" s="4" t="n">
        <v>8671910</v>
      </c>
      <c r="L41" s="5" t="n">
        <f aca="false">K41*M41/1000</f>
        <v>607033.7</v>
      </c>
      <c r="M41" s="5" t="n">
        <v>70</v>
      </c>
      <c r="O41" s="5" t="n">
        <f aca="false">(I41-M41)*G41/1000</f>
        <v>-206575.127</v>
      </c>
      <c r="Q41" s="5" t="n">
        <f aca="false">O41+Q40*(1+$V$2)^0.25</f>
        <v>-19059378.8082564</v>
      </c>
    </row>
    <row r="42" customFormat="false" ht="12.75" hidden="false" customHeight="false" outlineLevel="0" collapsed="false">
      <c r="A42" s="0" t="n">
        <v>2010</v>
      </c>
      <c r="B42" s="0" t="s">
        <v>15</v>
      </c>
      <c r="C42" s="4" t="n">
        <v>23781978</v>
      </c>
      <c r="D42" s="5" t="n">
        <f aca="false">E42*C42/1000</f>
        <v>1474482.636</v>
      </c>
      <c r="E42" s="5" t="n">
        <v>62</v>
      </c>
      <c r="G42" s="4" t="n">
        <v>18709260</v>
      </c>
      <c r="H42" s="5" t="n">
        <f aca="false">I42*G42/1000</f>
        <v>1085137.08</v>
      </c>
      <c r="I42" s="5" t="n">
        <v>58</v>
      </c>
      <c r="K42" s="4" t="n">
        <v>5072718</v>
      </c>
      <c r="L42" s="5" t="n">
        <f aca="false">K42*M42/1000</f>
        <v>385526.568</v>
      </c>
      <c r="M42" s="5" t="n">
        <v>76</v>
      </c>
      <c r="O42" s="5" t="n">
        <f aca="false">(I42-M42)*G42/1000</f>
        <v>-336766.68</v>
      </c>
      <c r="Q42" s="5" t="n">
        <f aca="false">O42+Q41*(1+$V$2)^0.25</f>
        <v>-19736650.9677583</v>
      </c>
    </row>
    <row r="43" customFormat="false" ht="12.75" hidden="false" customHeight="false" outlineLevel="0" collapsed="false">
      <c r="B43" s="0" t="s">
        <v>17</v>
      </c>
      <c r="C43" s="4" t="n">
        <v>24950229</v>
      </c>
      <c r="D43" s="5" t="n">
        <f aca="false">E43*C43/1000</f>
        <v>1596814.656</v>
      </c>
      <c r="E43" s="5" t="n">
        <v>64</v>
      </c>
      <c r="G43" s="4" t="n">
        <v>18604505</v>
      </c>
      <c r="H43" s="5" t="n">
        <f aca="false">I43*G43/1000</f>
        <v>1116270.3</v>
      </c>
      <c r="I43" s="5" t="n">
        <v>60</v>
      </c>
      <c r="K43" s="4" t="n">
        <v>6342724</v>
      </c>
      <c r="L43" s="5" t="n">
        <f aca="false">K43*M43/1000</f>
        <v>469361.576</v>
      </c>
      <c r="M43" s="5" t="n">
        <v>74</v>
      </c>
      <c r="O43" s="5" t="n">
        <f aca="false">(I43-M43)*G43/1000</f>
        <v>-260463.07</v>
      </c>
      <c r="Q43" s="5" t="n">
        <f aca="false">O43+Q42*(1+$V$2)^0.25</f>
        <v>-20349719.3282637</v>
      </c>
    </row>
    <row r="44" customFormat="false" ht="12.75" hidden="false" customHeight="false" outlineLevel="0" collapsed="false">
      <c r="B44" s="0" t="s">
        <v>18</v>
      </c>
      <c r="C44" s="4" t="n">
        <v>33368529</v>
      </c>
      <c r="D44" s="5" t="n">
        <f aca="false">E44*C44/1000</f>
        <v>2302428.501</v>
      </c>
      <c r="E44" s="5" t="n">
        <v>69</v>
      </c>
      <c r="G44" s="4" t="n">
        <v>18922185</v>
      </c>
      <c r="H44" s="5" t="n">
        <f aca="false">I44*G44/1000</f>
        <v>1267786.395</v>
      </c>
      <c r="I44" s="5" t="n">
        <v>67</v>
      </c>
      <c r="K44" s="4" t="n">
        <v>14446344</v>
      </c>
      <c r="L44" s="5" t="n">
        <f aca="false">K44*M44/1000</f>
        <v>1025690.424</v>
      </c>
      <c r="M44" s="5" t="n">
        <v>71</v>
      </c>
      <c r="O44" s="5" t="n">
        <f aca="false">(I44-M44)*G44/1000</f>
        <v>-75688.74</v>
      </c>
      <c r="Q44" s="5" t="n">
        <f aca="false">O44+Q43*(1+$V$2)^0.25</f>
        <v>-20788966.1363051</v>
      </c>
    </row>
    <row r="45" customFormat="false" ht="12.75" hidden="false" customHeight="false" outlineLevel="0" collapsed="false">
      <c r="B45" s="0" t="s">
        <v>19</v>
      </c>
      <c r="C45" s="4" t="n">
        <v>28418492</v>
      </c>
      <c r="D45" s="5" t="n">
        <f aca="false">E45*C45/1000</f>
        <v>1790364.996</v>
      </c>
      <c r="E45" s="5" t="n">
        <v>63</v>
      </c>
      <c r="G45" s="4" t="n">
        <v>18490208</v>
      </c>
      <c r="H45" s="5" t="n">
        <f aca="false">I45*G45/1000</f>
        <v>1090922.272</v>
      </c>
      <c r="I45" s="5" t="n">
        <v>59</v>
      </c>
      <c r="K45" s="4" t="n">
        <v>9928284</v>
      </c>
      <c r="L45" s="5" t="n">
        <f aca="false">K45*M45/1000</f>
        <v>704908.164</v>
      </c>
      <c r="M45" s="5" t="n">
        <v>71</v>
      </c>
      <c r="O45" s="5" t="n">
        <f aca="false">(I45-M45)*G45/1000</f>
        <v>-221882.496</v>
      </c>
      <c r="Q45" s="5" t="n">
        <f aca="false">O45+Q44*(1+$V$2)^0.25</f>
        <v>-21382254.0675927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2001-05-11T10:10:51Z</dcterms:created>
  <dc:creator>jsoo</dc:creator>
  <dc:description/>
  <dc:language>en-US</dc:language>
  <cp:lastModifiedBy>jsoo</cp:lastModifiedBy>
  <dcterms:modified xsi:type="dcterms:W3CDTF">2001-05-11T10:51:58Z</dcterms:modified>
  <cp:revision>0</cp:revision>
  <dc:subject/>
  <dc:title/>
</cp:coreProperties>
</file>