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ast" sheetId="1" state="visible" r:id="rId3"/>
  </sheets>
  <definedNames>
    <definedName function="false" hidden="false" localSheetId="0" name="_xlnm.Print_Area" vbProcedure="false">northeast!$C$1:$M$49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<sst xmlns="http://schemas.openxmlformats.org/spreadsheetml/2006/main" count="23" uniqueCount="10">
  <si>
    <t xml:space="preserve">ENRON CAPITAL AND TRADE RESOURCES</t>
  </si>
  <si>
    <t xml:space="preserve">Indices</t>
  </si>
  <si>
    <t xml:space="preserve">Col Gas</t>
  </si>
  <si>
    <t xml:space="preserve">CNG</t>
  </si>
  <si>
    <t xml:space="preserve">North</t>
  </si>
  <si>
    <t xml:space="preserve">South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</si>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</sst>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.00"/>
    <numFmt numFmtId="167" formatCode="_(* #,##0.00_);_(* \(#,##0.00\);_(* \-??_);_(@_)"/>
    <numFmt numFmtId="168" formatCode="_(* #,##0_);_(* \(#,##0\);_(* \-??_);_(@_)"/>
    <numFmt numFmtId="169" formatCode="[$-409]m/d/yyyy"/>
    <numFmt numFmtId="170" formatCode="0%"/>
    <numFmt numFmtId="171" formatCode="0.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7"/>
    <col collapsed="false" customWidth="true" hidden="false" outlineLevel="0" max="3" min="3" style="1" width="11.28"/>
    <col collapsed="false" customWidth="true" hidden="false" outlineLevel="0" max="4" min="4" style="1" width="7.14"/>
    <col collapsed="false" customWidth="true" hidden="true" outlineLevel="0" max="5" min="5" style="2" width="9.85"/>
    <col collapsed="false" customWidth="true" hidden="false" outlineLevel="0" max="6" min="6" style="2" width="9.85"/>
    <col collapsed="false" customWidth="true" hidden="false" outlineLevel="0" max="7" min="7" style="1" width="5.56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8.85"/>
    <col collapsed="false" customWidth="true" hidden="false" outlineLevel="0" max="11" min="11" style="1" width="6.99"/>
    <col collapsed="false" customWidth="true" hidden="true" outlineLevel="0" max="12" min="12" style="2" width="7.99"/>
    <col collapsed="false" customWidth="true" hidden="false" outlineLevel="0" max="13" min="13" style="2" width="7.99"/>
    <col collapsed="false" customWidth="false" hidden="false" outlineLevel="0" max="257" min="14" style="1" width="9.14"/>
  </cols>
  <sheetData>
    <row r="1" customFormat="false" ht="18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C3" s="5" t="n">
        <v>36465</v>
      </c>
    </row>
    <row r="4" customFormat="false" ht="15.75" hidden="false" customHeight="false" outlineLevel="0" collapsed="false">
      <c r="C4" s="6" t="s">
        <v>2</v>
      </c>
      <c r="D4" s="7"/>
      <c r="E4" s="7"/>
      <c r="F4" s="7"/>
      <c r="G4" s="8" t="s">
        <v>3</v>
      </c>
      <c r="H4" s="8"/>
      <c r="I4" s="8"/>
      <c r="J4" s="9" t="s">
        <v>3</v>
      </c>
      <c r="K4" s="7"/>
      <c r="L4" s="7"/>
      <c r="M4" s="10"/>
    </row>
    <row r="5" customFormat="false" ht="13.5" hidden="false" customHeight="false" outlineLevel="0" collapsed="false">
      <c r="C5" s="11"/>
      <c r="D5" s="12"/>
      <c r="E5" s="12"/>
      <c r="F5" s="12"/>
      <c r="G5" s="13"/>
      <c r="H5" s="13"/>
      <c r="I5" s="13"/>
      <c r="J5" s="11"/>
      <c r="K5" s="12"/>
      <c r="L5" s="12"/>
      <c r="M5" s="14"/>
    </row>
    <row r="6" customFormat="false" ht="12.75" hidden="false" customHeight="false" outlineLevel="0" collapsed="false">
      <c r="C6" s="15"/>
      <c r="D6" s="16"/>
      <c r="E6" s="16"/>
      <c r="F6" s="17"/>
      <c r="G6" s="18" t="s">
        <v>4</v>
      </c>
      <c r="H6" s="19"/>
      <c r="I6" s="19"/>
      <c r="J6" s="15" t="s">
        <v>5</v>
      </c>
      <c r="K6" s="16"/>
      <c r="L6" s="16"/>
      <c r="M6" s="17"/>
    </row>
    <row r="7" customFormat="false" ht="12.75" hidden="false" customHeight="false" outlineLevel="0" collapsed="false">
      <c r="C7" s="20"/>
      <c r="D7" s="21"/>
      <c r="E7" s="22"/>
      <c r="F7" s="23"/>
      <c r="G7" s="24"/>
      <c r="H7" s="21"/>
      <c r="I7" s="21"/>
      <c r="J7" s="20"/>
      <c r="K7" s="21"/>
      <c r="L7" s="22"/>
      <c r="M7" s="23"/>
    </row>
    <row r="8" customFormat="false" ht="12.75" hidden="false" customHeight="false" outlineLevel="0" collapsed="false">
      <c r="A8" s="25"/>
      <c r="B8" s="25"/>
      <c r="C8" s="26" t="n">
        <v>11500</v>
      </c>
      <c r="D8" s="27" t="n">
        <v>3.24</v>
      </c>
      <c r="E8" s="22" t="n">
        <f aca="false">C8*D8</f>
        <v>37260</v>
      </c>
      <c r="F8" s="28" t="n">
        <v>36458</v>
      </c>
      <c r="G8" s="24"/>
      <c r="H8" s="21"/>
      <c r="I8" s="21" t="n">
        <f aca="false">G8*H8</f>
        <v>0</v>
      </c>
      <c r="J8" s="26" t="n">
        <v>10000</v>
      </c>
      <c r="K8" s="29" t="n">
        <v>3.31</v>
      </c>
      <c r="L8" s="22" t="n">
        <f aca="false">J8*K8</f>
        <v>33100</v>
      </c>
      <c r="M8" s="28" t="n">
        <v>36458</v>
      </c>
    </row>
    <row r="9" customFormat="false" ht="12.75" hidden="false" customHeight="false" outlineLevel="0" collapsed="false">
      <c r="A9" s="25"/>
      <c r="B9" s="25"/>
      <c r="C9" s="26" t="n">
        <v>10000</v>
      </c>
      <c r="D9" s="27" t="n">
        <v>3.23</v>
      </c>
      <c r="E9" s="22" t="n">
        <f aca="false">C9*D9</f>
        <v>32300</v>
      </c>
      <c r="F9" s="28" t="n">
        <f aca="false">+F8</f>
        <v>36458</v>
      </c>
      <c r="G9" s="24"/>
      <c r="H9" s="21"/>
      <c r="I9" s="21" t="n">
        <f aca="false">G9*H9</f>
        <v>0</v>
      </c>
      <c r="J9" s="26" t="n">
        <v>10000</v>
      </c>
      <c r="K9" s="29" t="n">
        <v>3.32</v>
      </c>
      <c r="L9" s="22" t="n">
        <f aca="false">J9*K9</f>
        <v>33200</v>
      </c>
      <c r="M9" s="28" t="n">
        <f aca="false">+M8</f>
        <v>36458</v>
      </c>
    </row>
    <row r="10" customFormat="false" ht="12.75" hidden="false" customHeight="false" outlineLevel="0" collapsed="false">
      <c r="A10" s="25"/>
      <c r="B10" s="25"/>
      <c r="C10" s="26" t="n">
        <v>10000</v>
      </c>
      <c r="D10" s="27" t="n">
        <v>3.235</v>
      </c>
      <c r="E10" s="22" t="n">
        <f aca="false">C10*D10</f>
        <v>32350</v>
      </c>
      <c r="F10" s="28" t="n">
        <f aca="false">+F9</f>
        <v>36458</v>
      </c>
      <c r="G10" s="24"/>
      <c r="H10" s="21"/>
      <c r="I10" s="21" t="n">
        <f aca="false">G10*H10</f>
        <v>0</v>
      </c>
      <c r="J10" s="26" t="n">
        <v>12480</v>
      </c>
      <c r="K10" s="29" t="n">
        <v>3.33</v>
      </c>
      <c r="L10" s="22" t="n">
        <f aca="false">J10*K10</f>
        <v>41558.4</v>
      </c>
      <c r="M10" s="28" t="n">
        <f aca="false">+M9</f>
        <v>36458</v>
      </c>
    </row>
    <row r="11" customFormat="false" ht="12.75" hidden="false" customHeight="false" outlineLevel="0" collapsed="false">
      <c r="A11" s="25"/>
      <c r="B11" s="25"/>
      <c r="C11" s="26" t="n">
        <v>6750</v>
      </c>
      <c r="D11" s="27" t="n">
        <v>3.22</v>
      </c>
      <c r="E11" s="22" t="n">
        <f aca="false">C11*D11</f>
        <v>21735</v>
      </c>
      <c r="F11" s="28" t="n">
        <f aca="false">+F10</f>
        <v>36458</v>
      </c>
      <c r="G11" s="24"/>
      <c r="H11" s="21"/>
      <c r="I11" s="21" t="n">
        <f aca="false">G11*H11</f>
        <v>0</v>
      </c>
      <c r="J11" s="26" t="n">
        <v>10000</v>
      </c>
      <c r="K11" s="29" t="n">
        <v>3.33</v>
      </c>
      <c r="L11" s="22" t="n">
        <f aca="false">J11*K11</f>
        <v>33300</v>
      </c>
      <c r="M11" s="28" t="n">
        <f aca="false">+M10</f>
        <v>36458</v>
      </c>
    </row>
    <row r="12" customFormat="false" ht="12.75" hidden="false" customHeight="false" outlineLevel="0" collapsed="false">
      <c r="A12" s="25"/>
      <c r="B12" s="25"/>
      <c r="C12" s="26" t="n">
        <v>20000</v>
      </c>
      <c r="D12" s="27" t="n">
        <v>3.22</v>
      </c>
      <c r="E12" s="22" t="n">
        <f aca="false">C12*D12</f>
        <v>64400</v>
      </c>
      <c r="F12" s="28" t="n">
        <f aca="false">+F11</f>
        <v>36458</v>
      </c>
      <c r="G12" s="24"/>
      <c r="H12" s="21"/>
      <c r="I12" s="21" t="n">
        <f aca="false">G12*H12</f>
        <v>0</v>
      </c>
      <c r="J12" s="26" t="n">
        <v>15000</v>
      </c>
      <c r="K12" s="29" t="n">
        <v>3.31</v>
      </c>
      <c r="L12" s="22" t="n">
        <f aca="false">J12*K12</f>
        <v>49650</v>
      </c>
      <c r="M12" s="28" t="n">
        <f aca="false">+M11</f>
        <v>36458</v>
      </c>
    </row>
    <row r="13" customFormat="false" ht="12.75" hidden="false" customHeight="false" outlineLevel="0" collapsed="false">
      <c r="A13" s="25"/>
      <c r="B13" s="25"/>
      <c r="C13" s="26" t="n">
        <v>10000</v>
      </c>
      <c r="D13" s="27" t="n">
        <v>3.25</v>
      </c>
      <c r="E13" s="22" t="n">
        <f aca="false">C13*D13</f>
        <v>32500</v>
      </c>
      <c r="F13" s="28" t="n">
        <v>36459</v>
      </c>
      <c r="G13" s="24"/>
      <c r="H13" s="21"/>
      <c r="I13" s="21" t="n">
        <f aca="false">G13*H13</f>
        <v>0</v>
      </c>
      <c r="J13" s="26" t="n">
        <v>5000</v>
      </c>
      <c r="K13" s="29" t="n">
        <v>3.325</v>
      </c>
      <c r="L13" s="22" t="n">
        <f aca="false">J13*K13</f>
        <v>16625</v>
      </c>
      <c r="M13" s="28" t="n">
        <v>36459</v>
      </c>
    </row>
    <row r="14" customFormat="false" ht="12.75" hidden="false" customHeight="false" outlineLevel="0" collapsed="false">
      <c r="A14" s="25"/>
      <c r="B14" s="25"/>
      <c r="C14" s="26" t="n">
        <v>20000</v>
      </c>
      <c r="D14" s="27" t="n">
        <v>3.24</v>
      </c>
      <c r="E14" s="22" t="n">
        <f aca="false">C14*D14</f>
        <v>64800</v>
      </c>
      <c r="F14" s="28" t="n">
        <f aca="false">+F13</f>
        <v>36459</v>
      </c>
      <c r="G14" s="24"/>
      <c r="H14" s="21"/>
      <c r="I14" s="21" t="n">
        <f aca="false">G14*H14</f>
        <v>0</v>
      </c>
      <c r="J14" s="26" t="n">
        <v>10000</v>
      </c>
      <c r="K14" s="29" t="n">
        <v>3.33</v>
      </c>
      <c r="L14" s="22" t="n">
        <f aca="false">J14*K14</f>
        <v>33300</v>
      </c>
      <c r="M14" s="28" t="n">
        <f aca="false">+M13</f>
        <v>36459</v>
      </c>
    </row>
    <row r="15" customFormat="false" ht="12.75" hidden="false" customHeight="false" outlineLevel="0" collapsed="false">
      <c r="A15" s="25"/>
      <c r="B15" s="25"/>
      <c r="C15" s="26" t="n">
        <v>5000</v>
      </c>
      <c r="D15" s="27" t="n">
        <v>3.23</v>
      </c>
      <c r="E15" s="22" t="n">
        <f aca="false">C15*D15</f>
        <v>16150</v>
      </c>
      <c r="F15" s="28" t="n">
        <f aca="false">+F14</f>
        <v>36459</v>
      </c>
      <c r="G15" s="24"/>
      <c r="H15" s="21"/>
      <c r="I15" s="21" t="n">
        <f aca="false">G15*H15</f>
        <v>0</v>
      </c>
      <c r="J15" s="26" t="n">
        <v>5000</v>
      </c>
      <c r="K15" s="29" t="n">
        <v>3.32</v>
      </c>
      <c r="L15" s="22" t="n">
        <f aca="false">J15*K15</f>
        <v>16600</v>
      </c>
      <c r="M15" s="28" t="n">
        <f aca="false">+M14</f>
        <v>36459</v>
      </c>
    </row>
    <row r="16" customFormat="false" ht="12.75" hidden="false" customHeight="false" outlineLevel="0" collapsed="false">
      <c r="A16" s="25"/>
      <c r="B16" s="25"/>
      <c r="C16" s="26" t="n">
        <v>15000</v>
      </c>
      <c r="D16" s="27" t="n">
        <v>3.23</v>
      </c>
      <c r="E16" s="22" t="n">
        <f aca="false">C16*D16</f>
        <v>48450</v>
      </c>
      <c r="F16" s="28" t="n">
        <f aca="false">+F15</f>
        <v>36459</v>
      </c>
      <c r="G16" s="24"/>
      <c r="H16" s="21"/>
      <c r="I16" s="21" t="n">
        <f aca="false">G16*H16</f>
        <v>0</v>
      </c>
      <c r="J16" s="26" t="n">
        <v>10000</v>
      </c>
      <c r="K16" s="29" t="n">
        <v>3.31</v>
      </c>
      <c r="L16" s="22" t="n">
        <f aca="false">J16*K16</f>
        <v>33100</v>
      </c>
      <c r="M16" s="28" t="n">
        <f aca="false">+M15</f>
        <v>36459</v>
      </c>
    </row>
    <row r="17" customFormat="false" ht="12.75" hidden="false" customHeight="false" outlineLevel="0" collapsed="false">
      <c r="A17" s="25"/>
      <c r="B17" s="25"/>
      <c r="C17" s="26" t="n">
        <v>7500</v>
      </c>
      <c r="D17" s="27" t="n">
        <v>3.23</v>
      </c>
      <c r="E17" s="22" t="n">
        <f aca="false">C17*D17</f>
        <v>24225</v>
      </c>
      <c r="F17" s="28" t="n">
        <f aca="false">+F16</f>
        <v>36459</v>
      </c>
      <c r="G17" s="24"/>
      <c r="H17" s="21"/>
      <c r="I17" s="21" t="n">
        <f aca="false">G17*H17</f>
        <v>0</v>
      </c>
      <c r="J17" s="26" t="n">
        <v>5000</v>
      </c>
      <c r="K17" s="29" t="n">
        <v>3.29</v>
      </c>
      <c r="L17" s="22" t="n">
        <f aca="false">J17*K17</f>
        <v>16450</v>
      </c>
      <c r="M17" s="28" t="n">
        <f aca="false">+M16</f>
        <v>36459</v>
      </c>
    </row>
    <row r="18" customFormat="false" ht="12.75" hidden="false" customHeight="false" outlineLevel="0" collapsed="false">
      <c r="A18" s="25"/>
      <c r="B18" s="25"/>
      <c r="C18" s="26" t="n">
        <v>2000</v>
      </c>
      <c r="D18" s="27" t="n">
        <v>3.22</v>
      </c>
      <c r="E18" s="22" t="n">
        <f aca="false">C18*D18</f>
        <v>6440</v>
      </c>
      <c r="F18" s="28" t="n">
        <f aca="false">+F17</f>
        <v>36459</v>
      </c>
      <c r="G18" s="24"/>
      <c r="H18" s="21"/>
      <c r="I18" s="21" t="n">
        <f aca="false">G18*H18</f>
        <v>0</v>
      </c>
      <c r="J18" s="26" t="n">
        <v>7500</v>
      </c>
      <c r="K18" s="29" t="n">
        <v>3.28</v>
      </c>
      <c r="L18" s="22" t="n">
        <f aca="false">J18*K18</f>
        <v>24600</v>
      </c>
      <c r="M18" s="28" t="n">
        <f aca="false">+M17</f>
        <v>36459</v>
      </c>
    </row>
    <row r="19" customFormat="false" ht="12.75" hidden="false" customHeight="false" outlineLevel="0" collapsed="false">
      <c r="A19" s="25"/>
      <c r="B19" s="25"/>
      <c r="C19" s="26" t="n">
        <v>5000</v>
      </c>
      <c r="D19" s="27" t="n">
        <v>3.25</v>
      </c>
      <c r="E19" s="22" t="n">
        <f aca="false">C19*D19</f>
        <v>16250</v>
      </c>
      <c r="F19" s="28" t="n">
        <f aca="false">+F18</f>
        <v>36459</v>
      </c>
      <c r="G19" s="24"/>
      <c r="H19" s="21"/>
      <c r="I19" s="21" t="n">
        <f aca="false">G19*H19</f>
        <v>0</v>
      </c>
      <c r="J19" s="26" t="n">
        <v>2000</v>
      </c>
      <c r="K19" s="29" t="n">
        <v>3.29</v>
      </c>
      <c r="L19" s="22" t="n">
        <f aca="false">J19*K19</f>
        <v>6580</v>
      </c>
      <c r="M19" s="28" t="n">
        <f aca="false">+M18</f>
        <v>36459</v>
      </c>
    </row>
    <row r="20" customFormat="false" ht="12.75" hidden="false" customHeight="false" outlineLevel="0" collapsed="false">
      <c r="A20" s="25"/>
      <c r="B20" s="25"/>
      <c r="C20" s="26" t="n">
        <v>10000</v>
      </c>
      <c r="D20" s="27" t="n">
        <v>3.26</v>
      </c>
      <c r="E20" s="22" t="n">
        <f aca="false">C20*D20</f>
        <v>32600</v>
      </c>
      <c r="F20" s="28" t="n">
        <f aca="false">+F19</f>
        <v>36459</v>
      </c>
      <c r="G20" s="24"/>
      <c r="H20" s="21"/>
      <c r="I20" s="21" t="n">
        <f aca="false">G20*H20</f>
        <v>0</v>
      </c>
      <c r="J20" s="26" t="n">
        <v>5000</v>
      </c>
      <c r="K20" s="29" t="n">
        <v>3.3</v>
      </c>
      <c r="L20" s="22" t="n">
        <f aca="false">J20*K20</f>
        <v>16500</v>
      </c>
      <c r="M20" s="28" t="n">
        <v>36461</v>
      </c>
    </row>
    <row r="21" customFormat="false" ht="12.75" hidden="false" customHeight="false" outlineLevel="0" collapsed="false">
      <c r="A21" s="25"/>
      <c r="B21" s="25"/>
      <c r="C21" s="26" t="n">
        <v>12000</v>
      </c>
      <c r="D21" s="27" t="n">
        <v>3.27</v>
      </c>
      <c r="E21" s="22" t="n">
        <f aca="false">C21*D21</f>
        <v>39240</v>
      </c>
      <c r="F21" s="28" t="n">
        <f aca="false">+F20</f>
        <v>36459</v>
      </c>
      <c r="G21" s="24"/>
      <c r="H21" s="21"/>
      <c r="I21" s="21" t="n">
        <f aca="false">G21*H21</f>
        <v>0</v>
      </c>
      <c r="J21" s="26" t="n">
        <v>12500</v>
      </c>
      <c r="K21" s="29" t="n">
        <v>3.31</v>
      </c>
      <c r="L21" s="22" t="n">
        <f aca="false">J21*K21</f>
        <v>41375</v>
      </c>
      <c r="M21" s="28" t="n">
        <f aca="false">+M20</f>
        <v>36461</v>
      </c>
    </row>
    <row r="22" customFormat="false" ht="12.75" hidden="false" customHeight="false" outlineLevel="0" collapsed="false">
      <c r="A22" s="25"/>
      <c r="B22" s="25"/>
      <c r="C22" s="26" t="n">
        <v>15000</v>
      </c>
      <c r="D22" s="27" t="n">
        <v>3.3</v>
      </c>
      <c r="E22" s="22" t="n">
        <f aca="false">C22*D22</f>
        <v>49500</v>
      </c>
      <c r="F22" s="28" t="n">
        <v>36460</v>
      </c>
      <c r="G22" s="24"/>
      <c r="H22" s="21"/>
      <c r="I22" s="21" t="n">
        <f aca="false">G22*H22</f>
        <v>0</v>
      </c>
      <c r="J22" s="26" t="n">
        <v>10000</v>
      </c>
      <c r="K22" s="29" t="n">
        <v>3.32</v>
      </c>
      <c r="L22" s="22" t="n">
        <f aca="false">J22*K22</f>
        <v>33200</v>
      </c>
      <c r="M22" s="28" t="n">
        <f aca="false">+M21</f>
        <v>36461</v>
      </c>
    </row>
    <row r="23" customFormat="false" ht="12.75" hidden="false" customHeight="false" outlineLevel="0" collapsed="false">
      <c r="A23" s="25"/>
      <c r="B23" s="25"/>
      <c r="C23" s="26" t="n">
        <v>5000</v>
      </c>
      <c r="D23" s="27" t="n">
        <v>3.3</v>
      </c>
      <c r="E23" s="22" t="n">
        <f aca="false">C23*D23</f>
        <v>16500</v>
      </c>
      <c r="F23" s="28" t="n">
        <f aca="false">+F22</f>
        <v>36460</v>
      </c>
      <c r="G23" s="24"/>
      <c r="H23" s="21"/>
      <c r="I23" s="21" t="n">
        <f aca="false">G23*H23</f>
        <v>0</v>
      </c>
      <c r="J23" s="26" t="n">
        <v>10000</v>
      </c>
      <c r="K23" s="29" t="n">
        <v>3.32</v>
      </c>
      <c r="L23" s="22" t="n">
        <f aca="false">J23*K23</f>
        <v>33200</v>
      </c>
      <c r="M23" s="28" t="n">
        <f aca="false">+M22</f>
        <v>36461</v>
      </c>
    </row>
    <row r="24" customFormat="false" ht="12.75" hidden="false" customHeight="false" outlineLevel="0" collapsed="false">
      <c r="A24" s="25"/>
      <c r="B24" s="25"/>
      <c r="C24" s="26" t="n">
        <v>5000</v>
      </c>
      <c r="D24" s="27" t="n">
        <v>3.3</v>
      </c>
      <c r="E24" s="22" t="n">
        <f aca="false">C24*D24</f>
        <v>16500</v>
      </c>
      <c r="F24" s="28" t="n">
        <f aca="false">+F23</f>
        <v>36460</v>
      </c>
      <c r="G24" s="24"/>
      <c r="H24" s="21"/>
      <c r="I24" s="21" t="n">
        <f aca="false">G24*H24</f>
        <v>0</v>
      </c>
      <c r="J24" s="30"/>
      <c r="K24" s="29"/>
      <c r="L24" s="22"/>
      <c r="M24" s="28"/>
    </row>
    <row r="25" customFormat="false" ht="12.75" hidden="false" customHeight="false" outlineLevel="0" collapsed="false">
      <c r="A25" s="25"/>
      <c r="B25" s="25"/>
      <c r="C25" s="26" t="n">
        <v>5000</v>
      </c>
      <c r="D25" s="27" t="n">
        <v>3.31</v>
      </c>
      <c r="E25" s="22" t="n">
        <f aca="false">C25*D25</f>
        <v>16550</v>
      </c>
      <c r="F25" s="28" t="n">
        <f aca="false">+F24</f>
        <v>36460</v>
      </c>
      <c r="G25" s="24"/>
      <c r="H25" s="21"/>
      <c r="I25" s="21" t="n">
        <f aca="false">G25*H25</f>
        <v>0</v>
      </c>
      <c r="J25" s="30"/>
      <c r="K25" s="29"/>
      <c r="L25" s="22"/>
      <c r="M25" s="28"/>
    </row>
    <row r="26" customFormat="false" ht="12.75" hidden="false" customHeight="false" outlineLevel="0" collapsed="false">
      <c r="A26" s="25"/>
      <c r="B26" s="25"/>
      <c r="C26" s="26" t="n">
        <v>11000</v>
      </c>
      <c r="D26" s="27" t="n">
        <v>3.31</v>
      </c>
      <c r="E26" s="22" t="n">
        <f aca="false">C26*D26</f>
        <v>36410</v>
      </c>
      <c r="F26" s="28" t="n">
        <f aca="false">+F25</f>
        <v>36460</v>
      </c>
      <c r="G26" s="24"/>
      <c r="H26" s="21"/>
      <c r="I26" s="21" t="n">
        <f aca="false">G26*H26</f>
        <v>0</v>
      </c>
      <c r="J26" s="30"/>
      <c r="K26" s="29"/>
      <c r="L26" s="22"/>
      <c r="M26" s="28"/>
    </row>
    <row r="27" customFormat="false" ht="12.75" hidden="false" customHeight="false" outlineLevel="0" collapsed="false">
      <c r="A27" s="25"/>
      <c r="B27" s="25"/>
      <c r="C27" s="26" t="n">
        <v>20000</v>
      </c>
      <c r="D27" s="27" t="n">
        <v>3.315</v>
      </c>
      <c r="E27" s="22" t="n">
        <f aca="false">C27*D27</f>
        <v>66300</v>
      </c>
      <c r="F27" s="28" t="n">
        <f aca="false">+F26</f>
        <v>36460</v>
      </c>
      <c r="G27" s="24"/>
      <c r="H27" s="21"/>
      <c r="I27" s="21" t="n">
        <f aca="false">G27*H27</f>
        <v>0</v>
      </c>
      <c r="J27" s="30"/>
      <c r="K27" s="29"/>
      <c r="L27" s="22"/>
      <c r="M27" s="28"/>
    </row>
    <row r="28" customFormat="false" ht="12.75" hidden="false" customHeight="false" outlineLevel="0" collapsed="false">
      <c r="A28" s="25"/>
      <c r="B28" s="25"/>
      <c r="C28" s="26" t="n">
        <v>5000</v>
      </c>
      <c r="D28" s="27" t="n">
        <v>3.32</v>
      </c>
      <c r="E28" s="22" t="n">
        <f aca="false">C28*D28</f>
        <v>16600</v>
      </c>
      <c r="F28" s="28" t="n">
        <f aca="false">+F27</f>
        <v>36460</v>
      </c>
      <c r="G28" s="24"/>
      <c r="H28" s="21"/>
      <c r="I28" s="21"/>
      <c r="J28" s="30"/>
      <c r="K28" s="29"/>
      <c r="L28" s="22" t="n">
        <f aca="false">J28*K28</f>
        <v>0</v>
      </c>
      <c r="M28" s="28"/>
    </row>
    <row r="29" customFormat="false" ht="12.75" hidden="false" customHeight="false" outlineLevel="0" collapsed="false">
      <c r="A29" s="25"/>
      <c r="B29" s="25"/>
      <c r="C29" s="26" t="n">
        <v>6000</v>
      </c>
      <c r="D29" s="27" t="n">
        <v>3.33</v>
      </c>
      <c r="E29" s="22" t="n">
        <f aca="false">C29*D29</f>
        <v>19980</v>
      </c>
      <c r="F29" s="28" t="n">
        <f aca="false">+F28</f>
        <v>36460</v>
      </c>
      <c r="G29" s="24"/>
      <c r="H29" s="21"/>
      <c r="I29" s="21"/>
      <c r="J29" s="30"/>
      <c r="K29" s="31"/>
      <c r="L29" s="22" t="n">
        <f aca="false">J29*K29</f>
        <v>0</v>
      </c>
      <c r="M29" s="23"/>
    </row>
    <row r="30" customFormat="false" ht="12.75" hidden="false" customHeight="false" outlineLevel="0" collapsed="false">
      <c r="A30" s="25"/>
      <c r="B30" s="25"/>
      <c r="C30" s="26" t="n">
        <v>10000</v>
      </c>
      <c r="D30" s="27" t="n">
        <v>3.33</v>
      </c>
      <c r="E30" s="22" t="n">
        <f aca="false">C30*D30</f>
        <v>33300</v>
      </c>
      <c r="F30" s="28" t="n">
        <f aca="false">+F29</f>
        <v>36460</v>
      </c>
      <c r="G30" s="24"/>
      <c r="H30" s="21"/>
      <c r="I30" s="21"/>
      <c r="J30" s="30"/>
      <c r="K30" s="31"/>
      <c r="L30" s="22" t="n">
        <f aca="false">J30*K30</f>
        <v>0</v>
      </c>
      <c r="M30" s="23"/>
    </row>
    <row r="31" customFormat="false" ht="12.75" hidden="false" customHeight="false" outlineLevel="0" collapsed="false">
      <c r="A31" s="25"/>
      <c r="B31" s="25"/>
      <c r="C31" s="26" t="n">
        <v>5000</v>
      </c>
      <c r="D31" s="27" t="n">
        <v>3.34</v>
      </c>
      <c r="E31" s="22" t="n">
        <f aca="false">C31*D31</f>
        <v>16700</v>
      </c>
      <c r="F31" s="28" t="n">
        <f aca="false">+F30</f>
        <v>36460</v>
      </c>
      <c r="G31" s="24"/>
      <c r="H31" s="21"/>
      <c r="I31" s="21"/>
      <c r="J31" s="30"/>
      <c r="K31" s="31"/>
      <c r="L31" s="22" t="n">
        <f aca="false">J31*K31</f>
        <v>0</v>
      </c>
      <c r="M31" s="23"/>
    </row>
    <row r="32" customFormat="false" ht="12.75" hidden="false" customHeight="false" outlineLevel="0" collapsed="false">
      <c r="A32" s="25"/>
      <c r="B32" s="25"/>
      <c r="C32" s="26" t="n">
        <v>5000</v>
      </c>
      <c r="D32" s="27" t="n">
        <v>3.35</v>
      </c>
      <c r="E32" s="22" t="n">
        <f aca="false">C32*D32</f>
        <v>16750</v>
      </c>
      <c r="F32" s="28" t="n">
        <v>36461</v>
      </c>
      <c r="G32" s="24"/>
      <c r="H32" s="21"/>
      <c r="I32" s="21"/>
      <c r="J32" s="30"/>
      <c r="K32" s="31"/>
      <c r="L32" s="22" t="n">
        <f aca="false">J32*K32</f>
        <v>0</v>
      </c>
      <c r="M32" s="23"/>
    </row>
    <row r="33" customFormat="false" ht="12.75" hidden="false" customHeight="false" outlineLevel="0" collapsed="false">
      <c r="A33" s="25"/>
      <c r="B33" s="25"/>
      <c r="C33" s="26"/>
      <c r="D33" s="27"/>
      <c r="E33" s="22" t="n">
        <v>0</v>
      </c>
      <c r="F33" s="28"/>
      <c r="G33" s="24"/>
      <c r="H33" s="21"/>
      <c r="I33" s="21"/>
      <c r="J33" s="30"/>
      <c r="K33" s="31"/>
      <c r="L33" s="22" t="n">
        <f aca="false">J33*K33</f>
        <v>0</v>
      </c>
      <c r="M33" s="23"/>
    </row>
    <row r="34" customFormat="false" ht="12.75" hidden="false" customHeight="false" outlineLevel="0" collapsed="false">
      <c r="A34" s="25"/>
      <c r="B34" s="25"/>
      <c r="C34" s="26"/>
      <c r="D34" s="27"/>
      <c r="E34" s="22" t="n">
        <v>0</v>
      </c>
      <c r="F34" s="28"/>
      <c r="G34" s="24"/>
      <c r="H34" s="21"/>
      <c r="I34" s="21"/>
      <c r="J34" s="30"/>
      <c r="K34" s="31"/>
      <c r="L34" s="22" t="n">
        <f aca="false">J34*K34</f>
        <v>0</v>
      </c>
      <c r="M34" s="23"/>
    </row>
    <row r="35" customFormat="false" ht="12.75" hidden="false" customHeight="false" outlineLevel="0" collapsed="false">
      <c r="A35" s="25"/>
      <c r="B35" s="25"/>
      <c r="C35" s="26"/>
      <c r="D35" s="27"/>
      <c r="E35" s="22" t="n">
        <v>0</v>
      </c>
      <c r="F35" s="28"/>
      <c r="G35" s="24"/>
      <c r="H35" s="21"/>
      <c r="I35" s="21"/>
      <c r="J35" s="30"/>
      <c r="K35" s="31"/>
      <c r="L35" s="22" t="n">
        <f aca="false">J35*K35</f>
        <v>0</v>
      </c>
      <c r="M35" s="23"/>
    </row>
    <row r="36" customFormat="false" ht="12.75" hidden="false" customHeight="false" outlineLevel="0" collapsed="false">
      <c r="A36" s="25"/>
      <c r="B36" s="25"/>
      <c r="C36" s="26"/>
      <c r="D36" s="29"/>
      <c r="E36" s="22" t="n">
        <f aca="false">C36*D36</f>
        <v>0</v>
      </c>
      <c r="F36" s="28"/>
      <c r="G36" s="24"/>
      <c r="H36" s="21"/>
      <c r="I36" s="21"/>
      <c r="J36" s="30"/>
      <c r="K36" s="31"/>
      <c r="L36" s="22" t="n">
        <f aca="false">J36*K36</f>
        <v>0</v>
      </c>
      <c r="M36" s="23"/>
    </row>
    <row r="37" customFormat="false" ht="12.75" hidden="false" customHeight="false" outlineLevel="0" collapsed="false">
      <c r="A37" s="25"/>
      <c r="B37" s="25"/>
      <c r="C37" s="26"/>
      <c r="D37" s="29"/>
      <c r="E37" s="22" t="n">
        <f aca="false">C37*D37</f>
        <v>0</v>
      </c>
      <c r="F37" s="28"/>
      <c r="G37" s="24"/>
      <c r="H37" s="21"/>
      <c r="I37" s="21"/>
      <c r="J37" s="30"/>
      <c r="K37" s="31"/>
      <c r="L37" s="22" t="n">
        <f aca="false">J37*K37</f>
        <v>0</v>
      </c>
      <c r="M37" s="23"/>
    </row>
    <row r="38" customFormat="false" ht="12.75" hidden="false" customHeight="false" outlineLevel="0" collapsed="false">
      <c r="A38" s="25"/>
      <c r="B38" s="25"/>
      <c r="C38" s="26"/>
      <c r="D38" s="29"/>
      <c r="E38" s="22" t="n">
        <f aca="false">C38*D38</f>
        <v>0</v>
      </c>
      <c r="F38" s="28"/>
      <c r="G38" s="24"/>
      <c r="H38" s="21"/>
      <c r="I38" s="21"/>
      <c r="J38" s="30"/>
      <c r="K38" s="31"/>
      <c r="L38" s="22" t="n">
        <f aca="false">J38*K38</f>
        <v>0</v>
      </c>
      <c r="M38" s="23"/>
    </row>
    <row r="39" customFormat="false" ht="12.75" hidden="false" customHeight="false" outlineLevel="0" collapsed="false">
      <c r="A39" s="25"/>
      <c r="B39" s="25"/>
      <c r="C39" s="30"/>
      <c r="D39" s="29"/>
      <c r="E39" s="22" t="n">
        <f aca="false">C39*D39</f>
        <v>0</v>
      </c>
      <c r="F39" s="28"/>
      <c r="G39" s="24"/>
      <c r="H39" s="21"/>
      <c r="I39" s="21" t="n">
        <v>0</v>
      </c>
      <c r="J39" s="30"/>
      <c r="K39" s="31"/>
      <c r="L39" s="22" t="n">
        <f aca="false">J39*K39</f>
        <v>0</v>
      </c>
      <c r="M39" s="23"/>
    </row>
    <row r="40" customFormat="false" ht="12.75" hidden="false" customHeight="false" outlineLevel="0" collapsed="false">
      <c r="A40" s="25"/>
      <c r="B40" s="25"/>
      <c r="C40" s="30"/>
      <c r="D40" s="29"/>
      <c r="E40" s="22" t="n">
        <f aca="false">C40*D40</f>
        <v>0</v>
      </c>
      <c r="F40" s="28"/>
      <c r="G40" s="24"/>
      <c r="H40" s="21"/>
      <c r="I40" s="21"/>
      <c r="J40" s="30"/>
      <c r="K40" s="31"/>
      <c r="L40" s="22" t="n">
        <f aca="false">J40*K40</f>
        <v>0</v>
      </c>
      <c r="M40" s="23"/>
    </row>
    <row r="41" customFormat="false" ht="12.75" hidden="false" customHeight="false" outlineLevel="0" collapsed="false">
      <c r="A41" s="25"/>
      <c r="B41" s="25"/>
      <c r="C41" s="30"/>
      <c r="D41" s="31"/>
      <c r="E41" s="22" t="n">
        <f aca="false">C41*D41</f>
        <v>0</v>
      </c>
      <c r="F41" s="23"/>
      <c r="G41" s="24"/>
      <c r="H41" s="21"/>
      <c r="I41" s="21"/>
      <c r="J41" s="30"/>
      <c r="K41" s="31"/>
      <c r="L41" s="22" t="n">
        <f aca="false">J41*K41</f>
        <v>0</v>
      </c>
      <c r="M41" s="23"/>
    </row>
    <row r="42" customFormat="false" ht="12.75" hidden="false" customHeight="false" outlineLevel="0" collapsed="false">
      <c r="A42" s="25"/>
      <c r="B42" s="25"/>
      <c r="C42" s="30"/>
      <c r="D42" s="31"/>
      <c r="E42" s="22" t="n">
        <f aca="false">C42*D42</f>
        <v>0</v>
      </c>
      <c r="F42" s="23"/>
      <c r="G42" s="24"/>
      <c r="H42" s="21"/>
      <c r="I42" s="21"/>
      <c r="J42" s="30"/>
      <c r="K42" s="31"/>
      <c r="L42" s="22" t="n">
        <f aca="false">J42*K42</f>
        <v>0</v>
      </c>
      <c r="M42" s="23"/>
    </row>
    <row r="43" customFormat="false" ht="12.75" hidden="false" customHeight="false" outlineLevel="0" collapsed="false">
      <c r="A43" s="25"/>
      <c r="B43" s="25"/>
      <c r="C43" s="30"/>
      <c r="D43" s="31"/>
      <c r="E43" s="22" t="n">
        <f aca="false">C43*D43</f>
        <v>0</v>
      </c>
      <c r="F43" s="23"/>
      <c r="G43" s="24"/>
      <c r="H43" s="21"/>
      <c r="I43" s="21"/>
      <c r="J43" s="30"/>
      <c r="K43" s="31"/>
      <c r="L43" s="22" t="n">
        <f aca="false">J43*K43</f>
        <v>0</v>
      </c>
      <c r="M43" s="23"/>
    </row>
    <row r="44" customFormat="false" ht="12.75" hidden="false" customHeight="false" outlineLevel="0" collapsed="false">
      <c r="A44" s="25"/>
      <c r="B44" s="25"/>
      <c r="C44" s="30"/>
      <c r="D44" s="31"/>
      <c r="E44" s="22" t="n">
        <f aca="false">C44*D44</f>
        <v>0</v>
      </c>
      <c r="F44" s="23"/>
      <c r="G44" s="24"/>
      <c r="H44" s="21"/>
      <c r="I44" s="21"/>
      <c r="J44" s="30"/>
      <c r="K44" s="31"/>
      <c r="L44" s="22" t="n">
        <f aca="false">J44*K44</f>
        <v>0</v>
      </c>
      <c r="M44" s="23"/>
    </row>
    <row r="45" customFormat="false" ht="13.5" hidden="false" customHeight="false" outlineLevel="0" collapsed="false">
      <c r="A45" s="25"/>
      <c r="C45" s="32" t="n">
        <f aca="false">SUM(C8:C44)</f>
        <v>236750</v>
      </c>
      <c r="D45" s="33" t="n">
        <f aca="false">ROUND(SUM(E8:E44)/SUM(C8:C44),2)</f>
        <v>3.27</v>
      </c>
      <c r="E45" s="34"/>
      <c r="F45" s="35"/>
      <c r="G45" s="36"/>
      <c r="H45" s="13" t="e">
        <f aca="false">AVERAGE(H8:H27)</f>
        <v>#DIV/0!</v>
      </c>
      <c r="I45" s="13"/>
      <c r="J45" s="32" t="n">
        <f aca="false">SUM(J8:J44)</f>
        <v>139480</v>
      </c>
      <c r="K45" s="33" t="n">
        <f aca="false">ROUND(SUM(L8:L44)/SUM(J8:J44),2)</f>
        <v>3.31</v>
      </c>
      <c r="L45" s="34"/>
      <c r="M45" s="35"/>
    </row>
    <row r="46" customFormat="false" ht="12.75" hidden="false" customHeight="false" outlineLevel="0" collapsed="false">
      <c r="A46" s="25"/>
      <c r="C46" s="37" t="s">
        <v>6</v>
      </c>
      <c r="D46" s="38" t="s">
        <v>7</v>
      </c>
      <c r="J46" s="37" t="s">
        <v>6</v>
      </c>
      <c r="K46" s="38" t="s">
        <v>7</v>
      </c>
    </row>
    <row r="47" customFormat="false" ht="12.75" hidden="false" customHeight="false" outlineLevel="0" collapsed="false">
      <c r="C47" s="24"/>
      <c r="D47" s="39"/>
      <c r="J47" s="24"/>
      <c r="K47" s="39"/>
    </row>
    <row r="48" customFormat="false" ht="12.75" hidden="false" customHeight="false" outlineLevel="0" collapsed="false">
      <c r="C48" s="24" t="s">
        <v>8</v>
      </c>
      <c r="D48" s="39" t="n">
        <f aca="false">MAX(D8:D32)</f>
        <v>3.35</v>
      </c>
      <c r="J48" s="24" t="s">
        <v>8</v>
      </c>
      <c r="K48" s="39" t="n">
        <f aca="false">MAX(K8:K23)</f>
        <v>3.33</v>
      </c>
    </row>
    <row r="49" customFormat="false" ht="12.75" hidden="false" customHeight="false" outlineLevel="0" collapsed="false">
      <c r="C49" s="36" t="s">
        <v>9</v>
      </c>
      <c r="D49" s="40" t="n">
        <f aca="false">MIN(D8:D32)</f>
        <v>3.22</v>
      </c>
      <c r="J49" s="36" t="s">
        <v>9</v>
      </c>
      <c r="K49" s="40" t="n">
        <f aca="false">MIN(K8:K23)</f>
        <v>3.28</v>
      </c>
    </row>
    <row r="52" customFormat="false" ht="12.75" hidden="true" customHeight="false" outlineLevel="0" collapsed="false">
      <c r="C52" s="1" t="n">
        <v>319000</v>
      </c>
      <c r="D52" s="25" t="n">
        <v>2.5</v>
      </c>
      <c r="H52" s="1" t="e">
        <f aca="false"/>
        <v>#DIV/0!</v>
      </c>
      <c r="J52" s="1" t="n">
        <v>229000</v>
      </c>
      <c r="K52" s="1" t="n">
        <v>2.55</v>
      </c>
    </row>
    <row r="53" customFormat="false" ht="12.75" hidden="true" customHeight="false" outlineLevel="0" collapsed="false">
      <c r="C53" s="1" t="s">
        <v>6</v>
      </c>
      <c r="D53" s="1" t="s">
        <v>7</v>
      </c>
      <c r="J53" s="1" t="s">
        <v>6</v>
      </c>
      <c r="K53" s="1" t="s">
        <v>7</v>
      </c>
    </row>
    <row r="54" customFormat="false" ht="12.75" hidden="true" customHeight="false" outlineLevel="0" collapsed="false"/>
    <row r="55" customFormat="false" ht="12.75" hidden="true" customHeight="false" outlineLevel="0" collapsed="false">
      <c r="C55" s="1" t="s">
        <v>8</v>
      </c>
      <c r="D55" s="1" t="n">
        <v>2.54</v>
      </c>
      <c r="J55" s="1" t="s">
        <v>8</v>
      </c>
      <c r="K55" s="1" t="n">
        <v>2.59</v>
      </c>
    </row>
    <row r="56" customFormat="false" ht="12.75" hidden="true" customHeight="false" outlineLevel="0" collapsed="false">
      <c r="C56" s="1" t="s">
        <v>9</v>
      </c>
      <c r="D56" s="1" t="n">
        <v>2.46</v>
      </c>
      <c r="J56" s="1" t="s">
        <v>9</v>
      </c>
      <c r="K56" s="1" t="n">
        <v>2.48</v>
      </c>
    </row>
    <row r="57" customFormat="false" ht="12.75" hidden="true" customHeight="false" outlineLevel="0" collapsed="false"/>
    <row r="58" customFormat="false" ht="12.75" hidden="true" customHeight="false" outlineLevel="0" collapsed="false">
      <c r="C58" s="41" t="n">
        <f aca="false">+(C45-C52)/C52</f>
        <v>-0.257836990595611</v>
      </c>
      <c r="J58" s="41" t="n">
        <f aca="false">+(J45-J52)/J52</f>
        <v>-0.390917030567686</v>
      </c>
    </row>
  </sheetData>
  <mergeCells count="1">
    <mergeCell ref="G4:I4"/>
  </mergeCells>
  <printOptions headings="false" gridLines="false" gridLinesSet="true" horizontalCentered="false" verticalCentered="false"/>
  <pageMargins left="0" right="0.25" top="0.984027777777778" bottom="0.984027777777778" header="0.5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1999-06-30T19:14:54Z</cp:lastPrinted>
  <cp:revision>0</cp:revision>
  <dc:subject/>
  <dc:title/>
</cp:coreProperties>
</file>