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MEETING'!$A$1:$K$79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<sst xmlns="http://schemas.openxmlformats.org/spreadsheetml/2006/main" count="193" uniqueCount="137">
  <si>
    <t xml:space="preserve"> </t>
  </si>
  <si>
    <t xml:space="preserve">Daily Market Summary of Scheduled Volumes</t>
  </si>
  <si>
    <t xml:space="preserve">Total East Market Nom.</t>
  </si>
  <si>
    <t xml:space="preserve">Posted Capacity </t>
  </si>
  <si>
    <t xml:space="preserve">Sch. Vol. by Ser.Type</t>
  </si>
  <si>
    <t xml:space="preserve">West FTS</t>
  </si>
  <si>
    <t xml:space="preserve">Allocation</t>
  </si>
  <si>
    <t xml:space="preserve">FTS 1</t>
  </si>
  <si>
    <t xml:space="preserve">West IPS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</si>
  <si>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</si>
  <si>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</si>
  <si>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</si>
  <si>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</si>
  <si>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</si>
  <si>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</si>
  <si>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</si>
  <si>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</si>
  <si>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</si>
  <si>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Gas Spot Price($)</t>
  </si>
  <si>
    <t xml:space="preserve">Over\Under</t>
  </si>
  <si>
    <t xml:space="preserve">Gas Control Meter Imbalances</t>
  </si>
  <si>
    <t xml:space="preserve">Cash In/Out Price(Estimate)*</t>
  </si>
  <si>
    <t xml:space="preserve">as of</t>
  </si>
  <si>
    <t xml:space="preserve">Updated by Gas Control</t>
  </si>
  <si>
    <t xml:space="preserve">Location</t>
  </si>
  <si>
    <t xml:space="preserve">Beg.Mthly Ctrc Index($)</t>
  </si>
  <si>
    <t xml:space="preserve">FPL Ttl Sch. (grp#246)</t>
  </si>
  <si>
    <t xml:space="preserve">Mops Sch.</t>
  </si>
  <si>
    <t xml:space="preserve">Tivoli (Z1)</t>
  </si>
  <si>
    <t xml:space="preserve">n/a</t>
  </si>
  <si>
    <t xml:space="preserve">FPL Actual Measured</t>
  </si>
  <si>
    <t xml:space="preserve">Mops Actual</t>
  </si>
  <si>
    <t xml:space="preserve">Vermilion (Z2)</t>
  </si>
  <si>
    <t xml:space="preserve">Last Month</t>
  </si>
  <si>
    <t xml:space="preserve">St. Helena (Z3)</t>
  </si>
  <si>
    <t xml:space="preserve">M\T\D imbalance as of:</t>
  </si>
  <si>
    <t xml:space="preserve">Due FGT</t>
  </si>
  <si>
    <t xml:space="preserve">Due Mops</t>
  </si>
  <si>
    <t xml:space="preserve">*Gas Daily</t>
  </si>
  <si>
    <t xml:space="preserve">FPC Ttl Sch (grp# 1204)</t>
  </si>
  <si>
    <t xml:space="preserve">Transco Vinton Sch.</t>
  </si>
  <si>
    <t xml:space="preserve">Resid Oil Prices in MMBtu($)* as of: </t>
  </si>
  <si>
    <t xml:space="preserve">12/312001</t>
  </si>
  <si>
    <t xml:space="preserve">FPC Actual Measured</t>
  </si>
  <si>
    <t xml:space="preserve">(less </t>
  </si>
  <si>
    <t xml:space="preserve">Transco Vinton Actual</t>
  </si>
  <si>
    <t xml:space="preserve">1%(No. 6)</t>
  </si>
  <si>
    <t xml:space="preserve">Cane)</t>
  </si>
  <si>
    <t xml:space="preserve">Due Fpc</t>
  </si>
  <si>
    <t xml:space="preserve">Due Tran</t>
  </si>
  <si>
    <t xml:space="preserve">Blended 1&amp; 3%</t>
  </si>
  <si>
    <t xml:space="preserve">*Platts Energy Trader</t>
  </si>
  <si>
    <t xml:space="preserve">FGU Ttl Sch (grp# 1202)</t>
  </si>
  <si>
    <t xml:space="preserve">Transco Citronelle Sch. </t>
  </si>
  <si>
    <t xml:space="preserve">Cane Actual Measured</t>
  </si>
  <si>
    <t xml:space="preserve">Citronelle Actual</t>
  </si>
  <si>
    <t xml:space="preserve">Due Fgu</t>
  </si>
  <si>
    <t xml:space="preserve">Due Fgt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</si>
  <si>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</si>
  <si>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</si>
  <si>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</si>
  <si>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</si>
  <si>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</si>
  <si>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</si>
  <si>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</si>
  <si>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12/31/01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</si>
  <si>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</si>
  <si>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</si>
  <si>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</si>
  <si>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</si>
  <si>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</si>
  <si>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</si>
  <si>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</si>
  <si>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</si>
  <si>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</si>
  <si>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</si>
  <si>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</si>
  <si>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</si>
  <si>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</si>
  <si>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</si>
  <si>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</si>
  <si>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</si>
  <si>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</si>
  <si>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</si>
  <si>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</si>
  <si>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</si>
  <si>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</si>
  <si>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</si>
  <si>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</si>
  <si>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</si>
  <si>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</si>
  <si>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</si>
  <si>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</si>
  <si>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</si>
  <si>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</si>
  <si>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</si>
  <si>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</si>
  <si>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</si>
  <si>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</si>
  <si>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</si>
  <si>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</si>
  <si>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</si>
  <si>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</si>
  <si>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</si>
  <si>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</si>
  <si>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</si>
  <si>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Maitland Office Number</t>
  </si>
  <si>
    <t xml:space="preserve">Weekend of 12/29 - 01/01</t>
  </si>
  <si>
    <t xml:space="preserve">JH</t>
  </si>
  <si>
    <t xml:space="preserve">LL</t>
  </si>
  <si>
    <t xml:space="preserve">JH -AM,MLP-PM</t>
  </si>
  <si>
    <t xml:space="preserve">9-1-407-838-7016</t>
  </si>
  <si>
    <t xml:space="preserve">Gas Control Oncall:</t>
  </si>
  <si>
    <t xml:space="preserve">M. Bryant</t>
  </si>
  <si>
    <t xml:space="preserve">Pager #      1-800-701-8156</t>
  </si>
  <si>
    <t xml:space="preserve">Gas Control Updates:</t>
  </si>
  <si>
    <t xml:space="preserve">24"from Sta. #20 to Mlv. 20-1A completed hydrostatic testing and line should return to service by Friday.</t>
  </si>
  <si>
    <t xml:space="preserve">Sta. #14 - Quincy - Unit #1407  the large turbine will be down from 01-04-02 till 01-08-02 for Phase V tie ins.</t>
  </si>
  <si>
    <t xml:space="preserve">Scheduling Updates:</t>
  </si>
  <si>
    <t xml:space="preserve">1. Line pack -</t>
  </si>
  <si>
    <t xml:space="preserve">High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</si>
  <si>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</si>
  <si>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</si>
  <si>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</si>
  <si>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</si>
  <si>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Rides only available</t>
  </si>
  <si>
    <t xml:space="preserve">5.Allocations - 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</si>
  <si>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</si>
  <si>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</si>
  <si>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</si>
  <si>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</si>
  <si>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</si>
  <si>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</si>
  <si>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</si>
  <si>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</si>
  <si>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 - nite,BA,LL,TC -vac, , JC-comp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</si>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</sst>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-360</xdr:rowOff>
    </xdr:from>
    <xdr:to>
      <xdr:col>3</xdr:col>
      <xdr:colOff>638280</xdr:colOff>
      <xdr:row>7</xdr:row>
      <xdr:rowOff>151920</xdr:rowOff>
    </xdr:to>
    <xdr:grpSp>
      <xdr:nvGrpSpPr>
        <xdr:cNvPr id="0" name="Group 1"/>
        <xdr:cNvGrpSpPr/>
      </xdr:nvGrpSpPr>
      <xdr:grpSpPr>
        <a:xfrm>
          <a:off x="1600200" y="681120"/>
          <a:ext cx="2097000" cy="637920"/>
          <a:chOff x="1600200" y="68112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81120"/>
            <a:ext cx="2087280" cy="161640"/>
            <a:chOff x="1600200" y="68112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8112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048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699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57400"/>
            <a:ext cx="2087280" cy="161640"/>
            <a:chOff x="1600200" y="115740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5740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6676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7612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04760"/>
            <a:ext cx="2086920" cy="161640"/>
            <a:chOff x="1610280" y="100476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04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1412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2348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81120"/>
            <a:ext cx="2097000" cy="637920"/>
            <a:chOff x="1600200" y="68112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4276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52840"/>
              <a:ext cx="6717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62200"/>
              <a:ext cx="702360" cy="14256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81120"/>
              <a:ext cx="2097000" cy="637920"/>
              <a:chOff x="1600200" y="68112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81120"/>
                <a:ext cx="2086920" cy="161640"/>
                <a:chOff x="1600200" y="68112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8112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084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699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57400"/>
                <a:ext cx="2086920" cy="161640"/>
                <a:chOff x="1600200" y="115740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5740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67120"/>
                  <a:ext cx="66168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7612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04760"/>
                <a:ext cx="2086920" cy="161640"/>
                <a:chOff x="1610280" y="100476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04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14480"/>
                  <a:ext cx="671760" cy="14256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23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42760"/>
                <a:ext cx="2086920" cy="161640"/>
                <a:chOff x="1610280" y="84276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42760"/>
                  <a:ext cx="753480" cy="15228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5212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6148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28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I1" s="4"/>
      <c r="J1" s="5"/>
      <c r="K1" s="6"/>
    </row>
    <row r="2" customFormat="false" ht="15" hidden="false" customHeight="false" outlineLevel="0" collapsed="false">
      <c r="A2" s="7"/>
      <c r="B2" s="8"/>
      <c r="C2" s="8"/>
      <c r="D2" s="8"/>
      <c r="E2" s="8"/>
      <c r="F2" s="8"/>
      <c r="G2" s="8" t="s">
        <v>0</v>
      </c>
      <c r="I2" s="8"/>
    </row>
    <row r="3" customFormat="false" ht="12.75" hidden="false" customHeight="true" outlineLevel="0" collapsed="false">
      <c r="A3" s="9" t="s">
        <v>1</v>
      </c>
      <c r="B3" s="10"/>
      <c r="C3" s="10"/>
      <c r="D3" s="10"/>
      <c r="E3" s="11"/>
      <c r="F3" s="12" t="s">
        <v>2</v>
      </c>
      <c r="G3" s="0" t="s">
        <v>0</v>
      </c>
      <c r="I3" s="13" t="s">
        <v>3</v>
      </c>
    </row>
    <row r="4" customFormat="false" ht="13.15" hidden="false" customHeight="true" outlineLevel="0" collapsed="false">
      <c r="A4" s="9" t="s">
        <v>4</v>
      </c>
      <c r="B4" s="14" t="n">
        <f aca="true">TODAY()-3</f>
        <v>45923</v>
      </c>
      <c r="C4" s="14" t="n">
        <f aca="true">TODAY()-2</f>
        <v>45924</v>
      </c>
      <c r="D4" s="14" t="n">
        <f aca="true">TODAY()-1</f>
        <v>45925</v>
      </c>
      <c r="E4" s="14" t="n">
        <f aca="true">TODAY()</f>
        <v>45926</v>
      </c>
      <c r="F4" s="15" t="n">
        <f aca="true">TODAY()</f>
        <v>45926</v>
      </c>
      <c r="G4" s="16" t="n">
        <v>128</v>
      </c>
      <c r="H4" s="17" t="s">
        <v>5</v>
      </c>
      <c r="I4" s="18" t="s">
        <v>6</v>
      </c>
    </row>
    <row r="5" customFormat="false" ht="12.75" hidden="false" customHeight="true" outlineLevel="0" collapsed="false">
      <c r="A5" s="19" t="s">
        <v>7</v>
      </c>
      <c r="B5" s="20"/>
      <c r="C5" s="20"/>
      <c r="D5" s="21"/>
      <c r="E5" s="22" t="n">
        <v>586</v>
      </c>
      <c r="F5" s="23"/>
      <c r="G5" s="16" t="n">
        <v>1896</v>
      </c>
      <c r="H5" s="17" t="s">
        <v>8</v>
      </c>
      <c r="I5" s="24" t="n">
        <v>1700</v>
      </c>
    </row>
    <row r="6" customFormat="false" ht="12.75" hidden="false" customHeight="true" outlineLevel="0" collapsed="false">
      <c r="A6" s="19" t="s">
        <v>9</v>
      </c>
      <c r="B6" s="20"/>
      <c r="C6" s="20"/>
      <c r="D6" s="21"/>
      <c r="E6" s="22" t="n">
        <v>774</v>
      </c>
      <c r="F6" s="25"/>
      <c r="G6" s="16" t="n">
        <v>141</v>
      </c>
      <c r="H6" s="17" t="s">
        <v>10</v>
      </c>
    </row>
    <row r="7" customFormat="false" ht="12.75" hidden="false" customHeight="true" outlineLevel="0" collapsed="false">
      <c r="A7" s="19" t="s">
        <v>11</v>
      </c>
      <c r="B7" s="20"/>
      <c r="C7" s="20"/>
      <c r="D7" s="21"/>
      <c r="E7" s="22" t="n">
        <v>0</v>
      </c>
      <c r="F7" s="25"/>
      <c r="G7" s="16" t="n">
        <v>2</v>
      </c>
      <c r="H7" s="17" t="s">
        <v>12</v>
      </c>
      <c r="I7" s="26"/>
    </row>
    <row r="8" customFormat="false" ht="12.75" hidden="false" customHeight="true" outlineLevel="0" collapsed="false">
      <c r="A8" s="19" t="s">
        <v>13</v>
      </c>
      <c r="B8" s="20"/>
      <c r="C8" s="20"/>
      <c r="D8" s="21"/>
      <c r="E8" s="22" t="n">
        <v>0</v>
      </c>
      <c r="F8" s="27"/>
      <c r="G8" s="16" t="n">
        <v>0</v>
      </c>
      <c r="H8" s="17" t="s">
        <v>14</v>
      </c>
      <c r="I8" s="26"/>
    </row>
    <row r="9" customFormat="false" ht="12.75" hidden="false" customHeight="true" outlineLevel="0" collapsed="false">
      <c r="A9" s="9" t="s">
        <v>15</v>
      </c>
      <c r="B9" s="28" t="n">
        <v>1620</v>
      </c>
      <c r="C9" s="28" t="n">
        <v>1383</v>
      </c>
      <c r="D9" s="28" t="n">
        <v>1394</v>
      </c>
      <c r="E9" s="29" t="n">
        <f aca="false">SUM(E5:E8)</f>
        <v>1360</v>
      </c>
      <c r="F9" s="30" t="n">
        <v>1377</v>
      </c>
      <c r="G9" s="29" t="n">
        <f aca="false">SUM(G4:G8)</f>
        <v>2167</v>
      </c>
      <c r="H9" s="31" t="s">
        <v>16</v>
      </c>
      <c r="I9" s="26"/>
    </row>
    <row r="10" customFormat="false" ht="12.75" hidden="false" customHeight="true" outlineLevel="0" collapsed="false">
      <c r="A10" s="32" t="s">
        <v>17</v>
      </c>
      <c r="B10" s="28" t="n">
        <v>1365</v>
      </c>
      <c r="C10" s="28" t="n">
        <v>1245</v>
      </c>
      <c r="D10" s="28" t="n">
        <v>1225</v>
      </c>
      <c r="E10" s="33" t="s">
        <v>0</v>
      </c>
      <c r="F10" s="0" t="s">
        <v>0</v>
      </c>
      <c r="G10" s="0" t="s">
        <v>0</v>
      </c>
      <c r="K10" s="13" t="s">
        <v>18</v>
      </c>
    </row>
    <row r="11" customFormat="false" ht="12.75" hidden="false" customHeight="true" outlineLevel="0" collapsed="false">
      <c r="A11" s="32" t="s">
        <v>19</v>
      </c>
      <c r="B11" s="28" t="n">
        <f aca="false">B10-B9</f>
        <v>-255</v>
      </c>
      <c r="C11" s="28" t="n">
        <f aca="false">C10-C9</f>
        <v>-138</v>
      </c>
      <c r="D11" s="28" t="n">
        <f aca="false">D10-D9</f>
        <v>-169</v>
      </c>
      <c r="E11" s="34"/>
      <c r="F11" s="35" t="s">
        <v>20</v>
      </c>
      <c r="I11" s="36" t="s">
        <v>21</v>
      </c>
      <c r="J11" s="37"/>
      <c r="K11" s="18" t="s">
        <v>22</v>
      </c>
    </row>
    <row r="12" customFormat="false" ht="12.75" hidden="false" customHeight="true" outlineLevel="0" collapsed="false">
      <c r="A12" s="32"/>
      <c r="B12" s="28"/>
      <c r="C12" s="28"/>
      <c r="D12" s="28" t="s">
        <v>0</v>
      </c>
      <c r="F12" s="35" t="s">
        <v>23</v>
      </c>
      <c r="G12" s="0" t="s">
        <v>0</v>
      </c>
      <c r="I12" s="38" t="s">
        <v>24</v>
      </c>
      <c r="J12" s="39" t="s">
        <v>25</v>
      </c>
      <c r="K12" s="40" t="n">
        <v>37253</v>
      </c>
    </row>
    <row r="13" customFormat="false" ht="12.75" hidden="false" customHeight="false" outlineLevel="0" collapsed="false">
      <c r="A13" s="9" t="s">
        <v>26</v>
      </c>
      <c r="B13" s="41" t="n">
        <v>573</v>
      </c>
      <c r="C13" s="41" t="n">
        <v>541</v>
      </c>
      <c r="D13" s="41" t="n">
        <v>540</v>
      </c>
      <c r="E13" s="42" t="n">
        <v>540</v>
      </c>
      <c r="F13" s="43" t="s">
        <v>27</v>
      </c>
      <c r="G13" s="17" t="n">
        <v>75</v>
      </c>
      <c r="H13" s="0" t="s">
        <v>0</v>
      </c>
      <c r="I13" s="38" t="s">
        <v>28</v>
      </c>
      <c r="J13" s="44" t="n">
        <v>1.94</v>
      </c>
      <c r="K13" s="45" t="s">
        <v>29</v>
      </c>
      <c r="L13" s="46"/>
    </row>
    <row r="14" customFormat="false" ht="12.75" hidden="false" customHeight="true" outlineLevel="0" collapsed="false">
      <c r="A14" s="32" t="s">
        <v>30</v>
      </c>
      <c r="B14" s="47" t="n">
        <v>613</v>
      </c>
      <c r="C14" s="47" t="n">
        <v>549</v>
      </c>
      <c r="D14" s="47" t="n">
        <v>500</v>
      </c>
      <c r="E14" s="48"/>
      <c r="F14" s="43" t="s">
        <v>31</v>
      </c>
      <c r="G14" s="31" t="n">
        <v>73</v>
      </c>
      <c r="H14" s="0"/>
      <c r="I14" s="38" t="s">
        <v>32</v>
      </c>
      <c r="J14" s="44" t="n">
        <v>2.19</v>
      </c>
      <c r="K14" s="49" t="n">
        <v>2.64</v>
      </c>
    </row>
    <row r="15" customFormat="false" ht="12.75" hidden="false" customHeight="true" outlineLevel="0" collapsed="false">
      <c r="A15" s="32" t="s">
        <v>19</v>
      </c>
      <c r="B15" s="28" t="n">
        <f aca="false">B14-B13</f>
        <v>40</v>
      </c>
      <c r="C15" s="28" t="n">
        <f aca="false">C14-C13</f>
        <v>8</v>
      </c>
      <c r="D15" s="28" t="n">
        <f aca="false">D14-D13</f>
        <v>-40</v>
      </c>
      <c r="E15" s="1" t="s">
        <v>33</v>
      </c>
      <c r="F15" s="43" t="s">
        <v>19</v>
      </c>
      <c r="G15" s="50" t="n">
        <f aca="false">SUM(G14-G13)</f>
        <v>-2</v>
      </c>
      <c r="H15" s="0"/>
      <c r="I15" s="38" t="s">
        <v>34</v>
      </c>
      <c r="J15" s="44" t="n">
        <v>2.36</v>
      </c>
      <c r="K15" s="49" t="s">
        <v>29</v>
      </c>
    </row>
    <row r="16" customFormat="false" ht="12.75" hidden="false" customHeight="true" outlineLevel="0" collapsed="false">
      <c r="A16" s="32" t="s">
        <v>35</v>
      </c>
      <c r="B16" s="51" t="n">
        <f aca="true">TODAY()-1</f>
        <v>45925</v>
      </c>
      <c r="C16" s="28" t="s">
        <v>36</v>
      </c>
      <c r="D16" s="52" t="n">
        <v>66</v>
      </c>
      <c r="E16" s="1" t="n">
        <v>-261</v>
      </c>
      <c r="F16" s="53" t="s">
        <v>35</v>
      </c>
      <c r="G16" s="28" t="s">
        <v>37</v>
      </c>
      <c r="H16" s="0"/>
      <c r="I16" s="26" t="s">
        <v>38</v>
      </c>
      <c r="J16" s="26"/>
      <c r="K16" s="54"/>
    </row>
    <row r="17" customFormat="false" ht="12.75" hidden="false" customHeight="true" outlineLevel="0" collapsed="false">
      <c r="A17" s="55"/>
      <c r="D17" s="0" t="s">
        <v>0</v>
      </c>
      <c r="E17" s="56" t="n">
        <f aca="false">SUM(D16+E16)</f>
        <v>-195</v>
      </c>
      <c r="F17" s="51" t="n">
        <f aca="true">TODAY()-2</f>
        <v>45924</v>
      </c>
      <c r="G17" s="52" t="n">
        <v>8</v>
      </c>
      <c r="H17" s="0"/>
      <c r="I17" s="26"/>
      <c r="J17" s="26"/>
      <c r="K17" s="26"/>
    </row>
    <row r="18" customFormat="false" ht="12.75" hidden="false" customHeight="true" outlineLevel="0" collapsed="false">
      <c r="A18" s="9" t="s">
        <v>39</v>
      </c>
      <c r="B18" s="41" t="n">
        <v>177</v>
      </c>
      <c r="C18" s="41" t="n">
        <v>144</v>
      </c>
      <c r="D18" s="41" t="n">
        <v>143</v>
      </c>
      <c r="E18" s="42" t="n">
        <v>142</v>
      </c>
      <c r="F18" s="43" t="s">
        <v>40</v>
      </c>
      <c r="G18" s="17" t="n">
        <v>115</v>
      </c>
      <c r="H18" s="0"/>
      <c r="I18" s="39" t="s">
        <v>41</v>
      </c>
      <c r="J18" s="11"/>
      <c r="K18" s="57" t="s">
        <v>42</v>
      </c>
    </row>
    <row r="19" customFormat="false" ht="12.75" hidden="false" customHeight="true" outlineLevel="0" collapsed="false">
      <c r="A19" s="32" t="s">
        <v>43</v>
      </c>
      <c r="B19" s="47" t="n">
        <v>116</v>
      </c>
      <c r="C19" s="47" t="n">
        <v>108</v>
      </c>
      <c r="D19" s="47" t="n">
        <v>115</v>
      </c>
      <c r="E19" s="58" t="s">
        <v>44</v>
      </c>
      <c r="F19" s="43" t="s">
        <v>45</v>
      </c>
      <c r="G19" s="31" t="n">
        <v>95</v>
      </c>
      <c r="H19" s="0"/>
      <c r="I19" s="59" t="s">
        <v>46</v>
      </c>
      <c r="J19" s="60" t="n">
        <v>2.64</v>
      </c>
      <c r="K19" s="26"/>
    </row>
    <row r="20" customFormat="false" ht="12.75" hidden="false" customHeight="true" outlineLevel="0" collapsed="false">
      <c r="A20" s="32" t="s">
        <v>19</v>
      </c>
      <c r="B20" s="28" t="n">
        <f aca="false">B19-B18</f>
        <v>-61</v>
      </c>
      <c r="C20" s="28" t="n">
        <f aca="false">C19-C18</f>
        <v>-36</v>
      </c>
      <c r="D20" s="28" t="n">
        <v>-150</v>
      </c>
      <c r="E20" s="58" t="s">
        <v>47</v>
      </c>
      <c r="F20" s="43" t="s">
        <v>19</v>
      </c>
      <c r="G20" s="50" t="n">
        <f aca="false">SUM(G19-G18)</f>
        <v>-20</v>
      </c>
      <c r="H20" s="0"/>
      <c r="I20" s="61" t="n">
        <v>0.03</v>
      </c>
      <c r="J20" s="44" t="n">
        <v>2.39</v>
      </c>
      <c r="K20" s="26"/>
    </row>
    <row r="21" customFormat="false" ht="12.75" hidden="true" customHeight="true" outlineLevel="0" collapsed="false">
      <c r="A21" s="32" t="s">
        <v>35</v>
      </c>
      <c r="B21" s="51" t="n">
        <f aca="true">TODAY()-1</f>
        <v>45925</v>
      </c>
      <c r="C21" s="28" t="s">
        <v>48</v>
      </c>
      <c r="D21" s="52" t="n">
        <v>-78</v>
      </c>
      <c r="F21" s="62" t="s">
        <v>35</v>
      </c>
      <c r="G21" s="28" t="s">
        <v>49</v>
      </c>
      <c r="H21" s="0"/>
      <c r="I21" s="12" t="s">
        <v>50</v>
      </c>
      <c r="J21" s="44" t="n">
        <f aca="false">+(J19+J20)/2</f>
        <v>2.515</v>
      </c>
    </row>
    <row r="22" customFormat="false" ht="13.5" hidden="false" customHeight="true" outlineLevel="0" collapsed="false">
      <c r="B22" s="0" t="s">
        <v>0</v>
      </c>
      <c r="E22" s="0" t="s">
        <v>0</v>
      </c>
      <c r="F22" s="51" t="n">
        <f aca="true">TODAY()-2</f>
        <v>45924</v>
      </c>
      <c r="G22" s="52" t="n">
        <v>19</v>
      </c>
      <c r="H22" s="0"/>
      <c r="I22" s="0" t="s">
        <v>51</v>
      </c>
    </row>
    <row r="23" customFormat="false" ht="12.75" hidden="false" customHeight="true" outlineLevel="0" collapsed="false">
      <c r="A23" s="9" t="s">
        <v>52</v>
      </c>
      <c r="B23" s="41" t="n">
        <v>61</v>
      </c>
      <c r="C23" s="41" t="n">
        <v>63</v>
      </c>
      <c r="D23" s="41" t="n">
        <v>64</v>
      </c>
      <c r="E23" s="42" t="n">
        <v>71</v>
      </c>
      <c r="F23" s="43" t="s">
        <v>53</v>
      </c>
      <c r="G23" s="17" t="n">
        <v>215</v>
      </c>
      <c r="H23" s="0" t="s">
        <v>0</v>
      </c>
      <c r="I23" s="26"/>
      <c r="J23" s="26"/>
    </row>
    <row r="24" customFormat="false" ht="12.75" hidden="false" customHeight="true" outlineLevel="0" collapsed="false">
      <c r="A24" s="32" t="s">
        <v>54</v>
      </c>
      <c r="B24" s="47" t="n">
        <v>49</v>
      </c>
      <c r="C24" s="47" t="n">
        <v>49</v>
      </c>
      <c r="D24" s="47" t="n">
        <v>44</v>
      </c>
      <c r="E24" s="0" t="s">
        <v>0</v>
      </c>
      <c r="F24" s="43" t="s">
        <v>55</v>
      </c>
      <c r="G24" s="31" t="n">
        <v>206</v>
      </c>
      <c r="H24" s="0"/>
      <c r="I24" s="26"/>
      <c r="J24" s="26"/>
    </row>
    <row r="25" customFormat="false" ht="12.75" hidden="false" customHeight="true" outlineLevel="0" collapsed="false">
      <c r="A25" s="32" t="s">
        <v>19</v>
      </c>
      <c r="B25" s="28" t="n">
        <f aca="false">B24-B23</f>
        <v>-12</v>
      </c>
      <c r="C25" s="28" t="n">
        <f aca="false">C24-C23</f>
        <v>-14</v>
      </c>
      <c r="D25" s="28" t="n">
        <f aca="false">D24-D23</f>
        <v>-20</v>
      </c>
      <c r="E25" s="6"/>
      <c r="F25" s="43" t="s">
        <v>19</v>
      </c>
      <c r="G25" s="50" t="n">
        <f aca="false">SUM(G24-G23)</f>
        <v>-9</v>
      </c>
      <c r="H25" s="0"/>
    </row>
    <row r="26" customFormat="false" ht="12.75" hidden="false" customHeight="true" outlineLevel="0" collapsed="false">
      <c r="A26" s="32" t="s">
        <v>35</v>
      </c>
      <c r="B26" s="51" t="n">
        <f aca="true">TODAY()-1</f>
        <v>45925</v>
      </c>
      <c r="C26" s="28" t="s">
        <v>56</v>
      </c>
      <c r="D26" s="52" t="n">
        <v>-33</v>
      </c>
      <c r="E26" s="0" t="s">
        <v>0</v>
      </c>
      <c r="F26" s="53" t="s">
        <v>35</v>
      </c>
      <c r="G26" s="28" t="s">
        <v>57</v>
      </c>
      <c r="H26" s="0"/>
    </row>
    <row r="27" customFormat="false" ht="12.75" hidden="false" customHeight="false" outlineLevel="0" collapsed="false">
      <c r="F27" s="51" t="n">
        <f aca="true">TODAY()-2</f>
        <v>45924</v>
      </c>
      <c r="G27" s="52" t="n">
        <v>101</v>
      </c>
      <c r="H27" s="0"/>
    </row>
    <row r="28" customFormat="false" ht="12.75" hidden="false" customHeight="true" outlineLevel="0" collapsed="false">
      <c r="A28" s="9" t="s">
        <v>58</v>
      </c>
      <c r="B28" s="41" t="n">
        <v>343</v>
      </c>
      <c r="C28" s="41" t="n">
        <v>293</v>
      </c>
      <c r="D28" s="41" t="n">
        <v>303</v>
      </c>
      <c r="E28" s="42" t="n">
        <v>274</v>
      </c>
    </row>
    <row r="29" customFormat="false" ht="12.75" hidden="false" customHeight="true" outlineLevel="0" collapsed="false">
      <c r="A29" s="32" t="s">
        <v>59</v>
      </c>
      <c r="B29" s="47" t="n">
        <v>278</v>
      </c>
      <c r="C29" s="47" t="n">
        <v>241</v>
      </c>
      <c r="D29" s="47" t="n">
        <v>250</v>
      </c>
      <c r="E29" s="63"/>
    </row>
    <row r="30" customFormat="false" ht="12.75" hidden="false" customHeight="true" outlineLevel="0" collapsed="false">
      <c r="A30" s="32" t="s">
        <v>19</v>
      </c>
      <c r="B30" s="28" t="n">
        <f aca="false">B29-B28</f>
        <v>-65</v>
      </c>
      <c r="C30" s="28" t="n">
        <f aca="false">C29-C28</f>
        <v>-52</v>
      </c>
      <c r="D30" s="28" t="n">
        <f aca="false">D29-D28</f>
        <v>-53</v>
      </c>
      <c r="E30" s="6" t="s">
        <v>0</v>
      </c>
    </row>
    <row r="31" customFormat="false" ht="13.5" hidden="true" customHeight="true" outlineLevel="0" collapsed="false">
      <c r="A31" s="32" t="s">
        <v>35</v>
      </c>
      <c r="B31" s="51" t="n">
        <f aca="true">TODAY()-1</f>
        <v>45925</v>
      </c>
      <c r="C31" s="28" t="s">
        <v>60</v>
      </c>
      <c r="D31" s="52" t="n">
        <v>-83</v>
      </c>
    </row>
    <row r="32" customFormat="false" ht="12.75" hidden="false" customHeight="true" outlineLevel="0" collapsed="false">
      <c r="A32" s="32" t="s">
        <v>35</v>
      </c>
      <c r="B32" s="51" t="n">
        <f aca="true">TODAY()-1</f>
        <v>45925</v>
      </c>
      <c r="C32" s="28" t="s">
        <v>60</v>
      </c>
      <c r="D32" s="52" t="n">
        <v>-300</v>
      </c>
      <c r="E32" s="64"/>
    </row>
    <row r="33" customFormat="false" ht="12.75" hidden="false" customHeight="true" outlineLevel="0" collapsed="false">
      <c r="D33" s="65"/>
      <c r="E33" s="64"/>
    </row>
    <row r="34" customFormat="false" ht="12.75" hidden="false" customHeight="true" outlineLevel="0" collapsed="false">
      <c r="A34" s="66" t="s">
        <v>61</v>
      </c>
      <c r="C34" s="67"/>
      <c r="D34" s="64"/>
    </row>
    <row r="35" customFormat="false" ht="12.75" hidden="false" customHeight="false" outlineLevel="0" collapsed="false">
      <c r="A35" s="66" t="s">
        <v>62</v>
      </c>
      <c r="D35" s="68"/>
    </row>
    <row r="36" customFormat="false" ht="12.75" hidden="false" customHeight="true" outlineLevel="0" collapsed="false">
      <c r="A36" s="69" t="s">
        <v>63</v>
      </c>
      <c r="B36" s="70" t="n">
        <v>-884915</v>
      </c>
      <c r="C36" s="71" t="s">
        <v>64</v>
      </c>
      <c r="D36" s="72" t="n">
        <f aca="false">SUM(B36)+(D11*1000)</f>
        <v>-1053915</v>
      </c>
      <c r="E36" s="73" t="s">
        <v>65</v>
      </c>
      <c r="F36" s="74" t="s">
        <v>66</v>
      </c>
      <c r="H36" s="14" t="n">
        <f aca="true">TODAY()</f>
        <v>45926</v>
      </c>
      <c r="K36" s="75"/>
    </row>
    <row r="37" customFormat="false" ht="12.75" hidden="false" customHeight="true" outlineLevel="0" collapsed="false">
      <c r="A37" s="69" t="s">
        <v>67</v>
      </c>
      <c r="B37" s="76" t="n">
        <v>858822</v>
      </c>
      <c r="C37" s="71" t="s">
        <v>36</v>
      </c>
      <c r="D37" s="77"/>
      <c r="E37" s="73" t="s">
        <v>65</v>
      </c>
      <c r="F37" s="78" t="s">
        <v>68</v>
      </c>
      <c r="G37" s="79" t="s">
        <v>69</v>
      </c>
      <c r="H37" s="80" t="s">
        <v>70</v>
      </c>
      <c r="I37" s="80" t="s">
        <v>71</v>
      </c>
      <c r="J37" s="80" t="s">
        <v>72</v>
      </c>
      <c r="K37" s="8"/>
    </row>
    <row r="38" customFormat="false" ht="12.75" hidden="false" customHeight="true" outlineLevel="0" collapsed="false">
      <c r="A38" s="69" t="s">
        <v>73</v>
      </c>
      <c r="B38" s="81" t="n">
        <v>265576</v>
      </c>
      <c r="C38" s="71" t="s">
        <v>36</v>
      </c>
      <c r="D38" s="82"/>
      <c r="E38" s="73" t="s">
        <v>65</v>
      </c>
      <c r="F38" s="83" t="s">
        <v>74</v>
      </c>
      <c r="G38" s="84" t="n">
        <v>3004</v>
      </c>
      <c r="H38" s="85" t="n">
        <v>-976</v>
      </c>
      <c r="I38" s="86"/>
      <c r="J38" s="86" t="s">
        <v>0</v>
      </c>
      <c r="K38" s="87"/>
    </row>
    <row r="39" customFormat="false" ht="12.75" hidden="false" customHeight="true" outlineLevel="0" collapsed="false">
      <c r="A39" s="66" t="s">
        <v>75</v>
      </c>
      <c r="F39" s="83" t="s">
        <v>76</v>
      </c>
      <c r="G39" s="84" t="n">
        <v>0</v>
      </c>
      <c r="H39" s="85" t="n">
        <v>0</v>
      </c>
      <c r="I39" s="86"/>
      <c r="J39" s="86"/>
      <c r="K39" s="88"/>
    </row>
    <row r="40" customFormat="false" ht="12.75" hidden="false" customHeight="false" outlineLevel="0" collapsed="false">
      <c r="A40" s="0" t="s">
        <v>77</v>
      </c>
      <c r="E40" s="89"/>
      <c r="F40" s="83" t="s">
        <v>78</v>
      </c>
      <c r="G40" s="84" t="n">
        <v>6682</v>
      </c>
      <c r="H40" s="85" t="n">
        <v>-645</v>
      </c>
      <c r="I40" s="86" t="n">
        <v>0</v>
      </c>
      <c r="J40" s="86" t="n">
        <v>0</v>
      </c>
      <c r="K40" s="90" t="s">
        <v>79</v>
      </c>
      <c r="O40" s="91"/>
      <c r="P40" s="91"/>
    </row>
    <row r="41" customFormat="false" ht="12.75" hidden="false" customHeight="false" outlineLevel="0" collapsed="false">
      <c r="A41" s="12" t="s">
        <v>80</v>
      </c>
      <c r="B41" s="92"/>
      <c r="C41" s="93" t="s">
        <v>36</v>
      </c>
      <c r="D41" s="87"/>
      <c r="E41" s="89"/>
      <c r="F41" s="83" t="s">
        <v>81</v>
      </c>
      <c r="G41" s="84" t="n">
        <v>0</v>
      </c>
      <c r="H41" s="85" t="n">
        <v>0</v>
      </c>
      <c r="I41" s="85"/>
      <c r="J41" s="86" t="n">
        <v>0</v>
      </c>
      <c r="K41" s="90" t="s">
        <v>82</v>
      </c>
    </row>
    <row r="42" customFormat="false" ht="12.75" hidden="false" customHeight="false" outlineLevel="0" collapsed="false">
      <c r="A42" s="12" t="s">
        <v>83</v>
      </c>
      <c r="B42" s="92"/>
      <c r="C42" s="93" t="s">
        <v>36</v>
      </c>
      <c r="D42" s="87"/>
      <c r="E42" s="87"/>
      <c r="F42" s="38" t="s">
        <v>84</v>
      </c>
      <c r="G42" s="94" t="n">
        <f aca="false">SUM(G38:G41)</f>
        <v>9686</v>
      </c>
      <c r="H42" s="95" t="n">
        <f aca="false">SUM(H38:H41)</f>
        <v>-1621</v>
      </c>
      <c r="I42" s="96" t="n">
        <f aca="false">SUM(I38:I41)</f>
        <v>0</v>
      </c>
      <c r="J42" s="97" t="n">
        <v>0</v>
      </c>
      <c r="K42" s="98" t="n">
        <f aca="false">SUM(G42:J42)</f>
        <v>8065</v>
      </c>
    </row>
    <row r="43" customFormat="false" ht="12.75" hidden="false" customHeight="false" outlineLevel="0" collapsed="false">
      <c r="A43" s="12" t="s">
        <v>85</v>
      </c>
      <c r="B43" s="92"/>
      <c r="C43" s="93" t="s">
        <v>86</v>
      </c>
      <c r="D43" s="87"/>
      <c r="E43" s="26"/>
      <c r="F43" s="91"/>
      <c r="G43" s="91"/>
      <c r="H43" s="91"/>
      <c r="I43" s="91"/>
      <c r="J43" s="91"/>
      <c r="K43" s="91"/>
    </row>
    <row r="44" customFormat="false" ht="12.75" hidden="false" customHeight="false" outlineLevel="0" collapsed="false">
      <c r="A44" s="8"/>
      <c r="B44" s="99"/>
      <c r="C44" s="100"/>
      <c r="D44" s="101"/>
      <c r="F44" s="74" t="s">
        <v>87</v>
      </c>
      <c r="G44" s="91"/>
      <c r="I44" s="102"/>
      <c r="J44" s="88"/>
      <c r="K44" s="91"/>
    </row>
    <row r="45" customFormat="false" ht="12.75" hidden="false" customHeight="false" outlineLevel="0" collapsed="false">
      <c r="A45" s="62" t="s">
        <v>88</v>
      </c>
      <c r="B45" s="51" t="n">
        <f aca="true">TODAY()-1</f>
        <v>45925</v>
      </c>
      <c r="C45" s="51" t="n">
        <f aca="true">TODAY()</f>
        <v>45926</v>
      </c>
      <c r="D45" s="17" t="s">
        <v>89</v>
      </c>
      <c r="F45" s="38" t="s">
        <v>90</v>
      </c>
      <c r="G45" s="12" t="s">
        <v>91</v>
      </c>
      <c r="H45" s="103" t="s">
        <v>92</v>
      </c>
      <c r="J45" s="104"/>
    </row>
    <row r="46" customFormat="false" ht="12.75" hidden="false" customHeight="false" outlineLevel="0" collapsed="false">
      <c r="A46" s="105" t="s">
        <v>93</v>
      </c>
      <c r="B46" s="28" t="n">
        <v>1461</v>
      </c>
      <c r="C46" s="28" t="n">
        <v>1490</v>
      </c>
      <c r="D46" s="28" t="n">
        <f aca="false">C46-B46</f>
        <v>29</v>
      </c>
      <c r="F46" s="38" t="s">
        <v>94</v>
      </c>
      <c r="G46" s="98" t="n">
        <v>124699</v>
      </c>
      <c r="H46" s="106"/>
      <c r="I46" s="8"/>
      <c r="K46" s="91"/>
    </row>
    <row r="47" customFormat="false" ht="12.75" hidden="false" customHeight="false" outlineLevel="0" collapsed="false">
      <c r="A47" s="105" t="s">
        <v>95</v>
      </c>
      <c r="B47" s="28" t="n">
        <v>3326</v>
      </c>
      <c r="C47" s="28" t="n">
        <v>3312</v>
      </c>
      <c r="D47" s="28" t="n">
        <f aca="false">C47-B47</f>
        <v>-14</v>
      </c>
      <c r="F47" s="38" t="s">
        <v>96</v>
      </c>
      <c r="G47" s="107" t="n">
        <v>-213443</v>
      </c>
      <c r="H47" s="106" t="s">
        <v>0</v>
      </c>
      <c r="I47" s="108"/>
      <c r="J47" s="8"/>
    </row>
    <row r="48" customFormat="false" ht="12.75" hidden="false" customHeight="false" outlineLevel="0" collapsed="false">
      <c r="A48" s="105" t="s">
        <v>97</v>
      </c>
      <c r="B48" s="28" t="n">
        <f aca="false">SUM(B46:B47)</f>
        <v>4787</v>
      </c>
      <c r="C48" s="28" t="n">
        <f aca="false">SUM(C46:C47)</f>
        <v>4802</v>
      </c>
      <c r="D48" s="28" t="n">
        <f aca="false">C48-B48</f>
        <v>15</v>
      </c>
      <c r="F48" s="39" t="s">
        <v>98</v>
      </c>
      <c r="G48" s="95" t="n">
        <f aca="false">SUM(G46:G47)</f>
        <v>-88744</v>
      </c>
      <c r="H48" s="109" t="s">
        <v>99</v>
      </c>
      <c r="I48" s="108"/>
      <c r="J48" s="110"/>
    </row>
    <row r="49" customFormat="false" ht="12.75" hidden="false" customHeight="false" outlineLevel="0" collapsed="false">
      <c r="A49" s="111" t="s">
        <v>100</v>
      </c>
      <c r="B49" s="112" t="n">
        <v>2062</v>
      </c>
      <c r="C49" s="112" t="n">
        <v>2033</v>
      </c>
      <c r="D49" s="112" t="n">
        <f aca="false">C49-B49</f>
        <v>-29</v>
      </c>
      <c r="E49" s="113"/>
      <c r="J49" s="110"/>
    </row>
    <row r="50" customFormat="false" ht="12.75" hidden="false" customHeight="false" outlineLevel="0" collapsed="false">
      <c r="A50" s="114" t="s">
        <v>101</v>
      </c>
      <c r="B50" s="115" t="s">
        <v>102</v>
      </c>
      <c r="C50" s="115" t="s">
        <v>103</v>
      </c>
      <c r="D50" s="115" t="s">
        <v>104</v>
      </c>
      <c r="E50" s="115" t="s">
        <v>105</v>
      </c>
      <c r="F50" s="116" t="n">
        <v>37257</v>
      </c>
      <c r="G50" s="115" t="s">
        <v>0</v>
      </c>
      <c r="H50" s="115" t="s">
        <v>0</v>
      </c>
      <c r="I50" s="117"/>
      <c r="J50" s="118" t="s">
        <v>106</v>
      </c>
      <c r="L50" s="108"/>
    </row>
    <row r="51" customFormat="false" ht="12.75" hidden="false" customHeight="false" outlineLevel="0" collapsed="false">
      <c r="A51" s="119" t="s">
        <v>107</v>
      </c>
      <c r="B51" s="115" t="s">
        <v>108</v>
      </c>
      <c r="C51" s="115" t="s">
        <v>109</v>
      </c>
      <c r="D51" s="115" t="s">
        <v>108</v>
      </c>
      <c r="E51" s="115" t="s">
        <v>109</v>
      </c>
      <c r="F51" s="120" t="s">
        <v>110</v>
      </c>
      <c r="G51" s="120" t="s">
        <v>0</v>
      </c>
      <c r="H51" s="120" t="s">
        <v>0</v>
      </c>
      <c r="I51" s="117"/>
      <c r="J51" s="118" t="s">
        <v>111</v>
      </c>
      <c r="K51" s="26"/>
      <c r="L51" s="26"/>
    </row>
    <row r="52" customFormat="false" ht="12.75" hidden="false" customHeight="false" outlineLevel="0" collapsed="false">
      <c r="A52" s="121" t="s">
        <v>112</v>
      </c>
      <c r="B52" s="122" t="s">
        <v>113</v>
      </c>
      <c r="C52" s="122" t="s">
        <v>114</v>
      </c>
      <c r="D52" s="122"/>
      <c r="E52" s="123"/>
      <c r="F52" s="26"/>
      <c r="G52" s="33"/>
      <c r="H52" s="33"/>
      <c r="I52" s="26"/>
      <c r="J52" s="26"/>
    </row>
    <row r="53" customFormat="false" ht="12.75" hidden="false" customHeight="false" outlineLevel="0" collapsed="false">
      <c r="A53" s="124" t="s">
        <v>115</v>
      </c>
      <c r="B53" s="125" t="s">
        <v>0</v>
      </c>
      <c r="C53" s="126" t="s">
        <v>0</v>
      </c>
      <c r="D53" s="127" t="s">
        <v>0</v>
      </c>
      <c r="E53" s="128"/>
      <c r="F53" s="26"/>
      <c r="G53" s="26"/>
      <c r="H53" s="33"/>
      <c r="I53" s="26"/>
      <c r="J53" s="26"/>
    </row>
    <row r="54" customFormat="false" ht="12.75" hidden="false" customHeight="false" outlineLevel="0" collapsed="false">
      <c r="A54" s="129" t="n">
        <v>37252</v>
      </c>
      <c r="B54" s="67" t="s">
        <v>116</v>
      </c>
      <c r="H54" s="0"/>
    </row>
    <row r="55" customFormat="false" ht="12.75" hidden="false" customHeight="false" outlineLevel="0" collapsed="false">
      <c r="A55" s="129" t="n">
        <v>37252</v>
      </c>
      <c r="B55" s="67" t="s">
        <v>117</v>
      </c>
      <c r="H55" s="0"/>
    </row>
    <row r="56" customFormat="false" ht="12.75" hidden="false" customHeight="false" outlineLevel="0" collapsed="false">
      <c r="A56" s="124" t="s">
        <v>118</v>
      </c>
      <c r="H56" s="0"/>
    </row>
    <row r="57" customFormat="false" ht="12.75" hidden="false" customHeight="false" outlineLevel="0" collapsed="false">
      <c r="A57" s="129" t="n">
        <v>37256</v>
      </c>
      <c r="B57" s="130" t="s">
        <v>119</v>
      </c>
      <c r="E57" s="125" t="s">
        <v>120</v>
      </c>
      <c r="H57" s="0"/>
    </row>
    <row r="58" customFormat="false" ht="12.75" hidden="false" customHeight="false" outlineLevel="0" collapsed="false">
      <c r="A58" s="129"/>
      <c r="B58" s="67" t="s">
        <v>121</v>
      </c>
      <c r="E58" s="125" t="s">
        <v>122</v>
      </c>
      <c r="H58" s="0"/>
    </row>
    <row r="59" customFormat="false" ht="12.75" hidden="false" customHeight="false" outlineLevel="0" collapsed="false">
      <c r="A59" s="129"/>
      <c r="B59" s="67" t="s">
        <v>123</v>
      </c>
      <c r="E59" s="125" t="s">
        <v>122</v>
      </c>
      <c r="H59" s="0"/>
    </row>
    <row r="60" customFormat="false" ht="12.75" hidden="false" customHeight="false" outlineLevel="0" collapsed="false">
      <c r="A60" s="129"/>
      <c r="B60" s="130" t="s">
        <v>124</v>
      </c>
      <c r="E60" s="125" t="s">
        <v>125</v>
      </c>
      <c r="H60" s="0"/>
    </row>
    <row r="61" customFormat="false" ht="12.75" hidden="false" customHeight="false" outlineLevel="0" collapsed="false">
      <c r="A61" s="129"/>
      <c r="B61" s="67" t="s">
        <v>126</v>
      </c>
      <c r="E61" s="125" t="s">
        <v>122</v>
      </c>
      <c r="H61" s="0"/>
    </row>
    <row r="62" customFormat="false" ht="12.75" hidden="false" customHeight="false" outlineLevel="0" collapsed="false">
      <c r="A62" s="129"/>
      <c r="B62" s="67" t="s">
        <v>127</v>
      </c>
      <c r="E62" s="125" t="s">
        <v>122</v>
      </c>
      <c r="H62" s="0"/>
    </row>
    <row r="63" customFormat="false" ht="12.75" hidden="false" customHeight="false" outlineLevel="0" collapsed="false">
      <c r="A63" s="129"/>
      <c r="B63" s="67" t="s">
        <v>128</v>
      </c>
      <c r="E63" s="125" t="s">
        <v>122</v>
      </c>
      <c r="H63" s="0"/>
    </row>
    <row r="64" customFormat="false" ht="12.75" hidden="false" customHeight="false" outlineLevel="0" collapsed="false">
      <c r="A64" s="129"/>
      <c r="B64" s="67" t="s">
        <v>129</v>
      </c>
      <c r="E64" s="125" t="s">
        <v>122</v>
      </c>
    </row>
    <row r="65" customFormat="false" ht="12.75" hidden="false" customHeight="false" outlineLevel="0" collapsed="false">
      <c r="A65" s="129"/>
      <c r="B65" s="130" t="s">
        <v>130</v>
      </c>
      <c r="E65" s="125" t="s">
        <v>122</v>
      </c>
      <c r="F65" s="26"/>
      <c r="G65" s="26"/>
      <c r="H65" s="33"/>
      <c r="I65" s="26"/>
      <c r="J65" s="26"/>
    </row>
    <row r="66" customFormat="false" ht="12.75" hidden="false" customHeight="false" outlineLevel="0" collapsed="false">
      <c r="A66" s="129"/>
      <c r="B66" s="67" t="s">
        <v>131</v>
      </c>
      <c r="E66" s="125" t="s">
        <v>122</v>
      </c>
      <c r="F66" s="26"/>
      <c r="G66" s="26"/>
      <c r="H66" s="33"/>
      <c r="I66" s="26"/>
      <c r="J66" s="26"/>
    </row>
    <row r="67" customFormat="false" ht="12.75" hidden="false" customHeight="false" outlineLevel="0" collapsed="false">
      <c r="A67" s="129"/>
      <c r="B67" s="67" t="s">
        <v>132</v>
      </c>
      <c r="E67" s="125" t="s">
        <v>122</v>
      </c>
    </row>
    <row r="68" customFormat="false" ht="12.75" hidden="false" customHeight="false" outlineLevel="0" collapsed="false">
      <c r="A68" s="129"/>
      <c r="B68" s="67" t="s">
        <v>133</v>
      </c>
      <c r="E68" s="125" t="s">
        <v>122</v>
      </c>
    </row>
    <row r="69" customFormat="false" ht="12.75" hidden="false" customHeight="false" outlineLevel="0" collapsed="false">
      <c r="A69" s="129"/>
      <c r="B69" s="67" t="s">
        <v>134</v>
      </c>
      <c r="D69" s="131"/>
      <c r="E69" s="125" t="s">
        <v>135</v>
      </c>
      <c r="F69" s="131"/>
      <c r="G69" s="132"/>
      <c r="H69" s="133"/>
      <c r="I69" s="132"/>
      <c r="J69" s="132"/>
    </row>
    <row r="70" customFormat="false" ht="12.75" hidden="false" customHeight="false" outlineLevel="0" collapsed="false">
      <c r="A70" s="134"/>
      <c r="B70" s="67" t="s">
        <v>136</v>
      </c>
      <c r="E70" s="125"/>
    </row>
    <row r="71" customFormat="false" ht="12.75" hidden="false" customHeight="false" outlineLevel="0" collapsed="false">
      <c r="A71" s="134"/>
      <c r="E71" s="135"/>
    </row>
    <row r="72" customFormat="false" ht="12.75" hidden="false" customHeight="false" outlineLevel="0" collapsed="false">
      <c r="A72" s="134"/>
      <c r="E72" s="135"/>
    </row>
    <row r="73" customFormat="false" ht="12.75" hidden="false" customHeight="false" outlineLevel="0" collapsed="false">
      <c r="A73" s="134"/>
      <c r="E73" s="135"/>
    </row>
    <row r="74" customFormat="false" ht="12.75" hidden="false" customHeight="false" outlineLevel="0" collapsed="false">
      <c r="A74" s="134"/>
      <c r="E74" s="135"/>
      <c r="F74" s="131"/>
      <c r="G74" s="136"/>
      <c r="H74" s="131"/>
      <c r="I74" s="131"/>
    </row>
    <row r="75" customFormat="false" ht="12.75" hidden="false" customHeight="false" outlineLevel="0" collapsed="false">
      <c r="E75" s="135"/>
    </row>
  </sheetData>
  <printOptions headings="false" gridLines="false" gridLinesSet="true" horizontalCentered="false" verticalCentered="false"/>
  <pageMargins left="0" right="0" top="0.540277777777778" bottom="0.6" header="0.3" footer="0.29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2001-12-31T10:57:02Z</cp:lastPrinted>
  <dcterms:modified xsi:type="dcterms:W3CDTF">2001-12-31T10:57:06Z</dcterms:modified>
  <cp:revision>0</cp:revision>
  <dc:subject/>
  <dc:title/>
</cp:coreProperties>
</file>