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RNING MEETING" sheetId="1" state="visible" r:id="rId3"/>
  </sheets>
  <definedNames>
    <definedName function="false" hidden="false" localSheetId="0" name="_xlnm.Print_Area" vbProcedure="false">'MORNING MEETING'!$A$1:$K$81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<sst xmlns="http://schemas.openxmlformats.org/spreadsheetml/2006/main" count="200" uniqueCount="130">
  <si>
    <t xml:space="preserve"> </t>
  </si>
  <si>
    <t xml:space="preserve">Daily Market Summary of Scheduled Volumes</t>
  </si>
  <si>
    <t xml:space="preserve">Total East Market Nom.</t>
  </si>
  <si>
    <t xml:space="preserve">Posted Capacity </t>
  </si>
  <si>
    <t xml:space="preserve">Sch. Vol. by Ser.Type</t>
  </si>
  <si>
    <t xml:space="preserve">West FTS</t>
  </si>
  <si>
    <t xml:space="preserve">Allocation</t>
  </si>
  <si>
    <t xml:space="preserve">FTS 1</t>
  </si>
  <si>
    <t xml:space="preserve">West IPS</t>
  </si>
  <si>
    <t xml:space="preserve">Firm only</t>
  </si>
  <si>
    <t xml:space="preserve">FTS 2</t>
  </si>
  <si>
    <t xml:space="preserve">West ITS</t>
  </si>
  <si>
    <t xml:space="preserve">SFTS</t>
  </si>
  <si>
    <t xml:space="preserve">West PNR</t>
  </si>
  <si>
    <t xml:space="preserve">ITS</t>
  </si>
  <si>
    <t xml:space="preserve">PNR-IDD</t>
  </si>
  <si>
    <t xml:space="preserve">Total East Market</t>
  </si>
  <si>
    <t xml:space="preserve">Ttl West</t>
  </si>
  <si>
    <t xml:space="preserve">Total Market Delivery</t>
  </si>
  <si>
    <t xml:space="preserve">Gas Spot Price($)</t>
  </si>
  <si>
    <t xml:space="preserve">Over\Under</t>
  </si>
  <si>
    <t xml:space="preserve">Gas Control Meter Imbalances</t>
  </si>
  <si>
    <t xml:space="preserve">Cash In/Out Price(Estimate)*</t>
  </si>
  <si>
    <t xml:space="preserve">as of</t>
  </si>
  <si>
    <t xml:space="preserve">Updated by Gas Control</t>
  </si>
  <si>
    <t xml:space="preserve">Location</t>
  </si>
  <si>
    <t xml:space="preserve">Beg.Mthly Ctrc Index($)</t>
  </si>
  <si>
    <t xml:space="preserve">FPL Ttl Sch. (grp#246)</t>
  </si>
  <si>
    <t xml:space="preserve">Mops Sch.</t>
  </si>
  <si>
    <t xml:space="preserve">Tivoli (Z1)</t>
  </si>
  <si>
    <t xml:space="preserve">FPL Actual Measured</t>
  </si>
  <si>
    <t xml:space="preserve">Mops Actual</t>
  </si>
  <si>
    <t xml:space="preserve">Vermilion (Z2)</t>
  </si>
  <si>
    <t xml:space="preserve">St. Helena (Z3)</t>
  </si>
  <si>
    <t xml:space="preserve">M\T\D imbalance as of:</t>
  </si>
  <si>
    <t xml:space="preserve">Due Fpl</t>
  </si>
  <si>
    <t xml:space="preserve">Due Fgt</t>
  </si>
  <si>
    <t xml:space="preserve">*Gas Daily</t>
  </si>
  <si>
    <t xml:space="preserve">FPC Ttl Sch (grp# 1204)</t>
  </si>
  <si>
    <t xml:space="preserve">Transco Vinton Sch.</t>
  </si>
  <si>
    <t xml:space="preserve">Resid Oil Prices in MMBtu($)* as of: </t>
  </si>
  <si>
    <t xml:space="preserve">FPC Actual Measured</t>
  </si>
  <si>
    <t xml:space="preserve">Transco Vinton Actual</t>
  </si>
  <si>
    <t xml:space="preserve">1%(No. 6)</t>
  </si>
  <si>
    <t xml:space="preserve">Due Fpc</t>
  </si>
  <si>
    <t xml:space="preserve">Due Tran</t>
  </si>
  <si>
    <t xml:space="preserve">Blended 1&amp; 3%</t>
  </si>
  <si>
    <t xml:space="preserve">*Platts Energy Trader</t>
  </si>
  <si>
    <t xml:space="preserve">FGU Ttl Sch (grp# 1202)</t>
  </si>
  <si>
    <t xml:space="preserve">Transco Citronelle Sch. </t>
  </si>
  <si>
    <t xml:space="preserve">Cane Actual Measured</t>
  </si>
  <si>
    <t xml:space="preserve">Citronelle Actual</t>
  </si>
  <si>
    <t xml:space="preserve">Due Fgu</t>
  </si>
  <si>
    <t xml:space="preserve">PGS Gas Ttl Sch(grp 102)</t>
  </si>
  <si>
    <t xml:space="preserve">Peoples Actual Measured</t>
  </si>
  <si>
    <t xml:space="preserve">Due Pgs</t>
  </si>
  <si>
    <t xml:space="preserve">Imbalance Information (Summary Report of Operator Acct.</t>
  </si>
  <si>
    <t xml:space="preserve"> Bal--Measured  vs. Scheduled, &amp; OBA spreadsheet)</t>
  </si>
  <si>
    <t xml:space="preserve">Market Imbalance MTD</t>
  </si>
  <si>
    <t xml:space="preserve">Due Shipper</t>
  </si>
  <si>
    <t xml:space="preserve">01/14/02</t>
  </si>
  <si>
    <r>
      <rPr>
        <sz val="9"/>
        <rFont val="Arial"/>
        <family val="2"/>
      </rPr>
      <t xml:space="preserve">Park 'N Ride </t>
    </r>
    <r>
      <rPr>
        <b val="true"/>
        <sz val="9"/>
        <rFont val="Arial"/>
        <family val="2"/>
      </rPr>
      <t xml:space="preserve">Current Day</t>
    </r>
    <r>
      <rPr>
        <sz val="9"/>
        <rFont val="Arial"/>
        <family val="2"/>
      </rPr>
      <t xml:space="preserve"> Activity(grp 1229)</t>
    </r>
  </si>
  <si>
    <t xml:space="preserve">Supply Imbalance Cum.</t>
  </si>
  <si>
    <t xml:space="preserve">Due FGT</t>
  </si>
  <si>
    <t xml:space="preserve">Customer Name/PNR Contract #</t>
  </si>
  <si>
    <t xml:space="preserve">Park Volume</t>
  </si>
  <si>
    <t xml:space="preserve">Ride Volume</t>
  </si>
  <si>
    <t xml:space="preserve">Pur Gas/Def Exch in</t>
  </si>
  <si>
    <t xml:space="preserve">Sales Gas/Def Exch out</t>
  </si>
  <si>
    <t xml:space="preserve">Supply Current Month </t>
  </si>
  <si>
    <t xml:space="preserve">DYNEGY</t>
  </si>
  <si>
    <t xml:space="preserve">Out of Balance Report Activities</t>
  </si>
  <si>
    <t xml:space="preserve">INFINITE</t>
  </si>
  <si>
    <t xml:space="preserve">(Note: Use Admin. Column Only)</t>
  </si>
  <si>
    <t xml:space="preserve">OTHERS</t>
  </si>
  <si>
    <t xml:space="preserve">NET</t>
  </si>
  <si>
    <t xml:space="preserve">Sch. Month to Date</t>
  </si>
  <si>
    <t xml:space="preserve">FPL</t>
  </si>
  <si>
    <t xml:space="preserve">+in/(out)</t>
  </si>
  <si>
    <t xml:space="preserve">Sch. Current Day</t>
  </si>
  <si>
    <t xml:space="preserve">Total for the Current Day</t>
  </si>
  <si>
    <t xml:space="preserve">Purchs(9999)&amp;Sales(9993)</t>
  </si>
  <si>
    <r>
      <rPr>
        <sz val="9"/>
        <rFont val="Arial"/>
        <family val="2"/>
      </rPr>
      <t xml:space="preserve">Park 'N Ride </t>
    </r>
    <r>
      <rPr>
        <b val="true"/>
        <sz val="9"/>
        <rFont val="Arial"/>
        <family val="2"/>
      </rPr>
      <t xml:space="preserve">MTD</t>
    </r>
    <r>
      <rPr>
        <sz val="9"/>
        <rFont val="Arial"/>
        <family val="2"/>
      </rPr>
      <t xml:space="preserve"> Balance</t>
    </r>
  </si>
  <si>
    <t xml:space="preserve">Line Pack at 9:00 am</t>
  </si>
  <si>
    <t xml:space="preserve">Difference</t>
  </si>
  <si>
    <t xml:space="preserve">Service Type</t>
  </si>
  <si>
    <t xml:space="preserve">Volume</t>
  </si>
  <si>
    <t xml:space="preserve">.</t>
  </si>
  <si>
    <t xml:space="preserve">12 West</t>
  </si>
  <si>
    <t xml:space="preserve">Park MTD Balance</t>
  </si>
  <si>
    <t xml:space="preserve">12 East</t>
  </si>
  <si>
    <t xml:space="preserve">Ride MTD Balance</t>
  </si>
  <si>
    <t xml:space="preserve">Total</t>
  </si>
  <si>
    <t xml:space="preserve">Balance Month to Date</t>
  </si>
  <si>
    <t xml:space="preserve">Net +in/(out)</t>
  </si>
  <si>
    <t xml:space="preserve">15 South</t>
  </si>
  <si>
    <t xml:space="preserve">Customer Service Oncall:</t>
  </si>
  <si>
    <t xml:space="preserve">Sat. Morn.</t>
  </si>
  <si>
    <t xml:space="preserve">Sat. Eve.</t>
  </si>
  <si>
    <t xml:space="preserve">Sun Morn.</t>
  </si>
  <si>
    <t xml:space="preserve">Sun. Eve.</t>
  </si>
  <si>
    <t xml:space="preserve">Maitland Office Number</t>
  </si>
  <si>
    <t xml:space="preserve">Weekend of 01/19 - 01/20</t>
  </si>
  <si>
    <t xml:space="preserve">9-1-407-838-7016</t>
  </si>
  <si>
    <t xml:space="preserve">Gas Control Oncall:</t>
  </si>
  <si>
    <t xml:space="preserve">D.Bellard</t>
  </si>
  <si>
    <t xml:space="preserve">Pager #      1-800-701-1344</t>
  </si>
  <si>
    <t xml:space="preserve">Gas Control Updates:</t>
  </si>
  <si>
    <t xml:space="preserve">Sta. #12 - Munson - Unit 1207 the large turbine is down till this afternoon for Phase V tie ins.</t>
  </si>
  <si>
    <t xml:space="preserve">Sta. #11 - Mt. Vernon - Unit 1107 &amp; 1108 will have both large turbines down 01-19-02 to complete Phase V tie ins.</t>
  </si>
  <si>
    <t xml:space="preserve">Sta. #18 - Orlando - Unit 1802 will be down for major overhaul 01-24-02.</t>
  </si>
  <si>
    <t xml:space="preserve">Scheduling Updates:</t>
  </si>
  <si>
    <t xml:space="preserve">1. Line pack -</t>
  </si>
  <si>
    <t xml:space="preserve">Optimal</t>
  </si>
  <si>
    <t xml:space="preserve">2.System Problems - </t>
  </si>
  <si>
    <t xml:space="preserve">none</t>
  </si>
  <si>
    <t xml:space="preserve">3.Payback-</t>
  </si>
  <si>
    <t xml:space="preserve">4. Park &amp; Ride -</t>
  </si>
  <si>
    <t xml:space="preserve">Parks &amp; Rides Available</t>
  </si>
  <si>
    <t xml:space="preserve">5.Allocations - </t>
  </si>
  <si>
    <t xml:space="preserve">6.Measurment -</t>
  </si>
  <si>
    <t xml:space="preserve">7.Rcpt. pt. op. sys.problems -</t>
  </si>
  <si>
    <t xml:space="preserve">8.Rcpt. op. Work -</t>
  </si>
  <si>
    <t xml:space="preserve">9. Alert/OFO/Warning -</t>
  </si>
  <si>
    <t xml:space="preserve">10.Recpt. Capacity -</t>
  </si>
  <si>
    <t xml:space="preserve">11.Del. Capacity -</t>
  </si>
  <si>
    <t xml:space="preserve">12.Special instructions - </t>
  </si>
  <si>
    <t xml:space="preserve">13.Off duty - </t>
  </si>
  <si>
    <t xml:space="preserve">MLP,TC - sick,MC - comp, JC - Nite</t>
  </si>
  <si>
    <t xml:space="preserve">14.Special Note: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</si>
</sst>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[$-409]m/d/yyyy"/>
    <numFmt numFmtId="166" formatCode="[$-409]d\-mmm"/>
    <numFmt numFmtId="167" formatCode="[$-409]#,##0_);\(#,##0\)"/>
    <numFmt numFmtId="168" formatCode="[$-409]#,##0_);[RED]\(#,##0\)"/>
    <numFmt numFmtId="169" formatCode="0.00"/>
    <numFmt numFmtId="170" formatCode="0.000"/>
    <numFmt numFmtId="171" formatCode="0%"/>
    <numFmt numFmtId="172" formatCode="@"/>
    <numFmt numFmtId="173" formatCode="_(* #,##0.00_);_(* \(#,##0.00\);_(* \-??_);_(@_)"/>
    <numFmt numFmtId="174" formatCode="_(* #,##0_);_(* \(#,##0\);_(* \-??_);_(@_)"/>
    <numFmt numFmtId="175" formatCode="0_);[RED]\(0\)"/>
    <numFmt numFmtId="176" formatCode="mm/dd/yy"/>
  </numFmts>
  <fonts count="2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Arial"/>
      <family val="2"/>
    </font>
    <font>
      <sz val="10"/>
      <color rgb="FF00FF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b val="true"/>
      <sz val="10"/>
      <color rgb="FFFF00FF"/>
      <name val="Arial"/>
      <family val="2"/>
    </font>
    <font>
      <sz val="10"/>
      <name val="Arial"/>
      <family val="2"/>
    </font>
    <font>
      <b val="true"/>
      <sz val="10"/>
      <color rgb="FFFF00FF"/>
      <name val="Arial"/>
      <family val="0"/>
    </font>
    <font>
      <sz val="10"/>
      <color rgb="FF993366"/>
      <name val="Arial"/>
      <family val="2"/>
    </font>
    <font>
      <b val="true"/>
      <u val="single"/>
      <sz val="10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b val="true"/>
      <sz val="10"/>
      <name val="Arial"/>
      <family val="0"/>
    </font>
    <font>
      <sz val="9"/>
      <color rgb="FFFF0000"/>
      <name val="Arial"/>
      <family val="2"/>
    </font>
    <font>
      <b val="true"/>
      <sz val="9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4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4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3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3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0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4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4" borderId="4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0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3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3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5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5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5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4</xdr:row>
      <xdr:rowOff>-360</xdr:rowOff>
    </xdr:from>
    <xdr:to>
      <xdr:col>3</xdr:col>
      <xdr:colOff>638280</xdr:colOff>
      <xdr:row>7</xdr:row>
      <xdr:rowOff>151920</xdr:rowOff>
    </xdr:to>
    <xdr:grpSp>
      <xdr:nvGrpSpPr>
        <xdr:cNvPr id="0" name="Group 1"/>
        <xdr:cNvGrpSpPr/>
      </xdr:nvGrpSpPr>
      <xdr:grpSpPr>
        <a:xfrm>
          <a:off x="1600200" y="681120"/>
          <a:ext cx="2097000" cy="637920"/>
          <a:chOff x="1600200" y="681120"/>
          <a:chExt cx="2097000" cy="637920"/>
        </a:xfrm>
      </xdr:grpSpPr>
      <xdr:grpSp>
        <xdr:nvGrpSpPr>
          <xdr:cNvPr id="1" name="Group 2"/>
          <xdr:cNvGrpSpPr/>
        </xdr:nvGrpSpPr>
        <xdr:grpSpPr>
          <a:xfrm>
            <a:off x="1600200" y="681120"/>
            <a:ext cx="2087280" cy="161640"/>
            <a:chOff x="1600200" y="681120"/>
            <a:chExt cx="2087280" cy="161640"/>
          </a:xfrm>
        </xdr:grpSpPr>
        <xdr:sp>
          <xdr:nvSpPr>
            <xdr:cNvPr id="2" name="Line 3"/>
            <xdr:cNvSpPr/>
          </xdr:nvSpPr>
          <xdr:spPr>
            <a:xfrm flipV="1">
              <a:off x="1600200" y="681120"/>
              <a:ext cx="753480" cy="15228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3" name="Line 4"/>
            <xdr:cNvSpPr/>
          </xdr:nvSpPr>
          <xdr:spPr>
            <a:xfrm flipV="1">
              <a:off x="3025800" y="690480"/>
              <a:ext cx="66168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4" name="Line 5"/>
            <xdr:cNvSpPr/>
          </xdr:nvSpPr>
          <xdr:spPr>
            <a:xfrm flipV="1">
              <a:off x="2313000" y="699840"/>
              <a:ext cx="71280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5" name="Group 6"/>
          <xdr:cNvGrpSpPr/>
        </xdr:nvGrpSpPr>
        <xdr:grpSpPr>
          <a:xfrm>
            <a:off x="1600200" y="1157400"/>
            <a:ext cx="2087280" cy="161640"/>
            <a:chOff x="1600200" y="1157400"/>
            <a:chExt cx="2087280" cy="161640"/>
          </a:xfrm>
        </xdr:grpSpPr>
        <xdr:sp>
          <xdr:nvSpPr>
            <xdr:cNvPr id="6" name="Line 7"/>
            <xdr:cNvSpPr/>
          </xdr:nvSpPr>
          <xdr:spPr>
            <a:xfrm flipV="1">
              <a:off x="1600200" y="1157400"/>
              <a:ext cx="753480" cy="15228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7" name="Line 8"/>
            <xdr:cNvSpPr/>
          </xdr:nvSpPr>
          <xdr:spPr>
            <a:xfrm flipV="1">
              <a:off x="3025800" y="1166760"/>
              <a:ext cx="66168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8" name="Line 9"/>
            <xdr:cNvSpPr/>
          </xdr:nvSpPr>
          <xdr:spPr>
            <a:xfrm flipV="1">
              <a:off x="2313000" y="1176120"/>
              <a:ext cx="71280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9" name="Group 10"/>
          <xdr:cNvGrpSpPr/>
        </xdr:nvGrpSpPr>
        <xdr:grpSpPr>
          <a:xfrm>
            <a:off x="1610280" y="1004760"/>
            <a:ext cx="2086920" cy="161640"/>
            <a:chOff x="1610280" y="1004760"/>
            <a:chExt cx="2086920" cy="161640"/>
          </a:xfrm>
        </xdr:grpSpPr>
        <xdr:sp>
          <xdr:nvSpPr>
            <xdr:cNvPr id="10" name="Line 11"/>
            <xdr:cNvSpPr/>
          </xdr:nvSpPr>
          <xdr:spPr>
            <a:xfrm flipV="1">
              <a:off x="1610280" y="1004760"/>
              <a:ext cx="753480" cy="15228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1" name="Line 12"/>
            <xdr:cNvSpPr/>
          </xdr:nvSpPr>
          <xdr:spPr>
            <a:xfrm flipV="1">
              <a:off x="3025440" y="1014120"/>
              <a:ext cx="6717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2" name="Line 13"/>
            <xdr:cNvSpPr/>
          </xdr:nvSpPr>
          <xdr:spPr>
            <a:xfrm flipV="1">
              <a:off x="2323080" y="1023480"/>
              <a:ext cx="7023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13" name="Group 14"/>
          <xdr:cNvGrpSpPr/>
        </xdr:nvGrpSpPr>
        <xdr:grpSpPr>
          <a:xfrm>
            <a:off x="1600200" y="681120"/>
            <a:ext cx="2097000" cy="637920"/>
            <a:chOff x="1600200" y="681120"/>
            <a:chExt cx="2097000" cy="637920"/>
          </a:xfrm>
        </xdr:grpSpPr>
        <xdr:sp>
          <xdr:nvSpPr>
            <xdr:cNvPr id="14" name="Line 15"/>
            <xdr:cNvSpPr/>
          </xdr:nvSpPr>
          <xdr:spPr>
            <a:xfrm flipV="1">
              <a:off x="1610280" y="842760"/>
              <a:ext cx="753480" cy="15228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5" name="Line 16"/>
            <xdr:cNvSpPr/>
          </xdr:nvSpPr>
          <xdr:spPr>
            <a:xfrm flipV="1">
              <a:off x="3025440" y="852840"/>
              <a:ext cx="671760" cy="14256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6" name="Line 17"/>
            <xdr:cNvSpPr/>
          </xdr:nvSpPr>
          <xdr:spPr>
            <a:xfrm flipV="1">
              <a:off x="2323080" y="862200"/>
              <a:ext cx="702360" cy="14256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grpSp>
          <xdr:nvGrpSpPr>
            <xdr:cNvPr id="17" name="Group 18"/>
            <xdr:cNvGrpSpPr/>
          </xdr:nvGrpSpPr>
          <xdr:grpSpPr>
            <a:xfrm>
              <a:off x="1600200" y="681120"/>
              <a:ext cx="2097000" cy="637920"/>
              <a:chOff x="1600200" y="681120"/>
              <a:chExt cx="2097000" cy="637920"/>
            </a:xfrm>
          </xdr:grpSpPr>
          <xdr:grpSp>
            <xdr:nvGrpSpPr>
              <xdr:cNvPr id="18" name="Group 19"/>
              <xdr:cNvGrpSpPr/>
            </xdr:nvGrpSpPr>
            <xdr:grpSpPr>
              <a:xfrm>
                <a:off x="1600200" y="681120"/>
                <a:ext cx="2086920" cy="161640"/>
                <a:chOff x="1600200" y="681120"/>
                <a:chExt cx="2086920" cy="161640"/>
              </a:xfrm>
            </xdr:grpSpPr>
            <xdr:sp>
              <xdr:nvSpPr>
                <xdr:cNvPr id="19" name="Line 20"/>
                <xdr:cNvSpPr/>
              </xdr:nvSpPr>
              <xdr:spPr>
                <a:xfrm flipV="1">
                  <a:off x="1600200" y="681120"/>
                  <a:ext cx="753480" cy="15228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0" name="Line 21"/>
                <xdr:cNvSpPr/>
              </xdr:nvSpPr>
              <xdr:spPr>
                <a:xfrm flipV="1">
                  <a:off x="3025440" y="690840"/>
                  <a:ext cx="661680" cy="14256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1" name="Line 22"/>
                <xdr:cNvSpPr/>
              </xdr:nvSpPr>
              <xdr:spPr>
                <a:xfrm flipV="1">
                  <a:off x="2313000" y="699840"/>
                  <a:ext cx="71244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22" name="Group 23"/>
              <xdr:cNvGrpSpPr/>
            </xdr:nvGrpSpPr>
            <xdr:grpSpPr>
              <a:xfrm>
                <a:off x="1600200" y="1157400"/>
                <a:ext cx="2086920" cy="161640"/>
                <a:chOff x="1600200" y="1157400"/>
                <a:chExt cx="2086920" cy="161640"/>
              </a:xfrm>
            </xdr:grpSpPr>
            <xdr:sp>
              <xdr:nvSpPr>
                <xdr:cNvPr id="23" name="Line 24"/>
                <xdr:cNvSpPr/>
              </xdr:nvSpPr>
              <xdr:spPr>
                <a:xfrm flipV="1">
                  <a:off x="1600200" y="1157400"/>
                  <a:ext cx="753480" cy="15228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4" name="Line 25"/>
                <xdr:cNvSpPr/>
              </xdr:nvSpPr>
              <xdr:spPr>
                <a:xfrm flipV="1">
                  <a:off x="3025440" y="1167120"/>
                  <a:ext cx="661680" cy="14256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5" name="Line 26"/>
                <xdr:cNvSpPr/>
              </xdr:nvSpPr>
              <xdr:spPr>
                <a:xfrm flipV="1">
                  <a:off x="2313000" y="1176120"/>
                  <a:ext cx="71244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26" name="Group 27"/>
              <xdr:cNvGrpSpPr/>
            </xdr:nvGrpSpPr>
            <xdr:grpSpPr>
              <a:xfrm>
                <a:off x="1610280" y="1004760"/>
                <a:ext cx="2086920" cy="161640"/>
                <a:chOff x="1610280" y="1004760"/>
                <a:chExt cx="2086920" cy="161640"/>
              </a:xfrm>
            </xdr:grpSpPr>
            <xdr:sp>
              <xdr:nvSpPr>
                <xdr:cNvPr id="27" name="Line 28"/>
                <xdr:cNvSpPr/>
              </xdr:nvSpPr>
              <xdr:spPr>
                <a:xfrm flipV="1">
                  <a:off x="1610280" y="1004760"/>
                  <a:ext cx="753480" cy="15228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8" name="Line 29"/>
                <xdr:cNvSpPr/>
              </xdr:nvSpPr>
              <xdr:spPr>
                <a:xfrm flipV="1">
                  <a:off x="3025440" y="1014480"/>
                  <a:ext cx="671760" cy="14256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9" name="Line 30"/>
                <xdr:cNvSpPr/>
              </xdr:nvSpPr>
              <xdr:spPr>
                <a:xfrm flipV="1">
                  <a:off x="2323080" y="1023480"/>
                  <a:ext cx="7023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30" name="Group 31"/>
              <xdr:cNvGrpSpPr/>
            </xdr:nvGrpSpPr>
            <xdr:grpSpPr>
              <a:xfrm>
                <a:off x="1610280" y="842760"/>
                <a:ext cx="2086920" cy="161640"/>
                <a:chOff x="1610280" y="842760"/>
                <a:chExt cx="2086920" cy="161640"/>
              </a:xfrm>
            </xdr:grpSpPr>
            <xdr:sp>
              <xdr:nvSpPr>
                <xdr:cNvPr id="31" name="Line 32"/>
                <xdr:cNvSpPr/>
              </xdr:nvSpPr>
              <xdr:spPr>
                <a:xfrm flipV="1">
                  <a:off x="1610280" y="842760"/>
                  <a:ext cx="753480" cy="15228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32" name="Line 33"/>
                <xdr:cNvSpPr/>
              </xdr:nvSpPr>
              <xdr:spPr>
                <a:xfrm flipV="1">
                  <a:off x="3025440" y="852120"/>
                  <a:ext cx="6717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33" name="Line 34"/>
                <xdr:cNvSpPr/>
              </xdr:nvSpPr>
              <xdr:spPr>
                <a:xfrm flipV="1">
                  <a:off x="2323080" y="861480"/>
                  <a:ext cx="7023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</xdr:grpSp>
      </xdr:grpSp>
    </xdr:grp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7"/>
    <col collapsed="false" customWidth="true" hidden="false" outlineLevel="0" max="2" min="2" style="0" width="11.13"/>
    <col collapsed="false" customWidth="true" hidden="false" outlineLevel="0" max="3" min="3" style="0" width="9.56"/>
    <col collapsed="false" customWidth="true" hidden="false" outlineLevel="0" max="6" min="6" style="0" width="20.56"/>
    <col collapsed="false" customWidth="true" hidden="false" outlineLevel="0" max="7" min="7" style="0" width="9.7"/>
    <col collapsed="false" customWidth="true" hidden="false" outlineLevel="0" max="8" min="8" style="1" width="10.99"/>
    <col collapsed="false" customWidth="true" hidden="false" outlineLevel="0" max="9" min="9" style="0" width="14.7"/>
    <col collapsed="false" customWidth="true" hidden="false" outlineLevel="0" max="10" min="10" style="0" width="17.7"/>
    <col collapsed="false" customWidth="true" hidden="false" outlineLevel="0" max="11" min="11" style="0" width="15.28"/>
  </cols>
  <sheetData>
    <row r="1" customFormat="false" ht="12.75" hidden="false" customHeight="true" outlineLevel="0" collapsed="false">
      <c r="A1" s="2"/>
      <c r="B1" s="3"/>
      <c r="C1" s="3"/>
      <c r="D1" s="3"/>
      <c r="E1" s="3"/>
      <c r="F1" s="3"/>
      <c r="G1" s="3"/>
      <c r="I1" s="4"/>
      <c r="J1" s="5"/>
      <c r="K1" s="6"/>
    </row>
    <row r="2" customFormat="false" ht="15" hidden="false" customHeight="false" outlineLevel="0" collapsed="false">
      <c r="A2" s="7"/>
      <c r="B2" s="8"/>
      <c r="C2" s="8"/>
      <c r="D2" s="8"/>
      <c r="E2" s="8"/>
      <c r="F2" s="8"/>
      <c r="G2" s="8" t="s">
        <v>0</v>
      </c>
      <c r="I2" s="8"/>
    </row>
    <row r="3" customFormat="false" ht="12.75" hidden="false" customHeight="true" outlineLevel="0" collapsed="false">
      <c r="A3" s="9" t="s">
        <v>1</v>
      </c>
      <c r="B3" s="10"/>
      <c r="C3" s="10"/>
      <c r="D3" s="10"/>
      <c r="E3" s="11"/>
      <c r="F3" s="12" t="s">
        <v>2</v>
      </c>
      <c r="G3" s="0" t="s">
        <v>0</v>
      </c>
      <c r="I3" s="13" t="s">
        <v>3</v>
      </c>
    </row>
    <row r="4" customFormat="false" ht="13.15" hidden="false" customHeight="true" outlineLevel="0" collapsed="false">
      <c r="A4" s="9" t="s">
        <v>4</v>
      </c>
      <c r="B4" s="14" t="n">
        <f aca="true">TODAY()-3</f>
        <v>45923</v>
      </c>
      <c r="C4" s="14" t="n">
        <f aca="true">TODAY()-2</f>
        <v>45924</v>
      </c>
      <c r="D4" s="14" t="n">
        <f aca="true">TODAY()-1</f>
        <v>45925</v>
      </c>
      <c r="E4" s="14" t="n">
        <f aca="true">TODAY()</f>
        <v>45926</v>
      </c>
      <c r="F4" s="15" t="n">
        <f aca="true">TODAY()</f>
        <v>45926</v>
      </c>
      <c r="G4" s="16" t="n">
        <v>165</v>
      </c>
      <c r="H4" s="17" t="s">
        <v>5</v>
      </c>
      <c r="I4" s="18" t="s">
        <v>6</v>
      </c>
    </row>
    <row r="5" customFormat="false" ht="12.75" hidden="false" customHeight="true" outlineLevel="0" collapsed="false">
      <c r="A5" s="19" t="s">
        <v>7</v>
      </c>
      <c r="B5" s="20"/>
      <c r="C5" s="20"/>
      <c r="D5" s="21"/>
      <c r="E5" s="22" t="n">
        <v>683</v>
      </c>
      <c r="F5" s="23"/>
      <c r="G5" s="16" t="n">
        <v>2186</v>
      </c>
      <c r="H5" s="17" t="s">
        <v>8</v>
      </c>
      <c r="I5" s="24" t="s">
        <v>9</v>
      </c>
    </row>
    <row r="6" customFormat="false" ht="12.75" hidden="false" customHeight="true" outlineLevel="0" collapsed="false">
      <c r="A6" s="19" t="s">
        <v>10</v>
      </c>
      <c r="B6" s="20"/>
      <c r="C6" s="20"/>
      <c r="D6" s="21"/>
      <c r="E6" s="22" t="n">
        <v>752</v>
      </c>
      <c r="F6" s="25"/>
      <c r="G6" s="16" t="n">
        <v>124</v>
      </c>
      <c r="H6" s="17" t="s">
        <v>11</v>
      </c>
    </row>
    <row r="7" customFormat="false" ht="12.75" hidden="false" customHeight="true" outlineLevel="0" collapsed="false">
      <c r="A7" s="19" t="s">
        <v>12</v>
      </c>
      <c r="B7" s="20"/>
      <c r="C7" s="20"/>
      <c r="D7" s="21"/>
      <c r="E7" s="22" t="n">
        <v>0</v>
      </c>
      <c r="F7" s="25"/>
      <c r="G7" s="16" t="n">
        <v>10</v>
      </c>
      <c r="H7" s="17" t="s">
        <v>13</v>
      </c>
      <c r="I7" s="26"/>
    </row>
    <row r="8" customFormat="false" ht="12.75" hidden="false" customHeight="true" outlineLevel="0" collapsed="false">
      <c r="A8" s="19" t="s">
        <v>14</v>
      </c>
      <c r="B8" s="20"/>
      <c r="C8" s="20"/>
      <c r="D8" s="21"/>
      <c r="E8" s="22" t="n">
        <v>5</v>
      </c>
      <c r="F8" s="27"/>
      <c r="G8" s="16" t="n">
        <v>0</v>
      </c>
      <c r="H8" s="17" t="s">
        <v>15</v>
      </c>
      <c r="I8" s="26"/>
    </row>
    <row r="9" customFormat="false" ht="12.75" hidden="false" customHeight="true" outlineLevel="0" collapsed="false">
      <c r="A9" s="9" t="s">
        <v>16</v>
      </c>
      <c r="B9" s="28" t="n">
        <v>1531</v>
      </c>
      <c r="C9" s="28" t="n">
        <v>1551</v>
      </c>
      <c r="D9" s="28" t="n">
        <v>1463</v>
      </c>
      <c r="E9" s="29" t="n">
        <f aca="false">SUM(E5:E8)</f>
        <v>1440</v>
      </c>
      <c r="F9" s="30" t="n">
        <v>1452</v>
      </c>
      <c r="G9" s="29" t="n">
        <f aca="false">SUM(G4:G8)</f>
        <v>2485</v>
      </c>
      <c r="H9" s="31" t="s">
        <v>17</v>
      </c>
      <c r="I9" s="26"/>
    </row>
    <row r="10" customFormat="false" ht="12.75" hidden="false" customHeight="true" outlineLevel="0" collapsed="false">
      <c r="A10" s="32" t="s">
        <v>18</v>
      </c>
      <c r="B10" s="28" t="n">
        <v>1347</v>
      </c>
      <c r="C10" s="28" t="n">
        <v>1472</v>
      </c>
      <c r="D10" s="28" t="n">
        <v>1520</v>
      </c>
      <c r="E10" s="33" t="s">
        <v>0</v>
      </c>
      <c r="F10" s="0" t="s">
        <v>0</v>
      </c>
      <c r="G10" s="0" t="s">
        <v>0</v>
      </c>
      <c r="K10" s="13" t="s">
        <v>19</v>
      </c>
    </row>
    <row r="11" customFormat="false" ht="12.75" hidden="false" customHeight="true" outlineLevel="0" collapsed="false">
      <c r="A11" s="32" t="s">
        <v>20</v>
      </c>
      <c r="B11" s="28" t="n">
        <f aca="false">B10-B9</f>
        <v>-184</v>
      </c>
      <c r="C11" s="28" t="n">
        <f aca="false">C10-C9</f>
        <v>-79</v>
      </c>
      <c r="D11" s="28" t="n">
        <f aca="false">D10-D9</f>
        <v>57</v>
      </c>
      <c r="E11" s="34"/>
      <c r="F11" s="35" t="s">
        <v>21</v>
      </c>
      <c r="I11" s="36" t="s">
        <v>22</v>
      </c>
      <c r="J11" s="37"/>
      <c r="K11" s="18" t="s">
        <v>23</v>
      </c>
    </row>
    <row r="12" customFormat="false" ht="12.75" hidden="false" customHeight="true" outlineLevel="0" collapsed="false">
      <c r="A12" s="32"/>
      <c r="B12" s="28"/>
      <c r="C12" s="28"/>
      <c r="D12" s="28" t="s">
        <v>0</v>
      </c>
      <c r="F12" s="35" t="s">
        <v>24</v>
      </c>
      <c r="G12" s="0" t="s">
        <v>0</v>
      </c>
      <c r="I12" s="38" t="s">
        <v>25</v>
      </c>
      <c r="J12" s="39" t="s">
        <v>26</v>
      </c>
      <c r="K12" s="14" t="n">
        <f aca="true">TODAY()</f>
        <v>45926</v>
      </c>
    </row>
    <row r="13" customFormat="false" ht="12.75" hidden="false" customHeight="false" outlineLevel="0" collapsed="false">
      <c r="A13" s="9" t="s">
        <v>27</v>
      </c>
      <c r="B13" s="40" t="n">
        <v>708</v>
      </c>
      <c r="C13" s="40" t="n">
        <v>708</v>
      </c>
      <c r="D13" s="40" t="n">
        <v>648</v>
      </c>
      <c r="E13" s="41" t="n">
        <v>640</v>
      </c>
      <c r="F13" s="42" t="s">
        <v>28</v>
      </c>
      <c r="G13" s="17" t="n">
        <v>79</v>
      </c>
      <c r="H13" s="0" t="s">
        <v>0</v>
      </c>
      <c r="I13" s="38" t="s">
        <v>29</v>
      </c>
      <c r="J13" s="43" t="n">
        <v>2.5</v>
      </c>
      <c r="K13" s="44" t="n">
        <v>2.37</v>
      </c>
      <c r="L13" s="45"/>
    </row>
    <row r="14" customFormat="false" ht="12.75" hidden="false" customHeight="true" outlineLevel="0" collapsed="false">
      <c r="A14" s="32" t="s">
        <v>30</v>
      </c>
      <c r="B14" s="46" t="n">
        <v>586</v>
      </c>
      <c r="C14" s="46" t="n">
        <v>648</v>
      </c>
      <c r="D14" s="46" t="n">
        <v>675</v>
      </c>
      <c r="E14" s="47" t="s">
        <v>0</v>
      </c>
      <c r="F14" s="42" t="s">
        <v>31</v>
      </c>
      <c r="G14" s="31" t="n">
        <v>85</v>
      </c>
      <c r="H14" s="0"/>
      <c r="I14" s="38" t="s">
        <v>32</v>
      </c>
      <c r="J14" s="43" t="n">
        <v>2.61</v>
      </c>
      <c r="K14" s="48" t="n">
        <v>2.385</v>
      </c>
    </row>
    <row r="15" customFormat="false" ht="12.75" hidden="false" customHeight="true" outlineLevel="0" collapsed="false">
      <c r="A15" s="32" t="s">
        <v>20</v>
      </c>
      <c r="B15" s="28" t="n">
        <f aca="false">B14-B13</f>
        <v>-122</v>
      </c>
      <c r="C15" s="28" t="n">
        <f aca="false">C14-C13</f>
        <v>-60</v>
      </c>
      <c r="D15" s="28" t="n">
        <f aca="false">D14-D13</f>
        <v>27</v>
      </c>
      <c r="E15" s="1" t="s">
        <v>0</v>
      </c>
      <c r="F15" s="42" t="s">
        <v>20</v>
      </c>
      <c r="G15" s="49" t="n">
        <f aca="false">SUM(G14-G13)</f>
        <v>6</v>
      </c>
      <c r="H15" s="0"/>
      <c r="I15" s="38" t="s">
        <v>33</v>
      </c>
      <c r="J15" s="43" t="n">
        <v>2.52</v>
      </c>
      <c r="K15" s="48" t="n">
        <v>2.39</v>
      </c>
    </row>
    <row r="16" customFormat="false" ht="12.75" hidden="false" customHeight="true" outlineLevel="0" collapsed="false">
      <c r="A16" s="32" t="s">
        <v>34</v>
      </c>
      <c r="B16" s="50" t="n">
        <f aca="true">TODAY()-1</f>
        <v>45925</v>
      </c>
      <c r="C16" s="28" t="s">
        <v>35</v>
      </c>
      <c r="D16" s="51" t="n">
        <v>-287</v>
      </c>
      <c r="E16" s="1" t="s">
        <v>0</v>
      </c>
      <c r="F16" s="52" t="s">
        <v>34</v>
      </c>
      <c r="G16" s="28" t="s">
        <v>36</v>
      </c>
      <c r="H16" s="0"/>
      <c r="I16" s="26" t="s">
        <v>37</v>
      </c>
      <c r="J16" s="26"/>
      <c r="K16" s="53"/>
    </row>
    <row r="17" customFormat="false" ht="12.75" hidden="false" customHeight="true" outlineLevel="0" collapsed="false">
      <c r="A17" s="54"/>
      <c r="D17" s="0" t="s">
        <v>0</v>
      </c>
      <c r="E17" s="55" t="s">
        <v>0</v>
      </c>
      <c r="F17" s="50" t="n">
        <f aca="true">TODAY()-2</f>
        <v>45924</v>
      </c>
      <c r="G17" s="51" t="n">
        <v>0</v>
      </c>
      <c r="H17" s="0"/>
      <c r="I17" s="26"/>
      <c r="J17" s="26"/>
      <c r="K17" s="26"/>
    </row>
    <row r="18" customFormat="false" ht="12.75" hidden="false" customHeight="true" outlineLevel="0" collapsed="false">
      <c r="A18" s="9" t="s">
        <v>38</v>
      </c>
      <c r="B18" s="40" t="n">
        <v>94</v>
      </c>
      <c r="C18" s="40" t="n">
        <v>94</v>
      </c>
      <c r="D18" s="40" t="n">
        <v>108</v>
      </c>
      <c r="E18" s="41" t="n">
        <v>100</v>
      </c>
      <c r="F18" s="42" t="s">
        <v>39</v>
      </c>
      <c r="G18" s="17" t="n">
        <v>114</v>
      </c>
      <c r="H18" s="0"/>
      <c r="I18" s="39" t="s">
        <v>40</v>
      </c>
      <c r="J18" s="11"/>
      <c r="K18" s="14" t="n">
        <f aca="true">TODAY()</f>
        <v>45926</v>
      </c>
    </row>
    <row r="19" customFormat="false" ht="12.75" hidden="false" customHeight="true" outlineLevel="0" collapsed="false">
      <c r="A19" s="32" t="s">
        <v>41</v>
      </c>
      <c r="B19" s="46" t="n">
        <v>118</v>
      </c>
      <c r="C19" s="46" t="n">
        <v>112</v>
      </c>
      <c r="D19" s="46" t="n">
        <v>127</v>
      </c>
      <c r="E19" s="56" t="s">
        <v>0</v>
      </c>
      <c r="F19" s="42" t="s">
        <v>42</v>
      </c>
      <c r="G19" s="31" t="n">
        <v>96</v>
      </c>
      <c r="H19" s="0"/>
      <c r="I19" s="57" t="s">
        <v>43</v>
      </c>
      <c r="J19" s="58" t="n">
        <v>2.39</v>
      </c>
      <c r="K19" s="26"/>
    </row>
    <row r="20" customFormat="false" ht="12.75" hidden="false" customHeight="true" outlineLevel="0" collapsed="false">
      <c r="A20" s="32" t="s">
        <v>20</v>
      </c>
      <c r="B20" s="28" t="n">
        <f aca="false">B19-B18</f>
        <v>24</v>
      </c>
      <c r="C20" s="28" t="n">
        <f aca="false">C19-C18</f>
        <v>18</v>
      </c>
      <c r="D20" s="28" t="n">
        <f aca="false">D19-D18</f>
        <v>19</v>
      </c>
      <c r="E20" s="59" t="s">
        <v>0</v>
      </c>
      <c r="F20" s="42" t="s">
        <v>20</v>
      </c>
      <c r="G20" s="49" t="n">
        <f aca="false">SUM(G19-G18)</f>
        <v>-18</v>
      </c>
      <c r="H20" s="0"/>
      <c r="I20" s="60" t="n">
        <v>0.03</v>
      </c>
      <c r="J20" s="43" t="n">
        <v>2.37</v>
      </c>
      <c r="K20" s="26"/>
    </row>
    <row r="21" customFormat="false" ht="12.75" hidden="true" customHeight="true" outlineLevel="0" collapsed="false">
      <c r="A21" s="32" t="s">
        <v>34</v>
      </c>
      <c r="B21" s="50" t="n">
        <f aca="true">TODAY()-1</f>
        <v>45925</v>
      </c>
      <c r="C21" s="28" t="s">
        <v>44</v>
      </c>
      <c r="D21" s="51" t="n">
        <v>-78</v>
      </c>
      <c r="F21" s="61" t="s">
        <v>34</v>
      </c>
      <c r="G21" s="28" t="s">
        <v>45</v>
      </c>
      <c r="H21" s="0"/>
      <c r="I21" s="12" t="s">
        <v>46</v>
      </c>
      <c r="J21" s="43" t="n">
        <f aca="false">+(J19+J20)/2</f>
        <v>2.38</v>
      </c>
    </row>
    <row r="22" customFormat="false" ht="12.75" hidden="false" customHeight="true" outlineLevel="0" collapsed="false">
      <c r="A22" s="32" t="s">
        <v>34</v>
      </c>
      <c r="B22" s="50" t="n">
        <f aca="true">TODAY()-1</f>
        <v>45925</v>
      </c>
      <c r="C22" s="28" t="s">
        <v>36</v>
      </c>
      <c r="D22" s="51" t="n">
        <v>46</v>
      </c>
      <c r="F22" s="52" t="s">
        <v>34</v>
      </c>
      <c r="G22" s="28" t="s">
        <v>36</v>
      </c>
      <c r="H22" s="0"/>
      <c r="I22" s="62"/>
      <c r="J22" s="63"/>
    </row>
    <row r="23" customFormat="false" ht="13.5" hidden="false" customHeight="true" outlineLevel="0" collapsed="false">
      <c r="B23" s="0" t="s">
        <v>0</v>
      </c>
      <c r="E23" s="0" t="s">
        <v>0</v>
      </c>
      <c r="F23" s="50" t="n">
        <f aca="true">TODAY()-2</f>
        <v>45924</v>
      </c>
      <c r="G23" s="51" t="n">
        <v>17</v>
      </c>
      <c r="H23" s="0"/>
      <c r="I23" s="0" t="s">
        <v>47</v>
      </c>
    </row>
    <row r="24" customFormat="false" ht="12.75" hidden="false" customHeight="true" outlineLevel="0" collapsed="false">
      <c r="A24" s="9" t="s">
        <v>48</v>
      </c>
      <c r="B24" s="40" t="n">
        <v>45</v>
      </c>
      <c r="C24" s="40" t="n">
        <v>49</v>
      </c>
      <c r="D24" s="40" t="n">
        <v>46</v>
      </c>
      <c r="E24" s="41" t="n">
        <v>50</v>
      </c>
      <c r="F24" s="42" t="s">
        <v>49</v>
      </c>
      <c r="G24" s="17" t="n">
        <v>305</v>
      </c>
      <c r="H24" s="0" t="s">
        <v>0</v>
      </c>
      <c r="I24" s="26"/>
      <c r="J24" s="26"/>
    </row>
    <row r="25" customFormat="false" ht="12.75" hidden="false" customHeight="true" outlineLevel="0" collapsed="false">
      <c r="A25" s="32" t="s">
        <v>50</v>
      </c>
      <c r="B25" s="46" t="n">
        <v>41</v>
      </c>
      <c r="C25" s="46" t="n">
        <v>50</v>
      </c>
      <c r="D25" s="46" t="n">
        <v>50</v>
      </c>
      <c r="E25" s="0" t="s">
        <v>0</v>
      </c>
      <c r="F25" s="42" t="s">
        <v>51</v>
      </c>
      <c r="G25" s="31" t="n">
        <v>311</v>
      </c>
      <c r="H25" s="0"/>
      <c r="I25" s="26"/>
      <c r="J25" s="26"/>
    </row>
    <row r="26" customFormat="false" ht="12.75" hidden="false" customHeight="true" outlineLevel="0" collapsed="false">
      <c r="A26" s="32" t="s">
        <v>20</v>
      </c>
      <c r="B26" s="28" t="n">
        <f aca="false">B25-B24</f>
        <v>-4</v>
      </c>
      <c r="C26" s="28" t="n">
        <f aca="false">C25-C24</f>
        <v>1</v>
      </c>
      <c r="D26" s="28" t="n">
        <f aca="false">D25-D24</f>
        <v>4</v>
      </c>
      <c r="E26" s="6"/>
      <c r="F26" s="42" t="s">
        <v>20</v>
      </c>
      <c r="G26" s="49" t="n">
        <f aca="false">SUM(G25-G24)</f>
        <v>6</v>
      </c>
      <c r="H26" s="0"/>
    </row>
    <row r="27" customFormat="false" ht="12.75" hidden="false" customHeight="true" outlineLevel="0" collapsed="false">
      <c r="A27" s="32" t="s">
        <v>34</v>
      </c>
      <c r="B27" s="50" t="n">
        <f aca="true">TODAY()-1</f>
        <v>45925</v>
      </c>
      <c r="C27" s="28" t="s">
        <v>52</v>
      </c>
      <c r="D27" s="51" t="n">
        <v>-93</v>
      </c>
      <c r="E27" s="0" t="s">
        <v>0</v>
      </c>
      <c r="F27" s="52" t="s">
        <v>34</v>
      </c>
      <c r="G27" s="28" t="s">
        <v>36</v>
      </c>
      <c r="H27" s="0"/>
    </row>
    <row r="28" customFormat="false" ht="12.75" hidden="false" customHeight="false" outlineLevel="0" collapsed="false">
      <c r="E28" s="0" t="s">
        <v>0</v>
      </c>
      <c r="F28" s="50" t="n">
        <f aca="true">TODAY()-2</f>
        <v>45924</v>
      </c>
      <c r="G28" s="51" t="n">
        <v>0</v>
      </c>
      <c r="H28" s="0"/>
    </row>
    <row r="29" customFormat="false" ht="12.75" hidden="false" customHeight="true" outlineLevel="0" collapsed="false">
      <c r="A29" s="9" t="s">
        <v>53</v>
      </c>
      <c r="B29" s="40" t="n">
        <v>302</v>
      </c>
      <c r="C29" s="40" t="n">
        <v>308</v>
      </c>
      <c r="D29" s="40" t="n">
        <v>328</v>
      </c>
      <c r="E29" s="41" t="n">
        <v>265</v>
      </c>
    </row>
    <row r="30" customFormat="false" ht="12.75" hidden="false" customHeight="true" outlineLevel="0" collapsed="false">
      <c r="A30" s="32" t="s">
        <v>54</v>
      </c>
      <c r="B30" s="46" t="n">
        <v>277</v>
      </c>
      <c r="C30" s="46" t="n">
        <v>296</v>
      </c>
      <c r="D30" s="46" t="n">
        <v>310</v>
      </c>
      <c r="E30" s="64" t="s">
        <v>0</v>
      </c>
    </row>
    <row r="31" customFormat="false" ht="12.75" hidden="false" customHeight="true" outlineLevel="0" collapsed="false">
      <c r="A31" s="32" t="s">
        <v>20</v>
      </c>
      <c r="B31" s="28" t="n">
        <f aca="false">B30-B29</f>
        <v>-25</v>
      </c>
      <c r="C31" s="28" t="n">
        <f aca="false">C30-C29</f>
        <v>-12</v>
      </c>
      <c r="D31" s="28" t="n">
        <f aca="false">D30-D29</f>
        <v>-18</v>
      </c>
      <c r="E31" s="6" t="s">
        <v>0</v>
      </c>
    </row>
    <row r="32" customFormat="false" ht="13.5" hidden="true" customHeight="true" outlineLevel="0" collapsed="false">
      <c r="A32" s="32" t="s">
        <v>34</v>
      </c>
      <c r="B32" s="50" t="n">
        <f aca="true">TODAY()-1</f>
        <v>45925</v>
      </c>
      <c r="C32" s="28" t="s">
        <v>55</v>
      </c>
      <c r="D32" s="51" t="n">
        <v>-83</v>
      </c>
    </row>
    <row r="33" customFormat="false" ht="12.75" hidden="false" customHeight="true" outlineLevel="0" collapsed="false">
      <c r="A33" s="32" t="s">
        <v>34</v>
      </c>
      <c r="B33" s="50" t="n">
        <f aca="true">TODAY()-1</f>
        <v>45925</v>
      </c>
      <c r="C33" s="28" t="s">
        <v>55</v>
      </c>
      <c r="D33" s="51" t="n">
        <v>-159</v>
      </c>
      <c r="E33" s="65"/>
    </row>
    <row r="34" customFormat="false" ht="12.75" hidden="false" customHeight="true" outlineLevel="0" collapsed="false">
      <c r="D34" s="66"/>
      <c r="E34" s="65"/>
    </row>
    <row r="35" customFormat="false" ht="12.75" hidden="false" customHeight="true" outlineLevel="0" collapsed="false">
      <c r="A35" s="67" t="s">
        <v>56</v>
      </c>
      <c r="C35" s="68"/>
      <c r="D35" s="65"/>
    </row>
    <row r="36" customFormat="false" ht="12.75" hidden="false" customHeight="false" outlineLevel="0" collapsed="false">
      <c r="A36" s="67" t="s">
        <v>57</v>
      </c>
      <c r="D36" s="69"/>
    </row>
    <row r="37" customFormat="false" ht="12.75" hidden="false" customHeight="true" outlineLevel="0" collapsed="false">
      <c r="A37" s="70" t="s">
        <v>58</v>
      </c>
      <c r="B37" s="71" t="n">
        <v>-466925</v>
      </c>
      <c r="C37" s="72" t="s">
        <v>59</v>
      </c>
      <c r="D37" s="73" t="n">
        <f aca="false">SUM(B37)+(D11*1000)</f>
        <v>-409925</v>
      </c>
      <c r="E37" s="74" t="s">
        <v>60</v>
      </c>
      <c r="F37" s="75" t="s">
        <v>61</v>
      </c>
      <c r="H37" s="14" t="n">
        <f aca="true">TODAY()</f>
        <v>45926</v>
      </c>
      <c r="K37" s="76"/>
    </row>
    <row r="38" customFormat="false" ht="12.75" hidden="false" customHeight="true" outlineLevel="0" collapsed="false">
      <c r="A38" s="70" t="s">
        <v>62</v>
      </c>
      <c r="B38" s="77" t="n">
        <v>1715814</v>
      </c>
      <c r="C38" s="72" t="s">
        <v>63</v>
      </c>
      <c r="D38" s="78"/>
      <c r="E38" s="74" t="s">
        <v>60</v>
      </c>
      <c r="F38" s="79" t="s">
        <v>64</v>
      </c>
      <c r="G38" s="80" t="s">
        <v>65</v>
      </c>
      <c r="H38" s="81" t="s">
        <v>66</v>
      </c>
      <c r="I38" s="81" t="s">
        <v>67</v>
      </c>
      <c r="J38" s="81" t="s">
        <v>68</v>
      </c>
      <c r="K38" s="8"/>
    </row>
    <row r="39" customFormat="false" ht="12.75" hidden="false" customHeight="true" outlineLevel="0" collapsed="false">
      <c r="A39" s="70" t="s">
        <v>69</v>
      </c>
      <c r="B39" s="82" t="n">
        <v>962294</v>
      </c>
      <c r="C39" s="72" t="s">
        <v>63</v>
      </c>
      <c r="D39" s="83"/>
      <c r="E39" s="74" t="s">
        <v>60</v>
      </c>
      <c r="F39" s="84" t="s">
        <v>70</v>
      </c>
      <c r="G39" s="85" t="n">
        <v>1712</v>
      </c>
      <c r="H39" s="86" t="n">
        <v>-967</v>
      </c>
      <c r="I39" s="87"/>
      <c r="J39" s="87" t="s">
        <v>0</v>
      </c>
      <c r="K39" s="88"/>
    </row>
    <row r="40" customFormat="false" ht="12.75" hidden="false" customHeight="true" outlineLevel="0" collapsed="false">
      <c r="A40" s="67" t="s">
        <v>71</v>
      </c>
      <c r="F40" s="84" t="s">
        <v>72</v>
      </c>
      <c r="G40" s="85" t="n">
        <v>0</v>
      </c>
      <c r="H40" s="86" t="n">
        <v>-7323</v>
      </c>
      <c r="I40" s="87"/>
      <c r="J40" s="87"/>
      <c r="K40" s="89"/>
    </row>
    <row r="41" customFormat="false" ht="12.75" hidden="false" customHeight="false" outlineLevel="0" collapsed="false">
      <c r="A41" s="0" t="s">
        <v>73</v>
      </c>
      <c r="E41" s="90"/>
      <c r="F41" s="84" t="s">
        <v>74</v>
      </c>
      <c r="G41" s="85" t="n">
        <v>0</v>
      </c>
      <c r="H41" s="86" t="n">
        <v>-1613</v>
      </c>
      <c r="I41" s="87" t="n">
        <v>0</v>
      </c>
      <c r="J41" s="87" t="n">
        <v>0</v>
      </c>
      <c r="K41" s="91" t="s">
        <v>75</v>
      </c>
      <c r="O41" s="92"/>
      <c r="P41" s="92"/>
    </row>
    <row r="42" customFormat="false" ht="12.75" hidden="false" customHeight="false" outlineLevel="0" collapsed="false">
      <c r="A42" s="12" t="s">
        <v>76</v>
      </c>
      <c r="B42" s="93"/>
      <c r="C42" s="94" t="s">
        <v>63</v>
      </c>
      <c r="D42" s="88"/>
      <c r="E42" s="90"/>
      <c r="F42" s="84" t="s">
        <v>77</v>
      </c>
      <c r="G42" s="85" t="n">
        <v>0</v>
      </c>
      <c r="H42" s="86" t="n">
        <v>0</v>
      </c>
      <c r="I42" s="86"/>
      <c r="J42" s="87" t="n">
        <v>0</v>
      </c>
      <c r="K42" s="91" t="s">
        <v>78</v>
      </c>
    </row>
    <row r="43" customFormat="false" ht="12.75" hidden="false" customHeight="false" outlineLevel="0" collapsed="false">
      <c r="A43" s="12" t="s">
        <v>79</v>
      </c>
      <c r="B43" s="93"/>
      <c r="C43" s="94" t="s">
        <v>63</v>
      </c>
      <c r="D43" s="88"/>
      <c r="E43" s="88"/>
      <c r="F43" s="38" t="s">
        <v>80</v>
      </c>
      <c r="G43" s="95" t="n">
        <f aca="false">SUM(G39:G42)</f>
        <v>1712</v>
      </c>
      <c r="H43" s="96" t="n">
        <f aca="false">SUM(H39:H42)</f>
        <v>-9903</v>
      </c>
      <c r="I43" s="97" t="n">
        <f aca="false">SUM(I39:I42)</f>
        <v>0</v>
      </c>
      <c r="J43" s="98" t="n">
        <v>0</v>
      </c>
      <c r="K43" s="99" t="n">
        <f aca="false">SUM(G43:J43)</f>
        <v>-8191</v>
      </c>
    </row>
    <row r="44" customFormat="false" ht="12.75" hidden="false" customHeight="false" outlineLevel="0" collapsed="false">
      <c r="A44" s="12" t="s">
        <v>81</v>
      </c>
      <c r="B44" s="93"/>
      <c r="C44" s="94" t="s">
        <v>59</v>
      </c>
      <c r="D44" s="88"/>
      <c r="E44" s="26"/>
      <c r="F44" s="92"/>
      <c r="G44" s="92"/>
      <c r="H44" s="92"/>
      <c r="I44" s="92"/>
      <c r="J44" s="92"/>
      <c r="K44" s="92"/>
    </row>
    <row r="45" customFormat="false" ht="12.75" hidden="false" customHeight="false" outlineLevel="0" collapsed="false">
      <c r="A45" s="8"/>
      <c r="B45" s="100"/>
      <c r="C45" s="101"/>
      <c r="D45" s="102"/>
      <c r="F45" s="75" t="s">
        <v>82</v>
      </c>
      <c r="G45" s="92"/>
      <c r="I45" s="103"/>
      <c r="J45" s="89"/>
      <c r="K45" s="92"/>
    </row>
    <row r="46" customFormat="false" ht="12.75" hidden="false" customHeight="false" outlineLevel="0" collapsed="false">
      <c r="A46" s="61" t="s">
        <v>83</v>
      </c>
      <c r="B46" s="50" t="n">
        <f aca="true">TODAY()-1</f>
        <v>45925</v>
      </c>
      <c r="C46" s="50" t="n">
        <f aca="true">TODAY()</f>
        <v>45926</v>
      </c>
      <c r="D46" s="17" t="s">
        <v>84</v>
      </c>
      <c r="F46" s="38" t="s">
        <v>85</v>
      </c>
      <c r="G46" s="12" t="s">
        <v>86</v>
      </c>
      <c r="H46" s="104" t="s">
        <v>87</v>
      </c>
      <c r="J46" s="105"/>
    </row>
    <row r="47" customFormat="false" ht="12.75" hidden="false" customHeight="false" outlineLevel="0" collapsed="false">
      <c r="A47" s="106" t="s">
        <v>88</v>
      </c>
      <c r="B47" s="28" t="n">
        <v>1441</v>
      </c>
      <c r="C47" s="28" t="n">
        <v>1440</v>
      </c>
      <c r="D47" s="28" t="n">
        <f aca="false">C47-B47</f>
        <v>-1</v>
      </c>
      <c r="F47" s="38" t="s">
        <v>89</v>
      </c>
      <c r="G47" s="99" t="n">
        <v>132451</v>
      </c>
      <c r="H47" s="107"/>
      <c r="I47" s="8"/>
      <c r="K47" s="92"/>
    </row>
    <row r="48" customFormat="false" ht="12.75" hidden="false" customHeight="false" outlineLevel="0" collapsed="false">
      <c r="A48" s="106" t="s">
        <v>90</v>
      </c>
      <c r="B48" s="28" t="n">
        <v>3297</v>
      </c>
      <c r="C48" s="28" t="n">
        <v>3210</v>
      </c>
      <c r="D48" s="28" t="n">
        <f aca="false">C48-B48</f>
        <v>-87</v>
      </c>
      <c r="F48" s="38" t="s">
        <v>91</v>
      </c>
      <c r="G48" s="108" t="n">
        <v>-90522</v>
      </c>
      <c r="H48" s="107" t="s">
        <v>0</v>
      </c>
      <c r="I48" s="109"/>
      <c r="J48" s="8"/>
    </row>
    <row r="49" customFormat="false" ht="12.75" hidden="false" customHeight="false" outlineLevel="0" collapsed="false">
      <c r="A49" s="106" t="s">
        <v>92</v>
      </c>
      <c r="B49" s="28" t="n">
        <f aca="false">SUM(B47:B48)</f>
        <v>4738</v>
      </c>
      <c r="C49" s="28" t="n">
        <f aca="false">SUM(C47:C48)</f>
        <v>4650</v>
      </c>
      <c r="D49" s="28" t="n">
        <f aca="false">C49-B49</f>
        <v>-88</v>
      </c>
      <c r="F49" s="39" t="s">
        <v>93</v>
      </c>
      <c r="G49" s="96" t="n">
        <f aca="false">SUM(G47:G48)</f>
        <v>41929</v>
      </c>
      <c r="H49" s="110" t="s">
        <v>94</v>
      </c>
      <c r="I49" s="109"/>
      <c r="J49" s="111"/>
    </row>
    <row r="50" customFormat="false" ht="12.75" hidden="false" customHeight="false" outlineLevel="0" collapsed="false">
      <c r="A50" s="112" t="s">
        <v>95</v>
      </c>
      <c r="B50" s="113" t="n">
        <v>2008</v>
      </c>
      <c r="C50" s="113" t="n">
        <v>1950</v>
      </c>
      <c r="D50" s="113" t="n">
        <f aca="false">C50-B50</f>
        <v>-58</v>
      </c>
      <c r="E50" s="114"/>
      <c r="J50" s="111"/>
    </row>
    <row r="51" customFormat="false" ht="12.75" hidden="false" customHeight="false" outlineLevel="0" collapsed="false">
      <c r="A51" s="115" t="s">
        <v>96</v>
      </c>
      <c r="B51" s="116" t="s">
        <v>97</v>
      </c>
      <c r="C51" s="116" t="s">
        <v>98</v>
      </c>
      <c r="D51" s="116" t="s">
        <v>99</v>
      </c>
      <c r="E51" s="116" t="s">
        <v>100</v>
      </c>
      <c r="F51" s="117"/>
      <c r="G51" s="116" t="s">
        <v>0</v>
      </c>
      <c r="H51" s="116" t="s">
        <v>0</v>
      </c>
      <c r="I51" s="118"/>
      <c r="J51" s="119" t="s">
        <v>101</v>
      </c>
      <c r="L51" s="109"/>
    </row>
    <row r="52" customFormat="false" ht="12.75" hidden="false" customHeight="false" outlineLevel="0" collapsed="false">
      <c r="A52" s="120" t="s">
        <v>102</v>
      </c>
      <c r="B52" s="116" t="s">
        <v>0</v>
      </c>
      <c r="C52" s="116" t="s">
        <v>0</v>
      </c>
      <c r="D52" s="116" t="s">
        <v>0</v>
      </c>
      <c r="E52" s="116" t="s">
        <v>0</v>
      </c>
      <c r="F52" s="121"/>
      <c r="G52" s="121" t="s">
        <v>0</v>
      </c>
      <c r="H52" s="121" t="s">
        <v>0</v>
      </c>
      <c r="I52" s="118"/>
      <c r="J52" s="119" t="s">
        <v>103</v>
      </c>
      <c r="K52" s="26"/>
      <c r="L52" s="26"/>
    </row>
    <row r="53" customFormat="false" ht="12.75" hidden="false" customHeight="false" outlineLevel="0" collapsed="false">
      <c r="A53" s="122" t="s">
        <v>104</v>
      </c>
      <c r="B53" s="123" t="s">
        <v>105</v>
      </c>
      <c r="C53" s="123" t="s">
        <v>106</v>
      </c>
      <c r="D53" s="123"/>
      <c r="E53" s="124"/>
      <c r="F53" s="26"/>
      <c r="G53" s="33"/>
      <c r="H53" s="33"/>
      <c r="I53" s="26"/>
      <c r="J53" s="26"/>
    </row>
    <row r="54" customFormat="false" ht="12.75" hidden="false" customHeight="false" outlineLevel="0" collapsed="false">
      <c r="A54" s="125" t="s">
        <v>107</v>
      </c>
      <c r="B54" s="126" t="s">
        <v>0</v>
      </c>
      <c r="C54" s="127" t="s">
        <v>0</v>
      </c>
      <c r="D54" s="128" t="s">
        <v>0</v>
      </c>
      <c r="E54" s="129"/>
      <c r="F54" s="26"/>
      <c r="G54" s="26"/>
      <c r="H54" s="33"/>
      <c r="I54" s="26"/>
      <c r="J54" s="26"/>
    </row>
    <row r="55" customFormat="false" ht="12.75" hidden="false" customHeight="false" outlineLevel="0" collapsed="false">
      <c r="A55" s="130" t="n">
        <v>37272</v>
      </c>
      <c r="B55" s="68" t="s">
        <v>108</v>
      </c>
      <c r="H55" s="0"/>
    </row>
    <row r="56" customFormat="false" ht="12.75" hidden="false" customHeight="false" outlineLevel="0" collapsed="false">
      <c r="A56" s="130" t="n">
        <v>37272</v>
      </c>
      <c r="B56" s="68" t="s">
        <v>109</v>
      </c>
      <c r="H56" s="0"/>
    </row>
    <row r="57" customFormat="false" ht="12.75" hidden="false" customHeight="false" outlineLevel="0" collapsed="false">
      <c r="A57" s="130" t="n">
        <v>37272</v>
      </c>
      <c r="B57" s="68" t="s">
        <v>110</v>
      </c>
      <c r="H57" s="0"/>
    </row>
    <row r="58" customFormat="false" ht="12.75" hidden="false" customHeight="false" outlineLevel="0" collapsed="false">
      <c r="A58" s="125" t="s">
        <v>111</v>
      </c>
      <c r="H58" s="0"/>
    </row>
    <row r="59" customFormat="false" ht="12.75" hidden="false" customHeight="false" outlineLevel="0" collapsed="false">
      <c r="A59" s="130" t="n">
        <v>37272</v>
      </c>
      <c r="B59" s="131" t="s">
        <v>112</v>
      </c>
      <c r="E59" s="126" t="s">
        <v>113</v>
      </c>
      <c r="H59" s="0"/>
    </row>
    <row r="60" customFormat="false" ht="12.75" hidden="false" customHeight="false" outlineLevel="0" collapsed="false">
      <c r="A60" s="130"/>
      <c r="B60" s="68" t="s">
        <v>114</v>
      </c>
      <c r="E60" s="126" t="s">
        <v>115</v>
      </c>
      <c r="H60" s="0"/>
    </row>
    <row r="61" customFormat="false" ht="12.75" hidden="false" customHeight="false" outlineLevel="0" collapsed="false">
      <c r="A61" s="130"/>
      <c r="B61" s="68" t="s">
        <v>116</v>
      </c>
      <c r="E61" s="126" t="s">
        <v>115</v>
      </c>
      <c r="H61" s="0"/>
    </row>
    <row r="62" customFormat="false" ht="12.75" hidden="false" customHeight="false" outlineLevel="0" collapsed="false">
      <c r="A62" s="130"/>
      <c r="B62" s="131" t="s">
        <v>117</v>
      </c>
      <c r="E62" s="126" t="s">
        <v>118</v>
      </c>
      <c r="H62" s="0"/>
    </row>
    <row r="63" customFormat="false" ht="12.75" hidden="false" customHeight="false" outlineLevel="0" collapsed="false">
      <c r="A63" s="130"/>
      <c r="B63" s="68" t="s">
        <v>119</v>
      </c>
      <c r="E63" s="126" t="s">
        <v>115</v>
      </c>
      <c r="H63" s="0"/>
    </row>
    <row r="64" customFormat="false" ht="12.75" hidden="false" customHeight="false" outlineLevel="0" collapsed="false">
      <c r="A64" s="130"/>
      <c r="B64" s="68" t="s">
        <v>120</v>
      </c>
      <c r="E64" s="126" t="s">
        <v>115</v>
      </c>
      <c r="H64" s="0"/>
    </row>
    <row r="65" customFormat="false" ht="12.75" hidden="false" customHeight="false" outlineLevel="0" collapsed="false">
      <c r="A65" s="130"/>
      <c r="B65" s="68" t="s">
        <v>121</v>
      </c>
      <c r="E65" s="126" t="s">
        <v>115</v>
      </c>
      <c r="H65" s="0"/>
    </row>
    <row r="66" customFormat="false" ht="12.75" hidden="false" customHeight="false" outlineLevel="0" collapsed="false">
      <c r="A66" s="130"/>
      <c r="B66" s="68" t="s">
        <v>122</v>
      </c>
      <c r="E66" s="126" t="s">
        <v>115</v>
      </c>
    </row>
    <row r="67" customFormat="false" ht="12.75" hidden="false" customHeight="false" outlineLevel="0" collapsed="false">
      <c r="A67" s="130"/>
      <c r="B67" s="131" t="s">
        <v>123</v>
      </c>
      <c r="E67" s="126" t="s">
        <v>115</v>
      </c>
      <c r="F67" s="26"/>
      <c r="G67" s="26"/>
      <c r="H67" s="33"/>
      <c r="I67" s="26"/>
      <c r="J67" s="26"/>
    </row>
    <row r="68" customFormat="false" ht="12.75" hidden="false" customHeight="false" outlineLevel="0" collapsed="false">
      <c r="A68" s="130"/>
      <c r="B68" s="68" t="s">
        <v>124</v>
      </c>
      <c r="E68" s="126" t="s">
        <v>115</v>
      </c>
      <c r="F68" s="26"/>
      <c r="G68" s="26"/>
      <c r="H68" s="33"/>
      <c r="I68" s="26"/>
      <c r="J68" s="26"/>
    </row>
    <row r="69" customFormat="false" ht="12.75" hidden="false" customHeight="false" outlineLevel="0" collapsed="false">
      <c r="A69" s="130"/>
      <c r="B69" s="68" t="s">
        <v>125</v>
      </c>
      <c r="E69" s="126" t="s">
        <v>115</v>
      </c>
    </row>
    <row r="70" customFormat="false" ht="12.75" hidden="false" customHeight="false" outlineLevel="0" collapsed="false">
      <c r="A70" s="130"/>
      <c r="B70" s="68" t="s">
        <v>126</v>
      </c>
      <c r="E70" s="126" t="s">
        <v>115</v>
      </c>
    </row>
    <row r="71" customFormat="false" ht="12.75" hidden="false" customHeight="false" outlineLevel="0" collapsed="false">
      <c r="A71" s="130"/>
      <c r="B71" s="68" t="s">
        <v>127</v>
      </c>
      <c r="D71" s="132"/>
      <c r="E71" s="126" t="s">
        <v>128</v>
      </c>
      <c r="F71" s="132"/>
      <c r="G71" s="133"/>
      <c r="H71" s="134"/>
      <c r="I71" s="133"/>
      <c r="J71" s="133"/>
    </row>
    <row r="72" customFormat="false" ht="12.75" hidden="false" customHeight="false" outlineLevel="0" collapsed="false">
      <c r="A72" s="135"/>
      <c r="B72" s="68" t="s">
        <v>129</v>
      </c>
      <c r="E72" s="126"/>
    </row>
    <row r="73" customFormat="false" ht="12.75" hidden="false" customHeight="false" outlineLevel="0" collapsed="false">
      <c r="A73" s="135"/>
      <c r="E73" s="136"/>
    </row>
    <row r="74" customFormat="false" ht="12.75" hidden="false" customHeight="false" outlineLevel="0" collapsed="false">
      <c r="A74" s="135"/>
      <c r="E74" s="136"/>
    </row>
    <row r="75" customFormat="false" ht="12.75" hidden="false" customHeight="false" outlineLevel="0" collapsed="false">
      <c r="A75" s="135"/>
      <c r="E75" s="136"/>
    </row>
    <row r="76" customFormat="false" ht="12.75" hidden="false" customHeight="false" outlineLevel="0" collapsed="false">
      <c r="A76" s="135"/>
      <c r="E76" s="136"/>
      <c r="F76" s="132"/>
      <c r="G76" s="137"/>
      <c r="H76" s="132"/>
      <c r="I76" s="132"/>
    </row>
    <row r="77" customFormat="false" ht="12.75" hidden="false" customHeight="false" outlineLevel="0" collapsed="false">
      <c r="E77" s="136"/>
    </row>
  </sheetData>
  <printOptions headings="false" gridLines="false" gridLinesSet="true" horizontalCentered="false" verticalCentered="false"/>
  <pageMargins left="0" right="0" top="0.540277777777778" bottom="0.6" header="0.3" footer="0.290277777777778"/>
  <pageSetup paperSize="1" scale="68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&amp;CFile Location: P:FGTUSERS/Cust_ser\Mornmeet.xls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1998-04-08T08:29:00Z</dcterms:created>
  <dc:creator> </dc:creator>
  <dc:description/>
  <dc:language>en-US</dc:language>
  <cp:lastModifiedBy>jhoward</cp:lastModifiedBy>
  <cp:lastPrinted>2002-01-14T11:24:03Z</cp:lastPrinted>
  <dcterms:modified xsi:type="dcterms:W3CDTF">2002-01-16T10:29:48Z</dcterms:modified>
  <cp:revision>0</cp:revision>
  <dc:subject/>
  <dc:title/>
</cp:coreProperties>
</file>