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Y 2001 BTU CALCULATIONS" sheetId="1" state="visible" r:id="rId3"/>
    <sheet name="STORAGE CONTRACT #80066" sheetId="2" state="visible" r:id="rId4"/>
  </sheets>
  <definedNames>
    <definedName function="false" hidden="false" localSheetId="0" name="_xlnm.Print_Area" vbProcedure="false">'MAY 2001 BTU CALCULATIONS'!$A$1:$I$40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41" authorId="0">
      <text>
        <r>
          <rPr>
            <b val="true"/>
            <sz val="8"/>
            <color rgb="FF000000"/>
            <rFont val="Tahoma"/>
            <family val="0"/>
          </rPr>
          <t xml:space="preserve">cpender:
</t>
        </r>
        <r>
          <rPr>
            <sz val="8"/>
            <color rgb="FF000000"/>
            <rFont val="Tahoma"/>
            <family val="0"/>
          </rPr>
          <t xml:space="preserve">Wisconsin Gas Allocated ENA extra gas on K#03650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39</xdr:row>
                <xdr:rowOff>6</xdr:rowOff>
              </xdr:from>
              <xdr:to>
                <xdr:col>6</xdr:col>
                <xdr:colOff>63</xdr:colOff>
                <xdr:row>43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<sst xmlns="http://schemas.openxmlformats.org/spreadsheetml/2006/main" count="130" uniqueCount="81">
  <si>
    <t xml:space="preserve">BTU CALCULATIONS FOR MAY 2001 - FOR STORAGE DEAL</t>
  </si>
  <si>
    <t xml:space="preserve">BTU</t>
  </si>
  <si>
    <t xml:space="preserve">FUEL</t>
  </si>
  <si>
    <t xml:space="preserve">-------------------DTH------------------</t>
  </si>
  <si>
    <t xml:space="preserve">MCF</t>
  </si>
  <si>
    <t xml:space="preserve">DELIVERED</t>
  </si>
  <si>
    <t xml:space="preserve">DIFF</t>
  </si>
  <si>
    <t xml:space="preserve">POINT</t>
  </si>
  <si>
    <t xml:space="preserve">MAP #</t>
  </si>
  <si>
    <t xml:space="preserve">FACTOR</t>
  </si>
  <si>
    <t xml:space="preserve">RECIP</t>
  </si>
  <si>
    <t xml:space="preserve">GROSS</t>
  </si>
  <si>
    <t xml:space="preserve">NET</t>
  </si>
  <si>
    <t xml:space="preserve">MMBTU</t>
  </si>
  <si>
    <t xml:space="preserve">BELLE RIVER</t>
  </si>
  <si>
    <t xml:space="preserve">9002/9301</t>
  </si>
  <si>
    <t xml:space="preserve">WILLOW RUN</t>
  </si>
  <si>
    <t xml:space="preserve">9038/9307</t>
  </si>
  <si>
    <t xml:space="preserve">RIVER ROUGE</t>
  </si>
  <si>
    <t xml:space="preserve">9028/9303</t>
  </si>
  <si>
    <t xml:space="preserve">VECTOR BELLE RIVER</t>
  </si>
  <si>
    <t xml:space="preserve">NORTHVILLE</t>
  </si>
  <si>
    <t xml:space="preserve">KALKASKA</t>
  </si>
  <si>
    <t xml:space="preserve">9078/9302</t>
  </si>
  <si>
    <t xml:space="preserve">N/A</t>
  </si>
  <si>
    <t xml:space="preserve">SHELL PLANT</t>
  </si>
  <si>
    <t xml:space="preserve">9032/9304</t>
  </si>
  <si>
    <t xml:space="preserve">VECTOR MILFORD JUNCTION</t>
  </si>
  <si>
    <t xml:space="preserve">KALKASKA-SAG BAY</t>
  </si>
  <si>
    <t xml:space="preserve">ST CLAIR</t>
  </si>
  <si>
    <t xml:space="preserve">WILLOW MICHCON</t>
  </si>
  <si>
    <t xml:space="preserve">ANNUAL CONTRACT</t>
  </si>
  <si>
    <t xml:space="preserve">MAX IN MCF</t>
  </si>
  <si>
    <t xml:space="preserve">MAX DAILY INJECTION</t>
  </si>
  <si>
    <t xml:space="preserve">DIFFERENCE</t>
  </si>
  <si>
    <t xml:space="preserve">MAX DAILY WITHDRAWAL</t>
  </si>
  <si>
    <t xml:space="preserve">NOTE:  NUMBERS IN SITARA ARE IN MMBTU</t>
  </si>
  <si>
    <t xml:space="preserve">Storage Capacity Ticket #754848</t>
  </si>
  <si>
    <t xml:space="preserve">SITARA #745393/TAGG V48817 -INJECTION</t>
  </si>
  <si>
    <t xml:space="preserve">SITARA #745463/TAGG V48817 - WITHDRAWAL</t>
  </si>
  <si>
    <t xml:space="preserve">MONTHLY</t>
  </si>
  <si>
    <t xml:space="preserve">DAILY</t>
  </si>
  <si>
    <t xml:space="preserve">GROSS INJECTION</t>
  </si>
  <si>
    <t xml:space="preserve">Mmbtu</t>
  </si>
  <si>
    <t xml:space="preserve">WITHDRAWAL</t>
  </si>
  <si>
    <t xml:space="preserve">LESS:  FUEL FACTOR</t>
  </si>
  <si>
    <t xml:space="preserve">TOTAL INJECTION</t>
  </si>
  <si>
    <t xml:space="preserve">CONTRACT #80066</t>
  </si>
  <si>
    <t xml:space="preserve">SITARA TICKET NUMBERS</t>
  </si>
  <si>
    <t xml:space="preserve">INJECTIONS - 4/25/01 THRU 10/31/01</t>
  </si>
  <si>
    <t xml:space="preserve">Belle River Transport Ticket</t>
  </si>
  <si>
    <t xml:space="preserve">WITHDRAWALS - 1/1/02 THRU 3/31/02</t>
  </si>
  <si>
    <t xml:space="preserve">Willow Run Transport Ticket</t>
  </si>
  <si>
    <t xml:space="preserve">Storage Capacity Ticket</t>
  </si>
  <si>
    <t xml:space="preserve">Injection</t>
  </si>
  <si>
    <t xml:space="preserve">Withdrawal Ticket</t>
  </si>
  <si>
    <t xml:space="preserve">CANNOT</t>
  </si>
  <si>
    <t xml:space="preserve">EXCEED</t>
  </si>
  <si>
    <t xml:space="preserve">RECEIPT</t>
  </si>
  <si>
    <t xml:space="preserve">DEL</t>
  </si>
  <si>
    <t xml:space="preserve">DELIVERY</t>
  </si>
  <si>
    <t xml:space="preserve">VOLUME</t>
  </si>
  <si>
    <t xml:space="preserve">INVENTORY</t>
  </si>
  <si>
    <t xml:space="preserve">DATE</t>
  </si>
  <si>
    <t xml:space="preserve">TOTAL AT MAY 31, 2001</t>
  </si>
  <si>
    <t xml:space="preserve">MIN TO INJECT FOR May 2001 - 24,194 x 31 days</t>
  </si>
  <si>
    <t xml:space="preserve">GROSS dth</t>
  </si>
  <si>
    <t xml:space="preserve"> NET dth</t>
  </si>
  <si>
    <t xml:space="preserve">TOTAL APRIL 2001</t>
  </si>
  <si>
    <t xml:space="preserve">Gross (mmbtu)</t>
  </si>
  <si>
    <t xml:space="preserve">24,413 x 31</t>
  </si>
  <si>
    <t xml:space="preserve">TOTAL MAY 2001</t>
  </si>
  <si>
    <t xml:space="preserve">Net (mmbtu)</t>
  </si>
  <si>
    <t xml:space="preserve">24,194 x 31</t>
  </si>
  <si>
    <t xml:space="preserve">TOTAL JUNE 2001</t>
  </si>
  <si>
    <t xml:space="preserve">TOTAL JULY 2001</t>
  </si>
  <si>
    <t xml:space="preserve">TOTAL AUGUST 2001</t>
  </si>
  <si>
    <t xml:space="preserve">TOTAL SEPT 2001</t>
  </si>
  <si>
    <t xml:space="preserve">TOTAL OCT 2001</t>
  </si>
  <si>
    <t xml:space="preserve">GRAND TOTAL</t>
  </si>
  <si>
    <t xml:space="preserve">* volumes for 6/01 thru 10/01 are estimated #'s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</si>
</sst>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* #,##0.00_);_(* \(#,##0.00\);_(* \-??_);_(@_)"/>
    <numFmt numFmtId="166" formatCode="_(* #,##0.000_);_(* \(#,##0.000\);_(* \-??_);_(@_)"/>
    <numFmt numFmtId="167" formatCode="_(* #,##0_);_(* \(#,##0\);_(* \-??_);_(@_)"/>
    <numFmt numFmtId="168" formatCode="0.000000000"/>
    <numFmt numFmtId="169" formatCode="[$-409]mmm\-yy"/>
    <numFmt numFmtId="170" formatCode="[$-409]#,##0_);\(#,##0\)"/>
    <numFmt numFmtId="171" formatCode="0%"/>
    <numFmt numFmtId="172" formatCode="0.0%"/>
    <numFmt numFmtId="173" formatCode="#,##0"/>
    <numFmt numFmtId="174" formatCode="[$-409]m/d/yyyy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2"/>
      <name val="Arial"/>
      <family val="2"/>
    </font>
    <font>
      <u val="single"/>
      <sz val="10"/>
      <name val="Arial"/>
      <family val="2"/>
    </font>
    <font>
      <b val="true"/>
      <sz val="14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42"/>
    <col collapsed="false" customWidth="true" hidden="false" outlineLevel="0" max="2" min="2" style="1" width="13.14"/>
    <col collapsed="false" customWidth="true" hidden="false" outlineLevel="0" max="3" min="3" style="1" width="10.99"/>
    <col collapsed="false" customWidth="true" hidden="false" outlineLevel="0" max="4" min="4" style="0" width="13.7"/>
    <col collapsed="false" customWidth="true" hidden="false" outlineLevel="0" max="5" min="5" style="2" width="12.14"/>
    <col collapsed="false" customWidth="true" hidden="false" outlineLevel="0" max="6" min="6" style="3" width="16.84"/>
    <col collapsed="false" customWidth="true" hidden="false" outlineLevel="0" max="7" min="7" style="3" width="9.14"/>
    <col collapsed="false" customWidth="true" hidden="false" outlineLevel="0" max="8" min="8" style="3" width="14.14"/>
    <col collapsed="false" customWidth="true" hidden="false" outlineLevel="0" max="9" min="9" style="3" width="17.14"/>
    <col collapsed="false" customWidth="true" hidden="false" outlineLevel="0" max="11" min="10" style="0" width="17.28"/>
  </cols>
  <sheetData>
    <row r="1" customFormat="false" ht="15.75" hidden="false" customHeight="false" outlineLevel="0" collapsed="false">
      <c r="A1" s="4" t="s">
        <v>0</v>
      </c>
    </row>
    <row r="2" customFormat="false" ht="12.75" hidden="false" customHeight="false" outlineLevel="0" collapsed="false">
      <c r="A2" s="5"/>
      <c r="B2" s="6"/>
      <c r="C2" s="6"/>
      <c r="D2" s="6" t="s">
        <v>1</v>
      </c>
      <c r="E2" s="7" t="s">
        <v>2</v>
      </c>
      <c r="F2" s="8" t="s">
        <v>3</v>
      </c>
      <c r="G2" s="8"/>
      <c r="H2" s="8"/>
      <c r="I2" s="8" t="s">
        <v>4</v>
      </c>
      <c r="J2" s="8" t="s">
        <v>5</v>
      </c>
      <c r="K2" s="8" t="s">
        <v>5</v>
      </c>
      <c r="L2" s="8" t="s">
        <v>6</v>
      </c>
    </row>
    <row r="3" customFormat="false" ht="12.75" hidden="false" customHeight="false" outlineLevel="0" collapsed="false">
      <c r="A3" s="6" t="s">
        <v>7</v>
      </c>
      <c r="B3" s="6" t="s">
        <v>8</v>
      </c>
      <c r="C3" s="6" t="s">
        <v>1</v>
      </c>
      <c r="D3" s="6" t="s">
        <v>9</v>
      </c>
      <c r="E3" s="7" t="s">
        <v>10</v>
      </c>
      <c r="F3" s="8" t="s">
        <v>11</v>
      </c>
      <c r="G3" s="8" t="s">
        <v>2</v>
      </c>
      <c r="H3" s="8" t="s">
        <v>12</v>
      </c>
      <c r="I3" s="8" t="s">
        <v>12</v>
      </c>
      <c r="J3" s="8" t="s">
        <v>13</v>
      </c>
      <c r="K3" s="8" t="s">
        <v>4</v>
      </c>
      <c r="L3" s="8" t="s">
        <v>6</v>
      </c>
      <c r="M3" s="8"/>
    </row>
    <row r="4" customFormat="false" ht="12.75" hidden="false" customHeight="false" outlineLevel="0" collapsed="false">
      <c r="A4" s="0" t="s">
        <v>14</v>
      </c>
      <c r="B4" s="1" t="s">
        <v>15</v>
      </c>
      <c r="C4" s="1" t="n">
        <v>1.016</v>
      </c>
      <c r="D4" s="9" t="n">
        <v>0.98967097</v>
      </c>
      <c r="E4" s="2" t="n">
        <v>0.991</v>
      </c>
      <c r="F4" s="3" t="n">
        <f aca="false">+H4/E4</f>
        <v>27019.7538419719</v>
      </c>
      <c r="G4" s="3" t="n">
        <f aca="false">+F4-H4</f>
        <v>243.177784577747</v>
      </c>
      <c r="H4" s="3" t="n">
        <f aca="false">+I4/D4</f>
        <v>26776.5760573941</v>
      </c>
      <c r="I4" s="3" t="n">
        <v>26500</v>
      </c>
      <c r="J4" s="3" t="n">
        <v>20000</v>
      </c>
      <c r="K4" s="3" t="n">
        <f aca="false">+J4*D4</f>
        <v>19793.4194</v>
      </c>
      <c r="L4" s="10" t="n">
        <f aca="false">+J4-H4</f>
        <v>-6776.5760573941</v>
      </c>
    </row>
    <row r="5" customFormat="false" ht="12.75" hidden="false" customHeight="false" outlineLevel="0" collapsed="false">
      <c r="A5" s="0" t="s">
        <v>16</v>
      </c>
      <c r="B5" s="1" t="s">
        <v>17</v>
      </c>
      <c r="C5" s="1" t="n">
        <v>1.035</v>
      </c>
      <c r="D5" s="0" t="n">
        <v>0.971505421</v>
      </c>
      <c r="E5" s="2" t="n">
        <v>0.991</v>
      </c>
      <c r="F5" s="3" t="n">
        <f aca="false">+H5/E5</f>
        <v>27524.978673223</v>
      </c>
      <c r="G5" s="3" t="n">
        <f aca="false">+F5-H5</f>
        <v>247.724808059007</v>
      </c>
      <c r="H5" s="3" t="n">
        <f aca="false">+I5/D5</f>
        <v>27277.253865164</v>
      </c>
      <c r="I5" s="3" t="n">
        <v>26500</v>
      </c>
      <c r="J5" s="3" t="n">
        <v>5000</v>
      </c>
      <c r="K5" s="3" t="n">
        <f aca="false">+J5*D5</f>
        <v>4857.527105</v>
      </c>
      <c r="L5" s="10" t="n">
        <f aca="false">+J5-H5</f>
        <v>-22277.253865164</v>
      </c>
    </row>
    <row r="6" customFormat="false" ht="12.75" hidden="false" customHeight="false" outlineLevel="0" collapsed="false">
      <c r="A6" s="0" t="s">
        <v>18</v>
      </c>
      <c r="B6" s="1" t="s">
        <v>19</v>
      </c>
      <c r="C6" s="1" t="n">
        <v>1.004</v>
      </c>
      <c r="D6" s="0" t="n">
        <f aca="false">1-0.01004</f>
        <v>0.98996</v>
      </c>
      <c r="E6" s="2" t="n">
        <v>0.991</v>
      </c>
      <c r="F6" s="3" t="n">
        <f aca="false">+H6/E6</f>
        <v>27011.8651197478</v>
      </c>
      <c r="G6" s="3" t="n">
        <f aca="false">+F6-H6</f>
        <v>243.106786077729</v>
      </c>
      <c r="H6" s="3" t="n">
        <f aca="false">+I6/D6</f>
        <v>26768.75833367</v>
      </c>
      <c r="I6" s="3" t="n">
        <v>26500</v>
      </c>
      <c r="J6" s="3"/>
      <c r="K6" s="3" t="n">
        <f aca="false">+J6*D6</f>
        <v>0</v>
      </c>
      <c r="L6" s="10" t="n">
        <f aca="false">+J6-H6</f>
        <v>-26768.75833367</v>
      </c>
    </row>
    <row r="7" customFormat="false" ht="12.75" hidden="false" customHeight="false" outlineLevel="0" collapsed="false">
      <c r="A7" s="0" t="s">
        <v>20</v>
      </c>
      <c r="B7" s="1" t="n">
        <v>9136</v>
      </c>
      <c r="C7" s="1" t="n">
        <v>1.04</v>
      </c>
      <c r="D7" s="0" t="n">
        <f aca="false">1-0.0104</f>
        <v>0.9896</v>
      </c>
      <c r="E7" s="2" t="n">
        <v>0.991</v>
      </c>
      <c r="F7" s="3" t="n">
        <f aca="false">+H7/E7</f>
        <v>27021.6915864445</v>
      </c>
      <c r="G7" s="3" t="n">
        <f aca="false">+F7-H7</f>
        <v>243.195224278003</v>
      </c>
      <c r="H7" s="3" t="n">
        <f aca="false">+I7/D7</f>
        <v>26778.4963621665</v>
      </c>
      <c r="I7" s="3" t="n">
        <v>26500</v>
      </c>
      <c r="J7" s="3"/>
      <c r="K7" s="3" t="n">
        <f aca="false">+J7*D7</f>
        <v>0</v>
      </c>
      <c r="L7" s="10" t="n">
        <f aca="false">+J7-H7</f>
        <v>-26778.4963621665</v>
      </c>
    </row>
    <row r="8" customFormat="false" ht="12.75" hidden="false" customHeight="false" outlineLevel="0" collapsed="false">
      <c r="A8" s="0" t="s">
        <v>21</v>
      </c>
      <c r="B8" s="1" t="n">
        <v>9023</v>
      </c>
      <c r="C8" s="1" t="n">
        <v>1.038</v>
      </c>
      <c r="D8" s="0" t="n">
        <f aca="false">1-0.01038</f>
        <v>0.98962</v>
      </c>
      <c r="E8" s="2" t="n">
        <v>0.991</v>
      </c>
      <c r="F8" s="3" t="n">
        <f aca="false">+H8/E8</f>
        <v>27021.1454840702</v>
      </c>
      <c r="G8" s="3" t="n">
        <f aca="false">+F8-H8</f>
        <v>243.190309356633</v>
      </c>
      <c r="H8" s="3" t="n">
        <f aca="false">+I8/D8</f>
        <v>26777.9551747135</v>
      </c>
      <c r="I8" s="3" t="n">
        <v>26500</v>
      </c>
      <c r="J8" s="3"/>
      <c r="K8" s="3" t="n">
        <f aca="false">+J8*D8</f>
        <v>0</v>
      </c>
      <c r="L8" s="10" t="n">
        <f aca="false">+J8-H8</f>
        <v>-26777.9551747135</v>
      </c>
    </row>
    <row r="9" customFormat="false" ht="12.75" hidden="false" customHeight="false" outlineLevel="0" collapsed="false">
      <c r="A9" s="0" t="s">
        <v>22</v>
      </c>
      <c r="B9" s="1" t="s">
        <v>23</v>
      </c>
      <c r="C9" s="1" t="s">
        <v>24</v>
      </c>
      <c r="D9" s="0" t="n">
        <v>1</v>
      </c>
      <c r="E9" s="2" t="n">
        <v>0.991</v>
      </c>
      <c r="F9" s="3" t="n">
        <f aca="false">+H9/E9</f>
        <v>26740.6659939455</v>
      </c>
      <c r="G9" s="3" t="n">
        <f aca="false">+F9-H9</f>
        <v>240.665993945509</v>
      </c>
      <c r="H9" s="3" t="n">
        <f aca="false">+I9/D9</f>
        <v>26500</v>
      </c>
      <c r="I9" s="3" t="n">
        <v>26500</v>
      </c>
      <c r="J9" s="3"/>
      <c r="K9" s="3" t="n">
        <f aca="false">+J9*D9</f>
        <v>0</v>
      </c>
      <c r="L9" s="10" t="n">
        <f aca="false">+J9-H9</f>
        <v>-26500</v>
      </c>
    </row>
    <row r="10" customFormat="false" ht="12.75" hidden="false" customHeight="false" outlineLevel="0" collapsed="false">
      <c r="A10" s="0" t="s">
        <v>25</v>
      </c>
      <c r="B10" s="1" t="s">
        <v>26</v>
      </c>
      <c r="C10" s="1" t="s">
        <v>24</v>
      </c>
      <c r="D10" s="0" t="n">
        <v>1</v>
      </c>
      <c r="E10" s="2" t="n">
        <v>0.991</v>
      </c>
      <c r="F10" s="3" t="n">
        <f aca="false">+H10/E10</f>
        <v>26740.6659939455</v>
      </c>
      <c r="G10" s="3" t="n">
        <f aca="false">+F10-H10</f>
        <v>240.665993945509</v>
      </c>
      <c r="H10" s="3" t="n">
        <f aca="false">+I10/D10</f>
        <v>26500</v>
      </c>
      <c r="I10" s="3" t="n">
        <v>26500</v>
      </c>
      <c r="J10" s="3"/>
      <c r="K10" s="3" t="n">
        <f aca="false">+J10*D10</f>
        <v>0</v>
      </c>
      <c r="L10" s="10" t="n">
        <f aca="false">+J10-H10</f>
        <v>-26500</v>
      </c>
    </row>
    <row r="11" customFormat="false" ht="12.75" hidden="false" customHeight="false" outlineLevel="0" collapsed="false">
      <c r="A11" s="0" t="s">
        <v>27</v>
      </c>
      <c r="B11" s="1" t="n">
        <v>9137</v>
      </c>
      <c r="C11" s="1" t="n">
        <v>1.035</v>
      </c>
      <c r="D11" s="0" t="n">
        <f aca="false">1-0.01035</f>
        <v>0.98965</v>
      </c>
      <c r="E11" s="2" t="n">
        <v>0.991</v>
      </c>
      <c r="F11" s="3" t="n">
        <f aca="false">+H11/E11</f>
        <v>27020.3263718946</v>
      </c>
      <c r="G11" s="3" t="n">
        <f aca="false">+F11-H11</f>
        <v>243.18293734705</v>
      </c>
      <c r="H11" s="3" t="n">
        <f aca="false">+I11/D11</f>
        <v>26777.1434345476</v>
      </c>
      <c r="I11" s="3" t="n">
        <v>26500</v>
      </c>
      <c r="J11" s="3"/>
      <c r="K11" s="3" t="n">
        <f aca="false">+J11*D11</f>
        <v>0</v>
      </c>
      <c r="L11" s="10" t="n">
        <f aca="false">+J11-H11</f>
        <v>-26777.1434345476</v>
      </c>
    </row>
    <row r="12" customFormat="false" ht="12.75" hidden="false" customHeight="false" outlineLevel="0" collapsed="false">
      <c r="A12" s="0" t="s">
        <v>28</v>
      </c>
      <c r="B12" s="1" t="n">
        <v>9126</v>
      </c>
      <c r="C12" s="1" t="s">
        <v>24</v>
      </c>
      <c r="D12" s="0" t="n">
        <v>1</v>
      </c>
      <c r="E12" s="2" t="n">
        <v>0.991</v>
      </c>
      <c r="F12" s="3" t="n">
        <f aca="false">+H12/E12</f>
        <v>26740.6659939455</v>
      </c>
      <c r="G12" s="3" t="n">
        <f aca="false">+F12-H12</f>
        <v>240.665993945509</v>
      </c>
      <c r="H12" s="3" t="n">
        <f aca="false">+I12/D12</f>
        <v>26500</v>
      </c>
      <c r="I12" s="3" t="n">
        <v>26500</v>
      </c>
      <c r="J12" s="3"/>
      <c r="K12" s="3" t="n">
        <f aca="false">+J12*D12</f>
        <v>0</v>
      </c>
      <c r="L12" s="10" t="n">
        <f aca="false">+J12-H12</f>
        <v>-26500</v>
      </c>
    </row>
    <row r="13" customFormat="false" ht="12.75" hidden="false" customHeight="false" outlineLevel="0" collapsed="false">
      <c r="A13" s="0" t="s">
        <v>29</v>
      </c>
      <c r="B13" s="1" t="n">
        <v>9035</v>
      </c>
      <c r="C13" s="1" t="n">
        <v>1.035</v>
      </c>
      <c r="D13" s="0" t="n">
        <f aca="false">1-0.01035</f>
        <v>0.98965</v>
      </c>
      <c r="E13" s="2" t="n">
        <v>0.991</v>
      </c>
      <c r="F13" s="3" t="n">
        <f aca="false">+H13/E13</f>
        <v>27020.3263718946</v>
      </c>
      <c r="G13" s="3" t="n">
        <f aca="false">+F13-H13</f>
        <v>243.18293734705</v>
      </c>
      <c r="H13" s="3" t="n">
        <f aca="false">+I13/D13</f>
        <v>26777.1434345476</v>
      </c>
      <c r="I13" s="3" t="n">
        <v>26500</v>
      </c>
      <c r="J13" s="3"/>
      <c r="K13" s="3" t="n">
        <f aca="false">+J13*D13</f>
        <v>0</v>
      </c>
      <c r="L13" s="10" t="n">
        <f aca="false">+J13-H13</f>
        <v>-26777.1434345476</v>
      </c>
    </row>
    <row r="14" customFormat="false" ht="12.75" hidden="false" customHeight="false" outlineLevel="0" collapsed="false">
      <c r="A14" s="0" t="s">
        <v>30</v>
      </c>
      <c r="B14" s="1" t="n">
        <v>9096</v>
      </c>
      <c r="C14" s="1" t="s">
        <v>24</v>
      </c>
      <c r="D14" s="0" t="n">
        <v>1</v>
      </c>
      <c r="E14" s="2" t="n">
        <v>0.991</v>
      </c>
      <c r="F14" s="3" t="n">
        <f aca="false">+H14/E14</f>
        <v>26740.6659939455</v>
      </c>
      <c r="G14" s="3" t="n">
        <f aca="false">+F14-H14</f>
        <v>240.665993945509</v>
      </c>
      <c r="H14" s="3" t="n">
        <f aca="false">+I14/D14</f>
        <v>26500</v>
      </c>
      <c r="I14" s="3" t="n">
        <v>26500</v>
      </c>
      <c r="J14" s="3"/>
      <c r="K14" s="3" t="n">
        <f aca="false">+J14*D14</f>
        <v>0</v>
      </c>
      <c r="L14" s="10" t="n">
        <f aca="false">+J14-H14</f>
        <v>-26500</v>
      </c>
    </row>
    <row r="15" customFormat="false" ht="12.75" hidden="false" customHeight="false" outlineLevel="0" collapsed="false">
      <c r="J15" s="10" t="n">
        <f aca="false">SUM(J4:J14)</f>
        <v>25000</v>
      </c>
      <c r="K15" s="10" t="n">
        <f aca="false">SUM(K4:K14)</f>
        <v>24650.946505</v>
      </c>
    </row>
    <row r="16" customFormat="false" ht="12.75" hidden="false" customHeight="false" outlineLevel="0" collapsed="false">
      <c r="B16" s="11"/>
    </row>
    <row r="17" customFormat="false" ht="12.75" hidden="false" customHeight="false" outlineLevel="0" collapsed="false">
      <c r="A17" s="5" t="s">
        <v>31</v>
      </c>
      <c r="B17" s="8"/>
      <c r="C17" s="6"/>
      <c r="D17" s="8" t="n">
        <v>4500000</v>
      </c>
      <c r="E17" s="12" t="s">
        <v>4</v>
      </c>
      <c r="I17" s="13" t="s">
        <v>32</v>
      </c>
      <c r="K17" s="13" t="n">
        <v>26500</v>
      </c>
    </row>
    <row r="18" customFormat="false" ht="12.75" hidden="false" customHeight="false" outlineLevel="0" collapsed="false">
      <c r="A18" s="5"/>
      <c r="B18" s="8"/>
      <c r="C18" s="6"/>
      <c r="D18" s="8"/>
      <c r="E18" s="12"/>
      <c r="I18" s="13"/>
      <c r="K18" s="5"/>
    </row>
    <row r="19" customFormat="false" ht="12.75" hidden="false" customHeight="false" outlineLevel="0" collapsed="false">
      <c r="A19" s="5" t="s">
        <v>33</v>
      </c>
      <c r="B19" s="8"/>
      <c r="C19" s="6"/>
      <c r="D19" s="8" t="n">
        <v>26500</v>
      </c>
      <c r="E19" s="12" t="s">
        <v>4</v>
      </c>
      <c r="I19" s="13" t="s">
        <v>34</v>
      </c>
      <c r="K19" s="14" t="n">
        <f aca="false">+K17-K15</f>
        <v>1849.053495</v>
      </c>
    </row>
    <row r="20" customFormat="false" ht="12.75" hidden="false" customHeight="false" outlineLevel="0" collapsed="false">
      <c r="A20" s="5"/>
      <c r="B20" s="8"/>
      <c r="C20" s="6"/>
      <c r="D20" s="8"/>
      <c r="E20" s="12"/>
    </row>
    <row r="21" customFormat="false" ht="12.75" hidden="false" customHeight="false" outlineLevel="0" collapsed="false">
      <c r="A21" s="5" t="s">
        <v>35</v>
      </c>
      <c r="B21" s="8"/>
      <c r="C21" s="6"/>
      <c r="D21" s="8" t="n">
        <v>50000</v>
      </c>
      <c r="E21" s="12" t="s">
        <v>4</v>
      </c>
    </row>
    <row r="22" customFormat="false" ht="12.75" hidden="false" customHeight="false" outlineLevel="0" collapsed="false">
      <c r="B22" s="11"/>
      <c r="D22" s="11"/>
    </row>
    <row r="23" customFormat="false" ht="15.75" hidden="false" customHeight="false" outlineLevel="0" collapsed="false">
      <c r="A23" s="15" t="s">
        <v>36</v>
      </c>
      <c r="B23" s="16"/>
      <c r="C23" s="17"/>
    </row>
    <row r="24" customFormat="false" ht="15.75" hidden="false" customHeight="false" outlineLevel="0" collapsed="false">
      <c r="A24" s="18"/>
      <c r="B24" s="11"/>
    </row>
    <row r="25" customFormat="false" ht="15.75" hidden="false" customHeight="false" outlineLevel="0" collapsed="false">
      <c r="A25" s="18" t="s">
        <v>37</v>
      </c>
      <c r="B25" s="11"/>
    </row>
    <row r="26" customFormat="false" ht="15.75" hidden="false" customHeight="false" outlineLevel="0" collapsed="false">
      <c r="A26" s="18"/>
      <c r="B26" s="11"/>
    </row>
    <row r="27" customFormat="false" ht="15.75" hidden="false" customHeight="false" outlineLevel="0" collapsed="false">
      <c r="A27" s="4" t="s">
        <v>38</v>
      </c>
      <c r="B27" s="19"/>
      <c r="C27" s="20"/>
      <c r="D27" s="21"/>
      <c r="E27" s="22"/>
      <c r="F27" s="18" t="s">
        <v>39</v>
      </c>
      <c r="G27" s="23"/>
      <c r="H27" s="23"/>
      <c r="I27" s="23"/>
      <c r="J27" s="21"/>
      <c r="K27" s="21"/>
    </row>
    <row r="28" customFormat="false" ht="15" hidden="false" customHeight="false" outlineLevel="0" collapsed="false">
      <c r="A28" s="11"/>
      <c r="C28" s="6" t="s">
        <v>11</v>
      </c>
      <c r="D28" s="6" t="s">
        <v>11</v>
      </c>
      <c r="E28" s="7" t="s">
        <v>12</v>
      </c>
      <c r="I28" s="24"/>
    </row>
    <row r="29" customFormat="false" ht="12.75" hidden="false" customHeight="false" outlineLevel="0" collapsed="false">
      <c r="A29" s="1"/>
      <c r="B29" s="0"/>
      <c r="C29" s="7" t="s">
        <v>40</v>
      </c>
      <c r="D29" s="8" t="s">
        <v>41</v>
      </c>
      <c r="E29" s="7" t="s">
        <v>41</v>
      </c>
      <c r="F29" s="1"/>
      <c r="G29" s="0"/>
      <c r="H29" s="7" t="s">
        <v>40</v>
      </c>
      <c r="I29" s="8" t="s">
        <v>41</v>
      </c>
    </row>
    <row r="30" customFormat="false" ht="12.75" hidden="false" customHeight="false" outlineLevel="0" collapsed="false">
      <c r="A30" s="1"/>
      <c r="B30" s="25" t="n">
        <v>37012</v>
      </c>
      <c r="C30" s="3" t="n">
        <v>756811</v>
      </c>
      <c r="D30" s="3" t="n">
        <f aca="false">+C30/31</f>
        <v>24413.2580645161</v>
      </c>
      <c r="E30" s="3" t="n">
        <f aca="false">+D30*0.991</f>
        <v>24193.5387419355</v>
      </c>
      <c r="F30" s="1"/>
      <c r="G30" s="25" t="n">
        <v>37257</v>
      </c>
      <c r="H30" s="3" t="n">
        <v>1500000</v>
      </c>
      <c r="I30" s="3" t="n">
        <f aca="false">+H30/31</f>
        <v>48387.0967741935</v>
      </c>
    </row>
    <row r="31" customFormat="false" ht="12.75" hidden="false" customHeight="false" outlineLevel="0" collapsed="false">
      <c r="A31" s="1"/>
      <c r="B31" s="25" t="n">
        <v>37043</v>
      </c>
      <c r="C31" s="3" t="n">
        <v>756811</v>
      </c>
      <c r="D31" s="3" t="n">
        <f aca="false">+C31/30</f>
        <v>25227.0333333333</v>
      </c>
      <c r="E31" s="3" t="n">
        <f aca="false">+D31*0.991</f>
        <v>24999.9900333333</v>
      </c>
      <c r="F31" s="1"/>
      <c r="G31" s="25" t="n">
        <v>37288</v>
      </c>
      <c r="H31" s="3" t="n">
        <v>1500000</v>
      </c>
      <c r="I31" s="3" t="n">
        <f aca="false">+H31/28</f>
        <v>53571.4285714286</v>
      </c>
    </row>
    <row r="32" customFormat="false" ht="12.75" hidden="false" customHeight="false" outlineLevel="0" collapsed="false">
      <c r="A32" s="1"/>
      <c r="B32" s="25" t="n">
        <v>37073</v>
      </c>
      <c r="C32" s="3" t="n">
        <v>756811</v>
      </c>
      <c r="D32" s="3" t="n">
        <f aca="false">+C32/31</f>
        <v>24413.2580645161</v>
      </c>
      <c r="E32" s="3" t="n">
        <f aca="false">+D32*0.991</f>
        <v>24193.5387419355</v>
      </c>
      <c r="F32" s="1"/>
      <c r="G32" s="25" t="n">
        <v>37316</v>
      </c>
      <c r="H32" s="3" t="n">
        <v>1500000</v>
      </c>
      <c r="I32" s="3" t="n">
        <f aca="false">+H32/31</f>
        <v>48387.0967741935</v>
      </c>
    </row>
    <row r="33" customFormat="false" ht="12.75" hidden="false" customHeight="false" outlineLevel="0" collapsed="false">
      <c r="A33" s="1"/>
      <c r="B33" s="25" t="n">
        <v>37104</v>
      </c>
      <c r="C33" s="3" t="n">
        <v>756811</v>
      </c>
      <c r="D33" s="3" t="n">
        <f aca="false">+C33/31</f>
        <v>24413.2580645161</v>
      </c>
      <c r="E33" s="3" t="n">
        <f aca="false">+D33*0.991</f>
        <v>24193.5387419355</v>
      </c>
      <c r="F33" s="1"/>
      <c r="G33" s="25"/>
    </row>
    <row r="34" customFormat="false" ht="12.75" hidden="false" customHeight="false" outlineLevel="0" collapsed="false">
      <c r="A34" s="1"/>
      <c r="B34" s="25" t="n">
        <v>37135</v>
      </c>
      <c r="C34" s="3" t="n">
        <v>756811</v>
      </c>
      <c r="D34" s="3" t="n">
        <f aca="false">+C34/30</f>
        <v>25227.0333333333</v>
      </c>
      <c r="E34" s="3" t="n">
        <f aca="false">+D34*0.991</f>
        <v>24999.9900333333</v>
      </c>
      <c r="F34" s="1"/>
      <c r="G34" s="25"/>
    </row>
    <row r="35" customFormat="false" ht="12.75" hidden="false" customHeight="false" outlineLevel="0" collapsed="false">
      <c r="A35" s="1"/>
      <c r="B35" s="25" t="n">
        <v>37165</v>
      </c>
      <c r="C35" s="3" t="n">
        <v>756811</v>
      </c>
      <c r="D35" s="3" t="n">
        <f aca="false">+C35/31</f>
        <v>24413.2580645161</v>
      </c>
      <c r="E35" s="3" t="n">
        <f aca="false">+D35*0.991</f>
        <v>24193.5387419355</v>
      </c>
      <c r="F35" s="1"/>
      <c r="G35" s="25"/>
    </row>
    <row r="36" customFormat="false" ht="12.75" hidden="false" customHeight="false" outlineLevel="0" collapsed="false">
      <c r="A36" s="1"/>
      <c r="B36" s="3"/>
      <c r="C36" s="3"/>
      <c r="D36" s="3"/>
      <c r="F36" s="1"/>
    </row>
    <row r="37" customFormat="false" ht="12.75" hidden="false" customHeight="false" outlineLevel="0" collapsed="false">
      <c r="A37" s="26" t="s">
        <v>42</v>
      </c>
      <c r="B37" s="3"/>
      <c r="C37" s="3" t="n">
        <f aca="false">SUM(C30:C36)</f>
        <v>4540866</v>
      </c>
      <c r="D37" s="3" t="s">
        <v>43</v>
      </c>
      <c r="F37" s="26" t="s">
        <v>44</v>
      </c>
      <c r="H37" s="3" t="n">
        <f aca="false">SUM(H30:H36)</f>
        <v>4500000</v>
      </c>
      <c r="I37" s="3" t="s">
        <v>13</v>
      </c>
    </row>
    <row r="38" customFormat="false" ht="12.75" hidden="false" customHeight="false" outlineLevel="0" collapsed="false">
      <c r="A38" s="26" t="s">
        <v>45</v>
      </c>
      <c r="B38" s="3"/>
      <c r="C38" s="2" t="n">
        <v>0.991</v>
      </c>
      <c r="D38" s="3"/>
      <c r="F38" s="26"/>
      <c r="H38" s="2"/>
    </row>
    <row r="39" customFormat="false" ht="12.75" hidden="false" customHeight="false" outlineLevel="0" collapsed="false">
      <c r="A39" s="26" t="s">
        <v>46</v>
      </c>
      <c r="B39" s="3"/>
      <c r="C39" s="3" t="n">
        <f aca="false">+C37*C38</f>
        <v>4499998.206</v>
      </c>
      <c r="D39" s="3" t="s">
        <v>43</v>
      </c>
      <c r="F39" s="26"/>
    </row>
    <row r="40" customFormat="false" ht="12.75" hidden="false" customHeight="false" outlineLevel="0" collapsed="false">
      <c r="D40" s="3"/>
    </row>
    <row r="41" customFormat="false" ht="12.75" hidden="false" customHeight="false" outlineLevel="0" collapsed="false">
      <c r="D41" s="3"/>
    </row>
    <row r="42" customFormat="false" ht="12.75" hidden="false" customHeight="false" outlineLevel="0" collapsed="false">
      <c r="D42" s="3"/>
    </row>
    <row r="43" customFormat="false" ht="12.75" hidden="false" customHeight="false" outlineLevel="0" collapsed="false">
      <c r="D43" s="3"/>
    </row>
    <row r="44" customFormat="false" ht="12.75" hidden="false" customHeight="false" outlineLevel="0" collapsed="false">
      <c r="D44" s="3"/>
    </row>
    <row r="45" customFormat="false" ht="12.75" hidden="false" customHeight="false" outlineLevel="0" collapsed="false">
      <c r="D45" s="3"/>
    </row>
    <row r="46" customFormat="false" ht="12.75" hidden="false" customHeight="false" outlineLevel="0" collapsed="false">
      <c r="D46" s="3"/>
    </row>
    <row r="47" customFormat="false" ht="12.75" hidden="false" customHeight="false" outlineLevel="0" collapsed="false">
      <c r="D47" s="3"/>
    </row>
    <row r="48" customFormat="false" ht="12.75" hidden="false" customHeight="false" outlineLevel="0" collapsed="false">
      <c r="D48" s="3"/>
    </row>
    <row r="49" customFormat="false" ht="12.75" hidden="false" customHeight="false" outlineLevel="0" collapsed="false">
      <c r="D49" s="3"/>
    </row>
    <row r="50" customFormat="false" ht="12.75" hidden="false" customHeight="false" outlineLevel="0" collapsed="false">
      <c r="D50" s="3"/>
    </row>
    <row r="51" customFormat="false" ht="12.75" hidden="false" customHeight="false" outlineLevel="0" collapsed="false">
      <c r="D51" s="3"/>
    </row>
    <row r="52" customFormat="false" ht="12.75" hidden="false" customHeight="false" outlineLevel="0" collapsed="false">
      <c r="D52" s="3"/>
    </row>
    <row r="53" customFormat="false" ht="12.75" hidden="false" customHeight="false" outlineLevel="0" collapsed="false">
      <c r="D53" s="3"/>
    </row>
    <row r="54" customFormat="false" ht="12.75" hidden="false" customHeight="false" outlineLevel="0" collapsed="false">
      <c r="D54" s="3"/>
    </row>
    <row r="55" customFormat="false" ht="12.75" hidden="false" customHeight="false" outlineLevel="0" collapsed="false">
      <c r="D55" s="3"/>
    </row>
    <row r="56" customFormat="false" ht="12.75" hidden="false" customHeight="false" outlineLevel="0" collapsed="false">
      <c r="D56" s="3"/>
    </row>
    <row r="57" customFormat="false" ht="12.75" hidden="false" customHeight="false" outlineLevel="0" collapsed="false">
      <c r="D57" s="3"/>
    </row>
    <row r="58" customFormat="false" ht="12.75" hidden="false" customHeight="false" outlineLevel="0" collapsed="false">
      <c r="D58" s="3"/>
    </row>
    <row r="59" customFormat="false" ht="12.75" hidden="false" customHeight="false" outlineLevel="0" collapsed="false">
      <c r="D59" s="3"/>
    </row>
    <row r="60" customFormat="false" ht="12.75" hidden="false" customHeight="false" outlineLevel="0" collapsed="false">
      <c r="D60" s="3"/>
    </row>
    <row r="61" customFormat="false" ht="12.75" hidden="false" customHeight="false" outlineLevel="0" collapsed="false">
      <c r="D61" s="3"/>
    </row>
    <row r="62" customFormat="false" ht="12.75" hidden="false" customHeight="false" outlineLevel="0" collapsed="false">
      <c r="D62" s="3"/>
    </row>
    <row r="63" customFormat="false" ht="12.75" hidden="false" customHeight="false" outlineLevel="0" collapsed="false">
      <c r="D63" s="3"/>
    </row>
    <row r="64" customFormat="false" ht="12.75" hidden="false" customHeight="false" outlineLevel="0" collapsed="false">
      <c r="D64" s="3"/>
    </row>
    <row r="65" customFormat="false" ht="12.75" hidden="false" customHeight="false" outlineLevel="0" collapsed="false">
      <c r="D65" s="3"/>
    </row>
    <row r="66" customFormat="false" ht="12.75" hidden="false" customHeight="false" outlineLevel="0" collapsed="false">
      <c r="D66" s="3"/>
    </row>
    <row r="67" customFormat="false" ht="12.75" hidden="false" customHeight="false" outlineLevel="0" collapsed="false">
      <c r="D67" s="3"/>
    </row>
    <row r="68" customFormat="false" ht="12.75" hidden="false" customHeight="false" outlineLevel="0" collapsed="false">
      <c r="D68" s="3"/>
    </row>
    <row r="69" customFormat="false" ht="12.75" hidden="false" customHeight="false" outlineLevel="0" collapsed="false">
      <c r="D69" s="3"/>
    </row>
    <row r="70" customFormat="false" ht="12.75" hidden="false" customHeight="false" outlineLevel="0" collapsed="false">
      <c r="D70" s="3"/>
    </row>
    <row r="71" customFormat="false" ht="12.75" hidden="false" customHeight="false" outlineLevel="0" collapsed="false">
      <c r="D71" s="3"/>
    </row>
    <row r="72" customFormat="false" ht="12.75" hidden="false" customHeight="false" outlineLevel="0" collapsed="false">
      <c r="D72" s="3"/>
    </row>
    <row r="73" customFormat="false" ht="12.75" hidden="false" customHeight="false" outlineLevel="0" collapsed="false">
      <c r="D73" s="3"/>
    </row>
    <row r="74" customFormat="false" ht="12.75" hidden="false" customHeight="false" outlineLevel="0" collapsed="false">
      <c r="D74" s="3"/>
    </row>
    <row r="75" customFormat="false" ht="12.75" hidden="false" customHeight="false" outlineLevel="0" collapsed="false">
      <c r="D75" s="3"/>
    </row>
    <row r="76" customFormat="false" ht="12.75" hidden="false" customHeight="false" outlineLevel="0" collapsed="false">
      <c r="D76" s="3"/>
    </row>
    <row r="77" customFormat="false" ht="12.75" hidden="false" customHeight="false" outlineLevel="0" collapsed="false">
      <c r="D77" s="3"/>
    </row>
    <row r="78" customFormat="false" ht="12.75" hidden="false" customHeight="false" outlineLevel="0" collapsed="false">
      <c r="D78" s="3"/>
    </row>
    <row r="79" customFormat="false" ht="12.75" hidden="false" customHeight="false" outlineLevel="0" collapsed="false">
      <c r="D79" s="3"/>
    </row>
    <row r="80" customFormat="false" ht="12.75" hidden="false" customHeight="false" outlineLevel="0" collapsed="false">
      <c r="D80" s="3"/>
    </row>
    <row r="81" customFormat="false" ht="12.75" hidden="false" customHeight="false" outlineLevel="0" collapsed="false">
      <c r="D81" s="3"/>
    </row>
    <row r="82" customFormat="false" ht="12.75" hidden="false" customHeight="false" outlineLevel="0" collapsed="false">
      <c r="D82" s="3"/>
    </row>
    <row r="83" customFormat="false" ht="12.75" hidden="false" customHeight="false" outlineLevel="0" collapsed="false">
      <c r="D83" s="3"/>
    </row>
    <row r="84" customFormat="false" ht="12.75" hidden="false" customHeight="false" outlineLevel="0" collapsed="false">
      <c r="D84" s="3"/>
    </row>
    <row r="85" customFormat="false" ht="12.75" hidden="false" customHeight="false" outlineLevel="0" collapsed="false">
      <c r="D85" s="3"/>
    </row>
    <row r="86" customFormat="false" ht="12.75" hidden="false" customHeight="false" outlineLevel="0" collapsed="false">
      <c r="D86" s="3"/>
    </row>
    <row r="87" customFormat="false" ht="12.75" hidden="false" customHeight="false" outlineLevel="0" collapsed="false">
      <c r="D87" s="3"/>
    </row>
    <row r="88" customFormat="false" ht="12.75" hidden="false" customHeight="false" outlineLevel="0" collapsed="false">
      <c r="D88" s="3"/>
    </row>
    <row r="89" customFormat="false" ht="12.75" hidden="false" customHeight="false" outlineLevel="0" collapsed="false">
      <c r="D89" s="3"/>
    </row>
    <row r="90" customFormat="false" ht="12.75" hidden="false" customHeight="false" outlineLevel="0" collapsed="false">
      <c r="D90" s="3"/>
    </row>
    <row r="91" customFormat="false" ht="12.75" hidden="false" customHeight="false" outlineLevel="0" collapsed="false">
      <c r="D91" s="3"/>
    </row>
    <row r="92" customFormat="false" ht="12.75" hidden="false" customHeight="false" outlineLevel="0" collapsed="false">
      <c r="D92" s="3"/>
    </row>
    <row r="93" customFormat="false" ht="12.75" hidden="false" customHeight="false" outlineLevel="0" collapsed="false">
      <c r="D93" s="3"/>
    </row>
    <row r="94" customFormat="false" ht="12.75" hidden="false" customHeight="false" outlineLevel="0" collapsed="false">
      <c r="D94" s="3"/>
    </row>
    <row r="95" customFormat="false" ht="12.75" hidden="false" customHeight="false" outlineLevel="0" collapsed="false">
      <c r="D95" s="3"/>
    </row>
    <row r="96" customFormat="false" ht="12.75" hidden="false" customHeight="false" outlineLevel="0" collapsed="false">
      <c r="D96" s="3"/>
    </row>
    <row r="97" customFormat="false" ht="12.75" hidden="false" customHeight="false" outlineLevel="0" collapsed="false">
      <c r="D97" s="3"/>
    </row>
    <row r="98" customFormat="false" ht="12.75" hidden="false" customHeight="false" outlineLevel="0" collapsed="false">
      <c r="D98" s="3"/>
    </row>
    <row r="99" customFormat="false" ht="12.75" hidden="false" customHeight="false" outlineLevel="0" collapsed="false">
      <c r="D99" s="3"/>
    </row>
    <row r="100" customFormat="false" ht="12.75" hidden="false" customHeight="false" outlineLevel="0" collapsed="false">
      <c r="D100" s="3"/>
    </row>
    <row r="101" customFormat="false" ht="12.75" hidden="false" customHeight="false" outlineLevel="0" collapsed="false">
      <c r="D101" s="3"/>
    </row>
    <row r="102" customFormat="false" ht="12.75" hidden="false" customHeight="false" outlineLevel="0" collapsed="false">
      <c r="D102" s="3"/>
    </row>
    <row r="103" customFormat="false" ht="12.75" hidden="false" customHeight="false" outlineLevel="0" collapsed="false">
      <c r="D103" s="3"/>
    </row>
    <row r="104" customFormat="false" ht="12.75" hidden="false" customHeight="false" outlineLevel="0" collapsed="false">
      <c r="D104" s="3"/>
    </row>
    <row r="105" customFormat="false" ht="12.75" hidden="false" customHeight="false" outlineLevel="0" collapsed="false">
      <c r="D105" s="3"/>
    </row>
    <row r="106" customFormat="false" ht="12.75" hidden="false" customHeight="false" outlineLevel="0" collapsed="false">
      <c r="D106" s="3"/>
    </row>
    <row r="107" customFormat="false" ht="12.75" hidden="false" customHeight="false" outlineLevel="0" collapsed="false">
      <c r="D107" s="3"/>
    </row>
    <row r="108" customFormat="false" ht="12.75" hidden="false" customHeight="false" outlineLevel="0" collapsed="false">
      <c r="D108" s="3"/>
    </row>
    <row r="109" customFormat="false" ht="12.75" hidden="false" customHeight="false" outlineLevel="0" collapsed="false">
      <c r="D109" s="3"/>
    </row>
    <row r="110" customFormat="false" ht="12.75" hidden="false" customHeight="false" outlineLevel="0" collapsed="false">
      <c r="D110" s="3"/>
    </row>
    <row r="111" customFormat="false" ht="12.75" hidden="false" customHeight="false" outlineLevel="0" collapsed="false">
      <c r="D111" s="3"/>
    </row>
    <row r="112" customFormat="false" ht="12.75" hidden="false" customHeight="false" outlineLevel="0" collapsed="false">
      <c r="D112" s="3"/>
    </row>
    <row r="113" customFormat="false" ht="12.75" hidden="false" customHeight="false" outlineLevel="0" collapsed="false">
      <c r="D113" s="3"/>
    </row>
    <row r="114" customFormat="false" ht="12.75" hidden="false" customHeight="false" outlineLevel="0" collapsed="false">
      <c r="D114" s="3"/>
    </row>
    <row r="115" customFormat="false" ht="12.75" hidden="false" customHeight="false" outlineLevel="0" collapsed="false">
      <c r="D115" s="3"/>
    </row>
    <row r="116" customFormat="false" ht="12.75" hidden="false" customHeight="false" outlineLevel="0" collapsed="false">
      <c r="D116" s="3"/>
    </row>
    <row r="117" customFormat="false" ht="12.75" hidden="false" customHeight="false" outlineLevel="0" collapsed="false">
      <c r="D117" s="3"/>
    </row>
    <row r="118" customFormat="false" ht="12.75" hidden="false" customHeight="false" outlineLevel="0" collapsed="false">
      <c r="D118" s="3"/>
    </row>
    <row r="119" customFormat="false" ht="12.75" hidden="false" customHeight="false" outlineLevel="0" collapsed="false">
      <c r="D119" s="3"/>
    </row>
    <row r="120" customFormat="false" ht="12.75" hidden="false" customHeight="false" outlineLevel="0" collapsed="false">
      <c r="D120" s="3"/>
    </row>
    <row r="121" customFormat="false" ht="12.75" hidden="false" customHeight="false" outlineLevel="0" collapsed="false">
      <c r="D121" s="3"/>
    </row>
    <row r="122" customFormat="false" ht="12.75" hidden="false" customHeight="false" outlineLevel="0" collapsed="false">
      <c r="D122" s="3"/>
    </row>
    <row r="123" customFormat="false" ht="12.75" hidden="false" customHeight="false" outlineLevel="0" collapsed="false">
      <c r="D123" s="3"/>
    </row>
    <row r="124" customFormat="false" ht="12.75" hidden="false" customHeight="false" outlineLevel="0" collapsed="false">
      <c r="D124" s="3"/>
    </row>
    <row r="125" customFormat="false" ht="12.75" hidden="false" customHeight="false" outlineLevel="0" collapsed="false">
      <c r="D125" s="3"/>
    </row>
    <row r="126" customFormat="false" ht="12.75" hidden="false" customHeight="false" outlineLevel="0" collapsed="false">
      <c r="D126" s="3"/>
    </row>
    <row r="127" customFormat="false" ht="12.75" hidden="false" customHeight="false" outlineLevel="0" collapsed="false">
      <c r="D127" s="3"/>
    </row>
    <row r="128" customFormat="false" ht="12.75" hidden="false" customHeight="false" outlineLevel="0" collapsed="false">
      <c r="D128" s="3"/>
    </row>
    <row r="129" customFormat="false" ht="12.75" hidden="false" customHeight="false" outlineLevel="0" collapsed="false">
      <c r="D129" s="3"/>
    </row>
    <row r="130" customFormat="false" ht="12.75" hidden="false" customHeight="false" outlineLevel="0" collapsed="false">
      <c r="D130" s="3"/>
    </row>
    <row r="131" customFormat="false" ht="12.75" hidden="false" customHeight="false" outlineLevel="0" collapsed="false">
      <c r="D131" s="3"/>
    </row>
    <row r="132" customFormat="false" ht="12.75" hidden="false" customHeight="false" outlineLevel="0" collapsed="false">
      <c r="D132" s="3"/>
    </row>
    <row r="133" customFormat="false" ht="12.75" hidden="false" customHeight="false" outlineLevel="0" collapsed="false">
      <c r="D133" s="3"/>
    </row>
    <row r="134" customFormat="false" ht="12.75" hidden="false" customHeight="false" outlineLevel="0" collapsed="false">
      <c r="D134" s="3"/>
    </row>
    <row r="135" customFormat="false" ht="12.75" hidden="false" customHeight="false" outlineLevel="0" collapsed="false">
      <c r="D135" s="3"/>
    </row>
    <row r="136" customFormat="false" ht="12.75" hidden="false" customHeight="false" outlineLevel="0" collapsed="false">
      <c r="D136" s="3"/>
    </row>
    <row r="137" customFormat="false" ht="12.75" hidden="false" customHeight="false" outlineLevel="0" collapsed="false">
      <c r="D137" s="3"/>
    </row>
    <row r="138" customFormat="false" ht="12.75" hidden="false" customHeight="false" outlineLevel="0" collapsed="false">
      <c r="D138" s="3"/>
    </row>
    <row r="139" customFormat="false" ht="12.75" hidden="false" customHeight="false" outlineLevel="0" collapsed="false">
      <c r="D139" s="3"/>
    </row>
    <row r="140" customFormat="false" ht="12.75" hidden="false" customHeight="false" outlineLevel="0" collapsed="false">
      <c r="D140" s="3"/>
    </row>
    <row r="141" customFormat="false" ht="12.75" hidden="false" customHeight="false" outlineLevel="0" collapsed="false">
      <c r="D141" s="3"/>
    </row>
    <row r="142" customFormat="false" ht="12.75" hidden="false" customHeight="false" outlineLevel="0" collapsed="false">
      <c r="D142" s="3"/>
    </row>
    <row r="143" customFormat="false" ht="12.75" hidden="false" customHeight="false" outlineLevel="0" collapsed="false">
      <c r="D143" s="3"/>
    </row>
    <row r="144" customFormat="false" ht="12.75" hidden="false" customHeight="false" outlineLevel="0" collapsed="false">
      <c r="D144" s="3"/>
    </row>
    <row r="145" customFormat="false" ht="12.75" hidden="false" customHeight="false" outlineLevel="0" collapsed="false">
      <c r="D145" s="3"/>
    </row>
    <row r="146" customFormat="false" ht="12.75" hidden="false" customHeight="false" outlineLevel="0" collapsed="false">
      <c r="D146" s="3"/>
    </row>
    <row r="147" customFormat="false" ht="12.75" hidden="false" customHeight="false" outlineLevel="0" collapsed="false">
      <c r="D147" s="3"/>
    </row>
    <row r="148" customFormat="false" ht="12.75" hidden="false" customHeight="false" outlineLevel="0" collapsed="false">
      <c r="D148" s="3"/>
    </row>
    <row r="149" customFormat="false" ht="12.75" hidden="false" customHeight="false" outlineLevel="0" collapsed="false">
      <c r="D149" s="3"/>
    </row>
    <row r="150" customFormat="false" ht="12.75" hidden="false" customHeight="false" outlineLevel="0" collapsed="false">
      <c r="D150" s="3"/>
    </row>
    <row r="151" customFormat="false" ht="12.75" hidden="false" customHeight="false" outlineLevel="0" collapsed="false">
      <c r="D151" s="3"/>
    </row>
    <row r="152" customFormat="false" ht="12.75" hidden="false" customHeight="false" outlineLevel="0" collapsed="false">
      <c r="D152" s="3"/>
    </row>
    <row r="153" customFormat="false" ht="12.75" hidden="false" customHeight="false" outlineLevel="0" collapsed="false">
      <c r="D153" s="3"/>
    </row>
    <row r="154" customFormat="false" ht="12.75" hidden="false" customHeight="false" outlineLevel="0" collapsed="false">
      <c r="D154" s="3"/>
    </row>
    <row r="155" customFormat="false" ht="12.75" hidden="false" customHeight="false" outlineLevel="0" collapsed="false">
      <c r="D155" s="3"/>
    </row>
    <row r="156" customFormat="false" ht="12.75" hidden="false" customHeight="false" outlineLevel="0" collapsed="false">
      <c r="D156" s="3"/>
    </row>
    <row r="157" customFormat="false" ht="12.75" hidden="false" customHeight="false" outlineLevel="0" collapsed="false">
      <c r="D157" s="3"/>
    </row>
    <row r="158" customFormat="false" ht="12.75" hidden="false" customHeight="false" outlineLevel="0" collapsed="false">
      <c r="D158" s="3"/>
    </row>
    <row r="159" customFormat="false" ht="12.75" hidden="false" customHeight="false" outlineLevel="0" collapsed="false">
      <c r="D159" s="3"/>
    </row>
  </sheetData>
  <mergeCells count="1">
    <mergeCell ref="F2:H2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&amp;T&amp;CMICHSTORAGE&amp;RPage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045"/>
  <sheetViews>
    <sheetView showFormulas="false" showGridLines="true" showRowColHeaders="true" showZeros="true" rightToLeft="false" tabSelected="true" showOutlineSymbols="true" defaultGridColor="true" view="normal" topLeftCell="A34" colorId="64" zoomScale="100" zoomScaleNormal="100" zoomScalePageLayoutView="100" workbookViewId="0">
      <selection pane="topLeft" activeCell="A62" activeCellId="0" sqref="A62:IV6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28"/>
    <col collapsed="false" customWidth="true" hidden="false" outlineLevel="0" max="2" min="2" style="0" width="14.28"/>
    <col collapsed="false" customWidth="true" hidden="false" outlineLevel="0" max="3" min="3" style="0" width="11.85"/>
    <col collapsed="false" customWidth="true" hidden="false" outlineLevel="0" max="4" min="4" style="0" width="13.85"/>
    <col collapsed="false" customWidth="true" hidden="false" outlineLevel="0" max="5" min="5" style="0" width="13.7"/>
    <col collapsed="false" customWidth="true" hidden="false" outlineLevel="0" max="6" min="6" style="27" width="11.85"/>
    <col collapsed="false" customWidth="true" hidden="false" outlineLevel="0" max="7" min="7" style="28" width="10.28"/>
    <col collapsed="false" customWidth="true" hidden="false" outlineLevel="0" max="8" min="8" style="3" width="19.14"/>
    <col collapsed="false" customWidth="true" hidden="false" outlineLevel="0" max="9" min="9" style="0" width="18.41"/>
    <col collapsed="false" customWidth="true" hidden="false" outlineLevel="0" max="10" min="10" style="0" width="21.13"/>
    <col collapsed="false" customWidth="true" hidden="false" outlineLevel="0" max="11" min="11" style="0" width="10.28"/>
    <col collapsed="false" customWidth="true" hidden="false" outlineLevel="0" max="12" min="12" style="0" width="13.56"/>
  </cols>
  <sheetData>
    <row r="1" customFormat="false" ht="15.75" hidden="false" customHeight="false" outlineLevel="0" collapsed="false">
      <c r="A1" s="4" t="s">
        <v>47</v>
      </c>
      <c r="H1" s="29" t="s">
        <v>48</v>
      </c>
      <c r="I1" s="29"/>
      <c r="J1" s="29"/>
    </row>
    <row r="2" customFormat="false" ht="12.75" hidden="false" customHeight="false" outlineLevel="0" collapsed="false">
      <c r="A2" s="5" t="s">
        <v>49</v>
      </c>
      <c r="B2" s="5"/>
      <c r="C2" s="5"/>
      <c r="D2" s="5"/>
      <c r="E2" s="5"/>
      <c r="F2" s="30"/>
      <c r="G2" s="31"/>
      <c r="H2" s="32" t="s">
        <v>50</v>
      </c>
      <c r="I2" s="33"/>
      <c r="J2" s="34" t="n">
        <v>765304</v>
      </c>
      <c r="K2" s="5"/>
      <c r="L2" s="5"/>
    </row>
    <row r="3" customFormat="false" ht="12.75" hidden="false" customHeight="false" outlineLevel="0" collapsed="false">
      <c r="A3" s="5" t="s">
        <v>51</v>
      </c>
      <c r="B3" s="5"/>
      <c r="C3" s="5"/>
      <c r="D3" s="5"/>
      <c r="E3" s="5"/>
      <c r="F3" s="30"/>
      <c r="G3" s="31"/>
      <c r="H3" s="32" t="s">
        <v>52</v>
      </c>
      <c r="I3" s="33"/>
      <c r="J3" s="34" t="n">
        <v>762233</v>
      </c>
      <c r="K3" s="5"/>
      <c r="L3" s="5"/>
    </row>
    <row r="4" customFormat="false" ht="12.75" hidden="false" customHeight="false" outlineLevel="0" collapsed="false">
      <c r="H4" s="32" t="s">
        <v>53</v>
      </c>
      <c r="I4" s="33"/>
      <c r="J4" s="34" t="n">
        <v>754848</v>
      </c>
    </row>
    <row r="5" customFormat="false" ht="12.75" hidden="false" customHeight="false" outlineLevel="0" collapsed="false">
      <c r="A5" s="5" t="s">
        <v>31</v>
      </c>
      <c r="B5" s="8"/>
      <c r="C5" s="6"/>
      <c r="D5" s="6"/>
      <c r="E5" s="8" t="n">
        <v>4500000</v>
      </c>
      <c r="F5" s="30" t="s">
        <v>4</v>
      </c>
      <c r="H5" s="32" t="s">
        <v>54</v>
      </c>
      <c r="I5" s="35"/>
      <c r="J5" s="34" t="n">
        <v>745393</v>
      </c>
    </row>
    <row r="6" customFormat="false" ht="12.75" hidden="false" customHeight="false" outlineLevel="0" collapsed="false">
      <c r="A6" s="5"/>
      <c r="B6" s="8"/>
      <c r="C6" s="6"/>
      <c r="D6" s="6"/>
      <c r="E6" s="8"/>
      <c r="F6" s="30"/>
      <c r="H6" s="32" t="s">
        <v>55</v>
      </c>
      <c r="I6" s="35"/>
      <c r="J6" s="34" t="n">
        <v>745463</v>
      </c>
    </row>
    <row r="7" customFormat="false" ht="18" hidden="false" customHeight="false" outlineLevel="0" collapsed="false">
      <c r="A7" s="5" t="s">
        <v>33</v>
      </c>
      <c r="B7" s="8"/>
      <c r="C7" s="6"/>
      <c r="D7" s="6"/>
      <c r="E7" s="8" t="n">
        <v>26500</v>
      </c>
      <c r="F7" s="30" t="s">
        <v>4</v>
      </c>
      <c r="H7" s="36"/>
      <c r="I7" s="35"/>
      <c r="J7" s="37"/>
      <c r="L7" s="38" t="s">
        <v>56</v>
      </c>
    </row>
    <row r="8" customFormat="false" ht="18.75" hidden="false" customHeight="false" outlineLevel="0" collapsed="false">
      <c r="A8" s="5"/>
      <c r="B8" s="8"/>
      <c r="C8" s="6"/>
      <c r="D8" s="6"/>
      <c r="E8" s="8"/>
      <c r="F8" s="30"/>
      <c r="H8" s="39"/>
      <c r="I8" s="40"/>
      <c r="J8" s="41"/>
      <c r="L8" s="38" t="s">
        <v>57</v>
      </c>
    </row>
    <row r="9" customFormat="false" ht="18" hidden="false" customHeight="false" outlineLevel="0" collapsed="false">
      <c r="A9" s="5" t="s">
        <v>35</v>
      </c>
      <c r="B9" s="8"/>
      <c r="C9" s="6"/>
      <c r="D9" s="6"/>
      <c r="E9" s="8" t="n">
        <v>50000</v>
      </c>
      <c r="F9" s="30" t="s">
        <v>4</v>
      </c>
      <c r="L9" s="42" t="n">
        <v>26500</v>
      </c>
    </row>
    <row r="11" customFormat="false" ht="12.75" hidden="false" customHeight="false" outlineLevel="0" collapsed="false">
      <c r="A11" s="6"/>
      <c r="B11" s="6"/>
      <c r="C11" s="6"/>
      <c r="D11" s="6"/>
      <c r="E11" s="6" t="s">
        <v>58</v>
      </c>
      <c r="F11" s="43" t="s">
        <v>58</v>
      </c>
      <c r="G11" s="44"/>
      <c r="H11" s="8" t="s">
        <v>5</v>
      </c>
      <c r="I11" s="8" t="s">
        <v>5</v>
      </c>
      <c r="J11" s="6"/>
      <c r="K11" s="6" t="s">
        <v>59</v>
      </c>
      <c r="L11" s="6" t="s">
        <v>59</v>
      </c>
    </row>
    <row r="12" customFormat="false" ht="12.75" hidden="false" customHeight="false" outlineLevel="0" collapsed="false">
      <c r="A12" s="6"/>
      <c r="B12" s="6" t="s">
        <v>58</v>
      </c>
      <c r="C12" s="6" t="s">
        <v>60</v>
      </c>
      <c r="D12" s="6" t="s">
        <v>1</v>
      </c>
      <c r="E12" s="6" t="s">
        <v>61</v>
      </c>
      <c r="F12" s="43" t="s">
        <v>61</v>
      </c>
      <c r="G12" s="44"/>
      <c r="H12" s="8" t="s">
        <v>61</v>
      </c>
      <c r="I12" s="8" t="s">
        <v>61</v>
      </c>
      <c r="J12" s="6" t="s">
        <v>62</v>
      </c>
      <c r="K12" s="6" t="s">
        <v>41</v>
      </c>
      <c r="L12" s="6" t="s">
        <v>41</v>
      </c>
    </row>
    <row r="13" customFormat="false" ht="12.75" hidden="false" customHeight="false" outlineLevel="0" collapsed="false">
      <c r="A13" s="6" t="s">
        <v>63</v>
      </c>
      <c r="B13" s="6" t="s">
        <v>7</v>
      </c>
      <c r="C13" s="6" t="s">
        <v>7</v>
      </c>
      <c r="D13" s="6" t="s">
        <v>9</v>
      </c>
      <c r="E13" s="6" t="s">
        <v>13</v>
      </c>
      <c r="F13" s="43" t="s">
        <v>4</v>
      </c>
      <c r="G13" s="44" t="s">
        <v>2</v>
      </c>
      <c r="H13" s="8" t="s">
        <v>13</v>
      </c>
      <c r="I13" s="8" t="s">
        <v>4</v>
      </c>
      <c r="J13" s="6" t="s">
        <v>4</v>
      </c>
      <c r="K13" s="6" t="s">
        <v>13</v>
      </c>
      <c r="L13" s="6" t="s">
        <v>4</v>
      </c>
    </row>
    <row r="14" customFormat="false" ht="12.75" hidden="false" customHeight="false" outlineLevel="0" collapsed="false">
      <c r="A14" s="45" t="n">
        <v>37008</v>
      </c>
      <c r="B14" s="0" t="n">
        <v>9307</v>
      </c>
      <c r="C14" s="0" t="n">
        <v>9036</v>
      </c>
      <c r="D14" s="0" t="n">
        <v>0.978101435</v>
      </c>
      <c r="E14" s="3" t="n">
        <v>19362</v>
      </c>
      <c r="F14" s="27" t="n">
        <f aca="false">+E14*D14</f>
        <v>18937.99998447</v>
      </c>
      <c r="G14" s="28" t="n">
        <f aca="false">1-0.991</f>
        <v>0.00900000000000001</v>
      </c>
      <c r="H14" s="3" t="n">
        <f aca="false">+E14*(1-G14)</f>
        <v>19187.742</v>
      </c>
      <c r="I14" s="3" t="n">
        <f aca="false">+F14*(1-G14)</f>
        <v>18767.5579846098</v>
      </c>
      <c r="J14" s="10" t="n">
        <f aca="false">+I14</f>
        <v>18767.5579846098</v>
      </c>
      <c r="K14" s="10" t="n">
        <f aca="false">+H14</f>
        <v>19187.742</v>
      </c>
      <c r="L14" s="10" t="n">
        <f aca="false">+I14</f>
        <v>18767.5579846098</v>
      </c>
    </row>
    <row r="15" customFormat="false" ht="12.75" hidden="false" customHeight="false" outlineLevel="0" collapsed="false">
      <c r="A15" s="45" t="n">
        <v>37012</v>
      </c>
      <c r="B15" s="0" t="n">
        <v>9307</v>
      </c>
      <c r="C15" s="0" t="n">
        <v>9036</v>
      </c>
      <c r="D15" s="0" t="n">
        <f aca="false">IF('STORAGE CONTRACT #80066'!B15=9307,'MAY 2001 BTU CALCULATIONS'!$D$5,0)</f>
        <v>0.971505421</v>
      </c>
      <c r="E15" s="3" t="n">
        <v>23794</v>
      </c>
      <c r="F15" s="27" t="n">
        <f aca="false">+E15*D15</f>
        <v>23115.999987274</v>
      </c>
      <c r="G15" s="28" t="n">
        <f aca="false">1-0.991</f>
        <v>0.00900000000000001</v>
      </c>
      <c r="H15" s="3" t="n">
        <f aca="false">+E15*(1-G15)</f>
        <v>23579.854</v>
      </c>
      <c r="I15" s="3" t="n">
        <f aca="false">+F15*(1-G15)</f>
        <v>22907.9559873885</v>
      </c>
      <c r="J15" s="10" t="n">
        <f aca="false">+J14+I15</f>
        <v>41675.5139719983</v>
      </c>
      <c r="K15" s="10" t="n">
        <f aca="false">+H15</f>
        <v>23579.854</v>
      </c>
      <c r="L15" s="10" t="n">
        <f aca="false">+I15</f>
        <v>22907.9559873885</v>
      </c>
    </row>
    <row r="16" customFormat="false" ht="12.75" hidden="false" customHeight="false" outlineLevel="0" collapsed="false">
      <c r="A16" s="45" t="n">
        <v>37013</v>
      </c>
      <c r="B16" s="0" t="n">
        <v>9301</v>
      </c>
      <c r="C16" s="0" t="n">
        <v>9036</v>
      </c>
      <c r="D16" s="0" t="n">
        <f aca="false">IF(B16=9301,'MAY 2001 BTU CALCULATIONS'!$D$4,0)</f>
        <v>0.98967097</v>
      </c>
      <c r="E16" s="3" t="n">
        <v>24235</v>
      </c>
      <c r="F16" s="27" t="n">
        <f aca="false">+E16*D16</f>
        <v>23984.67595795</v>
      </c>
      <c r="G16" s="28" t="n">
        <f aca="false">1-0.991</f>
        <v>0.00900000000000001</v>
      </c>
      <c r="H16" s="3" t="n">
        <f aca="false">+E16*(1-G16)</f>
        <v>24016.885</v>
      </c>
      <c r="I16" s="3" t="n">
        <f aca="false">+F16*(1-G16)</f>
        <v>23768.8138743285</v>
      </c>
      <c r="J16" s="10" t="n">
        <f aca="false">+J15+I16</f>
        <v>65444.3278463268</v>
      </c>
    </row>
    <row r="17" customFormat="false" ht="12.75" hidden="false" customHeight="false" outlineLevel="0" collapsed="false">
      <c r="A17" s="45" t="n">
        <v>37013</v>
      </c>
      <c r="B17" s="0" t="n">
        <v>9307</v>
      </c>
      <c r="C17" s="0" t="n">
        <v>9036</v>
      </c>
      <c r="D17" s="0" t="n">
        <f aca="false">IF('STORAGE CONTRACT #80066'!B17=9307,'MAY 2001 BTU CALCULATIONS'!$D$5,0)</f>
        <v>0.971505421</v>
      </c>
      <c r="E17" s="3" t="n">
        <v>1</v>
      </c>
      <c r="F17" s="27" t="n">
        <f aca="false">+E17*D17</f>
        <v>0.971505421</v>
      </c>
      <c r="G17" s="28" t="n">
        <f aca="false">1-0.991</f>
        <v>0.00900000000000001</v>
      </c>
      <c r="H17" s="3" t="n">
        <f aca="false">+E17*(1-G17)</f>
        <v>0.991</v>
      </c>
      <c r="I17" s="3" t="n">
        <f aca="false">+F17*(1-G17)</f>
        <v>0.962761872211</v>
      </c>
      <c r="J17" s="10" t="n">
        <f aca="false">+J16+I17</f>
        <v>65445.290608199</v>
      </c>
      <c r="K17" s="10" t="n">
        <f aca="false">+H17+H16</f>
        <v>24017.876</v>
      </c>
      <c r="L17" s="10" t="n">
        <f aca="false">+I17+I16</f>
        <v>23769.7766362007</v>
      </c>
    </row>
    <row r="18" customFormat="false" ht="12.75" hidden="false" customHeight="false" outlineLevel="0" collapsed="false">
      <c r="A18" s="45" t="n">
        <v>37014</v>
      </c>
      <c r="B18" s="0" t="n">
        <v>9307</v>
      </c>
      <c r="C18" s="0" t="n">
        <v>9036</v>
      </c>
      <c r="D18" s="0" t="n">
        <f aca="false">IF('STORAGE CONTRACT #80066'!B18=9307,'MAY 2001 BTU CALCULATIONS'!$D$5,0)</f>
        <v>0.971505421</v>
      </c>
      <c r="E18" s="3" t="n">
        <v>24010</v>
      </c>
      <c r="F18" s="27" t="n">
        <f aca="false">+E18*D18</f>
        <v>23325.84515821</v>
      </c>
      <c r="G18" s="28" t="n">
        <f aca="false">1-0.991</f>
        <v>0.00900000000000001</v>
      </c>
      <c r="H18" s="3" t="n">
        <f aca="false">+E18*(1-G18)</f>
        <v>23793.91</v>
      </c>
      <c r="I18" s="3" t="n">
        <f aca="false">+F18*(1-G18)</f>
        <v>23115.9125517861</v>
      </c>
      <c r="J18" s="10" t="n">
        <f aca="false">+J17+I18</f>
        <v>88561.2031599851</v>
      </c>
      <c r="K18" s="10" t="n">
        <f aca="false">+H18</f>
        <v>23793.91</v>
      </c>
      <c r="L18" s="10" t="n">
        <f aca="false">+I18</f>
        <v>23115.9125517861</v>
      </c>
    </row>
    <row r="19" customFormat="false" ht="12.75" hidden="false" customHeight="false" outlineLevel="0" collapsed="false">
      <c r="A19" s="45" t="n">
        <v>37015</v>
      </c>
      <c r="B19" s="0" t="n">
        <v>9301</v>
      </c>
      <c r="C19" s="0" t="n">
        <v>9036</v>
      </c>
      <c r="D19" s="0" t="n">
        <f aca="false">IF(B19=9301,'MAY 2001 BTU CALCULATIONS'!$D$4,0)</f>
        <v>0.98967097</v>
      </c>
      <c r="E19" s="3" t="n">
        <v>24010</v>
      </c>
      <c r="F19" s="27" t="n">
        <f aca="false">+E19*D19</f>
        <v>23761.9999897</v>
      </c>
      <c r="G19" s="28" t="n">
        <f aca="false">1-0.991</f>
        <v>0.00900000000000001</v>
      </c>
      <c r="H19" s="3" t="n">
        <f aca="false">+E19*(1-G19)</f>
        <v>23793.91</v>
      </c>
      <c r="I19" s="3" t="n">
        <f aca="false">+F19*(1-G19)</f>
        <v>23548.1419897927</v>
      </c>
      <c r="J19" s="10" t="n">
        <f aca="false">+J18+I19</f>
        <v>112109.345149778</v>
      </c>
      <c r="K19" s="10" t="n">
        <f aca="false">+H19</f>
        <v>23793.91</v>
      </c>
      <c r="L19" s="10" t="n">
        <f aca="false">+I19</f>
        <v>23548.1419897927</v>
      </c>
    </row>
    <row r="20" customFormat="false" ht="12.75" hidden="false" customHeight="false" outlineLevel="0" collapsed="false">
      <c r="A20" s="45" t="n">
        <v>37016</v>
      </c>
      <c r="B20" s="0" t="n">
        <v>9301</v>
      </c>
      <c r="C20" s="0" t="n">
        <v>9036</v>
      </c>
      <c r="D20" s="0" t="n">
        <f aca="false">IF(B20=9301,'MAY 2001 BTU CALCULATIONS'!$D$4,0)</f>
        <v>0.98967097</v>
      </c>
      <c r="E20" s="3" t="n">
        <v>19664</v>
      </c>
      <c r="F20" s="27" t="n">
        <f aca="false">+E20*D20</f>
        <v>19460.88995408</v>
      </c>
      <c r="G20" s="28" t="n">
        <f aca="false">1-0.991</f>
        <v>0.00900000000000001</v>
      </c>
      <c r="H20" s="3" t="n">
        <f aca="false">+E20*(1-G20)</f>
        <v>19487.024</v>
      </c>
      <c r="I20" s="3" t="n">
        <f aca="false">+F20*(1-G20)</f>
        <v>19285.7419444933</v>
      </c>
      <c r="J20" s="10" t="n">
        <f aca="false">+J19+I20</f>
        <v>131395.087094271</v>
      </c>
    </row>
    <row r="21" customFormat="false" ht="12.75" hidden="false" customHeight="false" outlineLevel="0" collapsed="false">
      <c r="A21" s="45" t="n">
        <v>37016</v>
      </c>
      <c r="B21" s="0" t="n">
        <v>9307</v>
      </c>
      <c r="C21" s="0" t="n">
        <v>9036</v>
      </c>
      <c r="D21" s="0" t="n">
        <f aca="false">IF('STORAGE CONTRACT #80066'!B21=9307,'MAY 2001 BTU CALCULATIONS'!$D$5,0)</f>
        <v>0.971505421</v>
      </c>
      <c r="E21" s="3" t="n">
        <v>4346</v>
      </c>
      <c r="F21" s="27" t="n">
        <f aca="false">+E21*D21</f>
        <v>4222.162559666</v>
      </c>
      <c r="G21" s="28" t="n">
        <f aca="false">1-0.991</f>
        <v>0.00900000000000001</v>
      </c>
      <c r="H21" s="3" t="n">
        <f aca="false">+E21*(1-G21)</f>
        <v>4306.886</v>
      </c>
      <c r="I21" s="3" t="n">
        <f aca="false">+F21*(1-G21)</f>
        <v>4184.16309662901</v>
      </c>
      <c r="J21" s="10" t="n">
        <f aca="false">+J20+I21</f>
        <v>135579.2501909</v>
      </c>
      <c r="K21" s="10" t="n">
        <f aca="false">+H20+H21</f>
        <v>23793.91</v>
      </c>
      <c r="L21" s="10" t="n">
        <f aca="false">+I20+I21</f>
        <v>23469.9050411223</v>
      </c>
    </row>
    <row r="22" customFormat="false" ht="12.75" hidden="false" customHeight="false" outlineLevel="0" collapsed="false">
      <c r="A22" s="45" t="n">
        <v>37017</v>
      </c>
      <c r="B22" s="0" t="n">
        <v>9301</v>
      </c>
      <c r="C22" s="0" t="n">
        <v>9036</v>
      </c>
      <c r="D22" s="0" t="n">
        <f aca="false">IF(B22=9301,'MAY 2001 BTU CALCULATIONS'!$D$4,0)</f>
        <v>0.98967097</v>
      </c>
      <c r="E22" s="3" t="n">
        <v>19664</v>
      </c>
      <c r="F22" s="27" t="n">
        <f aca="false">+E22*D22</f>
        <v>19460.88995408</v>
      </c>
      <c r="G22" s="28" t="n">
        <f aca="false">1-0.991</f>
        <v>0.00900000000000001</v>
      </c>
      <c r="H22" s="3" t="n">
        <f aca="false">+E22*(1-G22)</f>
        <v>19487.024</v>
      </c>
      <c r="I22" s="3" t="n">
        <f aca="false">+F22*(1-G22)</f>
        <v>19285.7419444933</v>
      </c>
      <c r="J22" s="10" t="n">
        <f aca="false">+J21+I22</f>
        <v>154864.992135393</v>
      </c>
    </row>
    <row r="23" customFormat="false" ht="12.75" hidden="false" customHeight="false" outlineLevel="0" collapsed="false">
      <c r="A23" s="45" t="n">
        <v>37017</v>
      </c>
      <c r="B23" s="0" t="n">
        <v>9307</v>
      </c>
      <c r="C23" s="0" t="n">
        <v>9036</v>
      </c>
      <c r="D23" s="0" t="n">
        <f aca="false">IF('STORAGE CONTRACT #80066'!B23=9307,'MAY 2001 BTU CALCULATIONS'!$D$5,0)</f>
        <v>0.971505421</v>
      </c>
      <c r="E23" s="3" t="n">
        <v>4346</v>
      </c>
      <c r="F23" s="27" t="n">
        <f aca="false">+E23*D23</f>
        <v>4222.162559666</v>
      </c>
      <c r="G23" s="28" t="n">
        <f aca="false">1-0.991</f>
        <v>0.00900000000000001</v>
      </c>
      <c r="H23" s="3" t="n">
        <f aca="false">+E23*(1-G23)</f>
        <v>4306.886</v>
      </c>
      <c r="I23" s="3" t="n">
        <f aca="false">+F23*(1-G23)</f>
        <v>4184.16309662901</v>
      </c>
      <c r="J23" s="10" t="n">
        <f aca="false">+J22+I23</f>
        <v>159049.155232022</v>
      </c>
      <c r="K23" s="10" t="n">
        <f aca="false">+H22+H23</f>
        <v>23793.91</v>
      </c>
      <c r="L23" s="10" t="n">
        <f aca="false">+I22+I23</f>
        <v>23469.9050411223</v>
      </c>
    </row>
    <row r="24" customFormat="false" ht="12.75" hidden="false" customHeight="false" outlineLevel="0" collapsed="false">
      <c r="A24" s="45" t="n">
        <v>37018</v>
      </c>
      <c r="B24" s="0" t="n">
        <v>9301</v>
      </c>
      <c r="C24" s="0" t="n">
        <v>9036</v>
      </c>
      <c r="D24" s="0" t="n">
        <f aca="false">IF(B24=9301,'MAY 2001 BTU CALCULATIONS'!$D$4,0)</f>
        <v>0.98967097</v>
      </c>
      <c r="E24" s="3" t="n">
        <v>19664</v>
      </c>
      <c r="F24" s="27" t="n">
        <f aca="false">+E24*D24</f>
        <v>19460.88995408</v>
      </c>
      <c r="G24" s="28" t="n">
        <f aca="false">1-0.991</f>
        <v>0.00900000000000001</v>
      </c>
      <c r="H24" s="3" t="n">
        <f aca="false">+E24*(1-G24)</f>
        <v>19487.024</v>
      </c>
      <c r="I24" s="3" t="n">
        <f aca="false">+F24*(1-G24)</f>
        <v>19285.7419444933</v>
      </c>
      <c r="J24" s="10" t="n">
        <f aca="false">+J23+I24</f>
        <v>178334.897176516</v>
      </c>
    </row>
    <row r="25" customFormat="false" ht="12.75" hidden="false" customHeight="false" outlineLevel="0" collapsed="false">
      <c r="A25" s="45" t="n">
        <v>37018</v>
      </c>
      <c r="B25" s="0" t="n">
        <v>9307</v>
      </c>
      <c r="C25" s="0" t="n">
        <v>9036</v>
      </c>
      <c r="D25" s="0" t="n">
        <f aca="false">IF('STORAGE CONTRACT #80066'!B25=9307,'MAY 2001 BTU CALCULATIONS'!$D$5,0)</f>
        <v>0.971505421</v>
      </c>
      <c r="E25" s="3" t="n">
        <v>4346</v>
      </c>
      <c r="F25" s="27" t="n">
        <f aca="false">+E25*D25</f>
        <v>4222.162559666</v>
      </c>
      <c r="G25" s="28" t="n">
        <f aca="false">1-0.991</f>
        <v>0.00900000000000001</v>
      </c>
      <c r="H25" s="3" t="n">
        <f aca="false">+E25*(1-G25)</f>
        <v>4306.886</v>
      </c>
      <c r="I25" s="3" t="n">
        <f aca="false">+F25*(1-G25)</f>
        <v>4184.16309662901</v>
      </c>
      <c r="J25" s="10" t="n">
        <f aca="false">+J24+I25</f>
        <v>182519.060273145</v>
      </c>
      <c r="K25" s="10" t="n">
        <f aca="false">+H24+H25</f>
        <v>23793.91</v>
      </c>
      <c r="L25" s="10" t="n">
        <f aca="false">+I24+I25</f>
        <v>23469.9050411223</v>
      </c>
    </row>
    <row r="26" customFormat="false" ht="12.75" hidden="false" customHeight="false" outlineLevel="0" collapsed="false">
      <c r="A26" s="45" t="n">
        <v>37019</v>
      </c>
      <c r="B26" s="0" t="n">
        <v>9301</v>
      </c>
      <c r="C26" s="0" t="n">
        <v>9036</v>
      </c>
      <c r="D26" s="0" t="n">
        <f aca="false">IF(B26=9301,'MAY 2001 BTU CALCULATIONS'!$D$4,0)</f>
        <v>0.98967097</v>
      </c>
      <c r="E26" s="3" t="n">
        <f aca="false">19664+3089</f>
        <v>22753</v>
      </c>
      <c r="F26" s="27" t="n">
        <f aca="false">+E26*D26</f>
        <v>22517.98358041</v>
      </c>
      <c r="G26" s="28" t="n">
        <f aca="false">1-0.991</f>
        <v>0.00900000000000001</v>
      </c>
      <c r="H26" s="3" t="n">
        <f aca="false">+E26*(1-G26)</f>
        <v>22548.223</v>
      </c>
      <c r="I26" s="3" t="n">
        <f aca="false">+F26*(1-G26)</f>
        <v>22315.3217281863</v>
      </c>
      <c r="J26" s="10" t="n">
        <f aca="false">+J25+I26</f>
        <v>204834.382001331</v>
      </c>
    </row>
    <row r="27" customFormat="false" ht="12.75" hidden="false" customHeight="false" outlineLevel="0" collapsed="false">
      <c r="A27" s="45" t="n">
        <v>37019</v>
      </c>
      <c r="B27" s="0" t="n">
        <v>9307</v>
      </c>
      <c r="C27" s="0" t="n">
        <v>9036</v>
      </c>
      <c r="D27" s="0" t="n">
        <f aca="false">IF('STORAGE CONTRACT #80066'!B27=9307,'MAY 2001 BTU CALCULATIONS'!$D$5,0)</f>
        <v>0.971505421</v>
      </c>
      <c r="E27" s="3" t="n">
        <v>4346</v>
      </c>
      <c r="F27" s="27" t="n">
        <f aca="false">+E27*D27</f>
        <v>4222.162559666</v>
      </c>
      <c r="G27" s="28" t="n">
        <f aca="false">1-0.991</f>
        <v>0.00900000000000001</v>
      </c>
      <c r="H27" s="3" t="n">
        <f aca="false">+E27*(1-G27)</f>
        <v>4306.886</v>
      </c>
      <c r="I27" s="3" t="n">
        <f aca="false">+F27*(1-G27)</f>
        <v>4184.16309662901</v>
      </c>
      <c r="J27" s="10" t="n">
        <f aca="false">+J26+I27</f>
        <v>209018.54509796</v>
      </c>
      <c r="K27" s="10" t="n">
        <f aca="false">+H26+H27</f>
        <v>26855.109</v>
      </c>
      <c r="L27" s="10" t="n">
        <f aca="false">+I26+I27</f>
        <v>26499.4848248153</v>
      </c>
    </row>
    <row r="28" customFormat="false" ht="12.75" hidden="false" customHeight="false" outlineLevel="0" collapsed="false">
      <c r="A28" s="45" t="n">
        <v>37020</v>
      </c>
      <c r="B28" s="0" t="n">
        <v>9301</v>
      </c>
      <c r="C28" s="0" t="n">
        <v>9036</v>
      </c>
      <c r="D28" s="0" t="n">
        <f aca="false">IF(B28=9301,'MAY 2001 BTU CALCULATIONS'!$D$4,0)</f>
        <v>0.98967097</v>
      </c>
      <c r="E28" s="3" t="n">
        <v>16575</v>
      </c>
      <c r="F28" s="27" t="n">
        <f aca="false">+E28*D28</f>
        <v>16403.79632775</v>
      </c>
      <c r="G28" s="28" t="n">
        <f aca="false">1-0.991</f>
        <v>0.00900000000000001</v>
      </c>
      <c r="H28" s="3" t="n">
        <f aca="false">+E28*(1-G28)</f>
        <v>16425.825</v>
      </c>
      <c r="I28" s="3" t="n">
        <f aca="false">+F28*(1-G28)</f>
        <v>16256.1621608003</v>
      </c>
      <c r="J28" s="10" t="n">
        <f aca="false">+J27+I28</f>
        <v>225274.70725876</v>
      </c>
    </row>
    <row r="29" customFormat="false" ht="12.75" hidden="false" customHeight="false" outlineLevel="0" collapsed="false">
      <c r="A29" s="45" t="n">
        <v>37020</v>
      </c>
      <c r="B29" s="0" t="n">
        <v>9307</v>
      </c>
      <c r="C29" s="0" t="n">
        <v>9036</v>
      </c>
      <c r="D29" s="0" t="n">
        <f aca="false">IF('STORAGE CONTRACT #80066'!B29=9307,'MAY 2001 BTU CALCULATIONS'!$D$5,0)</f>
        <v>0.971505421</v>
      </c>
      <c r="E29" s="3" t="n">
        <v>4346</v>
      </c>
      <c r="F29" s="27" t="n">
        <f aca="false">+E29*D29</f>
        <v>4222.162559666</v>
      </c>
      <c r="G29" s="28" t="n">
        <f aca="false">1-0.991</f>
        <v>0.00900000000000001</v>
      </c>
      <c r="H29" s="3" t="n">
        <f aca="false">+E29*(1-G29)</f>
        <v>4306.886</v>
      </c>
      <c r="I29" s="3" t="n">
        <f aca="false">+F29*(1-G29)</f>
        <v>4184.16309662901</v>
      </c>
      <c r="J29" s="10" t="n">
        <f aca="false">+J28+I29</f>
        <v>229458.870355389</v>
      </c>
      <c r="K29" s="10" t="n">
        <f aca="false">+H28+H29</f>
        <v>20732.711</v>
      </c>
      <c r="L29" s="10" t="n">
        <f aca="false">+I28+I29</f>
        <v>20440.3252574293</v>
      </c>
    </row>
    <row r="30" customFormat="false" ht="12.75" hidden="false" customHeight="false" outlineLevel="0" collapsed="false">
      <c r="A30" s="45" t="n">
        <v>37021</v>
      </c>
      <c r="B30" s="0" t="n">
        <v>9301</v>
      </c>
      <c r="C30" s="0" t="n">
        <v>9036</v>
      </c>
      <c r="D30" s="0" t="n">
        <f aca="false">IF(B30=9301,'MAY 2001 BTU CALCULATIONS'!$D$4,0)</f>
        <v>0.98967097</v>
      </c>
      <c r="E30" s="3" t="n">
        <v>15189</v>
      </c>
      <c r="F30" s="27" t="n">
        <f aca="false">+E30*D30</f>
        <v>15032.11236333</v>
      </c>
      <c r="G30" s="28" t="n">
        <f aca="false">1-0.991</f>
        <v>0.00900000000000001</v>
      </c>
      <c r="H30" s="3" t="n">
        <f aca="false">+E30*(1-G30)</f>
        <v>15052.299</v>
      </c>
      <c r="I30" s="3" t="n">
        <f aca="false">+F30*(1-G30)</f>
        <v>14896.82335206</v>
      </c>
      <c r="J30" s="10" t="n">
        <f aca="false">+J29+I30</f>
        <v>244355.693707449</v>
      </c>
    </row>
    <row r="31" customFormat="false" ht="12.75" hidden="false" customHeight="false" outlineLevel="0" collapsed="false">
      <c r="A31" s="45" t="n">
        <v>37021</v>
      </c>
      <c r="B31" s="0" t="n">
        <v>9307</v>
      </c>
      <c r="C31" s="0" t="n">
        <v>9036</v>
      </c>
      <c r="D31" s="0" t="n">
        <f aca="false">IF('STORAGE CONTRACT #80066'!B31=9307,'MAY 2001 BTU CALCULATIONS'!$D$5,0)</f>
        <v>0.971505421</v>
      </c>
      <c r="E31" s="3" t="n">
        <v>5892</v>
      </c>
      <c r="F31" s="27" t="n">
        <f aca="false">+E31*D31</f>
        <v>5724.109940532</v>
      </c>
      <c r="G31" s="28" t="n">
        <f aca="false">1-0.991</f>
        <v>0.00900000000000001</v>
      </c>
      <c r="H31" s="3" t="n">
        <f aca="false">+E31*(1-G31)</f>
        <v>5838.972</v>
      </c>
      <c r="I31" s="3" t="n">
        <f aca="false">+F31*(1-G31)</f>
        <v>5672.59295106721</v>
      </c>
      <c r="J31" s="10" t="n">
        <f aca="false">+J30+I31</f>
        <v>250028.286658516</v>
      </c>
      <c r="K31" s="10" t="n">
        <f aca="false">+H30+H31</f>
        <v>20891.271</v>
      </c>
      <c r="L31" s="10" t="n">
        <f aca="false">+I30+I31</f>
        <v>20569.4163031272</v>
      </c>
    </row>
    <row r="32" customFormat="false" ht="12.75" hidden="false" customHeight="false" outlineLevel="0" collapsed="false">
      <c r="A32" s="45" t="n">
        <v>37022</v>
      </c>
      <c r="B32" s="0" t="n">
        <v>9301</v>
      </c>
      <c r="C32" s="0" t="n">
        <v>9036</v>
      </c>
      <c r="D32" s="0" t="n">
        <f aca="false">IF(B32=9301,'MAY 2001 BTU CALCULATIONS'!$D$4,0)</f>
        <v>0.98967097</v>
      </c>
      <c r="E32" s="3" t="n">
        <v>22592</v>
      </c>
      <c r="F32" s="27" t="n">
        <f aca="false">+E32*D32</f>
        <v>22358.64655424</v>
      </c>
      <c r="G32" s="28" t="n">
        <f aca="false">1-0.991</f>
        <v>0.00900000000000001</v>
      </c>
      <c r="H32" s="3" t="n">
        <f aca="false">+E32*(1-G32)</f>
        <v>22388.672</v>
      </c>
      <c r="I32" s="3" t="n">
        <f aca="false">+F32*(1-G32)</f>
        <v>22157.4187352518</v>
      </c>
      <c r="J32" s="10" t="n">
        <f aca="false">+J31+I32</f>
        <v>272185.705393768</v>
      </c>
    </row>
    <row r="33" customFormat="false" ht="12.75" hidden="false" customHeight="false" outlineLevel="0" collapsed="false">
      <c r="A33" s="45" t="n">
        <v>37022</v>
      </c>
      <c r="B33" s="0" t="n">
        <v>9307</v>
      </c>
      <c r="C33" s="0" t="n">
        <v>9036</v>
      </c>
      <c r="D33" s="0" t="n">
        <f aca="false">IF('STORAGE CONTRACT #80066'!B33=9307,'MAY 2001 BTU CALCULATIONS'!$D$5,0)</f>
        <v>0.971505421</v>
      </c>
      <c r="E33" s="3" t="n">
        <v>4346</v>
      </c>
      <c r="F33" s="27" t="n">
        <f aca="false">+E33*D33</f>
        <v>4222.162559666</v>
      </c>
      <c r="G33" s="28" t="n">
        <f aca="false">1-0.991</f>
        <v>0.00900000000000001</v>
      </c>
      <c r="H33" s="3" t="n">
        <f aca="false">+E33*(1-G33)</f>
        <v>4306.886</v>
      </c>
      <c r="I33" s="3" t="n">
        <f aca="false">+F33*(1-G33)</f>
        <v>4184.16309662901</v>
      </c>
      <c r="J33" s="10" t="n">
        <f aca="false">+J32+I33</f>
        <v>276369.868490397</v>
      </c>
      <c r="K33" s="10" t="n">
        <f aca="false">+H32+H33</f>
        <v>26695.558</v>
      </c>
      <c r="L33" s="10" t="n">
        <f aca="false">+I32+I33</f>
        <v>26341.5818318808</v>
      </c>
    </row>
    <row r="34" customFormat="false" ht="12.75" hidden="false" customHeight="false" outlineLevel="0" collapsed="false">
      <c r="A34" s="45" t="n">
        <v>37023</v>
      </c>
      <c r="B34" s="0" t="n">
        <v>9301</v>
      </c>
      <c r="C34" s="0" t="n">
        <v>9036</v>
      </c>
      <c r="D34" s="0" t="n">
        <f aca="false">IF(B34=9301,'MAY 2001 BTU CALCULATIONS'!$D$4,0)</f>
        <v>0.98967097</v>
      </c>
      <c r="E34" s="3" t="n">
        <v>19664</v>
      </c>
      <c r="F34" s="27" t="n">
        <f aca="false">+E34*D34</f>
        <v>19460.88995408</v>
      </c>
      <c r="G34" s="28" t="n">
        <f aca="false">1-0.991</f>
        <v>0.00900000000000001</v>
      </c>
      <c r="H34" s="3" t="n">
        <f aca="false">+E34*(1-G34)</f>
        <v>19487.024</v>
      </c>
      <c r="I34" s="3" t="n">
        <f aca="false">+F34*(1-G34)</f>
        <v>19285.7419444933</v>
      </c>
      <c r="J34" s="10" t="n">
        <f aca="false">+J33+I34</f>
        <v>295655.610434891</v>
      </c>
    </row>
    <row r="35" customFormat="false" ht="12.75" hidden="false" customHeight="false" outlineLevel="0" collapsed="false">
      <c r="A35" s="45" t="n">
        <v>37023</v>
      </c>
      <c r="B35" s="0" t="n">
        <v>9307</v>
      </c>
      <c r="C35" s="0" t="n">
        <v>9036</v>
      </c>
      <c r="D35" s="0" t="n">
        <f aca="false">IF('STORAGE CONTRACT #80066'!B35=9307,'MAY 2001 BTU CALCULATIONS'!$D$5,0)</f>
        <v>0.971505421</v>
      </c>
      <c r="E35" s="3" t="n">
        <v>4346</v>
      </c>
      <c r="F35" s="27" t="n">
        <f aca="false">+E35*D35</f>
        <v>4222.162559666</v>
      </c>
      <c r="G35" s="28" t="n">
        <f aca="false">1-0.991</f>
        <v>0.00900000000000001</v>
      </c>
      <c r="H35" s="3" t="n">
        <f aca="false">+E35*(1-G35)</f>
        <v>4306.886</v>
      </c>
      <c r="I35" s="3" t="n">
        <f aca="false">+F35*(1-G35)</f>
        <v>4184.16309662901</v>
      </c>
      <c r="J35" s="10" t="n">
        <f aca="false">+J34+I35</f>
        <v>299839.77353152</v>
      </c>
      <c r="K35" s="10" t="n">
        <f aca="false">+H34+H35</f>
        <v>23793.91</v>
      </c>
      <c r="L35" s="10" t="n">
        <f aca="false">+I34+I35</f>
        <v>23469.9050411223</v>
      </c>
    </row>
    <row r="36" customFormat="false" ht="12.75" hidden="false" customHeight="false" outlineLevel="0" collapsed="false">
      <c r="A36" s="45" t="n">
        <v>37024</v>
      </c>
      <c r="B36" s="0" t="n">
        <v>9301</v>
      </c>
      <c r="C36" s="0" t="n">
        <v>9036</v>
      </c>
      <c r="D36" s="0" t="n">
        <f aca="false">IF(B36=9301,'MAY 2001 BTU CALCULATIONS'!$D$4,0)</f>
        <v>0.98967097</v>
      </c>
      <c r="E36" s="3" t="n">
        <v>19664</v>
      </c>
      <c r="F36" s="27" t="n">
        <f aca="false">+E36*D36</f>
        <v>19460.88995408</v>
      </c>
      <c r="G36" s="28" t="n">
        <f aca="false">1-0.991</f>
        <v>0.00900000000000001</v>
      </c>
      <c r="H36" s="3" t="n">
        <f aca="false">+E36*(1-G36)</f>
        <v>19487.024</v>
      </c>
      <c r="I36" s="3" t="n">
        <f aca="false">+F36*(1-G36)</f>
        <v>19285.7419444933</v>
      </c>
      <c r="J36" s="10" t="n">
        <f aca="false">+J35+I36</f>
        <v>319125.515476013</v>
      </c>
    </row>
    <row r="37" customFormat="false" ht="12.75" hidden="false" customHeight="false" outlineLevel="0" collapsed="false">
      <c r="A37" s="45" t="n">
        <v>37024</v>
      </c>
      <c r="B37" s="0" t="n">
        <v>9307</v>
      </c>
      <c r="C37" s="0" t="n">
        <v>9036</v>
      </c>
      <c r="D37" s="0" t="n">
        <f aca="false">IF('STORAGE CONTRACT #80066'!B37=9307,'MAY 2001 BTU CALCULATIONS'!$D$5,0)</f>
        <v>0.971505421</v>
      </c>
      <c r="E37" s="3" t="n">
        <v>4346</v>
      </c>
      <c r="F37" s="27" t="n">
        <f aca="false">+E37*D37</f>
        <v>4222.162559666</v>
      </c>
      <c r="G37" s="28" t="n">
        <f aca="false">1-0.991</f>
        <v>0.00900000000000001</v>
      </c>
      <c r="H37" s="3" t="n">
        <f aca="false">+E37*(1-G37)</f>
        <v>4306.886</v>
      </c>
      <c r="I37" s="3" t="n">
        <f aca="false">+F37*(1-G37)</f>
        <v>4184.16309662901</v>
      </c>
      <c r="J37" s="10" t="n">
        <f aca="false">+J36+I37</f>
        <v>323309.678572642</v>
      </c>
      <c r="K37" s="10" t="n">
        <f aca="false">+H36+H37</f>
        <v>23793.91</v>
      </c>
      <c r="L37" s="10" t="n">
        <f aca="false">+I36+I37</f>
        <v>23469.9050411223</v>
      </c>
    </row>
    <row r="38" customFormat="false" ht="12.75" hidden="false" customHeight="false" outlineLevel="0" collapsed="false">
      <c r="A38" s="45" t="n">
        <v>37025</v>
      </c>
      <c r="B38" s="0" t="n">
        <v>9301</v>
      </c>
      <c r="C38" s="0" t="n">
        <v>9036</v>
      </c>
      <c r="D38" s="0" t="n">
        <f aca="false">IF(B38=9301,'MAY 2001 BTU CALCULATIONS'!$D$4,0)</f>
        <v>0.98967097</v>
      </c>
      <c r="E38" s="3" t="n">
        <v>19664</v>
      </c>
      <c r="F38" s="27" t="n">
        <f aca="false">+E38*D38</f>
        <v>19460.88995408</v>
      </c>
      <c r="G38" s="28" t="n">
        <f aca="false">1-0.991</f>
        <v>0.00900000000000001</v>
      </c>
      <c r="H38" s="3" t="n">
        <f aca="false">+E38*(1-G38)</f>
        <v>19487.024</v>
      </c>
      <c r="I38" s="3" t="n">
        <f aca="false">+F38*(1-G38)</f>
        <v>19285.7419444933</v>
      </c>
      <c r="J38" s="10" t="n">
        <f aca="false">+J37+I38</f>
        <v>342595.420517135</v>
      </c>
    </row>
    <row r="39" customFormat="false" ht="12.75" hidden="false" customHeight="false" outlineLevel="0" collapsed="false">
      <c r="A39" s="45" t="n">
        <v>37025</v>
      </c>
      <c r="B39" s="0" t="n">
        <v>9307</v>
      </c>
      <c r="C39" s="0" t="n">
        <v>9036</v>
      </c>
      <c r="D39" s="0" t="n">
        <f aca="false">IF('STORAGE CONTRACT #80066'!B39=9307,'MAY 2001 BTU CALCULATIONS'!$D$5,0)</f>
        <v>0.971505421</v>
      </c>
      <c r="E39" s="3" t="n">
        <v>4346</v>
      </c>
      <c r="F39" s="27" t="n">
        <f aca="false">+E39*D39</f>
        <v>4222.162559666</v>
      </c>
      <c r="G39" s="28" t="n">
        <f aca="false">1-0.991</f>
        <v>0.00900000000000001</v>
      </c>
      <c r="H39" s="3" t="n">
        <f aca="false">+E39*(1-G39)</f>
        <v>4306.886</v>
      </c>
      <c r="I39" s="3" t="n">
        <f aca="false">+F39*(1-G39)</f>
        <v>4184.16309662901</v>
      </c>
      <c r="J39" s="10" t="n">
        <f aca="false">+J38+I39</f>
        <v>346779.583613764</v>
      </c>
      <c r="K39" s="10" t="n">
        <f aca="false">+H38+H39</f>
        <v>23793.91</v>
      </c>
      <c r="L39" s="10" t="n">
        <f aca="false">+I38+I39</f>
        <v>23469.9050411223</v>
      </c>
    </row>
    <row r="40" customFormat="false" ht="12.75" hidden="false" customHeight="false" outlineLevel="0" collapsed="false">
      <c r="A40" s="45" t="n">
        <v>37026</v>
      </c>
      <c r="B40" s="0" t="n">
        <v>9301</v>
      </c>
      <c r="C40" s="0" t="n">
        <v>9036</v>
      </c>
      <c r="D40" s="0" t="n">
        <f aca="false">IF(B40=9301,'MAY 2001 BTU CALCULATIONS'!$D$4,0)</f>
        <v>0.98967097</v>
      </c>
      <c r="E40" s="3" t="n">
        <v>19664</v>
      </c>
      <c r="F40" s="27" t="n">
        <f aca="false">+E40*D40</f>
        <v>19460.88995408</v>
      </c>
      <c r="G40" s="28" t="n">
        <f aca="false">1-0.991</f>
        <v>0.00900000000000001</v>
      </c>
      <c r="H40" s="3" t="n">
        <f aca="false">+E40*(1-G40)</f>
        <v>19487.024</v>
      </c>
      <c r="I40" s="3" t="n">
        <f aca="false">+F40*(1-G40)</f>
        <v>19285.7419444933</v>
      </c>
      <c r="J40" s="10" t="n">
        <f aca="false">+J39+I40</f>
        <v>366065.325558257</v>
      </c>
    </row>
    <row r="41" customFormat="false" ht="12.75" hidden="false" customHeight="false" outlineLevel="0" collapsed="false">
      <c r="A41" s="45" t="n">
        <v>37026</v>
      </c>
      <c r="B41" s="0" t="n">
        <v>9307</v>
      </c>
      <c r="C41" s="0" t="n">
        <v>9036</v>
      </c>
      <c r="D41" s="0" t="n">
        <f aca="false">IF('STORAGE CONTRACT #80066'!B41=9307,'MAY 2001 BTU CALCULATIONS'!$D$5,0)</f>
        <v>0.971505421</v>
      </c>
      <c r="E41" s="3" t="n">
        <v>4428</v>
      </c>
      <c r="F41" s="27" t="n">
        <f aca="false">+E41*D41</f>
        <v>4301.826004188</v>
      </c>
      <c r="G41" s="28" t="n">
        <f aca="false">1-0.991</f>
        <v>0.00900000000000001</v>
      </c>
      <c r="H41" s="3" t="n">
        <f aca="false">+E41*(1-G41)</f>
        <v>4388.148</v>
      </c>
      <c r="I41" s="3" t="n">
        <f aca="false">+F41*(1-G41)</f>
        <v>4263.10957015031</v>
      </c>
      <c r="J41" s="10" t="n">
        <f aca="false">+J40+I41</f>
        <v>370328.435128408</v>
      </c>
      <c r="K41" s="10" t="n">
        <f aca="false">+H40+H41</f>
        <v>23875.172</v>
      </c>
      <c r="L41" s="10" t="n">
        <f aca="false">+I40+I41</f>
        <v>23548.8515146436</v>
      </c>
    </row>
    <row r="42" customFormat="false" ht="12.75" hidden="false" customHeight="false" outlineLevel="0" collapsed="false">
      <c r="A42" s="46" t="n">
        <v>37027</v>
      </c>
      <c r="B42" s="47" t="n">
        <v>9301</v>
      </c>
      <c r="C42" s="47" t="n">
        <v>9036</v>
      </c>
      <c r="D42" s="47" t="n">
        <f aca="false">IF(B42=9301,'MAY 2001 BTU CALCULATIONS'!$D$4,0)</f>
        <v>0.98967097</v>
      </c>
      <c r="E42" s="3" t="n">
        <v>24010</v>
      </c>
      <c r="F42" s="27" t="n">
        <f aca="false">+E42*D42</f>
        <v>23761.9999897</v>
      </c>
      <c r="G42" s="28" t="n">
        <f aca="false">1-0.991</f>
        <v>0.00900000000000001</v>
      </c>
      <c r="H42" s="3" t="n">
        <f aca="false">+E42*(1-G42)</f>
        <v>23793.91</v>
      </c>
      <c r="I42" s="3" t="n">
        <f aca="false">+F42*(1-G42)</f>
        <v>23548.1419897927</v>
      </c>
      <c r="J42" s="10" t="n">
        <f aca="false">+J41+I42</f>
        <v>393876.5771182</v>
      </c>
      <c r="K42" s="47"/>
      <c r="L42" s="47"/>
    </row>
    <row r="43" customFormat="false" ht="12.75" hidden="false" customHeight="false" outlineLevel="0" collapsed="false">
      <c r="A43" s="46" t="n">
        <v>37027</v>
      </c>
      <c r="B43" s="47" t="n">
        <v>9307</v>
      </c>
      <c r="C43" s="47" t="n">
        <v>9036</v>
      </c>
      <c r="D43" s="47" t="n">
        <f aca="false">IF('STORAGE CONTRACT #80066'!B43=9307,'MAY 2001 BTU CALCULATIONS'!$D$5,0)</f>
        <v>0.971505421</v>
      </c>
      <c r="E43" s="3" t="n">
        <v>0</v>
      </c>
      <c r="F43" s="27" t="n">
        <f aca="false">+E43*D43</f>
        <v>0</v>
      </c>
      <c r="G43" s="28" t="n">
        <f aca="false">1-0.991</f>
        <v>0.00900000000000001</v>
      </c>
      <c r="H43" s="3" t="n">
        <f aca="false">+E43*(1-G43)</f>
        <v>0</v>
      </c>
      <c r="I43" s="3" t="n">
        <f aca="false">+F43*(1-G43)</f>
        <v>0</v>
      </c>
      <c r="J43" s="10" t="n">
        <f aca="false">+J42+I43</f>
        <v>393876.5771182</v>
      </c>
      <c r="K43" s="48" t="n">
        <f aca="false">+H42+H43</f>
        <v>23793.91</v>
      </c>
      <c r="L43" s="48" t="n">
        <f aca="false">+I42+I43</f>
        <v>23548.1419897927</v>
      </c>
    </row>
    <row r="44" customFormat="false" ht="12.75" hidden="false" customHeight="false" outlineLevel="0" collapsed="false">
      <c r="A44" s="45" t="n">
        <v>37028</v>
      </c>
      <c r="B44" s="0" t="n">
        <v>9301</v>
      </c>
      <c r="C44" s="0" t="n">
        <v>9036</v>
      </c>
      <c r="D44" s="0" t="n">
        <f aca="false">IF(B44=9301,'MAY 2001 BTU CALCULATIONS'!$D$4,0)</f>
        <v>0.98967097</v>
      </c>
      <c r="E44" s="3" t="n">
        <v>15189</v>
      </c>
      <c r="F44" s="27" t="n">
        <f aca="false">+E44*D44</f>
        <v>15032.11236333</v>
      </c>
      <c r="G44" s="28" t="n">
        <f aca="false">1-0.991</f>
        <v>0.00900000000000001</v>
      </c>
      <c r="H44" s="3" t="n">
        <f aca="false">+E44*(1-G44)</f>
        <v>15052.299</v>
      </c>
      <c r="I44" s="3" t="n">
        <f aca="false">+F44*(1-G44)</f>
        <v>14896.82335206</v>
      </c>
      <c r="J44" s="10" t="n">
        <f aca="false">+J43+I44</f>
        <v>408773.40047026</v>
      </c>
    </row>
    <row r="45" customFormat="false" ht="12.75" hidden="false" customHeight="false" outlineLevel="0" collapsed="false">
      <c r="A45" s="45" t="n">
        <v>37028</v>
      </c>
      <c r="B45" s="0" t="n">
        <v>9307</v>
      </c>
      <c r="C45" s="0" t="n">
        <v>9036</v>
      </c>
      <c r="D45" s="0" t="n">
        <f aca="false">IF('STORAGE CONTRACT #80066'!B45=9307,'MAY 2001 BTU CALCULATIONS'!$D$5,0)</f>
        <v>0.971505421</v>
      </c>
      <c r="E45" s="3" t="n">
        <v>8821</v>
      </c>
      <c r="F45" s="27" t="n">
        <f aca="false">+E45*D45</f>
        <v>8569.649318641</v>
      </c>
      <c r="G45" s="28" t="n">
        <f aca="false">1-0.991</f>
        <v>0.00900000000000001</v>
      </c>
      <c r="H45" s="3" t="n">
        <f aca="false">+E45*(1-G45)</f>
        <v>8741.611</v>
      </c>
      <c r="I45" s="3" t="n">
        <f aca="false">+F45*(1-G45)</f>
        <v>8492.52247477323</v>
      </c>
      <c r="J45" s="10" t="n">
        <f aca="false">+J44+I45</f>
        <v>417265.922945034</v>
      </c>
      <c r="K45" s="10" t="n">
        <f aca="false">+H44+H45</f>
        <v>23793.91</v>
      </c>
      <c r="L45" s="10" t="n">
        <f aca="false">+I44+I45</f>
        <v>23389.3458268333</v>
      </c>
    </row>
    <row r="46" customFormat="false" ht="12.75" hidden="false" customHeight="false" outlineLevel="0" collapsed="false">
      <c r="A46" s="45" t="n">
        <f aca="false">+A45+1</f>
        <v>37029</v>
      </c>
      <c r="B46" s="0" t="n">
        <v>9301</v>
      </c>
      <c r="C46" s="0" t="n">
        <v>9036</v>
      </c>
      <c r="D46" s="0" t="n">
        <f aca="false">IF(B46=9301,'MAY 2001 BTU CALCULATIONS'!$D$4,0)</f>
        <v>0.98967097</v>
      </c>
      <c r="E46" s="3" t="n">
        <v>15189</v>
      </c>
      <c r="F46" s="27" t="n">
        <f aca="false">+E46*D46</f>
        <v>15032.11236333</v>
      </c>
      <c r="G46" s="28" t="n">
        <f aca="false">1-0.991</f>
        <v>0.00900000000000001</v>
      </c>
      <c r="H46" s="3" t="n">
        <f aca="false">+E46*(1-G46)</f>
        <v>15052.299</v>
      </c>
      <c r="I46" s="3" t="n">
        <f aca="false">+F46*(1-G46)</f>
        <v>14896.82335206</v>
      </c>
      <c r="J46" s="10" t="n">
        <f aca="false">+J45+I46</f>
        <v>432162.746297094</v>
      </c>
    </row>
    <row r="47" customFormat="false" ht="12.75" hidden="false" customHeight="false" outlineLevel="0" collapsed="false">
      <c r="A47" s="45" t="n">
        <f aca="false">+A46</f>
        <v>37029</v>
      </c>
      <c r="B47" s="0" t="n">
        <v>9307</v>
      </c>
      <c r="C47" s="0" t="n">
        <v>9036</v>
      </c>
      <c r="D47" s="0" t="n">
        <f aca="false">IF('STORAGE CONTRACT #80066'!B47=9307,'MAY 2001 BTU CALCULATIONS'!$D$5,0)</f>
        <v>0.971505421</v>
      </c>
      <c r="E47" s="3" t="n">
        <v>10821</v>
      </c>
      <c r="F47" s="27" t="n">
        <f aca="false">+E47*D47-1</f>
        <v>10511.660160641</v>
      </c>
      <c r="G47" s="28" t="n">
        <f aca="false">1-0.991</f>
        <v>0.00900000000000001</v>
      </c>
      <c r="H47" s="3" t="n">
        <f aca="false">+E47*(1-G47)</f>
        <v>10723.611</v>
      </c>
      <c r="I47" s="3" t="n">
        <f aca="false">+F47*(1-G47)</f>
        <v>10417.0552191952</v>
      </c>
      <c r="J47" s="10" t="n">
        <f aca="false">+J46+I47</f>
        <v>442579.801516289</v>
      </c>
      <c r="K47" s="10" t="n">
        <f aca="false">+H46+H47</f>
        <v>25775.91</v>
      </c>
      <c r="L47" s="10" t="n">
        <f aca="false">+I46+I47</f>
        <v>25313.8785712553</v>
      </c>
    </row>
    <row r="48" customFormat="false" ht="12.75" hidden="false" customHeight="false" outlineLevel="0" collapsed="false">
      <c r="A48" s="45" t="n">
        <f aca="false">+A47+1</f>
        <v>37030</v>
      </c>
      <c r="B48" s="0" t="n">
        <v>9301</v>
      </c>
      <c r="C48" s="0" t="n">
        <v>9036</v>
      </c>
      <c r="D48" s="0" t="n">
        <f aca="false">IF(B48=9301,'MAY 2001 BTU CALCULATIONS'!$D$4,0)</f>
        <v>0.98967097</v>
      </c>
      <c r="E48" s="3" t="n">
        <v>15189</v>
      </c>
      <c r="F48" s="27" t="n">
        <f aca="false">+E48*D48</f>
        <v>15032.11236333</v>
      </c>
      <c r="G48" s="28" t="n">
        <f aca="false">1-0.991</f>
        <v>0.00900000000000001</v>
      </c>
      <c r="H48" s="3" t="n">
        <f aca="false">+E48*(1-G48)</f>
        <v>15052.299</v>
      </c>
      <c r="I48" s="3" t="n">
        <f aca="false">+F48*(1-G48)</f>
        <v>14896.82335206</v>
      </c>
      <c r="J48" s="10" t="n">
        <f aca="false">+J47+I48</f>
        <v>457476.624868349</v>
      </c>
    </row>
    <row r="49" customFormat="false" ht="12.75" hidden="false" customHeight="false" outlineLevel="0" collapsed="false">
      <c r="A49" s="45" t="n">
        <f aca="false">+A48</f>
        <v>37030</v>
      </c>
      <c r="B49" s="0" t="n">
        <v>9307</v>
      </c>
      <c r="C49" s="0" t="n">
        <v>9036</v>
      </c>
      <c r="D49" s="0" t="n">
        <f aca="false">IF('STORAGE CONTRACT #80066'!B49=9307,'MAY 2001 BTU CALCULATIONS'!$D$5,0)</f>
        <v>0.971505421</v>
      </c>
      <c r="E49" s="3" t="n">
        <v>8821</v>
      </c>
      <c r="F49" s="27" t="n">
        <f aca="false">+E49*D49</f>
        <v>8569.649318641</v>
      </c>
      <c r="G49" s="28" t="n">
        <f aca="false">1-0.991</f>
        <v>0.00900000000000001</v>
      </c>
      <c r="H49" s="3" t="n">
        <f aca="false">+E49*(1-G49)</f>
        <v>8741.611</v>
      </c>
      <c r="I49" s="3" t="n">
        <f aca="false">+F49*(1-G49)</f>
        <v>8492.52247477323</v>
      </c>
      <c r="J49" s="10" t="n">
        <f aca="false">+J48+I49</f>
        <v>465969.147343122</v>
      </c>
      <c r="K49" s="10" t="n">
        <f aca="false">+H48+H49</f>
        <v>23793.91</v>
      </c>
      <c r="L49" s="10" t="n">
        <f aca="false">+I48+I49</f>
        <v>23389.3458268333</v>
      </c>
    </row>
    <row r="50" customFormat="false" ht="12.75" hidden="false" customHeight="false" outlineLevel="0" collapsed="false">
      <c r="A50" s="45" t="n">
        <f aca="false">+A49+1</f>
        <v>37031</v>
      </c>
      <c r="B50" s="0" t="n">
        <v>9301</v>
      </c>
      <c r="C50" s="0" t="n">
        <v>9036</v>
      </c>
      <c r="D50" s="0" t="n">
        <f aca="false">IF(B50=9301,'MAY 2001 BTU CALCULATIONS'!$D$4,0)</f>
        <v>0.98967097</v>
      </c>
      <c r="E50" s="3" t="n">
        <v>15189</v>
      </c>
      <c r="F50" s="27" t="n">
        <f aca="false">+E50*D50</f>
        <v>15032.11236333</v>
      </c>
      <c r="G50" s="28" t="n">
        <f aca="false">1-0.991</f>
        <v>0.00900000000000001</v>
      </c>
      <c r="H50" s="3" t="n">
        <f aca="false">+E50*(1-G50)</f>
        <v>15052.299</v>
      </c>
      <c r="I50" s="3" t="n">
        <f aca="false">+F50*(1-G50)</f>
        <v>14896.82335206</v>
      </c>
      <c r="J50" s="10" t="n">
        <f aca="false">+J49+I50</f>
        <v>480865.970695182</v>
      </c>
    </row>
    <row r="51" customFormat="false" ht="12.75" hidden="false" customHeight="false" outlineLevel="0" collapsed="false">
      <c r="A51" s="45" t="n">
        <f aca="false">+A50</f>
        <v>37031</v>
      </c>
      <c r="B51" s="0" t="n">
        <v>9307</v>
      </c>
      <c r="C51" s="0" t="n">
        <v>9036</v>
      </c>
      <c r="D51" s="0" t="n">
        <f aca="false">IF('STORAGE CONTRACT #80066'!B51=9307,'MAY 2001 BTU CALCULATIONS'!$D$5,0)</f>
        <v>0.971505421</v>
      </c>
      <c r="E51" s="3" t="n">
        <v>8821</v>
      </c>
      <c r="F51" s="27" t="n">
        <f aca="false">+E51*D51</f>
        <v>8569.649318641</v>
      </c>
      <c r="G51" s="28" t="n">
        <f aca="false">1-0.991</f>
        <v>0.00900000000000001</v>
      </c>
      <c r="H51" s="3" t="n">
        <f aca="false">+E51*(1-G51)</f>
        <v>8741.611</v>
      </c>
      <c r="I51" s="3" t="n">
        <f aca="false">+F51*(1-G51)</f>
        <v>8492.52247477323</v>
      </c>
      <c r="J51" s="10" t="n">
        <f aca="false">+J50+I51</f>
        <v>489358.493169956</v>
      </c>
      <c r="K51" s="10" t="n">
        <f aca="false">+H50+H51</f>
        <v>23793.91</v>
      </c>
      <c r="L51" s="10" t="n">
        <f aca="false">+I50+I51</f>
        <v>23389.3458268333</v>
      </c>
    </row>
    <row r="52" customFormat="false" ht="12.75" hidden="false" customHeight="false" outlineLevel="0" collapsed="false">
      <c r="A52" s="45" t="n">
        <f aca="false">+A51+1</f>
        <v>37032</v>
      </c>
      <c r="B52" s="0" t="n">
        <v>9301</v>
      </c>
      <c r="C52" s="0" t="n">
        <v>9036</v>
      </c>
      <c r="D52" s="0" t="n">
        <f aca="false">IF(B52=9301,'MAY 2001 BTU CALCULATIONS'!$D$4,0)</f>
        <v>0.98967097</v>
      </c>
      <c r="E52" s="3" t="n">
        <v>15189</v>
      </c>
      <c r="F52" s="27" t="n">
        <f aca="false">+E52*D52</f>
        <v>15032.11236333</v>
      </c>
      <c r="G52" s="28" t="n">
        <f aca="false">1-0.991</f>
        <v>0.00900000000000001</v>
      </c>
      <c r="H52" s="3" t="n">
        <f aca="false">+E52*(1-G52)</f>
        <v>15052.299</v>
      </c>
      <c r="I52" s="3" t="n">
        <f aca="false">+F52*(1-G52)</f>
        <v>14896.82335206</v>
      </c>
      <c r="J52" s="10" t="n">
        <f aca="false">+J51+I52</f>
        <v>504255.316522016</v>
      </c>
    </row>
    <row r="53" customFormat="false" ht="12.75" hidden="false" customHeight="false" outlineLevel="0" collapsed="false">
      <c r="A53" s="45" t="n">
        <f aca="false">+A52</f>
        <v>37032</v>
      </c>
      <c r="B53" s="0" t="n">
        <v>9307</v>
      </c>
      <c r="C53" s="0" t="n">
        <v>9036</v>
      </c>
      <c r="D53" s="0" t="n">
        <f aca="false">IF('STORAGE CONTRACT #80066'!B53=9307,'MAY 2001 BTU CALCULATIONS'!$D$5,0)</f>
        <v>0.971505421</v>
      </c>
      <c r="E53" s="3" t="n">
        <v>8821</v>
      </c>
      <c r="F53" s="27" t="n">
        <f aca="false">+E53*D53</f>
        <v>8569.649318641</v>
      </c>
      <c r="G53" s="28" t="n">
        <f aca="false">1-0.991</f>
        <v>0.00900000000000001</v>
      </c>
      <c r="H53" s="3" t="n">
        <f aca="false">+E53*(1-G53)</f>
        <v>8741.611</v>
      </c>
      <c r="I53" s="3" t="n">
        <f aca="false">+F53*(1-G53)</f>
        <v>8492.52247477323</v>
      </c>
      <c r="J53" s="10" t="n">
        <f aca="false">+J52+I53</f>
        <v>512747.838996789</v>
      </c>
      <c r="K53" s="10" t="n">
        <f aca="false">+H52+H53</f>
        <v>23793.91</v>
      </c>
      <c r="L53" s="10" t="n">
        <f aca="false">+I52+I53</f>
        <v>23389.3458268333</v>
      </c>
    </row>
    <row r="54" customFormat="false" ht="12.75" hidden="false" customHeight="false" outlineLevel="0" collapsed="false">
      <c r="A54" s="46" t="n">
        <f aca="false">+A53+1</f>
        <v>37033</v>
      </c>
      <c r="B54" s="47" t="n">
        <v>9301</v>
      </c>
      <c r="C54" s="47" t="n">
        <v>9036</v>
      </c>
      <c r="D54" s="47" t="n">
        <f aca="false">IF(B54=9301,'MAY 2001 BTU CALCULATIONS'!$D$4,0)</f>
        <v>0.98967097</v>
      </c>
      <c r="E54" s="3" t="n">
        <v>15189</v>
      </c>
      <c r="F54" s="27" t="n">
        <f aca="false">+E54*D54</f>
        <v>15032.11236333</v>
      </c>
      <c r="G54" s="28" t="n">
        <f aca="false">1-0.991</f>
        <v>0.00900000000000001</v>
      </c>
      <c r="H54" s="3" t="n">
        <f aca="false">+E54*(1-G54)</f>
        <v>15052.299</v>
      </c>
      <c r="I54" s="3" t="n">
        <f aca="false">+F54*(1-G54)</f>
        <v>14896.82335206</v>
      </c>
      <c r="J54" s="48" t="n">
        <f aca="false">+J53+I54</f>
        <v>527644.662348849</v>
      </c>
      <c r="K54" s="47"/>
      <c r="L54" s="47"/>
    </row>
    <row r="55" customFormat="false" ht="12.75" hidden="false" customHeight="false" outlineLevel="0" collapsed="false">
      <c r="A55" s="46" t="n">
        <f aca="false">+A54</f>
        <v>37033</v>
      </c>
      <c r="B55" s="47" t="n">
        <v>9307</v>
      </c>
      <c r="C55" s="47" t="n">
        <v>9036</v>
      </c>
      <c r="D55" s="47" t="n">
        <f aca="false">IF('STORAGE CONTRACT #80066'!B55=9307,'MAY 2001 BTU CALCULATIONS'!$D$5,0)</f>
        <v>0.971505421</v>
      </c>
      <c r="E55" s="3" t="n">
        <v>6821</v>
      </c>
      <c r="F55" s="27" t="n">
        <f aca="false">+E55*D55-1</f>
        <v>6625.638476641</v>
      </c>
      <c r="G55" s="28" t="n">
        <f aca="false">1-0.991</f>
        <v>0.00900000000000001</v>
      </c>
      <c r="H55" s="3" t="n">
        <f aca="false">+E55*(1-G55)</f>
        <v>6759.611</v>
      </c>
      <c r="I55" s="3" t="n">
        <f aca="false">+F55*(1-G55)</f>
        <v>6566.00773035123</v>
      </c>
      <c r="J55" s="48" t="n">
        <f aca="false">+J54+I55</f>
        <v>534210.6700792</v>
      </c>
      <c r="K55" s="48" t="n">
        <f aca="false">+H54+H55</f>
        <v>21811.91</v>
      </c>
      <c r="L55" s="48" t="n">
        <f aca="false">+I54+I55</f>
        <v>21462.8310824113</v>
      </c>
    </row>
    <row r="56" customFormat="false" ht="12.75" hidden="false" customHeight="false" outlineLevel="0" collapsed="false">
      <c r="A56" s="45" t="n">
        <f aca="false">+A55+1</f>
        <v>37034</v>
      </c>
      <c r="B56" s="0" t="n">
        <v>9301</v>
      </c>
      <c r="C56" s="0" t="n">
        <v>9036</v>
      </c>
      <c r="D56" s="0" t="n">
        <f aca="false">IF(B56=9301,'MAY 2001 BTU CALCULATIONS'!$D$4,0)</f>
        <v>0.98967097</v>
      </c>
      <c r="E56" s="3" t="n">
        <v>15189</v>
      </c>
      <c r="F56" s="27" t="n">
        <f aca="false">+E56*D56</f>
        <v>15032.11236333</v>
      </c>
      <c r="G56" s="28" t="n">
        <f aca="false">1-0.991</f>
        <v>0.00900000000000001</v>
      </c>
      <c r="H56" s="3" t="n">
        <f aca="false">+E56*(1-G56)</f>
        <v>15052.299</v>
      </c>
      <c r="I56" s="3" t="n">
        <f aca="false">+F56*(1-G56)</f>
        <v>14896.82335206</v>
      </c>
      <c r="J56" s="10" t="n">
        <f aca="false">+J55+I56</f>
        <v>549107.49343126</v>
      </c>
    </row>
    <row r="57" customFormat="false" ht="12.75" hidden="false" customHeight="false" outlineLevel="0" collapsed="false">
      <c r="A57" s="45" t="n">
        <f aca="false">+A56</f>
        <v>37034</v>
      </c>
      <c r="B57" s="0" t="n">
        <v>9307</v>
      </c>
      <c r="C57" s="0" t="n">
        <v>9036</v>
      </c>
      <c r="D57" s="0" t="n">
        <f aca="false">IF('STORAGE CONTRACT #80066'!B57=9307,'MAY 2001 BTU CALCULATIONS'!$D$5,0)</f>
        <v>0.971505421</v>
      </c>
      <c r="E57" s="3" t="n">
        <v>8821</v>
      </c>
      <c r="F57" s="27" t="n">
        <f aca="false">+E57*D57</f>
        <v>8569.649318641</v>
      </c>
      <c r="G57" s="28" t="n">
        <f aca="false">1-0.991</f>
        <v>0.00900000000000001</v>
      </c>
      <c r="H57" s="3" t="n">
        <f aca="false">+E57*(1-G57)</f>
        <v>8741.611</v>
      </c>
      <c r="I57" s="3" t="n">
        <f aca="false">+F57*(1-G57)</f>
        <v>8492.52247477323</v>
      </c>
      <c r="J57" s="10" t="n">
        <f aca="false">+J56+I57</f>
        <v>557600.015906033</v>
      </c>
      <c r="K57" s="10" t="n">
        <f aca="false">+H56+H57</f>
        <v>23793.91</v>
      </c>
      <c r="L57" s="10" t="n">
        <f aca="false">+I56+I57</f>
        <v>23389.3458268333</v>
      </c>
    </row>
    <row r="58" customFormat="false" ht="12.75" hidden="false" customHeight="false" outlineLevel="0" collapsed="false">
      <c r="A58" s="45" t="n">
        <f aca="false">+A57+1</f>
        <v>37035</v>
      </c>
      <c r="B58" s="0" t="n">
        <v>9301</v>
      </c>
      <c r="C58" s="0" t="n">
        <v>9036</v>
      </c>
      <c r="D58" s="0" t="n">
        <f aca="false">IF(B58=9301,'MAY 2001 BTU CALCULATIONS'!$D$4,0)</f>
        <v>0.98967097</v>
      </c>
      <c r="E58" s="3" t="n">
        <v>15189</v>
      </c>
      <c r="F58" s="27" t="n">
        <f aca="false">+E58*D58</f>
        <v>15032.11236333</v>
      </c>
      <c r="G58" s="28" t="n">
        <f aca="false">1-0.991</f>
        <v>0.00900000000000001</v>
      </c>
      <c r="H58" s="3" t="n">
        <f aca="false">+E58*(1-G58)</f>
        <v>15052.299</v>
      </c>
      <c r="I58" s="3" t="n">
        <f aca="false">+F58*(1-G58)</f>
        <v>14896.82335206</v>
      </c>
      <c r="J58" s="10" t="n">
        <f aca="false">+J57+I58</f>
        <v>572496.839258093</v>
      </c>
    </row>
    <row r="59" customFormat="false" ht="12.75" hidden="false" customHeight="false" outlineLevel="0" collapsed="false">
      <c r="A59" s="45" t="n">
        <f aca="false">+A58</f>
        <v>37035</v>
      </c>
      <c r="B59" s="0" t="n">
        <v>9307</v>
      </c>
      <c r="C59" s="0" t="n">
        <v>9036</v>
      </c>
      <c r="D59" s="0" t="n">
        <f aca="false">IF('STORAGE CONTRACT #80066'!B59=9307,'MAY 2001 BTU CALCULATIONS'!$D$5,0)</f>
        <v>0.971505421</v>
      </c>
      <c r="E59" s="3" t="n">
        <v>8821</v>
      </c>
      <c r="F59" s="27" t="n">
        <f aca="false">+E59*D59</f>
        <v>8569.649318641</v>
      </c>
      <c r="G59" s="28" t="n">
        <f aca="false">1-0.991</f>
        <v>0.00900000000000001</v>
      </c>
      <c r="H59" s="3" t="n">
        <f aca="false">+E59*(1-G59)</f>
        <v>8741.611</v>
      </c>
      <c r="I59" s="3" t="n">
        <f aca="false">+F59*(1-G59)</f>
        <v>8492.52247477323</v>
      </c>
      <c r="J59" s="10" t="n">
        <f aca="false">+J58+I59</f>
        <v>580989.361732867</v>
      </c>
      <c r="K59" s="10" t="n">
        <f aca="false">+H58+H59</f>
        <v>23793.91</v>
      </c>
      <c r="L59" s="10" t="n">
        <f aca="false">+I58+I59</f>
        <v>23389.3458268333</v>
      </c>
    </row>
    <row r="60" customFormat="false" ht="12.75" hidden="false" customHeight="false" outlineLevel="0" collapsed="false">
      <c r="A60" s="45" t="n">
        <f aca="false">+A59+1</f>
        <v>37036</v>
      </c>
      <c r="B60" s="0" t="n">
        <v>9301</v>
      </c>
      <c r="C60" s="0" t="n">
        <v>9036</v>
      </c>
      <c r="D60" s="0" t="n">
        <f aca="false">IF(B60=9301,'MAY 2001 BTU CALCULATIONS'!$D$4,0)</f>
        <v>0.98967097</v>
      </c>
      <c r="E60" s="3" t="n">
        <v>15189</v>
      </c>
      <c r="F60" s="27" t="n">
        <f aca="false">+E60*D60</f>
        <v>15032.11236333</v>
      </c>
      <c r="G60" s="28" t="n">
        <f aca="false">1-0.991</f>
        <v>0.00900000000000001</v>
      </c>
      <c r="H60" s="3" t="n">
        <f aca="false">+E60*(1-G60)</f>
        <v>15052.299</v>
      </c>
      <c r="I60" s="3" t="n">
        <f aca="false">+F60*(1-G60)</f>
        <v>14896.82335206</v>
      </c>
      <c r="J60" s="10" t="n">
        <f aca="false">+J59+I60</f>
        <v>595886.185084927</v>
      </c>
    </row>
    <row r="61" customFormat="false" ht="12.75" hidden="false" customHeight="false" outlineLevel="0" collapsed="false">
      <c r="A61" s="45" t="n">
        <f aca="false">+A60</f>
        <v>37036</v>
      </c>
      <c r="B61" s="0" t="n">
        <v>9307</v>
      </c>
      <c r="C61" s="0" t="n">
        <v>9036</v>
      </c>
      <c r="D61" s="0" t="n">
        <f aca="false">IF('STORAGE CONTRACT #80066'!B61=9307,'MAY 2001 BTU CALCULATIONS'!$D$5,0)</f>
        <v>0.971505421</v>
      </c>
      <c r="E61" s="3" t="n">
        <v>8821</v>
      </c>
      <c r="F61" s="27" t="n">
        <f aca="false">+E61*D61</f>
        <v>8569.649318641</v>
      </c>
      <c r="G61" s="28" t="n">
        <f aca="false">1-0.991</f>
        <v>0.00900000000000001</v>
      </c>
      <c r="H61" s="3" t="n">
        <f aca="false">+E61*(1-G61)</f>
        <v>8741.611</v>
      </c>
      <c r="I61" s="3" t="n">
        <f aca="false">+F61*(1-G61)</f>
        <v>8492.52247477323</v>
      </c>
      <c r="J61" s="10" t="n">
        <f aca="false">+J60+I61</f>
        <v>604378.7075597</v>
      </c>
      <c r="K61" s="10" t="n">
        <f aca="false">+H60+H61</f>
        <v>23793.91</v>
      </c>
      <c r="L61" s="10" t="n">
        <f aca="false">+I60+I61</f>
        <v>23389.3458268333</v>
      </c>
    </row>
    <row r="62" customFormat="false" ht="12.75" hidden="false" customHeight="false" outlineLevel="0" collapsed="false">
      <c r="A62" s="45" t="n">
        <f aca="false">+A61+1</f>
        <v>37037</v>
      </c>
      <c r="B62" s="0" t="n">
        <v>9301</v>
      </c>
      <c r="C62" s="0" t="n">
        <v>9036</v>
      </c>
      <c r="D62" s="0" t="n">
        <f aca="false">IF(B62=9301,'MAY 2001 BTU CALCULATIONS'!$D$4,0)</f>
        <v>0.98967097</v>
      </c>
      <c r="E62" s="3" t="n">
        <v>15189</v>
      </c>
      <c r="F62" s="27" t="n">
        <f aca="false">+E62*D62</f>
        <v>15032.11236333</v>
      </c>
      <c r="G62" s="28" t="n">
        <f aca="false">1-0.991</f>
        <v>0.00900000000000001</v>
      </c>
      <c r="H62" s="3" t="n">
        <f aca="false">+E62*(1-G62)</f>
        <v>15052.299</v>
      </c>
      <c r="I62" s="3" t="n">
        <f aca="false">+F62*(1-G62)</f>
        <v>14896.82335206</v>
      </c>
      <c r="J62" s="10" t="n">
        <f aca="false">+J61+I62</f>
        <v>619275.53091176</v>
      </c>
    </row>
    <row r="63" customFormat="false" ht="12.75" hidden="false" customHeight="false" outlineLevel="0" collapsed="false">
      <c r="A63" s="45" t="n">
        <f aca="false">+A62</f>
        <v>37037</v>
      </c>
      <c r="B63" s="0" t="n">
        <v>9307</v>
      </c>
      <c r="C63" s="0" t="n">
        <v>9036</v>
      </c>
      <c r="D63" s="0" t="n">
        <f aca="false">IF('STORAGE CONTRACT #80066'!B63=9307,'MAY 2001 BTU CALCULATIONS'!$D$5,0)</f>
        <v>0.971505421</v>
      </c>
      <c r="E63" s="3" t="n">
        <v>8821</v>
      </c>
      <c r="F63" s="27" t="n">
        <f aca="false">+E63*D63</f>
        <v>8569.649318641</v>
      </c>
      <c r="G63" s="28" t="n">
        <f aca="false">1-0.991</f>
        <v>0.00900000000000001</v>
      </c>
      <c r="H63" s="3" t="n">
        <f aca="false">+E63*(1-G63)</f>
        <v>8741.611</v>
      </c>
      <c r="I63" s="3" t="n">
        <f aca="false">+F63*(1-G63)</f>
        <v>8492.52247477323</v>
      </c>
      <c r="J63" s="10" t="n">
        <f aca="false">+J62+I63</f>
        <v>627768.053386533</v>
      </c>
      <c r="K63" s="10" t="n">
        <f aca="false">+H62+H63</f>
        <v>23793.91</v>
      </c>
      <c r="L63" s="10" t="n">
        <f aca="false">+I62+I63</f>
        <v>23389.3458268333</v>
      </c>
    </row>
    <row r="64" customFormat="false" ht="12.75" hidden="false" customHeight="false" outlineLevel="0" collapsed="false">
      <c r="A64" s="45" t="n">
        <f aca="false">+A63+1</f>
        <v>37038</v>
      </c>
      <c r="B64" s="0" t="n">
        <v>9301</v>
      </c>
      <c r="C64" s="0" t="n">
        <v>9036</v>
      </c>
      <c r="D64" s="0" t="n">
        <f aca="false">IF(B64=9301,'MAY 2001 BTU CALCULATIONS'!$D$4,0)</f>
        <v>0.98967097</v>
      </c>
      <c r="E64" s="3" t="n">
        <v>15189</v>
      </c>
      <c r="F64" s="27" t="n">
        <f aca="false">+E64*D64</f>
        <v>15032.11236333</v>
      </c>
      <c r="G64" s="28" t="n">
        <f aca="false">1-0.991</f>
        <v>0.00900000000000001</v>
      </c>
      <c r="H64" s="3" t="n">
        <f aca="false">+E64*(1-G64)</f>
        <v>15052.299</v>
      </c>
      <c r="I64" s="3" t="n">
        <f aca="false">+F64*(1-G64)</f>
        <v>14896.82335206</v>
      </c>
      <c r="J64" s="10" t="n">
        <f aca="false">+J63+I64</f>
        <v>642664.876738593</v>
      </c>
    </row>
    <row r="65" customFormat="false" ht="12.75" hidden="false" customHeight="false" outlineLevel="0" collapsed="false">
      <c r="A65" s="45" t="n">
        <f aca="false">+A64</f>
        <v>37038</v>
      </c>
      <c r="B65" s="0" t="n">
        <v>9307</v>
      </c>
      <c r="C65" s="0" t="n">
        <v>9036</v>
      </c>
      <c r="D65" s="0" t="n">
        <f aca="false">IF('STORAGE CONTRACT #80066'!B65=9307,'MAY 2001 BTU CALCULATIONS'!$D$5,0)</f>
        <v>0.971505421</v>
      </c>
      <c r="E65" s="3" t="n">
        <v>8821</v>
      </c>
      <c r="F65" s="27" t="n">
        <f aca="false">+E65*D65</f>
        <v>8569.649318641</v>
      </c>
      <c r="G65" s="28" t="n">
        <f aca="false">1-0.991</f>
        <v>0.00900000000000001</v>
      </c>
      <c r="H65" s="3" t="n">
        <f aca="false">+E65*(1-G65)</f>
        <v>8741.611</v>
      </c>
      <c r="I65" s="3" t="n">
        <f aca="false">+F65*(1-G65)</f>
        <v>8492.52247477323</v>
      </c>
      <c r="J65" s="10" t="n">
        <f aca="false">+J64+I65</f>
        <v>651157.399213366</v>
      </c>
      <c r="K65" s="10" t="n">
        <f aca="false">+H64+H65</f>
        <v>23793.91</v>
      </c>
      <c r="L65" s="10" t="n">
        <f aca="false">+I64+I65</f>
        <v>23389.3458268333</v>
      </c>
    </row>
    <row r="66" customFormat="false" ht="12.75" hidden="false" customHeight="false" outlineLevel="0" collapsed="false">
      <c r="A66" s="45" t="n">
        <f aca="false">+A65+1</f>
        <v>37039</v>
      </c>
      <c r="B66" s="0" t="n">
        <v>9301</v>
      </c>
      <c r="C66" s="0" t="n">
        <v>9036</v>
      </c>
      <c r="D66" s="0" t="n">
        <f aca="false">IF(B66=9301,'MAY 2001 BTU CALCULATIONS'!$D$4,0)</f>
        <v>0.98967097</v>
      </c>
      <c r="E66" s="3" t="n">
        <v>15189</v>
      </c>
      <c r="F66" s="27" t="n">
        <f aca="false">+E66*D66</f>
        <v>15032.11236333</v>
      </c>
      <c r="G66" s="28" t="n">
        <f aca="false">1-0.991</f>
        <v>0.00900000000000001</v>
      </c>
      <c r="H66" s="3" t="n">
        <f aca="false">+E66*(1-G66)</f>
        <v>15052.299</v>
      </c>
      <c r="I66" s="3" t="n">
        <f aca="false">+F66*(1-G66)</f>
        <v>14896.82335206</v>
      </c>
      <c r="J66" s="10" t="n">
        <f aca="false">+J65+I66</f>
        <v>666054.222565426</v>
      </c>
    </row>
    <row r="67" customFormat="false" ht="12.75" hidden="false" customHeight="false" outlineLevel="0" collapsed="false">
      <c r="A67" s="45" t="n">
        <f aca="false">+A66</f>
        <v>37039</v>
      </c>
      <c r="B67" s="0" t="n">
        <v>9307</v>
      </c>
      <c r="C67" s="0" t="n">
        <v>9036</v>
      </c>
      <c r="D67" s="0" t="n">
        <f aca="false">IF('STORAGE CONTRACT #80066'!B67=9307,'MAY 2001 BTU CALCULATIONS'!$D$5,0)</f>
        <v>0.971505421</v>
      </c>
      <c r="E67" s="3" t="n">
        <v>8821</v>
      </c>
      <c r="F67" s="27" t="n">
        <f aca="false">+E67*D67</f>
        <v>8569.649318641</v>
      </c>
      <c r="G67" s="28" t="n">
        <f aca="false">1-0.991</f>
        <v>0.00900000000000001</v>
      </c>
      <c r="H67" s="3" t="n">
        <f aca="false">+E67*(1-G67)</f>
        <v>8741.611</v>
      </c>
      <c r="I67" s="3" t="n">
        <f aca="false">+F67*(1-G67)</f>
        <v>8492.52247477323</v>
      </c>
      <c r="J67" s="10" t="n">
        <f aca="false">+J66+I67</f>
        <v>674546.7450402</v>
      </c>
      <c r="K67" s="10" t="n">
        <f aca="false">+H66+H67</f>
        <v>23793.91</v>
      </c>
      <c r="L67" s="10" t="n">
        <f aca="false">+I66+I67</f>
        <v>23389.3458268333</v>
      </c>
    </row>
    <row r="68" customFormat="false" ht="12.75" hidden="false" customHeight="false" outlineLevel="0" collapsed="false">
      <c r="A68" s="45" t="n">
        <f aca="false">+A67+1</f>
        <v>37040</v>
      </c>
      <c r="B68" s="0" t="n">
        <v>9301</v>
      </c>
      <c r="C68" s="0" t="n">
        <v>9036</v>
      </c>
      <c r="D68" s="0" t="n">
        <f aca="false">IF(B68=9301,'MAY 2001 BTU CALCULATIONS'!$D$4,0)</f>
        <v>0.98967097</v>
      </c>
      <c r="E68" s="3" t="n">
        <v>15189</v>
      </c>
      <c r="F68" s="27" t="n">
        <f aca="false">+E68*D68</f>
        <v>15032.11236333</v>
      </c>
      <c r="G68" s="28" t="n">
        <f aca="false">1-0.991</f>
        <v>0.00900000000000001</v>
      </c>
      <c r="H68" s="3" t="n">
        <f aca="false">+E68*(1-G68)</f>
        <v>15052.299</v>
      </c>
      <c r="I68" s="3" t="n">
        <f aca="false">+F68*(1-G68)</f>
        <v>14896.82335206</v>
      </c>
      <c r="J68" s="10" t="n">
        <f aca="false">+J67+I68</f>
        <v>689443.56839226</v>
      </c>
    </row>
    <row r="69" customFormat="false" ht="12.75" hidden="false" customHeight="false" outlineLevel="0" collapsed="false">
      <c r="A69" s="45" t="n">
        <f aca="false">+A68</f>
        <v>37040</v>
      </c>
      <c r="B69" s="0" t="n">
        <v>9307</v>
      </c>
      <c r="C69" s="0" t="n">
        <v>9036</v>
      </c>
      <c r="D69" s="0" t="n">
        <f aca="false">IF('STORAGE CONTRACT #80066'!B69=9307,'MAY 2001 BTU CALCULATIONS'!$D$5,0)</f>
        <v>0.971505421</v>
      </c>
      <c r="E69" s="3" t="n">
        <v>8821</v>
      </c>
      <c r="F69" s="27" t="n">
        <f aca="false">+E69*D69</f>
        <v>8569.649318641</v>
      </c>
      <c r="G69" s="28" t="n">
        <f aca="false">1-0.991</f>
        <v>0.00900000000000001</v>
      </c>
      <c r="H69" s="3" t="n">
        <f aca="false">+E69*(1-G69)</f>
        <v>8741.611</v>
      </c>
      <c r="I69" s="3" t="n">
        <f aca="false">+F69*(1-G69)</f>
        <v>8492.52247477323</v>
      </c>
      <c r="J69" s="10" t="n">
        <f aca="false">+J68+I69</f>
        <v>697936.090867033</v>
      </c>
      <c r="K69" s="10" t="n">
        <f aca="false">+H68+H69</f>
        <v>23793.91</v>
      </c>
      <c r="L69" s="10" t="n">
        <f aca="false">+I68+I69</f>
        <v>23389.3458268333</v>
      </c>
    </row>
    <row r="70" customFormat="false" ht="12.75" hidden="false" customHeight="false" outlineLevel="0" collapsed="false">
      <c r="A70" s="45" t="n">
        <f aca="false">+A69+1</f>
        <v>37041</v>
      </c>
      <c r="B70" s="0" t="n">
        <v>9301</v>
      </c>
      <c r="C70" s="0" t="n">
        <v>9036</v>
      </c>
      <c r="D70" s="0" t="n">
        <f aca="false">IF(B70=9301,'MAY 2001 BTU CALCULATIONS'!$D$4,0)</f>
        <v>0.98967097</v>
      </c>
      <c r="E70" s="3" t="n">
        <v>15189</v>
      </c>
      <c r="F70" s="27" t="n">
        <f aca="false">+E70*D70</f>
        <v>15032.11236333</v>
      </c>
      <c r="G70" s="28" t="n">
        <f aca="false">1-0.991</f>
        <v>0.00900000000000001</v>
      </c>
      <c r="H70" s="3" t="n">
        <f aca="false">+E70*(1-G70)</f>
        <v>15052.299</v>
      </c>
      <c r="I70" s="3" t="n">
        <f aca="false">+F70*(1-G70)</f>
        <v>14896.82335206</v>
      </c>
      <c r="J70" s="10" t="n">
        <f aca="false">+J69+I70</f>
        <v>712832.914219093</v>
      </c>
    </row>
    <row r="71" customFormat="false" ht="12.75" hidden="false" customHeight="false" outlineLevel="0" collapsed="false">
      <c r="A71" s="45" t="n">
        <f aca="false">+A70</f>
        <v>37041</v>
      </c>
      <c r="B71" s="0" t="n">
        <v>9307</v>
      </c>
      <c r="C71" s="0" t="n">
        <v>9036</v>
      </c>
      <c r="D71" s="0" t="n">
        <f aca="false">IF('STORAGE CONTRACT #80066'!B71=9307,'MAY 2001 BTU CALCULATIONS'!$D$5,0)</f>
        <v>0.971505421</v>
      </c>
      <c r="E71" s="3" t="n">
        <v>8821</v>
      </c>
      <c r="F71" s="27" t="n">
        <f aca="false">+E71*D71</f>
        <v>8569.649318641</v>
      </c>
      <c r="G71" s="28" t="n">
        <f aca="false">1-0.991</f>
        <v>0.00900000000000001</v>
      </c>
      <c r="H71" s="3" t="n">
        <f aca="false">+E71*(1-G71)</f>
        <v>8741.611</v>
      </c>
      <c r="I71" s="3" t="n">
        <f aca="false">+F71*(1-G71)</f>
        <v>8492.52247477323</v>
      </c>
      <c r="J71" s="10" t="n">
        <f aca="false">+J70+I71</f>
        <v>721325.436693866</v>
      </c>
      <c r="K71" s="10" t="n">
        <f aca="false">+H70+H71</f>
        <v>23793.91</v>
      </c>
      <c r="L71" s="10" t="n">
        <f aca="false">+I70+I71</f>
        <v>23389.3458268333</v>
      </c>
    </row>
    <row r="72" customFormat="false" ht="12.75" hidden="false" customHeight="false" outlineLevel="0" collapsed="false">
      <c r="A72" s="45" t="n">
        <f aca="false">+A71+1</f>
        <v>37042</v>
      </c>
      <c r="B72" s="0" t="n">
        <v>9301</v>
      </c>
      <c r="C72" s="0" t="n">
        <v>9036</v>
      </c>
      <c r="D72" s="0" t="n">
        <f aca="false">IF(B72=9301,'MAY 2001 BTU CALCULATIONS'!$D$4,0)</f>
        <v>0.98967097</v>
      </c>
      <c r="E72" s="3" t="n">
        <v>15189</v>
      </c>
      <c r="F72" s="27" t="n">
        <f aca="false">+E72*D72</f>
        <v>15032.11236333</v>
      </c>
      <c r="G72" s="28" t="n">
        <f aca="false">1-0.991</f>
        <v>0.00900000000000001</v>
      </c>
      <c r="H72" s="3" t="n">
        <f aca="false">+E72*(1-G72)</f>
        <v>15052.299</v>
      </c>
      <c r="I72" s="3" t="n">
        <f aca="false">+F72*(1-G72)</f>
        <v>14896.82335206</v>
      </c>
      <c r="J72" s="10" t="n">
        <f aca="false">+J71+I72</f>
        <v>736222.260045926</v>
      </c>
    </row>
    <row r="73" customFormat="false" ht="12.75" hidden="false" customHeight="false" outlineLevel="0" collapsed="false">
      <c r="A73" s="45" t="n">
        <f aca="false">+A72</f>
        <v>37042</v>
      </c>
      <c r="B73" s="0" t="n">
        <v>9307</v>
      </c>
      <c r="C73" s="0" t="n">
        <v>9036</v>
      </c>
      <c r="D73" s="0" t="n">
        <f aca="false">IF('STORAGE CONTRACT #80066'!B73=9307,'MAY 2001 BTU CALCULATIONS'!$D$5,0)</f>
        <v>0.971505421</v>
      </c>
      <c r="E73" s="3" t="n">
        <v>8821</v>
      </c>
      <c r="F73" s="27" t="n">
        <f aca="false">+E73*D73</f>
        <v>8569.649318641</v>
      </c>
      <c r="G73" s="28" t="n">
        <f aca="false">1-0.991</f>
        <v>0.00900000000000001</v>
      </c>
      <c r="H73" s="3" t="n">
        <f aca="false">+E73*(1-G73)</f>
        <v>8741.611</v>
      </c>
      <c r="I73" s="3" t="n">
        <f aca="false">+F73*(1-G73)</f>
        <v>8492.52247477323</v>
      </c>
      <c r="J73" s="10" t="n">
        <f aca="false">+J72+I73</f>
        <v>744714.782520699</v>
      </c>
      <c r="K73" s="10" t="n">
        <f aca="false">+H72+H73</f>
        <v>23793.91</v>
      </c>
      <c r="L73" s="10" t="n">
        <f aca="false">+I72+I73</f>
        <v>23389.3458268333</v>
      </c>
    </row>
    <row r="74" customFormat="false" ht="12.75" hidden="false" customHeight="false" outlineLevel="0" collapsed="false">
      <c r="A74" s="45"/>
      <c r="E74" s="3"/>
      <c r="I74" s="3"/>
      <c r="J74" s="10"/>
    </row>
    <row r="75" customFormat="false" ht="12.75" hidden="false" customHeight="false" outlineLevel="0" collapsed="false">
      <c r="A75" s="5"/>
      <c r="B75" s="5" t="s">
        <v>64</v>
      </c>
      <c r="C75" s="5"/>
      <c r="D75" s="5"/>
      <c r="E75" s="13" t="n">
        <f aca="false">SUM(E14:E73)</f>
        <v>763763</v>
      </c>
      <c r="F75" s="30" t="n">
        <f aca="false">SUM(F14:F73)</f>
        <v>751478.085288294</v>
      </c>
      <c r="G75" s="31"/>
      <c r="H75" s="13" t="n">
        <f aca="false">SUM(H14:H73)</f>
        <v>756889.133</v>
      </c>
      <c r="I75" s="13" t="n">
        <f aca="false">SUM(I14:I73)</f>
        <v>744714.782520699</v>
      </c>
      <c r="J75" s="13"/>
      <c r="K75" s="13" t="n">
        <f aca="false">SUM(K14:K73)</f>
        <v>756889.133</v>
      </c>
      <c r="L75" s="13" t="n">
        <f aca="false">SUM(L14:L73)</f>
        <v>744714.782520699</v>
      </c>
    </row>
    <row r="76" customFormat="false" ht="13.5" hidden="false" customHeight="false" outlineLevel="0" collapsed="false">
      <c r="E76" s="3"/>
    </row>
    <row r="77" customFormat="false" ht="12.75" hidden="false" customHeight="false" outlineLevel="0" collapsed="false">
      <c r="A77" s="49" t="s">
        <v>65</v>
      </c>
      <c r="B77" s="50"/>
      <c r="C77" s="51"/>
      <c r="D77" s="51"/>
      <c r="E77" s="52" t="s">
        <v>66</v>
      </c>
      <c r="F77" s="53"/>
      <c r="G77" s="54"/>
      <c r="H77" s="55" t="s">
        <v>67</v>
      </c>
      <c r="I77" s="14"/>
      <c r="J77" s="56" t="s">
        <v>68</v>
      </c>
      <c r="K77" s="57" t="n">
        <f aca="false">+K14</f>
        <v>19187.742</v>
      </c>
      <c r="L77" s="58" t="n">
        <f aca="false">+L14</f>
        <v>18767.5579846098</v>
      </c>
    </row>
    <row r="78" customFormat="false" ht="12.75" hidden="false" customHeight="false" outlineLevel="0" collapsed="false">
      <c r="A78" s="59" t="s">
        <v>69</v>
      </c>
      <c r="B78" s="3" t="s">
        <v>70</v>
      </c>
      <c r="C78" s="35"/>
      <c r="D78" s="35"/>
      <c r="E78" s="3" t="n">
        <v>756811</v>
      </c>
      <c r="H78" s="60" t="n">
        <f aca="false">+E78*0.991</f>
        <v>749999.701</v>
      </c>
      <c r="I78" s="10"/>
      <c r="J78" s="61" t="s">
        <v>71</v>
      </c>
      <c r="K78" s="62" t="n">
        <f aca="false">SUM(K15:K73)</f>
        <v>737701.391</v>
      </c>
      <c r="L78" s="63" t="n">
        <f aca="false">SUM(L15:L73)</f>
        <v>725947.22453609</v>
      </c>
    </row>
    <row r="79" customFormat="false" ht="12.75" hidden="false" customHeight="false" outlineLevel="0" collapsed="false">
      <c r="A79" s="59" t="s">
        <v>72</v>
      </c>
      <c r="B79" s="3" t="s">
        <v>73</v>
      </c>
      <c r="C79" s="35"/>
      <c r="D79" s="35"/>
      <c r="E79" s="3"/>
      <c r="H79" s="60"/>
      <c r="I79" s="10"/>
      <c r="J79" s="61" t="s">
        <v>74</v>
      </c>
      <c r="K79" s="62" t="n">
        <v>756811</v>
      </c>
      <c r="L79" s="64" t="n">
        <v>750000</v>
      </c>
    </row>
    <row r="80" customFormat="false" ht="12.75" hidden="false" customHeight="false" outlineLevel="0" collapsed="false">
      <c r="A80" s="59"/>
      <c r="B80" s="3"/>
      <c r="C80" s="35"/>
      <c r="D80" s="35"/>
      <c r="E80" s="3"/>
      <c r="H80" s="60"/>
      <c r="J80" s="61" t="s">
        <v>75</v>
      </c>
      <c r="K80" s="62" t="n">
        <v>756811</v>
      </c>
      <c r="L80" s="64" t="n">
        <v>750000</v>
      </c>
    </row>
    <row r="81" customFormat="false" ht="12.75" hidden="false" customHeight="false" outlineLevel="0" collapsed="false">
      <c r="A81" s="65"/>
      <c r="B81" s="35"/>
      <c r="C81" s="35"/>
      <c r="D81" s="35"/>
      <c r="E81" s="3"/>
      <c r="H81" s="60"/>
      <c r="J81" s="61" t="s">
        <v>76</v>
      </c>
      <c r="K81" s="62" t="n">
        <v>756811</v>
      </c>
      <c r="L81" s="64" t="n">
        <v>750000</v>
      </c>
    </row>
    <row r="82" customFormat="false" ht="12.75" hidden="false" customHeight="false" outlineLevel="0" collapsed="false">
      <c r="A82" s="65" t="s">
        <v>34</v>
      </c>
      <c r="B82" s="35"/>
      <c r="C82" s="35"/>
      <c r="D82" s="35"/>
      <c r="E82" s="3" t="n">
        <f aca="false">+E75-E78</f>
        <v>6952</v>
      </c>
      <c r="H82" s="60" t="n">
        <f aca="false">+H75-H78</f>
        <v>6889.43200000003</v>
      </c>
      <c r="I82" s="3"/>
      <c r="J82" s="61" t="s">
        <v>77</v>
      </c>
      <c r="K82" s="62" t="n">
        <v>756811</v>
      </c>
      <c r="L82" s="64" t="n">
        <v>750000</v>
      </c>
    </row>
    <row r="83" customFormat="false" ht="12.75" hidden="false" customHeight="false" outlineLevel="0" collapsed="false">
      <c r="A83" s="66"/>
      <c r="B83" s="67"/>
      <c r="C83" s="67"/>
      <c r="D83" s="67"/>
      <c r="E83" s="68"/>
      <c r="F83" s="69"/>
      <c r="G83" s="70"/>
      <c r="H83" s="71"/>
      <c r="J83" s="61" t="s">
        <v>78</v>
      </c>
      <c r="K83" s="62" t="n">
        <v>756811</v>
      </c>
      <c r="L83" s="64" t="n">
        <v>750000</v>
      </c>
    </row>
    <row r="84" customFormat="false" ht="12.75" hidden="false" customHeight="false" outlineLevel="0" collapsed="false">
      <c r="E84" s="3"/>
      <c r="J84" s="61"/>
      <c r="K84" s="35"/>
      <c r="L84" s="37"/>
    </row>
    <row r="85" customFormat="false" ht="12.75" hidden="false" customHeight="false" outlineLevel="0" collapsed="false">
      <c r="E85" s="3"/>
      <c r="J85" s="61" t="s">
        <v>79</v>
      </c>
      <c r="K85" s="62" t="n">
        <f aca="false">SUM(K77:K84)</f>
        <v>4540944.133</v>
      </c>
      <c r="L85" s="63" t="n">
        <f aca="false">SUM(L77:L84)</f>
        <v>4494714.7825207</v>
      </c>
    </row>
    <row r="86" customFormat="false" ht="12.75" hidden="false" customHeight="false" outlineLevel="0" collapsed="false">
      <c r="E86" s="3"/>
      <c r="J86" s="61"/>
      <c r="K86" s="62"/>
      <c r="L86" s="63"/>
    </row>
    <row r="87" customFormat="false" ht="12.75" hidden="false" customHeight="false" outlineLevel="0" collapsed="false">
      <c r="E87" s="3"/>
      <c r="J87" s="61" t="s">
        <v>80</v>
      </c>
      <c r="K87" s="62"/>
      <c r="L87" s="63"/>
    </row>
    <row r="88" customFormat="false" ht="13.5" hidden="false" customHeight="false" outlineLevel="0" collapsed="false">
      <c r="E88" s="3"/>
      <c r="J88" s="72"/>
      <c r="K88" s="40"/>
      <c r="L88" s="41"/>
    </row>
    <row r="89" customFormat="false" ht="12.75" hidden="false" customHeight="false" outlineLevel="0" collapsed="false">
      <c r="E89" s="3"/>
    </row>
    <row r="90" customFormat="false" ht="12.75" hidden="false" customHeight="false" outlineLevel="0" collapsed="false">
      <c r="E90" s="3"/>
    </row>
    <row r="91" customFormat="false" ht="12.75" hidden="false" customHeight="false" outlineLevel="0" collapsed="false">
      <c r="E91" s="3"/>
    </row>
    <row r="92" customFormat="false" ht="12.75" hidden="false" customHeight="false" outlineLevel="0" collapsed="false">
      <c r="E92" s="3"/>
    </row>
    <row r="93" customFormat="false" ht="12.75" hidden="false" customHeight="false" outlineLevel="0" collapsed="false">
      <c r="E93" s="3"/>
    </row>
    <row r="94" customFormat="false" ht="12.75" hidden="false" customHeight="false" outlineLevel="0" collapsed="false">
      <c r="E94" s="3"/>
    </row>
    <row r="95" customFormat="false" ht="12.75" hidden="false" customHeight="false" outlineLevel="0" collapsed="false">
      <c r="E95" s="3"/>
    </row>
    <row r="96" customFormat="false" ht="12.75" hidden="false" customHeight="false" outlineLevel="0" collapsed="false">
      <c r="E96" s="3"/>
    </row>
    <row r="97" customFormat="false" ht="12.75" hidden="false" customHeight="false" outlineLevel="0" collapsed="false">
      <c r="E97" s="3"/>
    </row>
    <row r="98" customFormat="false" ht="12.75" hidden="false" customHeight="false" outlineLevel="0" collapsed="false">
      <c r="E98" s="3"/>
    </row>
    <row r="99" customFormat="false" ht="12.75" hidden="false" customHeight="false" outlineLevel="0" collapsed="false">
      <c r="E99" s="3"/>
    </row>
    <row r="100" customFormat="false" ht="12.75" hidden="false" customHeight="false" outlineLevel="0" collapsed="false">
      <c r="E100" s="3"/>
    </row>
    <row r="101" customFormat="false" ht="12.75" hidden="false" customHeight="false" outlineLevel="0" collapsed="false">
      <c r="E101" s="3"/>
    </row>
    <row r="102" customFormat="false" ht="12.75" hidden="false" customHeight="false" outlineLevel="0" collapsed="false">
      <c r="E102" s="3"/>
    </row>
    <row r="103" customFormat="false" ht="12.75" hidden="false" customHeight="false" outlineLevel="0" collapsed="false">
      <c r="E103" s="3"/>
    </row>
    <row r="104" customFormat="false" ht="12.75" hidden="false" customHeight="false" outlineLevel="0" collapsed="false">
      <c r="E104" s="3"/>
    </row>
    <row r="105" customFormat="false" ht="12.75" hidden="false" customHeight="false" outlineLevel="0" collapsed="false">
      <c r="E105" s="3"/>
    </row>
    <row r="106" customFormat="false" ht="12.75" hidden="false" customHeight="false" outlineLevel="0" collapsed="false">
      <c r="E106" s="3"/>
    </row>
    <row r="107" customFormat="false" ht="12.75" hidden="false" customHeight="false" outlineLevel="0" collapsed="false">
      <c r="E107" s="3"/>
    </row>
    <row r="108" customFormat="false" ht="12.75" hidden="false" customHeight="false" outlineLevel="0" collapsed="false">
      <c r="E108" s="3"/>
    </row>
    <row r="109" customFormat="false" ht="12.75" hidden="false" customHeight="false" outlineLevel="0" collapsed="false">
      <c r="E109" s="3"/>
    </row>
    <row r="110" customFormat="false" ht="12.75" hidden="false" customHeight="false" outlineLevel="0" collapsed="false">
      <c r="E110" s="3"/>
    </row>
    <row r="111" customFormat="false" ht="12.75" hidden="false" customHeight="false" outlineLevel="0" collapsed="false">
      <c r="E111" s="3"/>
    </row>
    <row r="112" customFormat="false" ht="12.75" hidden="false" customHeight="false" outlineLevel="0" collapsed="false">
      <c r="E112" s="3"/>
    </row>
    <row r="113" customFormat="false" ht="12.75" hidden="false" customHeight="false" outlineLevel="0" collapsed="false">
      <c r="E113" s="3"/>
    </row>
    <row r="114" customFormat="false" ht="12.75" hidden="false" customHeight="false" outlineLevel="0" collapsed="false">
      <c r="E114" s="3"/>
    </row>
    <row r="115" customFormat="false" ht="12.75" hidden="false" customHeight="false" outlineLevel="0" collapsed="false">
      <c r="E115" s="3"/>
    </row>
    <row r="116" customFormat="false" ht="12.75" hidden="false" customHeight="false" outlineLevel="0" collapsed="false">
      <c r="E116" s="3"/>
    </row>
    <row r="117" customFormat="false" ht="12.75" hidden="false" customHeight="false" outlineLevel="0" collapsed="false">
      <c r="E117" s="3"/>
    </row>
    <row r="118" customFormat="false" ht="12.75" hidden="false" customHeight="false" outlineLevel="0" collapsed="false">
      <c r="E118" s="3"/>
    </row>
    <row r="119" customFormat="false" ht="12.75" hidden="false" customHeight="false" outlineLevel="0" collapsed="false">
      <c r="E119" s="3"/>
    </row>
    <row r="120" customFormat="false" ht="12.75" hidden="false" customHeight="false" outlineLevel="0" collapsed="false">
      <c r="E120" s="3"/>
    </row>
    <row r="121" customFormat="false" ht="12.75" hidden="false" customHeight="false" outlineLevel="0" collapsed="false">
      <c r="E121" s="3"/>
    </row>
    <row r="122" customFormat="false" ht="12.75" hidden="false" customHeight="false" outlineLevel="0" collapsed="false">
      <c r="E122" s="3"/>
    </row>
    <row r="123" customFormat="false" ht="12.75" hidden="false" customHeight="false" outlineLevel="0" collapsed="false">
      <c r="E123" s="3"/>
    </row>
    <row r="124" customFormat="false" ht="12.75" hidden="false" customHeight="false" outlineLevel="0" collapsed="false">
      <c r="E124" s="3"/>
    </row>
    <row r="125" customFormat="false" ht="12.75" hidden="false" customHeight="false" outlineLevel="0" collapsed="false">
      <c r="E125" s="3"/>
    </row>
    <row r="126" customFormat="false" ht="12.75" hidden="false" customHeight="false" outlineLevel="0" collapsed="false">
      <c r="E126" s="3"/>
    </row>
    <row r="127" customFormat="false" ht="12.75" hidden="false" customHeight="false" outlineLevel="0" collapsed="false">
      <c r="E127" s="3"/>
    </row>
    <row r="128" customFormat="false" ht="12.75" hidden="false" customHeight="false" outlineLevel="0" collapsed="false">
      <c r="E128" s="3"/>
    </row>
    <row r="129" customFormat="false" ht="12.75" hidden="false" customHeight="false" outlineLevel="0" collapsed="false">
      <c r="E129" s="3"/>
    </row>
    <row r="130" customFormat="false" ht="12.75" hidden="false" customHeight="false" outlineLevel="0" collapsed="false">
      <c r="E130" s="3"/>
    </row>
    <row r="131" customFormat="false" ht="12.75" hidden="false" customHeight="false" outlineLevel="0" collapsed="false">
      <c r="E131" s="3"/>
    </row>
    <row r="132" customFormat="false" ht="12.75" hidden="false" customHeight="false" outlineLevel="0" collapsed="false">
      <c r="E132" s="3"/>
    </row>
    <row r="133" customFormat="false" ht="12.75" hidden="false" customHeight="false" outlineLevel="0" collapsed="false">
      <c r="E133" s="3"/>
    </row>
    <row r="134" customFormat="false" ht="12.75" hidden="false" customHeight="false" outlineLevel="0" collapsed="false">
      <c r="E134" s="3"/>
    </row>
    <row r="135" customFormat="false" ht="12.75" hidden="false" customHeight="false" outlineLevel="0" collapsed="false">
      <c r="E135" s="3"/>
    </row>
    <row r="136" customFormat="false" ht="12.75" hidden="false" customHeight="false" outlineLevel="0" collapsed="false">
      <c r="E136" s="3"/>
    </row>
    <row r="137" customFormat="false" ht="12.75" hidden="false" customHeight="false" outlineLevel="0" collapsed="false">
      <c r="E137" s="3"/>
    </row>
    <row r="138" customFormat="false" ht="12.75" hidden="false" customHeight="false" outlineLevel="0" collapsed="false">
      <c r="E138" s="3"/>
    </row>
    <row r="139" customFormat="false" ht="12.75" hidden="false" customHeight="false" outlineLevel="0" collapsed="false">
      <c r="E139" s="3"/>
    </row>
    <row r="140" customFormat="false" ht="12.75" hidden="false" customHeight="false" outlineLevel="0" collapsed="false">
      <c r="E140" s="3"/>
    </row>
    <row r="141" customFormat="false" ht="12.75" hidden="false" customHeight="false" outlineLevel="0" collapsed="false">
      <c r="E141" s="3"/>
    </row>
    <row r="142" customFormat="false" ht="12.75" hidden="false" customHeight="false" outlineLevel="0" collapsed="false">
      <c r="E142" s="3"/>
    </row>
    <row r="143" customFormat="false" ht="12.75" hidden="false" customHeight="false" outlineLevel="0" collapsed="false">
      <c r="E143" s="3"/>
    </row>
    <row r="144" customFormat="false" ht="12.75" hidden="false" customHeight="false" outlineLevel="0" collapsed="false">
      <c r="E144" s="3"/>
    </row>
    <row r="145" customFormat="false" ht="12.75" hidden="false" customHeight="false" outlineLevel="0" collapsed="false">
      <c r="E145" s="3"/>
    </row>
    <row r="146" customFormat="false" ht="12.75" hidden="false" customHeight="false" outlineLevel="0" collapsed="false">
      <c r="E146" s="3"/>
    </row>
    <row r="147" customFormat="false" ht="12.75" hidden="false" customHeight="false" outlineLevel="0" collapsed="false">
      <c r="E147" s="3"/>
    </row>
    <row r="148" customFormat="false" ht="12.75" hidden="false" customHeight="false" outlineLevel="0" collapsed="false">
      <c r="E148" s="3"/>
    </row>
    <row r="149" customFormat="false" ht="12.75" hidden="false" customHeight="false" outlineLevel="0" collapsed="false">
      <c r="E149" s="3"/>
    </row>
    <row r="150" customFormat="false" ht="12.75" hidden="false" customHeight="false" outlineLevel="0" collapsed="false">
      <c r="E150" s="3"/>
    </row>
    <row r="151" customFormat="false" ht="12.75" hidden="false" customHeight="false" outlineLevel="0" collapsed="false">
      <c r="E151" s="3"/>
    </row>
    <row r="152" customFormat="false" ht="12.75" hidden="false" customHeight="false" outlineLevel="0" collapsed="false">
      <c r="E152" s="3"/>
    </row>
    <row r="153" customFormat="false" ht="12.75" hidden="false" customHeight="false" outlineLevel="0" collapsed="false">
      <c r="E153" s="3"/>
    </row>
    <row r="154" customFormat="false" ht="12.75" hidden="false" customHeight="false" outlineLevel="0" collapsed="false">
      <c r="E154" s="3"/>
    </row>
    <row r="155" customFormat="false" ht="12.75" hidden="false" customHeight="false" outlineLevel="0" collapsed="false">
      <c r="E155" s="3"/>
    </row>
    <row r="156" customFormat="false" ht="12.75" hidden="false" customHeight="false" outlineLevel="0" collapsed="false">
      <c r="E156" s="3"/>
    </row>
    <row r="157" customFormat="false" ht="12.75" hidden="false" customHeight="false" outlineLevel="0" collapsed="false">
      <c r="E157" s="3"/>
    </row>
    <row r="158" customFormat="false" ht="12.75" hidden="false" customHeight="false" outlineLevel="0" collapsed="false">
      <c r="E158" s="3"/>
    </row>
    <row r="159" customFormat="false" ht="12.75" hidden="false" customHeight="false" outlineLevel="0" collapsed="false">
      <c r="E159" s="3"/>
    </row>
    <row r="160" customFormat="false" ht="12.75" hidden="false" customHeight="false" outlineLevel="0" collapsed="false">
      <c r="E160" s="3"/>
    </row>
    <row r="161" customFormat="false" ht="12.75" hidden="false" customHeight="false" outlineLevel="0" collapsed="false">
      <c r="E161" s="3"/>
    </row>
    <row r="162" customFormat="false" ht="12.75" hidden="false" customHeight="false" outlineLevel="0" collapsed="false">
      <c r="E162" s="3"/>
    </row>
    <row r="163" customFormat="false" ht="12.75" hidden="false" customHeight="false" outlineLevel="0" collapsed="false">
      <c r="E163" s="3"/>
    </row>
    <row r="164" customFormat="false" ht="12.75" hidden="false" customHeight="false" outlineLevel="0" collapsed="false">
      <c r="E164" s="3"/>
    </row>
    <row r="165" customFormat="false" ht="12.75" hidden="false" customHeight="false" outlineLevel="0" collapsed="false">
      <c r="E165" s="3"/>
    </row>
    <row r="166" customFormat="false" ht="12.75" hidden="false" customHeight="false" outlineLevel="0" collapsed="false">
      <c r="E166" s="3"/>
    </row>
    <row r="167" customFormat="false" ht="12.75" hidden="false" customHeight="false" outlineLevel="0" collapsed="false">
      <c r="E167" s="3"/>
    </row>
    <row r="168" customFormat="false" ht="12.75" hidden="false" customHeight="false" outlineLevel="0" collapsed="false">
      <c r="E168" s="3"/>
    </row>
    <row r="169" customFormat="false" ht="12.75" hidden="false" customHeight="false" outlineLevel="0" collapsed="false">
      <c r="E169" s="3"/>
    </row>
    <row r="170" customFormat="false" ht="12.75" hidden="false" customHeight="false" outlineLevel="0" collapsed="false">
      <c r="E170" s="3"/>
    </row>
    <row r="171" customFormat="false" ht="12.75" hidden="false" customHeight="false" outlineLevel="0" collapsed="false">
      <c r="E171" s="3"/>
    </row>
    <row r="172" customFormat="false" ht="12.75" hidden="false" customHeight="false" outlineLevel="0" collapsed="false">
      <c r="E172" s="3"/>
    </row>
    <row r="173" customFormat="false" ht="12.75" hidden="false" customHeight="false" outlineLevel="0" collapsed="false">
      <c r="E173" s="3"/>
    </row>
    <row r="174" customFormat="false" ht="12.75" hidden="false" customHeight="false" outlineLevel="0" collapsed="false">
      <c r="E174" s="3"/>
    </row>
    <row r="175" customFormat="false" ht="12.75" hidden="false" customHeight="false" outlineLevel="0" collapsed="false">
      <c r="E175" s="3"/>
    </row>
    <row r="176" customFormat="false" ht="12.75" hidden="false" customHeight="false" outlineLevel="0" collapsed="false">
      <c r="E176" s="3"/>
    </row>
    <row r="177" customFormat="false" ht="12.75" hidden="false" customHeight="false" outlineLevel="0" collapsed="false">
      <c r="E177" s="3"/>
    </row>
    <row r="178" customFormat="false" ht="12.75" hidden="false" customHeight="false" outlineLevel="0" collapsed="false">
      <c r="E178" s="3"/>
    </row>
    <row r="179" customFormat="false" ht="12.75" hidden="false" customHeight="false" outlineLevel="0" collapsed="false">
      <c r="E179" s="3"/>
    </row>
    <row r="180" customFormat="false" ht="12.75" hidden="false" customHeight="false" outlineLevel="0" collapsed="false">
      <c r="E180" s="3"/>
    </row>
    <row r="181" customFormat="false" ht="12.75" hidden="false" customHeight="false" outlineLevel="0" collapsed="false">
      <c r="E181" s="3"/>
    </row>
    <row r="182" customFormat="false" ht="12.75" hidden="false" customHeight="false" outlineLevel="0" collapsed="false">
      <c r="E182" s="3"/>
    </row>
    <row r="183" customFormat="false" ht="12.75" hidden="false" customHeight="false" outlineLevel="0" collapsed="false">
      <c r="E183" s="3"/>
    </row>
    <row r="184" customFormat="false" ht="12.75" hidden="false" customHeight="false" outlineLevel="0" collapsed="false">
      <c r="E184" s="3"/>
    </row>
    <row r="185" customFormat="false" ht="12.75" hidden="false" customHeight="false" outlineLevel="0" collapsed="false">
      <c r="E185" s="3"/>
    </row>
    <row r="186" customFormat="false" ht="12.75" hidden="false" customHeight="false" outlineLevel="0" collapsed="false">
      <c r="E186" s="3"/>
    </row>
    <row r="187" customFormat="false" ht="12.75" hidden="false" customHeight="false" outlineLevel="0" collapsed="false">
      <c r="E187" s="3"/>
    </row>
    <row r="188" customFormat="false" ht="12.75" hidden="false" customHeight="false" outlineLevel="0" collapsed="false">
      <c r="E188" s="3"/>
    </row>
    <row r="189" customFormat="false" ht="12.75" hidden="false" customHeight="false" outlineLevel="0" collapsed="false">
      <c r="E189" s="3"/>
    </row>
    <row r="190" customFormat="false" ht="12.75" hidden="false" customHeight="false" outlineLevel="0" collapsed="false">
      <c r="E190" s="3"/>
    </row>
    <row r="191" customFormat="false" ht="12.75" hidden="false" customHeight="false" outlineLevel="0" collapsed="false">
      <c r="E191" s="3"/>
    </row>
    <row r="192" customFormat="false" ht="12.75" hidden="false" customHeight="false" outlineLevel="0" collapsed="false">
      <c r="E192" s="3"/>
    </row>
    <row r="193" customFormat="false" ht="12.75" hidden="false" customHeight="false" outlineLevel="0" collapsed="false">
      <c r="E193" s="3"/>
    </row>
    <row r="194" customFormat="false" ht="12.75" hidden="false" customHeight="false" outlineLevel="0" collapsed="false">
      <c r="E194" s="3"/>
    </row>
    <row r="195" customFormat="false" ht="12.75" hidden="false" customHeight="false" outlineLevel="0" collapsed="false">
      <c r="E195" s="3"/>
    </row>
    <row r="196" customFormat="false" ht="12.75" hidden="false" customHeight="false" outlineLevel="0" collapsed="false">
      <c r="E196" s="3"/>
    </row>
    <row r="197" customFormat="false" ht="12.75" hidden="false" customHeight="false" outlineLevel="0" collapsed="false">
      <c r="E197" s="3"/>
    </row>
    <row r="198" customFormat="false" ht="12.75" hidden="false" customHeight="false" outlineLevel="0" collapsed="false">
      <c r="E198" s="3"/>
    </row>
    <row r="199" customFormat="false" ht="12.75" hidden="false" customHeight="false" outlineLevel="0" collapsed="false">
      <c r="E199" s="3"/>
    </row>
    <row r="200" customFormat="false" ht="12.75" hidden="false" customHeight="false" outlineLevel="0" collapsed="false">
      <c r="E200" s="3"/>
    </row>
    <row r="201" customFormat="false" ht="12.75" hidden="false" customHeight="false" outlineLevel="0" collapsed="false">
      <c r="E201" s="3"/>
    </row>
    <row r="202" customFormat="false" ht="12.75" hidden="false" customHeight="false" outlineLevel="0" collapsed="false">
      <c r="E202" s="3"/>
    </row>
    <row r="203" customFormat="false" ht="12.75" hidden="false" customHeight="false" outlineLevel="0" collapsed="false">
      <c r="E203" s="3"/>
    </row>
    <row r="204" customFormat="false" ht="12.75" hidden="false" customHeight="false" outlineLevel="0" collapsed="false">
      <c r="E204" s="3"/>
    </row>
    <row r="205" customFormat="false" ht="12.75" hidden="false" customHeight="false" outlineLevel="0" collapsed="false">
      <c r="E205" s="3"/>
    </row>
    <row r="206" customFormat="false" ht="12.75" hidden="false" customHeight="false" outlineLevel="0" collapsed="false">
      <c r="E206" s="3"/>
    </row>
    <row r="207" customFormat="false" ht="12.75" hidden="false" customHeight="false" outlineLevel="0" collapsed="false">
      <c r="E207" s="3"/>
    </row>
    <row r="208" customFormat="false" ht="12.75" hidden="false" customHeight="false" outlineLevel="0" collapsed="false">
      <c r="E208" s="3"/>
    </row>
    <row r="209" customFormat="false" ht="12.75" hidden="false" customHeight="false" outlineLevel="0" collapsed="false">
      <c r="E209" s="3"/>
    </row>
    <row r="210" customFormat="false" ht="12.75" hidden="false" customHeight="false" outlineLevel="0" collapsed="false">
      <c r="E210" s="3"/>
    </row>
    <row r="211" customFormat="false" ht="12.75" hidden="false" customHeight="false" outlineLevel="0" collapsed="false">
      <c r="E211" s="3"/>
    </row>
    <row r="212" customFormat="false" ht="12.75" hidden="false" customHeight="false" outlineLevel="0" collapsed="false">
      <c r="E212" s="3"/>
    </row>
    <row r="213" customFormat="false" ht="12.75" hidden="false" customHeight="false" outlineLevel="0" collapsed="false">
      <c r="E213" s="3"/>
    </row>
    <row r="214" customFormat="false" ht="12.75" hidden="false" customHeight="false" outlineLevel="0" collapsed="false">
      <c r="E214" s="3"/>
    </row>
    <row r="215" customFormat="false" ht="12.75" hidden="false" customHeight="false" outlineLevel="0" collapsed="false">
      <c r="E215" s="3"/>
    </row>
    <row r="216" customFormat="false" ht="12.75" hidden="false" customHeight="false" outlineLevel="0" collapsed="false">
      <c r="E216" s="3"/>
    </row>
    <row r="217" customFormat="false" ht="12.75" hidden="false" customHeight="false" outlineLevel="0" collapsed="false">
      <c r="E217" s="3"/>
    </row>
    <row r="218" customFormat="false" ht="12.75" hidden="false" customHeight="false" outlineLevel="0" collapsed="false">
      <c r="E218" s="3"/>
    </row>
    <row r="219" customFormat="false" ht="12.75" hidden="false" customHeight="false" outlineLevel="0" collapsed="false">
      <c r="E219" s="3"/>
    </row>
    <row r="220" customFormat="false" ht="12.75" hidden="false" customHeight="false" outlineLevel="0" collapsed="false">
      <c r="E220" s="3"/>
    </row>
    <row r="221" customFormat="false" ht="12.75" hidden="false" customHeight="false" outlineLevel="0" collapsed="false">
      <c r="E221" s="3"/>
    </row>
    <row r="222" customFormat="false" ht="12.75" hidden="false" customHeight="false" outlineLevel="0" collapsed="false">
      <c r="E222" s="3"/>
    </row>
    <row r="223" customFormat="false" ht="12.75" hidden="false" customHeight="false" outlineLevel="0" collapsed="false">
      <c r="E223" s="3"/>
    </row>
    <row r="224" customFormat="false" ht="12.75" hidden="false" customHeight="false" outlineLevel="0" collapsed="false">
      <c r="E224" s="3"/>
    </row>
    <row r="225" customFormat="false" ht="12.75" hidden="false" customHeight="false" outlineLevel="0" collapsed="false">
      <c r="E225" s="3"/>
    </row>
    <row r="226" customFormat="false" ht="12.75" hidden="false" customHeight="false" outlineLevel="0" collapsed="false">
      <c r="E226" s="3"/>
    </row>
    <row r="227" customFormat="false" ht="12.75" hidden="false" customHeight="false" outlineLevel="0" collapsed="false">
      <c r="E227" s="3"/>
    </row>
    <row r="228" customFormat="false" ht="12.75" hidden="false" customHeight="false" outlineLevel="0" collapsed="false">
      <c r="E228" s="3"/>
    </row>
    <row r="229" customFormat="false" ht="12.75" hidden="false" customHeight="false" outlineLevel="0" collapsed="false">
      <c r="E229" s="3"/>
    </row>
    <row r="230" customFormat="false" ht="12.75" hidden="false" customHeight="false" outlineLevel="0" collapsed="false">
      <c r="E230" s="3"/>
    </row>
    <row r="231" customFormat="false" ht="12.75" hidden="false" customHeight="false" outlineLevel="0" collapsed="false">
      <c r="E231" s="3"/>
    </row>
    <row r="232" customFormat="false" ht="12.75" hidden="false" customHeight="false" outlineLevel="0" collapsed="false">
      <c r="E232" s="3"/>
    </row>
    <row r="233" customFormat="false" ht="12.75" hidden="false" customHeight="false" outlineLevel="0" collapsed="false">
      <c r="E233" s="3"/>
    </row>
    <row r="234" customFormat="false" ht="12.75" hidden="false" customHeight="false" outlineLevel="0" collapsed="false">
      <c r="E234" s="3"/>
    </row>
    <row r="235" customFormat="false" ht="12.75" hidden="false" customHeight="false" outlineLevel="0" collapsed="false">
      <c r="E235" s="3"/>
    </row>
    <row r="236" customFormat="false" ht="12.75" hidden="false" customHeight="false" outlineLevel="0" collapsed="false">
      <c r="E236" s="3"/>
    </row>
    <row r="237" customFormat="false" ht="12.75" hidden="false" customHeight="false" outlineLevel="0" collapsed="false">
      <c r="E237" s="3"/>
    </row>
    <row r="238" customFormat="false" ht="12.75" hidden="false" customHeight="false" outlineLevel="0" collapsed="false">
      <c r="E238" s="3"/>
    </row>
    <row r="239" customFormat="false" ht="12.75" hidden="false" customHeight="false" outlineLevel="0" collapsed="false">
      <c r="E239" s="3"/>
    </row>
    <row r="240" customFormat="false" ht="12.75" hidden="false" customHeight="false" outlineLevel="0" collapsed="false">
      <c r="E240" s="3"/>
    </row>
    <row r="241" customFormat="false" ht="12.75" hidden="false" customHeight="false" outlineLevel="0" collapsed="false">
      <c r="E241" s="3"/>
    </row>
    <row r="242" customFormat="false" ht="12.75" hidden="false" customHeight="false" outlineLevel="0" collapsed="false">
      <c r="E242" s="3"/>
    </row>
    <row r="243" customFormat="false" ht="12.75" hidden="false" customHeight="false" outlineLevel="0" collapsed="false">
      <c r="E243" s="3"/>
    </row>
    <row r="244" customFormat="false" ht="12.75" hidden="false" customHeight="false" outlineLevel="0" collapsed="false">
      <c r="E244" s="3"/>
    </row>
    <row r="245" customFormat="false" ht="12.75" hidden="false" customHeight="false" outlineLevel="0" collapsed="false">
      <c r="E245" s="3"/>
    </row>
    <row r="246" customFormat="false" ht="12.75" hidden="false" customHeight="false" outlineLevel="0" collapsed="false">
      <c r="E246" s="3"/>
    </row>
    <row r="247" customFormat="false" ht="12.75" hidden="false" customHeight="false" outlineLevel="0" collapsed="false">
      <c r="E247" s="3"/>
    </row>
    <row r="248" customFormat="false" ht="12.75" hidden="false" customHeight="false" outlineLevel="0" collapsed="false">
      <c r="E248" s="3"/>
    </row>
    <row r="249" customFormat="false" ht="12.75" hidden="false" customHeight="false" outlineLevel="0" collapsed="false">
      <c r="E249" s="3"/>
    </row>
    <row r="250" customFormat="false" ht="12.75" hidden="false" customHeight="false" outlineLevel="0" collapsed="false">
      <c r="E250" s="3"/>
    </row>
    <row r="251" customFormat="false" ht="12.75" hidden="false" customHeight="false" outlineLevel="0" collapsed="false">
      <c r="E251" s="3"/>
    </row>
    <row r="252" customFormat="false" ht="12.75" hidden="false" customHeight="false" outlineLevel="0" collapsed="false">
      <c r="E252" s="3"/>
    </row>
    <row r="253" customFormat="false" ht="12.75" hidden="false" customHeight="false" outlineLevel="0" collapsed="false">
      <c r="E253" s="3"/>
    </row>
    <row r="254" customFormat="false" ht="12.75" hidden="false" customHeight="false" outlineLevel="0" collapsed="false">
      <c r="E254" s="3"/>
    </row>
    <row r="255" customFormat="false" ht="12.75" hidden="false" customHeight="false" outlineLevel="0" collapsed="false">
      <c r="E255" s="3"/>
    </row>
    <row r="256" customFormat="false" ht="12.75" hidden="false" customHeight="false" outlineLevel="0" collapsed="false">
      <c r="E256" s="3"/>
    </row>
    <row r="257" customFormat="false" ht="12.75" hidden="false" customHeight="false" outlineLevel="0" collapsed="false">
      <c r="E257" s="3"/>
    </row>
    <row r="258" customFormat="false" ht="12.75" hidden="false" customHeight="false" outlineLevel="0" collapsed="false">
      <c r="E258" s="3"/>
    </row>
    <row r="259" customFormat="false" ht="12.75" hidden="false" customHeight="false" outlineLevel="0" collapsed="false">
      <c r="E259" s="3"/>
    </row>
    <row r="260" customFormat="false" ht="12.75" hidden="false" customHeight="false" outlineLevel="0" collapsed="false">
      <c r="E260" s="3"/>
    </row>
    <row r="261" customFormat="false" ht="12.75" hidden="false" customHeight="false" outlineLevel="0" collapsed="false">
      <c r="E261" s="3"/>
    </row>
    <row r="262" customFormat="false" ht="12.75" hidden="false" customHeight="false" outlineLevel="0" collapsed="false">
      <c r="E262" s="3"/>
    </row>
    <row r="263" customFormat="false" ht="12.75" hidden="false" customHeight="false" outlineLevel="0" collapsed="false">
      <c r="E263" s="3"/>
    </row>
    <row r="264" customFormat="false" ht="12.75" hidden="false" customHeight="false" outlineLevel="0" collapsed="false">
      <c r="E264" s="3"/>
    </row>
    <row r="265" customFormat="false" ht="12.75" hidden="false" customHeight="false" outlineLevel="0" collapsed="false">
      <c r="E265" s="3"/>
    </row>
    <row r="266" customFormat="false" ht="12.75" hidden="false" customHeight="false" outlineLevel="0" collapsed="false">
      <c r="E266" s="3"/>
    </row>
    <row r="267" customFormat="false" ht="12.75" hidden="false" customHeight="false" outlineLevel="0" collapsed="false">
      <c r="E267" s="3"/>
    </row>
    <row r="268" customFormat="false" ht="12.75" hidden="false" customHeight="false" outlineLevel="0" collapsed="false">
      <c r="E268" s="3"/>
    </row>
    <row r="269" customFormat="false" ht="12.75" hidden="false" customHeight="false" outlineLevel="0" collapsed="false">
      <c r="E269" s="3"/>
    </row>
    <row r="270" customFormat="false" ht="12.75" hidden="false" customHeight="false" outlineLevel="0" collapsed="false">
      <c r="E270" s="3"/>
    </row>
    <row r="271" customFormat="false" ht="12.75" hidden="false" customHeight="false" outlineLevel="0" collapsed="false">
      <c r="E271" s="3"/>
    </row>
    <row r="272" customFormat="false" ht="12.75" hidden="false" customHeight="false" outlineLevel="0" collapsed="false">
      <c r="E272" s="3"/>
    </row>
    <row r="273" customFormat="false" ht="12.75" hidden="false" customHeight="false" outlineLevel="0" collapsed="false">
      <c r="E273" s="3"/>
    </row>
    <row r="274" customFormat="false" ht="12.75" hidden="false" customHeight="false" outlineLevel="0" collapsed="false">
      <c r="E274" s="3"/>
    </row>
    <row r="275" customFormat="false" ht="12.75" hidden="false" customHeight="false" outlineLevel="0" collapsed="false">
      <c r="E275" s="3"/>
    </row>
    <row r="276" customFormat="false" ht="12.75" hidden="false" customHeight="false" outlineLevel="0" collapsed="false">
      <c r="E276" s="3"/>
    </row>
    <row r="277" customFormat="false" ht="12.75" hidden="false" customHeight="false" outlineLevel="0" collapsed="false">
      <c r="E277" s="3"/>
    </row>
    <row r="278" customFormat="false" ht="12.75" hidden="false" customHeight="false" outlineLevel="0" collapsed="false">
      <c r="E278" s="3"/>
    </row>
    <row r="279" customFormat="false" ht="12.75" hidden="false" customHeight="false" outlineLevel="0" collapsed="false">
      <c r="E279" s="3"/>
    </row>
    <row r="280" customFormat="false" ht="12.75" hidden="false" customHeight="false" outlineLevel="0" collapsed="false">
      <c r="E280" s="3"/>
    </row>
    <row r="281" customFormat="false" ht="12.75" hidden="false" customHeight="false" outlineLevel="0" collapsed="false">
      <c r="E281" s="3"/>
    </row>
    <row r="282" customFormat="false" ht="12.75" hidden="false" customHeight="false" outlineLevel="0" collapsed="false">
      <c r="E282" s="3"/>
    </row>
    <row r="283" customFormat="false" ht="12.75" hidden="false" customHeight="false" outlineLevel="0" collapsed="false">
      <c r="E283" s="3"/>
    </row>
    <row r="284" customFormat="false" ht="12.75" hidden="false" customHeight="false" outlineLevel="0" collapsed="false">
      <c r="E284" s="3"/>
    </row>
    <row r="285" customFormat="false" ht="12.75" hidden="false" customHeight="false" outlineLevel="0" collapsed="false">
      <c r="E285" s="3"/>
    </row>
    <row r="286" customFormat="false" ht="12.75" hidden="false" customHeight="false" outlineLevel="0" collapsed="false">
      <c r="E286" s="3"/>
    </row>
    <row r="287" customFormat="false" ht="12.75" hidden="false" customHeight="false" outlineLevel="0" collapsed="false">
      <c r="E287" s="3"/>
    </row>
    <row r="288" customFormat="false" ht="12.75" hidden="false" customHeight="false" outlineLevel="0" collapsed="false">
      <c r="E288" s="3"/>
    </row>
    <row r="289" customFormat="false" ht="12.75" hidden="false" customHeight="false" outlineLevel="0" collapsed="false">
      <c r="E289" s="3"/>
    </row>
    <row r="290" customFormat="false" ht="12.75" hidden="false" customHeight="false" outlineLevel="0" collapsed="false">
      <c r="E290" s="3"/>
    </row>
    <row r="291" customFormat="false" ht="12.75" hidden="false" customHeight="false" outlineLevel="0" collapsed="false">
      <c r="E291" s="3"/>
    </row>
    <row r="292" customFormat="false" ht="12.75" hidden="false" customHeight="false" outlineLevel="0" collapsed="false">
      <c r="E292" s="3"/>
    </row>
    <row r="293" customFormat="false" ht="12.75" hidden="false" customHeight="false" outlineLevel="0" collapsed="false">
      <c r="E293" s="3"/>
    </row>
    <row r="294" customFormat="false" ht="12.75" hidden="false" customHeight="false" outlineLevel="0" collapsed="false">
      <c r="E294" s="3"/>
    </row>
    <row r="295" customFormat="false" ht="12.75" hidden="false" customHeight="false" outlineLevel="0" collapsed="false">
      <c r="E295" s="3"/>
    </row>
    <row r="296" customFormat="false" ht="12.75" hidden="false" customHeight="false" outlineLevel="0" collapsed="false">
      <c r="E296" s="3"/>
    </row>
    <row r="297" customFormat="false" ht="12.75" hidden="false" customHeight="false" outlineLevel="0" collapsed="false">
      <c r="E297" s="3"/>
    </row>
    <row r="298" customFormat="false" ht="12.75" hidden="false" customHeight="false" outlineLevel="0" collapsed="false">
      <c r="E298" s="3"/>
    </row>
    <row r="299" customFormat="false" ht="12.75" hidden="false" customHeight="false" outlineLevel="0" collapsed="false">
      <c r="E299" s="3"/>
    </row>
    <row r="300" customFormat="false" ht="12.75" hidden="false" customHeight="false" outlineLevel="0" collapsed="false">
      <c r="E300" s="3"/>
    </row>
    <row r="301" customFormat="false" ht="12.75" hidden="false" customHeight="false" outlineLevel="0" collapsed="false">
      <c r="E301" s="3"/>
    </row>
    <row r="302" customFormat="false" ht="12.75" hidden="false" customHeight="false" outlineLevel="0" collapsed="false">
      <c r="E302" s="3"/>
    </row>
    <row r="303" customFormat="false" ht="12.75" hidden="false" customHeight="false" outlineLevel="0" collapsed="false">
      <c r="E303" s="3"/>
    </row>
    <row r="304" customFormat="false" ht="12.75" hidden="false" customHeight="false" outlineLevel="0" collapsed="false">
      <c r="E304" s="3"/>
    </row>
    <row r="305" customFormat="false" ht="12.75" hidden="false" customHeight="false" outlineLevel="0" collapsed="false">
      <c r="E305" s="3"/>
    </row>
    <row r="306" customFormat="false" ht="12.75" hidden="false" customHeight="false" outlineLevel="0" collapsed="false">
      <c r="E306" s="3"/>
    </row>
    <row r="307" customFormat="false" ht="12.75" hidden="false" customHeight="false" outlineLevel="0" collapsed="false">
      <c r="E307" s="3"/>
    </row>
    <row r="308" customFormat="false" ht="12.75" hidden="false" customHeight="false" outlineLevel="0" collapsed="false">
      <c r="E308" s="3"/>
    </row>
    <row r="309" customFormat="false" ht="12.75" hidden="false" customHeight="false" outlineLevel="0" collapsed="false">
      <c r="E309" s="3"/>
    </row>
    <row r="310" customFormat="false" ht="12.75" hidden="false" customHeight="false" outlineLevel="0" collapsed="false">
      <c r="E310" s="3"/>
    </row>
    <row r="311" customFormat="false" ht="12.75" hidden="false" customHeight="false" outlineLevel="0" collapsed="false">
      <c r="E311" s="3"/>
    </row>
    <row r="312" customFormat="false" ht="12.75" hidden="false" customHeight="false" outlineLevel="0" collapsed="false">
      <c r="E312" s="3"/>
    </row>
    <row r="313" customFormat="false" ht="12.75" hidden="false" customHeight="false" outlineLevel="0" collapsed="false">
      <c r="E313" s="3"/>
    </row>
    <row r="314" customFormat="false" ht="12.75" hidden="false" customHeight="false" outlineLevel="0" collapsed="false">
      <c r="E314" s="3"/>
    </row>
    <row r="315" customFormat="false" ht="12.75" hidden="false" customHeight="false" outlineLevel="0" collapsed="false">
      <c r="E315" s="3"/>
    </row>
    <row r="316" customFormat="false" ht="12.75" hidden="false" customHeight="false" outlineLevel="0" collapsed="false">
      <c r="E316" s="3"/>
    </row>
    <row r="317" customFormat="false" ht="12.75" hidden="false" customHeight="false" outlineLevel="0" collapsed="false">
      <c r="E317" s="3"/>
    </row>
    <row r="318" customFormat="false" ht="12.75" hidden="false" customHeight="false" outlineLevel="0" collapsed="false">
      <c r="E318" s="3"/>
    </row>
    <row r="319" customFormat="false" ht="12.75" hidden="false" customHeight="false" outlineLevel="0" collapsed="false">
      <c r="E319" s="3"/>
    </row>
    <row r="320" customFormat="false" ht="12.75" hidden="false" customHeight="false" outlineLevel="0" collapsed="false">
      <c r="E320" s="3"/>
    </row>
    <row r="321" customFormat="false" ht="12.75" hidden="false" customHeight="false" outlineLevel="0" collapsed="false">
      <c r="E321" s="3"/>
    </row>
    <row r="322" customFormat="false" ht="12.75" hidden="false" customHeight="false" outlineLevel="0" collapsed="false">
      <c r="E322" s="3"/>
    </row>
    <row r="323" customFormat="false" ht="12.75" hidden="false" customHeight="false" outlineLevel="0" collapsed="false">
      <c r="E323" s="3"/>
    </row>
    <row r="324" customFormat="false" ht="12.75" hidden="false" customHeight="false" outlineLevel="0" collapsed="false">
      <c r="E324" s="3"/>
    </row>
    <row r="325" customFormat="false" ht="12.75" hidden="false" customHeight="false" outlineLevel="0" collapsed="false">
      <c r="E325" s="3"/>
    </row>
    <row r="326" customFormat="false" ht="12.75" hidden="false" customHeight="false" outlineLevel="0" collapsed="false">
      <c r="E326" s="3"/>
    </row>
    <row r="327" customFormat="false" ht="12.75" hidden="false" customHeight="false" outlineLevel="0" collapsed="false">
      <c r="E327" s="3"/>
    </row>
    <row r="328" customFormat="false" ht="12.75" hidden="false" customHeight="false" outlineLevel="0" collapsed="false">
      <c r="E328" s="3"/>
    </row>
    <row r="329" customFormat="false" ht="12.75" hidden="false" customHeight="false" outlineLevel="0" collapsed="false">
      <c r="E329" s="3"/>
    </row>
    <row r="330" customFormat="false" ht="12.75" hidden="false" customHeight="false" outlineLevel="0" collapsed="false">
      <c r="E330" s="3"/>
    </row>
    <row r="331" customFormat="false" ht="12.75" hidden="false" customHeight="false" outlineLevel="0" collapsed="false">
      <c r="E331" s="3"/>
    </row>
    <row r="332" customFormat="false" ht="12.75" hidden="false" customHeight="false" outlineLevel="0" collapsed="false">
      <c r="E332" s="3"/>
    </row>
    <row r="333" customFormat="false" ht="12.75" hidden="false" customHeight="false" outlineLevel="0" collapsed="false">
      <c r="E333" s="3"/>
    </row>
    <row r="334" customFormat="false" ht="12.75" hidden="false" customHeight="false" outlineLevel="0" collapsed="false">
      <c r="E334" s="3"/>
    </row>
    <row r="335" customFormat="false" ht="12.75" hidden="false" customHeight="false" outlineLevel="0" collapsed="false">
      <c r="E335" s="3"/>
    </row>
    <row r="336" customFormat="false" ht="12.75" hidden="false" customHeight="false" outlineLevel="0" collapsed="false">
      <c r="E336" s="3"/>
    </row>
    <row r="337" customFormat="false" ht="12.75" hidden="false" customHeight="false" outlineLevel="0" collapsed="false">
      <c r="E337" s="3"/>
    </row>
    <row r="338" customFormat="false" ht="12.75" hidden="false" customHeight="false" outlineLevel="0" collapsed="false">
      <c r="E338" s="3"/>
    </row>
    <row r="339" customFormat="false" ht="12.75" hidden="false" customHeight="false" outlineLevel="0" collapsed="false">
      <c r="E339" s="3"/>
    </row>
    <row r="340" customFormat="false" ht="12.75" hidden="false" customHeight="false" outlineLevel="0" collapsed="false">
      <c r="E340" s="3"/>
    </row>
    <row r="341" customFormat="false" ht="12.75" hidden="false" customHeight="false" outlineLevel="0" collapsed="false">
      <c r="E341" s="3"/>
    </row>
    <row r="342" customFormat="false" ht="12.75" hidden="false" customHeight="false" outlineLevel="0" collapsed="false">
      <c r="E342" s="3"/>
    </row>
    <row r="343" customFormat="false" ht="12.75" hidden="false" customHeight="false" outlineLevel="0" collapsed="false">
      <c r="E343" s="3"/>
    </row>
    <row r="344" customFormat="false" ht="12.75" hidden="false" customHeight="false" outlineLevel="0" collapsed="false">
      <c r="E344" s="3"/>
    </row>
    <row r="345" customFormat="false" ht="12.75" hidden="false" customHeight="false" outlineLevel="0" collapsed="false">
      <c r="E345" s="3"/>
    </row>
    <row r="346" customFormat="false" ht="12.75" hidden="false" customHeight="false" outlineLevel="0" collapsed="false">
      <c r="E346" s="3"/>
    </row>
    <row r="347" customFormat="false" ht="12.75" hidden="false" customHeight="false" outlineLevel="0" collapsed="false">
      <c r="E347" s="3"/>
    </row>
    <row r="348" customFormat="false" ht="12.75" hidden="false" customHeight="false" outlineLevel="0" collapsed="false">
      <c r="E348" s="3"/>
    </row>
    <row r="349" customFormat="false" ht="12.75" hidden="false" customHeight="false" outlineLevel="0" collapsed="false">
      <c r="E349" s="3"/>
    </row>
    <row r="350" customFormat="false" ht="12.75" hidden="false" customHeight="false" outlineLevel="0" collapsed="false">
      <c r="E350" s="3"/>
    </row>
    <row r="351" customFormat="false" ht="12.75" hidden="false" customHeight="false" outlineLevel="0" collapsed="false">
      <c r="E351" s="3"/>
    </row>
    <row r="352" customFormat="false" ht="12.75" hidden="false" customHeight="false" outlineLevel="0" collapsed="false">
      <c r="E352" s="3"/>
    </row>
    <row r="353" customFormat="false" ht="12.75" hidden="false" customHeight="false" outlineLevel="0" collapsed="false">
      <c r="E353" s="3"/>
    </row>
    <row r="354" customFormat="false" ht="12.75" hidden="false" customHeight="false" outlineLevel="0" collapsed="false">
      <c r="E354" s="3"/>
    </row>
    <row r="355" customFormat="false" ht="12.75" hidden="false" customHeight="false" outlineLevel="0" collapsed="false">
      <c r="E355" s="3"/>
    </row>
    <row r="356" customFormat="false" ht="12.75" hidden="false" customHeight="false" outlineLevel="0" collapsed="false">
      <c r="E356" s="3"/>
    </row>
    <row r="357" customFormat="false" ht="12.75" hidden="false" customHeight="false" outlineLevel="0" collapsed="false">
      <c r="E357" s="3"/>
    </row>
    <row r="358" customFormat="false" ht="12.75" hidden="false" customHeight="false" outlineLevel="0" collapsed="false">
      <c r="E358" s="3"/>
    </row>
    <row r="359" customFormat="false" ht="12.75" hidden="false" customHeight="false" outlineLevel="0" collapsed="false">
      <c r="E359" s="3"/>
    </row>
    <row r="360" customFormat="false" ht="12.75" hidden="false" customHeight="false" outlineLevel="0" collapsed="false">
      <c r="E360" s="3"/>
    </row>
    <row r="361" customFormat="false" ht="12.75" hidden="false" customHeight="false" outlineLevel="0" collapsed="false">
      <c r="E361" s="3"/>
    </row>
    <row r="362" customFormat="false" ht="12.75" hidden="false" customHeight="false" outlineLevel="0" collapsed="false">
      <c r="E362" s="3"/>
    </row>
    <row r="363" customFormat="false" ht="12.75" hidden="false" customHeight="false" outlineLevel="0" collapsed="false">
      <c r="E363" s="3"/>
    </row>
    <row r="364" customFormat="false" ht="12.75" hidden="false" customHeight="false" outlineLevel="0" collapsed="false">
      <c r="E364" s="3"/>
    </row>
    <row r="365" customFormat="false" ht="12.75" hidden="false" customHeight="false" outlineLevel="0" collapsed="false">
      <c r="E365" s="3"/>
    </row>
    <row r="366" customFormat="false" ht="12.75" hidden="false" customHeight="false" outlineLevel="0" collapsed="false">
      <c r="E366" s="3"/>
    </row>
    <row r="367" customFormat="false" ht="12.75" hidden="false" customHeight="false" outlineLevel="0" collapsed="false">
      <c r="E367" s="3"/>
    </row>
    <row r="368" customFormat="false" ht="12.75" hidden="false" customHeight="false" outlineLevel="0" collapsed="false">
      <c r="E368" s="3"/>
    </row>
    <row r="369" customFormat="false" ht="12.75" hidden="false" customHeight="false" outlineLevel="0" collapsed="false">
      <c r="E369" s="3"/>
    </row>
    <row r="370" customFormat="false" ht="12.75" hidden="false" customHeight="false" outlineLevel="0" collapsed="false">
      <c r="E370" s="3"/>
    </row>
    <row r="371" customFormat="false" ht="12.75" hidden="false" customHeight="false" outlineLevel="0" collapsed="false">
      <c r="E371" s="3"/>
    </row>
    <row r="372" customFormat="false" ht="12.75" hidden="false" customHeight="false" outlineLevel="0" collapsed="false">
      <c r="E372" s="3"/>
    </row>
    <row r="373" customFormat="false" ht="12.75" hidden="false" customHeight="false" outlineLevel="0" collapsed="false">
      <c r="E373" s="3"/>
    </row>
    <row r="374" customFormat="false" ht="12.75" hidden="false" customHeight="false" outlineLevel="0" collapsed="false">
      <c r="E374" s="3"/>
    </row>
    <row r="375" customFormat="false" ht="12.75" hidden="false" customHeight="false" outlineLevel="0" collapsed="false">
      <c r="E375" s="3"/>
    </row>
    <row r="376" customFormat="false" ht="12.75" hidden="false" customHeight="false" outlineLevel="0" collapsed="false">
      <c r="E376" s="3"/>
    </row>
    <row r="377" customFormat="false" ht="12.75" hidden="false" customHeight="false" outlineLevel="0" collapsed="false">
      <c r="E377" s="3"/>
    </row>
    <row r="378" customFormat="false" ht="12.75" hidden="false" customHeight="false" outlineLevel="0" collapsed="false">
      <c r="E378" s="3"/>
    </row>
    <row r="379" customFormat="false" ht="12.75" hidden="false" customHeight="false" outlineLevel="0" collapsed="false">
      <c r="E379" s="3"/>
    </row>
    <row r="380" customFormat="false" ht="12.75" hidden="false" customHeight="false" outlineLevel="0" collapsed="false">
      <c r="E380" s="3"/>
    </row>
    <row r="381" customFormat="false" ht="12.75" hidden="false" customHeight="false" outlineLevel="0" collapsed="false">
      <c r="E381" s="3"/>
    </row>
    <row r="382" customFormat="false" ht="12.75" hidden="false" customHeight="false" outlineLevel="0" collapsed="false">
      <c r="E382" s="3"/>
    </row>
    <row r="383" customFormat="false" ht="12.75" hidden="false" customHeight="false" outlineLevel="0" collapsed="false">
      <c r="E383" s="3"/>
    </row>
    <row r="384" customFormat="false" ht="12.75" hidden="false" customHeight="false" outlineLevel="0" collapsed="false">
      <c r="E384" s="3"/>
    </row>
    <row r="385" customFormat="false" ht="12.75" hidden="false" customHeight="false" outlineLevel="0" collapsed="false">
      <c r="E385" s="3"/>
    </row>
    <row r="386" customFormat="false" ht="12.75" hidden="false" customHeight="false" outlineLevel="0" collapsed="false">
      <c r="E386" s="3"/>
    </row>
    <row r="387" customFormat="false" ht="12.75" hidden="false" customHeight="false" outlineLevel="0" collapsed="false">
      <c r="E387" s="3"/>
    </row>
    <row r="388" customFormat="false" ht="12.75" hidden="false" customHeight="false" outlineLevel="0" collapsed="false">
      <c r="E388" s="3"/>
    </row>
    <row r="389" customFormat="false" ht="12.75" hidden="false" customHeight="false" outlineLevel="0" collapsed="false">
      <c r="E389" s="3"/>
    </row>
    <row r="390" customFormat="false" ht="12.75" hidden="false" customHeight="false" outlineLevel="0" collapsed="false">
      <c r="E390" s="3"/>
    </row>
    <row r="391" customFormat="false" ht="12.75" hidden="false" customHeight="false" outlineLevel="0" collapsed="false">
      <c r="E391" s="3"/>
    </row>
    <row r="392" customFormat="false" ht="12.75" hidden="false" customHeight="false" outlineLevel="0" collapsed="false">
      <c r="E392" s="3"/>
    </row>
    <row r="393" customFormat="false" ht="12.75" hidden="false" customHeight="false" outlineLevel="0" collapsed="false">
      <c r="E393" s="3"/>
    </row>
    <row r="394" customFormat="false" ht="12.75" hidden="false" customHeight="false" outlineLevel="0" collapsed="false">
      <c r="E394" s="3"/>
    </row>
    <row r="395" customFormat="false" ht="12.75" hidden="false" customHeight="false" outlineLevel="0" collapsed="false">
      <c r="E395" s="3"/>
    </row>
    <row r="396" customFormat="false" ht="12.75" hidden="false" customHeight="false" outlineLevel="0" collapsed="false">
      <c r="E396" s="3"/>
    </row>
    <row r="397" customFormat="false" ht="12.75" hidden="false" customHeight="false" outlineLevel="0" collapsed="false">
      <c r="E397" s="3"/>
    </row>
    <row r="398" customFormat="false" ht="12.75" hidden="false" customHeight="false" outlineLevel="0" collapsed="false">
      <c r="E398" s="3"/>
    </row>
    <row r="399" customFormat="false" ht="12.75" hidden="false" customHeight="false" outlineLevel="0" collapsed="false">
      <c r="E399" s="3"/>
    </row>
    <row r="400" customFormat="false" ht="12.75" hidden="false" customHeight="false" outlineLevel="0" collapsed="false">
      <c r="E400" s="3"/>
    </row>
    <row r="401" customFormat="false" ht="12.75" hidden="false" customHeight="false" outlineLevel="0" collapsed="false">
      <c r="E401" s="3"/>
    </row>
    <row r="402" customFormat="false" ht="12.75" hidden="false" customHeight="false" outlineLevel="0" collapsed="false">
      <c r="E402" s="3"/>
    </row>
    <row r="403" customFormat="false" ht="12.75" hidden="false" customHeight="false" outlineLevel="0" collapsed="false">
      <c r="E403" s="3"/>
    </row>
    <row r="404" customFormat="false" ht="12.75" hidden="false" customHeight="false" outlineLevel="0" collapsed="false">
      <c r="E404" s="3"/>
    </row>
    <row r="405" customFormat="false" ht="12.75" hidden="false" customHeight="false" outlineLevel="0" collapsed="false">
      <c r="E405" s="3"/>
    </row>
    <row r="406" customFormat="false" ht="12.75" hidden="false" customHeight="false" outlineLevel="0" collapsed="false">
      <c r="E406" s="3"/>
    </row>
    <row r="407" customFormat="false" ht="12.75" hidden="false" customHeight="false" outlineLevel="0" collapsed="false">
      <c r="E407" s="3"/>
    </row>
    <row r="408" customFormat="false" ht="12.75" hidden="false" customHeight="false" outlineLevel="0" collapsed="false">
      <c r="E408" s="3"/>
    </row>
    <row r="409" customFormat="false" ht="12.75" hidden="false" customHeight="false" outlineLevel="0" collapsed="false">
      <c r="E409" s="3"/>
    </row>
    <row r="410" customFormat="false" ht="12.75" hidden="false" customHeight="false" outlineLevel="0" collapsed="false">
      <c r="E410" s="3"/>
    </row>
    <row r="411" customFormat="false" ht="12.75" hidden="false" customHeight="false" outlineLevel="0" collapsed="false">
      <c r="E411" s="3"/>
    </row>
    <row r="412" customFormat="false" ht="12.75" hidden="false" customHeight="false" outlineLevel="0" collapsed="false">
      <c r="E412" s="3"/>
    </row>
    <row r="413" customFormat="false" ht="12.75" hidden="false" customHeight="false" outlineLevel="0" collapsed="false">
      <c r="E413" s="3"/>
    </row>
    <row r="414" customFormat="false" ht="12.75" hidden="false" customHeight="false" outlineLevel="0" collapsed="false">
      <c r="E414" s="3"/>
    </row>
    <row r="415" customFormat="false" ht="12.75" hidden="false" customHeight="false" outlineLevel="0" collapsed="false">
      <c r="E415" s="3"/>
    </row>
    <row r="416" customFormat="false" ht="12.75" hidden="false" customHeight="false" outlineLevel="0" collapsed="false">
      <c r="E416" s="3"/>
    </row>
    <row r="417" customFormat="false" ht="12.75" hidden="false" customHeight="false" outlineLevel="0" collapsed="false">
      <c r="E417" s="3"/>
    </row>
    <row r="418" customFormat="false" ht="12.75" hidden="false" customHeight="false" outlineLevel="0" collapsed="false">
      <c r="E418" s="3"/>
    </row>
    <row r="419" customFormat="false" ht="12.75" hidden="false" customHeight="false" outlineLevel="0" collapsed="false">
      <c r="E419" s="3"/>
    </row>
    <row r="420" customFormat="false" ht="12.75" hidden="false" customHeight="false" outlineLevel="0" collapsed="false">
      <c r="E420" s="3"/>
    </row>
    <row r="421" customFormat="false" ht="12.75" hidden="false" customHeight="false" outlineLevel="0" collapsed="false">
      <c r="E421" s="3"/>
    </row>
    <row r="422" customFormat="false" ht="12.75" hidden="false" customHeight="false" outlineLevel="0" collapsed="false">
      <c r="E422" s="3"/>
    </row>
    <row r="423" customFormat="false" ht="12.75" hidden="false" customHeight="false" outlineLevel="0" collapsed="false">
      <c r="E423" s="3"/>
    </row>
    <row r="424" customFormat="false" ht="12.75" hidden="false" customHeight="false" outlineLevel="0" collapsed="false">
      <c r="E424" s="3"/>
    </row>
    <row r="425" customFormat="false" ht="12.75" hidden="false" customHeight="false" outlineLevel="0" collapsed="false">
      <c r="E425" s="3"/>
    </row>
    <row r="426" customFormat="false" ht="12.75" hidden="false" customHeight="false" outlineLevel="0" collapsed="false">
      <c r="E426" s="3"/>
    </row>
    <row r="427" customFormat="false" ht="12.75" hidden="false" customHeight="false" outlineLevel="0" collapsed="false">
      <c r="E427" s="3"/>
    </row>
    <row r="428" customFormat="false" ht="12.75" hidden="false" customHeight="false" outlineLevel="0" collapsed="false">
      <c r="E428" s="3"/>
    </row>
    <row r="429" customFormat="false" ht="12.75" hidden="false" customHeight="false" outlineLevel="0" collapsed="false">
      <c r="E429" s="3"/>
    </row>
    <row r="430" customFormat="false" ht="12.75" hidden="false" customHeight="false" outlineLevel="0" collapsed="false">
      <c r="E430" s="3"/>
    </row>
    <row r="431" customFormat="false" ht="12.75" hidden="false" customHeight="false" outlineLevel="0" collapsed="false">
      <c r="E431" s="3"/>
    </row>
    <row r="432" customFormat="false" ht="12.75" hidden="false" customHeight="false" outlineLevel="0" collapsed="false">
      <c r="E432" s="3"/>
    </row>
    <row r="433" customFormat="false" ht="12.75" hidden="false" customHeight="false" outlineLevel="0" collapsed="false">
      <c r="E433" s="3"/>
    </row>
    <row r="434" customFormat="false" ht="12.75" hidden="false" customHeight="false" outlineLevel="0" collapsed="false">
      <c r="E434" s="3"/>
    </row>
    <row r="435" customFormat="false" ht="12.75" hidden="false" customHeight="false" outlineLevel="0" collapsed="false">
      <c r="E435" s="3"/>
    </row>
    <row r="436" customFormat="false" ht="12.75" hidden="false" customHeight="false" outlineLevel="0" collapsed="false">
      <c r="E436" s="3"/>
    </row>
    <row r="437" customFormat="false" ht="12.75" hidden="false" customHeight="false" outlineLevel="0" collapsed="false">
      <c r="E437" s="3"/>
    </row>
    <row r="438" customFormat="false" ht="12.75" hidden="false" customHeight="false" outlineLevel="0" collapsed="false">
      <c r="E438" s="3"/>
    </row>
    <row r="439" customFormat="false" ht="12.75" hidden="false" customHeight="false" outlineLevel="0" collapsed="false">
      <c r="E439" s="3"/>
    </row>
    <row r="440" customFormat="false" ht="12.75" hidden="false" customHeight="false" outlineLevel="0" collapsed="false">
      <c r="E440" s="3"/>
    </row>
    <row r="441" customFormat="false" ht="12.75" hidden="false" customHeight="false" outlineLevel="0" collapsed="false">
      <c r="E441" s="3"/>
    </row>
    <row r="442" customFormat="false" ht="12.75" hidden="false" customHeight="false" outlineLevel="0" collapsed="false">
      <c r="E442" s="3"/>
    </row>
    <row r="443" customFormat="false" ht="12.75" hidden="false" customHeight="false" outlineLevel="0" collapsed="false">
      <c r="E443" s="3"/>
    </row>
    <row r="444" customFormat="false" ht="12.75" hidden="false" customHeight="false" outlineLevel="0" collapsed="false">
      <c r="E444" s="3"/>
    </row>
    <row r="445" customFormat="false" ht="12.75" hidden="false" customHeight="false" outlineLevel="0" collapsed="false">
      <c r="E445" s="3"/>
    </row>
    <row r="446" customFormat="false" ht="12.75" hidden="false" customHeight="false" outlineLevel="0" collapsed="false">
      <c r="E446" s="3"/>
    </row>
    <row r="447" customFormat="false" ht="12.75" hidden="false" customHeight="false" outlineLevel="0" collapsed="false">
      <c r="E447" s="3"/>
    </row>
    <row r="448" customFormat="false" ht="12.75" hidden="false" customHeight="false" outlineLevel="0" collapsed="false">
      <c r="E448" s="3"/>
    </row>
    <row r="449" customFormat="false" ht="12.75" hidden="false" customHeight="false" outlineLevel="0" collapsed="false">
      <c r="E449" s="3"/>
    </row>
    <row r="450" customFormat="false" ht="12.75" hidden="false" customHeight="false" outlineLevel="0" collapsed="false">
      <c r="E450" s="3"/>
    </row>
    <row r="451" customFormat="false" ht="12.75" hidden="false" customHeight="false" outlineLevel="0" collapsed="false">
      <c r="E451" s="3"/>
    </row>
    <row r="452" customFormat="false" ht="12.75" hidden="false" customHeight="false" outlineLevel="0" collapsed="false">
      <c r="E452" s="3"/>
    </row>
    <row r="453" customFormat="false" ht="12.75" hidden="false" customHeight="false" outlineLevel="0" collapsed="false">
      <c r="E453" s="3"/>
    </row>
    <row r="454" customFormat="false" ht="12.75" hidden="false" customHeight="false" outlineLevel="0" collapsed="false">
      <c r="E454" s="3"/>
    </row>
    <row r="455" customFormat="false" ht="12.75" hidden="false" customHeight="false" outlineLevel="0" collapsed="false">
      <c r="E455" s="3"/>
    </row>
    <row r="456" customFormat="false" ht="12.75" hidden="false" customHeight="false" outlineLevel="0" collapsed="false">
      <c r="E456" s="3"/>
    </row>
    <row r="457" customFormat="false" ht="12.75" hidden="false" customHeight="false" outlineLevel="0" collapsed="false">
      <c r="E457" s="3"/>
    </row>
    <row r="458" customFormat="false" ht="12.75" hidden="false" customHeight="false" outlineLevel="0" collapsed="false">
      <c r="E458" s="3"/>
    </row>
    <row r="459" customFormat="false" ht="12.75" hidden="false" customHeight="false" outlineLevel="0" collapsed="false">
      <c r="E459" s="3"/>
    </row>
    <row r="460" customFormat="false" ht="12.75" hidden="false" customHeight="false" outlineLevel="0" collapsed="false">
      <c r="E460" s="3"/>
    </row>
    <row r="461" customFormat="false" ht="12.75" hidden="false" customHeight="false" outlineLevel="0" collapsed="false">
      <c r="E461" s="3"/>
    </row>
    <row r="462" customFormat="false" ht="12.75" hidden="false" customHeight="false" outlineLevel="0" collapsed="false">
      <c r="E462" s="3"/>
    </row>
    <row r="463" customFormat="false" ht="12.75" hidden="false" customHeight="false" outlineLevel="0" collapsed="false">
      <c r="E463" s="3"/>
    </row>
    <row r="464" customFormat="false" ht="12.75" hidden="false" customHeight="false" outlineLevel="0" collapsed="false">
      <c r="E464" s="3"/>
    </row>
    <row r="465" customFormat="false" ht="12.75" hidden="false" customHeight="false" outlineLevel="0" collapsed="false">
      <c r="E465" s="3"/>
    </row>
    <row r="466" customFormat="false" ht="12.75" hidden="false" customHeight="false" outlineLevel="0" collapsed="false">
      <c r="E466" s="3"/>
    </row>
    <row r="467" customFormat="false" ht="12.75" hidden="false" customHeight="false" outlineLevel="0" collapsed="false">
      <c r="E467" s="3"/>
    </row>
    <row r="468" customFormat="false" ht="12.75" hidden="false" customHeight="false" outlineLevel="0" collapsed="false">
      <c r="E468" s="3"/>
    </row>
    <row r="469" customFormat="false" ht="12.75" hidden="false" customHeight="false" outlineLevel="0" collapsed="false">
      <c r="E469" s="3"/>
    </row>
    <row r="470" customFormat="false" ht="12.75" hidden="false" customHeight="false" outlineLevel="0" collapsed="false">
      <c r="E470" s="3"/>
    </row>
    <row r="471" customFormat="false" ht="12.75" hidden="false" customHeight="false" outlineLevel="0" collapsed="false">
      <c r="E471" s="3"/>
    </row>
    <row r="472" customFormat="false" ht="12.75" hidden="false" customHeight="false" outlineLevel="0" collapsed="false">
      <c r="E472" s="3"/>
    </row>
    <row r="473" customFormat="false" ht="12.75" hidden="false" customHeight="false" outlineLevel="0" collapsed="false">
      <c r="E473" s="3"/>
    </row>
    <row r="474" customFormat="false" ht="12.75" hidden="false" customHeight="false" outlineLevel="0" collapsed="false">
      <c r="E474" s="3"/>
    </row>
    <row r="475" customFormat="false" ht="12.75" hidden="false" customHeight="false" outlineLevel="0" collapsed="false">
      <c r="E475" s="3"/>
    </row>
    <row r="476" customFormat="false" ht="12.75" hidden="false" customHeight="false" outlineLevel="0" collapsed="false">
      <c r="E476" s="3"/>
    </row>
    <row r="477" customFormat="false" ht="12.75" hidden="false" customHeight="false" outlineLevel="0" collapsed="false">
      <c r="E477" s="3"/>
    </row>
    <row r="478" customFormat="false" ht="12.75" hidden="false" customHeight="false" outlineLevel="0" collapsed="false">
      <c r="E478" s="3"/>
    </row>
    <row r="479" customFormat="false" ht="12.75" hidden="false" customHeight="false" outlineLevel="0" collapsed="false">
      <c r="E479" s="3"/>
    </row>
    <row r="480" customFormat="false" ht="12.75" hidden="false" customHeight="false" outlineLevel="0" collapsed="false">
      <c r="E480" s="3"/>
    </row>
    <row r="481" customFormat="false" ht="12.75" hidden="false" customHeight="false" outlineLevel="0" collapsed="false">
      <c r="E481" s="3"/>
    </row>
    <row r="482" customFormat="false" ht="12.75" hidden="false" customHeight="false" outlineLevel="0" collapsed="false">
      <c r="E482" s="3"/>
    </row>
    <row r="483" customFormat="false" ht="12.75" hidden="false" customHeight="false" outlineLevel="0" collapsed="false">
      <c r="E483" s="3"/>
    </row>
    <row r="484" customFormat="false" ht="12.75" hidden="false" customHeight="false" outlineLevel="0" collapsed="false">
      <c r="E484" s="3"/>
    </row>
    <row r="485" customFormat="false" ht="12.75" hidden="false" customHeight="false" outlineLevel="0" collapsed="false">
      <c r="E485" s="3"/>
    </row>
    <row r="486" customFormat="false" ht="12.75" hidden="false" customHeight="false" outlineLevel="0" collapsed="false">
      <c r="E486" s="3"/>
    </row>
    <row r="487" customFormat="false" ht="12.75" hidden="false" customHeight="false" outlineLevel="0" collapsed="false">
      <c r="E487" s="3"/>
    </row>
    <row r="488" customFormat="false" ht="12.75" hidden="false" customHeight="false" outlineLevel="0" collapsed="false">
      <c r="E488" s="3"/>
    </row>
    <row r="489" customFormat="false" ht="12.75" hidden="false" customHeight="false" outlineLevel="0" collapsed="false">
      <c r="E489" s="3"/>
    </row>
    <row r="490" customFormat="false" ht="12.75" hidden="false" customHeight="false" outlineLevel="0" collapsed="false">
      <c r="E490" s="3"/>
    </row>
    <row r="491" customFormat="false" ht="12.75" hidden="false" customHeight="false" outlineLevel="0" collapsed="false">
      <c r="E491" s="3"/>
    </row>
    <row r="492" customFormat="false" ht="12.75" hidden="false" customHeight="false" outlineLevel="0" collapsed="false">
      <c r="E492" s="3"/>
    </row>
    <row r="493" customFormat="false" ht="12.75" hidden="false" customHeight="false" outlineLevel="0" collapsed="false">
      <c r="E493" s="3"/>
    </row>
    <row r="494" customFormat="false" ht="12.75" hidden="false" customHeight="false" outlineLevel="0" collapsed="false">
      <c r="E494" s="3"/>
    </row>
    <row r="495" customFormat="false" ht="12.75" hidden="false" customHeight="false" outlineLevel="0" collapsed="false">
      <c r="E495" s="3"/>
    </row>
    <row r="496" customFormat="false" ht="12.75" hidden="false" customHeight="false" outlineLevel="0" collapsed="false">
      <c r="E496" s="3"/>
    </row>
    <row r="497" customFormat="false" ht="12.75" hidden="false" customHeight="false" outlineLevel="0" collapsed="false">
      <c r="E497" s="3"/>
    </row>
    <row r="498" customFormat="false" ht="12.75" hidden="false" customHeight="false" outlineLevel="0" collapsed="false">
      <c r="E498" s="3"/>
    </row>
    <row r="499" customFormat="false" ht="12.75" hidden="false" customHeight="false" outlineLevel="0" collapsed="false">
      <c r="E499" s="3"/>
    </row>
    <row r="500" customFormat="false" ht="12.75" hidden="false" customHeight="false" outlineLevel="0" collapsed="false">
      <c r="E500" s="3"/>
    </row>
    <row r="501" customFormat="false" ht="12.75" hidden="false" customHeight="false" outlineLevel="0" collapsed="false">
      <c r="E501" s="3"/>
    </row>
    <row r="502" customFormat="false" ht="12.75" hidden="false" customHeight="false" outlineLevel="0" collapsed="false">
      <c r="E502" s="3"/>
    </row>
    <row r="503" customFormat="false" ht="12.75" hidden="false" customHeight="false" outlineLevel="0" collapsed="false">
      <c r="E503" s="3"/>
    </row>
    <row r="504" customFormat="false" ht="12.75" hidden="false" customHeight="false" outlineLevel="0" collapsed="false">
      <c r="E504" s="3"/>
    </row>
    <row r="505" customFormat="false" ht="12.75" hidden="false" customHeight="false" outlineLevel="0" collapsed="false">
      <c r="E505" s="3"/>
    </row>
    <row r="506" customFormat="false" ht="12.75" hidden="false" customHeight="false" outlineLevel="0" collapsed="false">
      <c r="E506" s="3"/>
    </row>
    <row r="507" customFormat="false" ht="12.75" hidden="false" customHeight="false" outlineLevel="0" collapsed="false">
      <c r="E507" s="3"/>
    </row>
    <row r="508" customFormat="false" ht="12.75" hidden="false" customHeight="false" outlineLevel="0" collapsed="false">
      <c r="E508" s="3"/>
    </row>
    <row r="509" customFormat="false" ht="12.75" hidden="false" customHeight="false" outlineLevel="0" collapsed="false">
      <c r="E509" s="3"/>
    </row>
    <row r="510" customFormat="false" ht="12.75" hidden="false" customHeight="false" outlineLevel="0" collapsed="false">
      <c r="E510" s="3"/>
    </row>
    <row r="511" customFormat="false" ht="12.75" hidden="false" customHeight="false" outlineLevel="0" collapsed="false">
      <c r="E511" s="3"/>
    </row>
    <row r="512" customFormat="false" ht="12.75" hidden="false" customHeight="false" outlineLevel="0" collapsed="false">
      <c r="E512" s="3"/>
    </row>
    <row r="513" customFormat="false" ht="12.75" hidden="false" customHeight="false" outlineLevel="0" collapsed="false">
      <c r="E513" s="3"/>
    </row>
    <row r="514" customFormat="false" ht="12.75" hidden="false" customHeight="false" outlineLevel="0" collapsed="false">
      <c r="E514" s="3"/>
    </row>
    <row r="515" customFormat="false" ht="12.75" hidden="false" customHeight="false" outlineLevel="0" collapsed="false">
      <c r="E515" s="3"/>
    </row>
    <row r="516" customFormat="false" ht="12.75" hidden="false" customHeight="false" outlineLevel="0" collapsed="false">
      <c r="E516" s="3"/>
    </row>
    <row r="517" customFormat="false" ht="12.75" hidden="false" customHeight="false" outlineLevel="0" collapsed="false">
      <c r="E517" s="3"/>
    </row>
    <row r="518" customFormat="false" ht="12.75" hidden="false" customHeight="false" outlineLevel="0" collapsed="false">
      <c r="E518" s="3"/>
    </row>
    <row r="519" customFormat="false" ht="12.75" hidden="false" customHeight="false" outlineLevel="0" collapsed="false">
      <c r="E519" s="3"/>
    </row>
    <row r="520" customFormat="false" ht="12.75" hidden="false" customHeight="false" outlineLevel="0" collapsed="false">
      <c r="E520" s="3"/>
    </row>
    <row r="521" customFormat="false" ht="12.75" hidden="false" customHeight="false" outlineLevel="0" collapsed="false">
      <c r="E521" s="3"/>
    </row>
    <row r="522" customFormat="false" ht="12.75" hidden="false" customHeight="false" outlineLevel="0" collapsed="false">
      <c r="E522" s="3"/>
    </row>
    <row r="523" customFormat="false" ht="12.75" hidden="false" customHeight="false" outlineLevel="0" collapsed="false">
      <c r="E523" s="3"/>
    </row>
    <row r="524" customFormat="false" ht="12.75" hidden="false" customHeight="false" outlineLevel="0" collapsed="false">
      <c r="E524" s="3"/>
    </row>
    <row r="525" customFormat="false" ht="12.75" hidden="false" customHeight="false" outlineLevel="0" collapsed="false">
      <c r="E525" s="3"/>
    </row>
    <row r="526" customFormat="false" ht="12.75" hidden="false" customHeight="false" outlineLevel="0" collapsed="false">
      <c r="E526" s="3"/>
    </row>
    <row r="527" customFormat="false" ht="12.75" hidden="false" customHeight="false" outlineLevel="0" collapsed="false">
      <c r="E527" s="3"/>
    </row>
    <row r="528" customFormat="false" ht="12.75" hidden="false" customHeight="false" outlineLevel="0" collapsed="false">
      <c r="E528" s="3"/>
    </row>
    <row r="529" customFormat="false" ht="12.75" hidden="false" customHeight="false" outlineLevel="0" collapsed="false">
      <c r="E529" s="3"/>
    </row>
    <row r="530" customFormat="false" ht="12.75" hidden="false" customHeight="false" outlineLevel="0" collapsed="false">
      <c r="E530" s="3"/>
    </row>
    <row r="531" customFormat="false" ht="12.75" hidden="false" customHeight="false" outlineLevel="0" collapsed="false">
      <c r="E531" s="3"/>
    </row>
    <row r="532" customFormat="false" ht="12.75" hidden="false" customHeight="false" outlineLevel="0" collapsed="false">
      <c r="E532" s="3"/>
    </row>
    <row r="533" customFormat="false" ht="12.75" hidden="false" customHeight="false" outlineLevel="0" collapsed="false">
      <c r="E533" s="3"/>
    </row>
    <row r="534" customFormat="false" ht="12.75" hidden="false" customHeight="false" outlineLevel="0" collapsed="false">
      <c r="E534" s="3"/>
    </row>
    <row r="535" customFormat="false" ht="12.75" hidden="false" customHeight="false" outlineLevel="0" collapsed="false">
      <c r="E535" s="3"/>
    </row>
    <row r="536" customFormat="false" ht="12.75" hidden="false" customHeight="false" outlineLevel="0" collapsed="false">
      <c r="E536" s="3"/>
    </row>
    <row r="537" customFormat="false" ht="12.75" hidden="false" customHeight="false" outlineLevel="0" collapsed="false">
      <c r="E537" s="3"/>
    </row>
    <row r="538" customFormat="false" ht="12.75" hidden="false" customHeight="false" outlineLevel="0" collapsed="false">
      <c r="E538" s="3"/>
    </row>
    <row r="539" customFormat="false" ht="12.75" hidden="false" customHeight="false" outlineLevel="0" collapsed="false">
      <c r="E539" s="3"/>
    </row>
    <row r="540" customFormat="false" ht="12.75" hidden="false" customHeight="false" outlineLevel="0" collapsed="false">
      <c r="E540" s="3"/>
    </row>
    <row r="541" customFormat="false" ht="12.75" hidden="false" customHeight="false" outlineLevel="0" collapsed="false">
      <c r="E541" s="3"/>
    </row>
    <row r="542" customFormat="false" ht="12.75" hidden="false" customHeight="false" outlineLevel="0" collapsed="false">
      <c r="E542" s="3"/>
    </row>
    <row r="543" customFormat="false" ht="12.75" hidden="false" customHeight="false" outlineLevel="0" collapsed="false">
      <c r="E543" s="3"/>
    </row>
    <row r="544" customFormat="false" ht="12.75" hidden="false" customHeight="false" outlineLevel="0" collapsed="false">
      <c r="E544" s="3"/>
    </row>
    <row r="545" customFormat="false" ht="12.75" hidden="false" customHeight="false" outlineLevel="0" collapsed="false">
      <c r="E545" s="3"/>
    </row>
    <row r="546" customFormat="false" ht="12.75" hidden="false" customHeight="false" outlineLevel="0" collapsed="false">
      <c r="E546" s="3"/>
    </row>
    <row r="547" customFormat="false" ht="12.75" hidden="false" customHeight="false" outlineLevel="0" collapsed="false">
      <c r="E547" s="3"/>
    </row>
    <row r="548" customFormat="false" ht="12.75" hidden="false" customHeight="false" outlineLevel="0" collapsed="false">
      <c r="E548" s="3"/>
    </row>
    <row r="549" customFormat="false" ht="12.75" hidden="false" customHeight="false" outlineLevel="0" collapsed="false">
      <c r="E549" s="3"/>
    </row>
    <row r="550" customFormat="false" ht="12.75" hidden="false" customHeight="false" outlineLevel="0" collapsed="false">
      <c r="E550" s="3"/>
    </row>
    <row r="551" customFormat="false" ht="12.75" hidden="false" customHeight="false" outlineLevel="0" collapsed="false">
      <c r="E551" s="3"/>
    </row>
    <row r="552" customFormat="false" ht="12.75" hidden="false" customHeight="false" outlineLevel="0" collapsed="false">
      <c r="E552" s="3"/>
    </row>
    <row r="553" customFormat="false" ht="12.75" hidden="false" customHeight="false" outlineLevel="0" collapsed="false">
      <c r="E553" s="3"/>
    </row>
    <row r="554" customFormat="false" ht="12.75" hidden="false" customHeight="false" outlineLevel="0" collapsed="false">
      <c r="E554" s="3"/>
    </row>
    <row r="555" customFormat="false" ht="12.75" hidden="false" customHeight="false" outlineLevel="0" collapsed="false">
      <c r="E555" s="3"/>
    </row>
    <row r="556" customFormat="false" ht="12.75" hidden="false" customHeight="false" outlineLevel="0" collapsed="false">
      <c r="E556" s="3"/>
    </row>
    <row r="557" customFormat="false" ht="12.75" hidden="false" customHeight="false" outlineLevel="0" collapsed="false">
      <c r="E557" s="3"/>
    </row>
    <row r="558" customFormat="false" ht="12.75" hidden="false" customHeight="false" outlineLevel="0" collapsed="false">
      <c r="E558" s="3"/>
    </row>
    <row r="559" customFormat="false" ht="12.75" hidden="false" customHeight="false" outlineLevel="0" collapsed="false">
      <c r="E559" s="3"/>
    </row>
    <row r="560" customFormat="false" ht="12.75" hidden="false" customHeight="false" outlineLevel="0" collapsed="false">
      <c r="E560" s="3"/>
    </row>
    <row r="561" customFormat="false" ht="12.75" hidden="false" customHeight="false" outlineLevel="0" collapsed="false">
      <c r="E561" s="3"/>
    </row>
    <row r="562" customFormat="false" ht="12.75" hidden="false" customHeight="false" outlineLevel="0" collapsed="false">
      <c r="E562" s="3"/>
    </row>
    <row r="563" customFormat="false" ht="12.75" hidden="false" customHeight="false" outlineLevel="0" collapsed="false">
      <c r="E563" s="3"/>
    </row>
    <row r="564" customFormat="false" ht="12.75" hidden="false" customHeight="false" outlineLevel="0" collapsed="false">
      <c r="E564" s="3"/>
    </row>
    <row r="565" customFormat="false" ht="12.75" hidden="false" customHeight="false" outlineLevel="0" collapsed="false">
      <c r="E565" s="3"/>
    </row>
    <row r="566" customFormat="false" ht="12.75" hidden="false" customHeight="false" outlineLevel="0" collapsed="false">
      <c r="E566" s="3"/>
    </row>
    <row r="567" customFormat="false" ht="12.75" hidden="false" customHeight="false" outlineLevel="0" collapsed="false">
      <c r="E567" s="3"/>
    </row>
    <row r="568" customFormat="false" ht="12.75" hidden="false" customHeight="false" outlineLevel="0" collapsed="false">
      <c r="E568" s="3"/>
    </row>
    <row r="569" customFormat="false" ht="12.75" hidden="false" customHeight="false" outlineLevel="0" collapsed="false">
      <c r="E569" s="3"/>
    </row>
    <row r="570" customFormat="false" ht="12.75" hidden="false" customHeight="false" outlineLevel="0" collapsed="false">
      <c r="E570" s="3"/>
    </row>
    <row r="571" customFormat="false" ht="12.75" hidden="false" customHeight="false" outlineLevel="0" collapsed="false">
      <c r="E571" s="3"/>
    </row>
    <row r="572" customFormat="false" ht="12.75" hidden="false" customHeight="false" outlineLevel="0" collapsed="false">
      <c r="E572" s="3"/>
    </row>
    <row r="573" customFormat="false" ht="12.75" hidden="false" customHeight="false" outlineLevel="0" collapsed="false">
      <c r="E573" s="3"/>
    </row>
    <row r="574" customFormat="false" ht="12.75" hidden="false" customHeight="false" outlineLevel="0" collapsed="false">
      <c r="E574" s="3"/>
    </row>
    <row r="575" customFormat="false" ht="12.75" hidden="false" customHeight="false" outlineLevel="0" collapsed="false">
      <c r="E575" s="3"/>
    </row>
    <row r="576" customFormat="false" ht="12.75" hidden="false" customHeight="false" outlineLevel="0" collapsed="false">
      <c r="E576" s="3"/>
    </row>
    <row r="577" customFormat="false" ht="12.75" hidden="false" customHeight="false" outlineLevel="0" collapsed="false">
      <c r="E577" s="3"/>
    </row>
    <row r="578" customFormat="false" ht="12.75" hidden="false" customHeight="false" outlineLevel="0" collapsed="false">
      <c r="E578" s="3"/>
    </row>
    <row r="579" customFormat="false" ht="12.75" hidden="false" customHeight="false" outlineLevel="0" collapsed="false">
      <c r="E579" s="3"/>
    </row>
    <row r="580" customFormat="false" ht="12.75" hidden="false" customHeight="false" outlineLevel="0" collapsed="false">
      <c r="E580" s="3"/>
    </row>
    <row r="581" customFormat="false" ht="12.75" hidden="false" customHeight="false" outlineLevel="0" collapsed="false">
      <c r="E581" s="3"/>
    </row>
    <row r="582" customFormat="false" ht="12.75" hidden="false" customHeight="false" outlineLevel="0" collapsed="false">
      <c r="E582" s="3"/>
    </row>
    <row r="583" customFormat="false" ht="12.75" hidden="false" customHeight="false" outlineLevel="0" collapsed="false">
      <c r="E583" s="3"/>
    </row>
    <row r="584" customFormat="false" ht="12.75" hidden="false" customHeight="false" outlineLevel="0" collapsed="false">
      <c r="E584" s="3"/>
    </row>
    <row r="585" customFormat="false" ht="12.75" hidden="false" customHeight="false" outlineLevel="0" collapsed="false">
      <c r="E585" s="3"/>
    </row>
    <row r="586" customFormat="false" ht="12.75" hidden="false" customHeight="false" outlineLevel="0" collapsed="false">
      <c r="E586" s="3"/>
    </row>
    <row r="587" customFormat="false" ht="12.75" hidden="false" customHeight="false" outlineLevel="0" collapsed="false">
      <c r="E587" s="3"/>
    </row>
    <row r="588" customFormat="false" ht="12.75" hidden="false" customHeight="false" outlineLevel="0" collapsed="false">
      <c r="E588" s="3"/>
    </row>
    <row r="589" customFormat="false" ht="12.75" hidden="false" customHeight="false" outlineLevel="0" collapsed="false">
      <c r="E589" s="3"/>
    </row>
    <row r="590" customFormat="false" ht="12.75" hidden="false" customHeight="false" outlineLevel="0" collapsed="false">
      <c r="E590" s="3"/>
    </row>
    <row r="591" customFormat="false" ht="12.75" hidden="false" customHeight="false" outlineLevel="0" collapsed="false">
      <c r="E591" s="3"/>
    </row>
    <row r="592" customFormat="false" ht="12.75" hidden="false" customHeight="false" outlineLevel="0" collapsed="false">
      <c r="E592" s="3"/>
    </row>
    <row r="593" customFormat="false" ht="12.75" hidden="false" customHeight="false" outlineLevel="0" collapsed="false">
      <c r="E593" s="3"/>
    </row>
    <row r="594" customFormat="false" ht="12.75" hidden="false" customHeight="false" outlineLevel="0" collapsed="false">
      <c r="E594" s="3"/>
    </row>
    <row r="595" customFormat="false" ht="12.75" hidden="false" customHeight="false" outlineLevel="0" collapsed="false">
      <c r="E595" s="3"/>
    </row>
    <row r="596" customFormat="false" ht="12.75" hidden="false" customHeight="false" outlineLevel="0" collapsed="false">
      <c r="E596" s="3"/>
    </row>
    <row r="597" customFormat="false" ht="12.75" hidden="false" customHeight="false" outlineLevel="0" collapsed="false">
      <c r="E597" s="3"/>
    </row>
    <row r="598" customFormat="false" ht="12.75" hidden="false" customHeight="false" outlineLevel="0" collapsed="false">
      <c r="E598" s="3"/>
    </row>
    <row r="599" customFormat="false" ht="12.75" hidden="false" customHeight="false" outlineLevel="0" collapsed="false">
      <c r="E599" s="3"/>
    </row>
    <row r="600" customFormat="false" ht="12.75" hidden="false" customHeight="false" outlineLevel="0" collapsed="false">
      <c r="E600" s="3"/>
    </row>
    <row r="601" customFormat="false" ht="12.75" hidden="false" customHeight="false" outlineLevel="0" collapsed="false">
      <c r="E601" s="3"/>
    </row>
    <row r="602" customFormat="false" ht="12.75" hidden="false" customHeight="false" outlineLevel="0" collapsed="false">
      <c r="E602" s="3"/>
    </row>
    <row r="603" customFormat="false" ht="12.75" hidden="false" customHeight="false" outlineLevel="0" collapsed="false">
      <c r="E603" s="3"/>
    </row>
    <row r="604" customFormat="false" ht="12.75" hidden="false" customHeight="false" outlineLevel="0" collapsed="false">
      <c r="E604" s="3"/>
    </row>
    <row r="605" customFormat="false" ht="12.75" hidden="false" customHeight="false" outlineLevel="0" collapsed="false">
      <c r="E605" s="3"/>
    </row>
    <row r="606" customFormat="false" ht="12.75" hidden="false" customHeight="false" outlineLevel="0" collapsed="false">
      <c r="E606" s="3"/>
    </row>
    <row r="607" customFormat="false" ht="12.75" hidden="false" customHeight="false" outlineLevel="0" collapsed="false">
      <c r="E607" s="3"/>
    </row>
    <row r="608" customFormat="false" ht="12.75" hidden="false" customHeight="false" outlineLevel="0" collapsed="false">
      <c r="E608" s="3"/>
    </row>
    <row r="609" customFormat="false" ht="12.75" hidden="false" customHeight="false" outlineLevel="0" collapsed="false">
      <c r="E609" s="3"/>
    </row>
    <row r="610" customFormat="false" ht="12.75" hidden="false" customHeight="false" outlineLevel="0" collapsed="false">
      <c r="E610" s="3"/>
    </row>
    <row r="611" customFormat="false" ht="12.75" hidden="false" customHeight="false" outlineLevel="0" collapsed="false">
      <c r="E611" s="3"/>
    </row>
    <row r="612" customFormat="false" ht="12.75" hidden="false" customHeight="false" outlineLevel="0" collapsed="false">
      <c r="E612" s="3"/>
    </row>
    <row r="613" customFormat="false" ht="12.75" hidden="false" customHeight="false" outlineLevel="0" collapsed="false">
      <c r="E613" s="3"/>
    </row>
    <row r="614" customFormat="false" ht="12.75" hidden="false" customHeight="false" outlineLevel="0" collapsed="false">
      <c r="E614" s="3"/>
    </row>
    <row r="615" customFormat="false" ht="12.75" hidden="false" customHeight="false" outlineLevel="0" collapsed="false">
      <c r="E615" s="3"/>
    </row>
    <row r="616" customFormat="false" ht="12.75" hidden="false" customHeight="false" outlineLevel="0" collapsed="false">
      <c r="E616" s="3"/>
    </row>
    <row r="617" customFormat="false" ht="12.75" hidden="false" customHeight="false" outlineLevel="0" collapsed="false">
      <c r="E617" s="3"/>
    </row>
    <row r="618" customFormat="false" ht="12.75" hidden="false" customHeight="false" outlineLevel="0" collapsed="false">
      <c r="E618" s="3"/>
    </row>
    <row r="619" customFormat="false" ht="12.75" hidden="false" customHeight="false" outlineLevel="0" collapsed="false">
      <c r="E619" s="3"/>
    </row>
    <row r="620" customFormat="false" ht="12.75" hidden="false" customHeight="false" outlineLevel="0" collapsed="false">
      <c r="E620" s="3"/>
    </row>
    <row r="621" customFormat="false" ht="12.75" hidden="false" customHeight="false" outlineLevel="0" collapsed="false">
      <c r="E621" s="3"/>
    </row>
    <row r="622" customFormat="false" ht="12.75" hidden="false" customHeight="false" outlineLevel="0" collapsed="false">
      <c r="E622" s="3"/>
    </row>
    <row r="623" customFormat="false" ht="12.75" hidden="false" customHeight="false" outlineLevel="0" collapsed="false">
      <c r="E623" s="3"/>
    </row>
    <row r="624" customFormat="false" ht="12.75" hidden="false" customHeight="false" outlineLevel="0" collapsed="false">
      <c r="E624" s="3"/>
    </row>
    <row r="625" customFormat="false" ht="12.75" hidden="false" customHeight="false" outlineLevel="0" collapsed="false">
      <c r="E625" s="3"/>
    </row>
    <row r="626" customFormat="false" ht="12.75" hidden="false" customHeight="false" outlineLevel="0" collapsed="false">
      <c r="E626" s="3"/>
    </row>
    <row r="627" customFormat="false" ht="12.75" hidden="false" customHeight="false" outlineLevel="0" collapsed="false">
      <c r="E627" s="3"/>
    </row>
    <row r="628" customFormat="false" ht="12.75" hidden="false" customHeight="false" outlineLevel="0" collapsed="false">
      <c r="E628" s="3"/>
    </row>
    <row r="629" customFormat="false" ht="12.75" hidden="false" customHeight="false" outlineLevel="0" collapsed="false">
      <c r="E629" s="3"/>
    </row>
    <row r="630" customFormat="false" ht="12.75" hidden="false" customHeight="false" outlineLevel="0" collapsed="false">
      <c r="E630" s="3"/>
    </row>
    <row r="631" customFormat="false" ht="12.75" hidden="false" customHeight="false" outlineLevel="0" collapsed="false">
      <c r="E631" s="3"/>
    </row>
    <row r="632" customFormat="false" ht="12.75" hidden="false" customHeight="false" outlineLevel="0" collapsed="false">
      <c r="E632" s="3"/>
    </row>
    <row r="633" customFormat="false" ht="12.75" hidden="false" customHeight="false" outlineLevel="0" collapsed="false">
      <c r="E633" s="3"/>
    </row>
    <row r="634" customFormat="false" ht="12.75" hidden="false" customHeight="false" outlineLevel="0" collapsed="false">
      <c r="E634" s="3"/>
    </row>
    <row r="635" customFormat="false" ht="12.75" hidden="false" customHeight="false" outlineLevel="0" collapsed="false">
      <c r="E635" s="3"/>
    </row>
    <row r="636" customFormat="false" ht="12.75" hidden="false" customHeight="false" outlineLevel="0" collapsed="false">
      <c r="E636" s="3"/>
    </row>
    <row r="637" customFormat="false" ht="12.75" hidden="false" customHeight="false" outlineLevel="0" collapsed="false">
      <c r="E637" s="3"/>
    </row>
    <row r="638" customFormat="false" ht="12.75" hidden="false" customHeight="false" outlineLevel="0" collapsed="false">
      <c r="E638" s="3"/>
    </row>
    <row r="639" customFormat="false" ht="12.75" hidden="false" customHeight="false" outlineLevel="0" collapsed="false">
      <c r="E639" s="3"/>
    </row>
    <row r="640" customFormat="false" ht="12.75" hidden="false" customHeight="false" outlineLevel="0" collapsed="false">
      <c r="E640" s="3"/>
    </row>
    <row r="641" customFormat="false" ht="12.75" hidden="false" customHeight="false" outlineLevel="0" collapsed="false">
      <c r="E641" s="3"/>
    </row>
    <row r="642" customFormat="false" ht="12.75" hidden="false" customHeight="false" outlineLevel="0" collapsed="false">
      <c r="E642" s="3"/>
    </row>
    <row r="643" customFormat="false" ht="12.75" hidden="false" customHeight="false" outlineLevel="0" collapsed="false">
      <c r="E643" s="3"/>
    </row>
    <row r="644" customFormat="false" ht="12.75" hidden="false" customHeight="false" outlineLevel="0" collapsed="false">
      <c r="E644" s="3"/>
    </row>
    <row r="645" customFormat="false" ht="12.75" hidden="false" customHeight="false" outlineLevel="0" collapsed="false">
      <c r="E645" s="3"/>
    </row>
    <row r="646" customFormat="false" ht="12.75" hidden="false" customHeight="false" outlineLevel="0" collapsed="false">
      <c r="E646" s="3"/>
    </row>
    <row r="647" customFormat="false" ht="12.75" hidden="false" customHeight="false" outlineLevel="0" collapsed="false">
      <c r="E647" s="3"/>
    </row>
    <row r="648" customFormat="false" ht="12.75" hidden="false" customHeight="false" outlineLevel="0" collapsed="false">
      <c r="E648" s="3"/>
    </row>
    <row r="649" customFormat="false" ht="12.75" hidden="false" customHeight="false" outlineLevel="0" collapsed="false">
      <c r="E649" s="3"/>
    </row>
    <row r="650" customFormat="false" ht="12.75" hidden="false" customHeight="false" outlineLevel="0" collapsed="false">
      <c r="E650" s="3"/>
    </row>
    <row r="651" customFormat="false" ht="12.75" hidden="false" customHeight="false" outlineLevel="0" collapsed="false">
      <c r="E651" s="3"/>
    </row>
    <row r="652" customFormat="false" ht="12.75" hidden="false" customHeight="false" outlineLevel="0" collapsed="false">
      <c r="E652" s="3"/>
    </row>
    <row r="653" customFormat="false" ht="12.75" hidden="false" customHeight="false" outlineLevel="0" collapsed="false">
      <c r="E653" s="3"/>
    </row>
    <row r="654" customFormat="false" ht="12.75" hidden="false" customHeight="false" outlineLevel="0" collapsed="false">
      <c r="E654" s="3"/>
    </row>
    <row r="655" customFormat="false" ht="12.75" hidden="false" customHeight="false" outlineLevel="0" collapsed="false">
      <c r="E655" s="3"/>
    </row>
    <row r="656" customFormat="false" ht="12.75" hidden="false" customHeight="false" outlineLevel="0" collapsed="false">
      <c r="E656" s="3"/>
    </row>
    <row r="657" customFormat="false" ht="12.75" hidden="false" customHeight="false" outlineLevel="0" collapsed="false">
      <c r="E657" s="3"/>
    </row>
    <row r="658" customFormat="false" ht="12.75" hidden="false" customHeight="false" outlineLevel="0" collapsed="false">
      <c r="E658" s="3"/>
    </row>
    <row r="659" customFormat="false" ht="12.75" hidden="false" customHeight="false" outlineLevel="0" collapsed="false">
      <c r="E659" s="3"/>
    </row>
    <row r="660" customFormat="false" ht="12.75" hidden="false" customHeight="false" outlineLevel="0" collapsed="false">
      <c r="E660" s="3"/>
    </row>
    <row r="661" customFormat="false" ht="12.75" hidden="false" customHeight="false" outlineLevel="0" collapsed="false">
      <c r="E661" s="3"/>
    </row>
    <row r="662" customFormat="false" ht="12.75" hidden="false" customHeight="false" outlineLevel="0" collapsed="false">
      <c r="E662" s="3"/>
    </row>
    <row r="663" customFormat="false" ht="12.75" hidden="false" customHeight="false" outlineLevel="0" collapsed="false">
      <c r="E663" s="3"/>
    </row>
    <row r="664" customFormat="false" ht="12.75" hidden="false" customHeight="false" outlineLevel="0" collapsed="false">
      <c r="E664" s="3"/>
    </row>
    <row r="665" customFormat="false" ht="12.75" hidden="false" customHeight="false" outlineLevel="0" collapsed="false">
      <c r="E665" s="3"/>
    </row>
    <row r="666" customFormat="false" ht="12.75" hidden="false" customHeight="false" outlineLevel="0" collapsed="false">
      <c r="E666" s="3"/>
    </row>
    <row r="667" customFormat="false" ht="12.75" hidden="false" customHeight="false" outlineLevel="0" collapsed="false">
      <c r="E667" s="3"/>
    </row>
    <row r="668" customFormat="false" ht="12.75" hidden="false" customHeight="false" outlineLevel="0" collapsed="false">
      <c r="E668" s="3"/>
    </row>
    <row r="669" customFormat="false" ht="12.75" hidden="false" customHeight="false" outlineLevel="0" collapsed="false">
      <c r="E669" s="3"/>
    </row>
    <row r="670" customFormat="false" ht="12.75" hidden="false" customHeight="false" outlineLevel="0" collapsed="false">
      <c r="E670" s="3"/>
    </row>
    <row r="671" customFormat="false" ht="12.75" hidden="false" customHeight="false" outlineLevel="0" collapsed="false">
      <c r="E671" s="3"/>
    </row>
    <row r="672" customFormat="false" ht="12.75" hidden="false" customHeight="false" outlineLevel="0" collapsed="false">
      <c r="E672" s="3"/>
    </row>
    <row r="673" customFormat="false" ht="12.75" hidden="false" customHeight="false" outlineLevel="0" collapsed="false">
      <c r="E673" s="3"/>
    </row>
    <row r="674" customFormat="false" ht="12.75" hidden="false" customHeight="false" outlineLevel="0" collapsed="false">
      <c r="E674" s="3"/>
    </row>
    <row r="675" customFormat="false" ht="12.75" hidden="false" customHeight="false" outlineLevel="0" collapsed="false">
      <c r="E675" s="3"/>
    </row>
    <row r="676" customFormat="false" ht="12.75" hidden="false" customHeight="false" outlineLevel="0" collapsed="false">
      <c r="E676" s="3"/>
    </row>
    <row r="677" customFormat="false" ht="12.75" hidden="false" customHeight="false" outlineLevel="0" collapsed="false">
      <c r="E677" s="3"/>
    </row>
    <row r="678" customFormat="false" ht="12.75" hidden="false" customHeight="false" outlineLevel="0" collapsed="false">
      <c r="E678" s="3"/>
    </row>
    <row r="679" customFormat="false" ht="12.75" hidden="false" customHeight="false" outlineLevel="0" collapsed="false">
      <c r="E679" s="3"/>
    </row>
    <row r="680" customFormat="false" ht="12.75" hidden="false" customHeight="false" outlineLevel="0" collapsed="false">
      <c r="E680" s="3"/>
    </row>
    <row r="681" customFormat="false" ht="12.75" hidden="false" customHeight="false" outlineLevel="0" collapsed="false">
      <c r="E681" s="3"/>
    </row>
    <row r="682" customFormat="false" ht="12.75" hidden="false" customHeight="false" outlineLevel="0" collapsed="false">
      <c r="E682" s="3"/>
    </row>
    <row r="683" customFormat="false" ht="12.75" hidden="false" customHeight="false" outlineLevel="0" collapsed="false">
      <c r="E683" s="3"/>
    </row>
    <row r="684" customFormat="false" ht="12.75" hidden="false" customHeight="false" outlineLevel="0" collapsed="false">
      <c r="E684" s="3"/>
    </row>
    <row r="685" customFormat="false" ht="12.75" hidden="false" customHeight="false" outlineLevel="0" collapsed="false">
      <c r="E685" s="3"/>
    </row>
    <row r="686" customFormat="false" ht="12.75" hidden="false" customHeight="false" outlineLevel="0" collapsed="false">
      <c r="E686" s="3"/>
    </row>
    <row r="687" customFormat="false" ht="12.75" hidden="false" customHeight="false" outlineLevel="0" collapsed="false">
      <c r="E687" s="3"/>
    </row>
    <row r="688" customFormat="false" ht="12.75" hidden="false" customHeight="false" outlineLevel="0" collapsed="false">
      <c r="E688" s="3"/>
    </row>
    <row r="689" customFormat="false" ht="12.75" hidden="false" customHeight="false" outlineLevel="0" collapsed="false">
      <c r="E689" s="3"/>
    </row>
    <row r="690" customFormat="false" ht="12.75" hidden="false" customHeight="false" outlineLevel="0" collapsed="false">
      <c r="E690" s="3"/>
    </row>
    <row r="691" customFormat="false" ht="12.75" hidden="false" customHeight="false" outlineLevel="0" collapsed="false">
      <c r="E691" s="3"/>
    </row>
    <row r="692" customFormat="false" ht="12.75" hidden="false" customHeight="false" outlineLevel="0" collapsed="false">
      <c r="E692" s="3"/>
    </row>
    <row r="693" customFormat="false" ht="12.75" hidden="false" customHeight="false" outlineLevel="0" collapsed="false">
      <c r="E693" s="3"/>
    </row>
    <row r="694" customFormat="false" ht="12.75" hidden="false" customHeight="false" outlineLevel="0" collapsed="false">
      <c r="E694" s="3"/>
    </row>
    <row r="695" customFormat="false" ht="12.75" hidden="false" customHeight="false" outlineLevel="0" collapsed="false">
      <c r="E695" s="3"/>
    </row>
    <row r="696" customFormat="false" ht="12.75" hidden="false" customHeight="false" outlineLevel="0" collapsed="false">
      <c r="E696" s="3"/>
    </row>
    <row r="697" customFormat="false" ht="12.75" hidden="false" customHeight="false" outlineLevel="0" collapsed="false">
      <c r="E697" s="3"/>
    </row>
    <row r="698" customFormat="false" ht="12.75" hidden="false" customHeight="false" outlineLevel="0" collapsed="false">
      <c r="E698" s="3"/>
    </row>
    <row r="699" customFormat="false" ht="12.75" hidden="false" customHeight="false" outlineLevel="0" collapsed="false">
      <c r="E699" s="3"/>
    </row>
    <row r="700" customFormat="false" ht="12.75" hidden="false" customHeight="false" outlineLevel="0" collapsed="false">
      <c r="E700" s="3"/>
    </row>
    <row r="701" customFormat="false" ht="12.75" hidden="false" customHeight="false" outlineLevel="0" collapsed="false">
      <c r="E701" s="3"/>
    </row>
    <row r="702" customFormat="false" ht="12.75" hidden="false" customHeight="false" outlineLevel="0" collapsed="false">
      <c r="E702" s="3"/>
    </row>
    <row r="703" customFormat="false" ht="12.75" hidden="false" customHeight="false" outlineLevel="0" collapsed="false">
      <c r="E703" s="3"/>
    </row>
    <row r="704" customFormat="false" ht="12.75" hidden="false" customHeight="false" outlineLevel="0" collapsed="false">
      <c r="E704" s="3"/>
    </row>
    <row r="705" customFormat="false" ht="12.75" hidden="false" customHeight="false" outlineLevel="0" collapsed="false">
      <c r="E705" s="3"/>
    </row>
    <row r="706" customFormat="false" ht="12.75" hidden="false" customHeight="false" outlineLevel="0" collapsed="false">
      <c r="E706" s="3"/>
    </row>
    <row r="707" customFormat="false" ht="12.75" hidden="false" customHeight="false" outlineLevel="0" collapsed="false">
      <c r="E707" s="3"/>
    </row>
    <row r="708" customFormat="false" ht="12.75" hidden="false" customHeight="false" outlineLevel="0" collapsed="false">
      <c r="E708" s="3"/>
    </row>
    <row r="709" customFormat="false" ht="12.75" hidden="false" customHeight="false" outlineLevel="0" collapsed="false">
      <c r="E709" s="3"/>
    </row>
    <row r="710" customFormat="false" ht="12.75" hidden="false" customHeight="false" outlineLevel="0" collapsed="false">
      <c r="E710" s="3"/>
    </row>
    <row r="711" customFormat="false" ht="12.75" hidden="false" customHeight="false" outlineLevel="0" collapsed="false">
      <c r="E711" s="3"/>
    </row>
    <row r="712" customFormat="false" ht="12.75" hidden="false" customHeight="false" outlineLevel="0" collapsed="false">
      <c r="E712" s="3"/>
    </row>
    <row r="713" customFormat="false" ht="12.75" hidden="false" customHeight="false" outlineLevel="0" collapsed="false">
      <c r="E713" s="3"/>
    </row>
    <row r="714" customFormat="false" ht="12.75" hidden="false" customHeight="false" outlineLevel="0" collapsed="false">
      <c r="E714" s="3"/>
    </row>
    <row r="715" customFormat="false" ht="12.75" hidden="false" customHeight="false" outlineLevel="0" collapsed="false">
      <c r="E715" s="3"/>
    </row>
    <row r="716" customFormat="false" ht="12.75" hidden="false" customHeight="false" outlineLevel="0" collapsed="false">
      <c r="E716" s="3"/>
    </row>
    <row r="717" customFormat="false" ht="12.75" hidden="false" customHeight="false" outlineLevel="0" collapsed="false">
      <c r="E717" s="3"/>
    </row>
    <row r="718" customFormat="false" ht="12.75" hidden="false" customHeight="false" outlineLevel="0" collapsed="false">
      <c r="E718" s="3"/>
    </row>
    <row r="719" customFormat="false" ht="12.75" hidden="false" customHeight="false" outlineLevel="0" collapsed="false">
      <c r="E719" s="3"/>
    </row>
    <row r="720" customFormat="false" ht="12.75" hidden="false" customHeight="false" outlineLevel="0" collapsed="false">
      <c r="E720" s="3"/>
    </row>
    <row r="721" customFormat="false" ht="12.75" hidden="false" customHeight="false" outlineLevel="0" collapsed="false">
      <c r="E721" s="3"/>
    </row>
    <row r="722" customFormat="false" ht="12.75" hidden="false" customHeight="false" outlineLevel="0" collapsed="false">
      <c r="E722" s="3"/>
    </row>
    <row r="723" customFormat="false" ht="12.75" hidden="false" customHeight="false" outlineLevel="0" collapsed="false">
      <c r="E723" s="3"/>
    </row>
    <row r="724" customFormat="false" ht="12.75" hidden="false" customHeight="false" outlineLevel="0" collapsed="false">
      <c r="E724" s="3"/>
    </row>
    <row r="725" customFormat="false" ht="12.75" hidden="false" customHeight="false" outlineLevel="0" collapsed="false">
      <c r="E725" s="3"/>
    </row>
    <row r="726" customFormat="false" ht="12.75" hidden="false" customHeight="false" outlineLevel="0" collapsed="false">
      <c r="E726" s="3"/>
    </row>
    <row r="727" customFormat="false" ht="12.75" hidden="false" customHeight="false" outlineLevel="0" collapsed="false">
      <c r="E727" s="3"/>
    </row>
    <row r="728" customFormat="false" ht="12.75" hidden="false" customHeight="false" outlineLevel="0" collapsed="false">
      <c r="E728" s="3"/>
    </row>
    <row r="729" customFormat="false" ht="12.75" hidden="false" customHeight="false" outlineLevel="0" collapsed="false">
      <c r="E729" s="3"/>
    </row>
    <row r="730" customFormat="false" ht="12.75" hidden="false" customHeight="false" outlineLevel="0" collapsed="false">
      <c r="E730" s="3"/>
    </row>
    <row r="731" customFormat="false" ht="12.75" hidden="false" customHeight="false" outlineLevel="0" collapsed="false">
      <c r="E731" s="3"/>
    </row>
    <row r="732" customFormat="false" ht="12.75" hidden="false" customHeight="false" outlineLevel="0" collapsed="false">
      <c r="E732" s="3"/>
    </row>
    <row r="733" customFormat="false" ht="12.75" hidden="false" customHeight="false" outlineLevel="0" collapsed="false">
      <c r="E733" s="3"/>
    </row>
    <row r="734" customFormat="false" ht="12.75" hidden="false" customHeight="false" outlineLevel="0" collapsed="false">
      <c r="E734" s="3"/>
    </row>
    <row r="735" customFormat="false" ht="12.75" hidden="false" customHeight="false" outlineLevel="0" collapsed="false">
      <c r="E735" s="3"/>
    </row>
    <row r="736" customFormat="false" ht="12.75" hidden="false" customHeight="false" outlineLevel="0" collapsed="false">
      <c r="E736" s="3"/>
    </row>
    <row r="737" customFormat="false" ht="12.75" hidden="false" customHeight="false" outlineLevel="0" collapsed="false">
      <c r="E737" s="3"/>
    </row>
    <row r="738" customFormat="false" ht="12.75" hidden="false" customHeight="false" outlineLevel="0" collapsed="false">
      <c r="E738" s="3"/>
    </row>
    <row r="739" customFormat="false" ht="12.75" hidden="false" customHeight="false" outlineLevel="0" collapsed="false">
      <c r="E739" s="3"/>
    </row>
    <row r="740" customFormat="false" ht="12.75" hidden="false" customHeight="false" outlineLevel="0" collapsed="false">
      <c r="E740" s="3"/>
    </row>
    <row r="741" customFormat="false" ht="12.75" hidden="false" customHeight="false" outlineLevel="0" collapsed="false">
      <c r="E741" s="3"/>
    </row>
    <row r="742" customFormat="false" ht="12.75" hidden="false" customHeight="false" outlineLevel="0" collapsed="false">
      <c r="E742" s="3"/>
    </row>
    <row r="743" customFormat="false" ht="12.75" hidden="false" customHeight="false" outlineLevel="0" collapsed="false">
      <c r="E743" s="3"/>
    </row>
    <row r="744" customFormat="false" ht="12.75" hidden="false" customHeight="false" outlineLevel="0" collapsed="false">
      <c r="E744" s="3"/>
    </row>
    <row r="745" customFormat="false" ht="12.75" hidden="false" customHeight="false" outlineLevel="0" collapsed="false">
      <c r="E745" s="3"/>
    </row>
    <row r="746" customFormat="false" ht="12.75" hidden="false" customHeight="false" outlineLevel="0" collapsed="false">
      <c r="E746" s="3"/>
    </row>
    <row r="747" customFormat="false" ht="12.75" hidden="false" customHeight="false" outlineLevel="0" collapsed="false">
      <c r="E747" s="3"/>
    </row>
    <row r="748" customFormat="false" ht="12.75" hidden="false" customHeight="false" outlineLevel="0" collapsed="false">
      <c r="E748" s="3"/>
    </row>
    <row r="749" customFormat="false" ht="12.75" hidden="false" customHeight="false" outlineLevel="0" collapsed="false">
      <c r="E749" s="3"/>
    </row>
    <row r="750" customFormat="false" ht="12.75" hidden="false" customHeight="false" outlineLevel="0" collapsed="false">
      <c r="E750" s="3"/>
    </row>
    <row r="751" customFormat="false" ht="12.75" hidden="false" customHeight="false" outlineLevel="0" collapsed="false">
      <c r="E751" s="3"/>
    </row>
    <row r="752" customFormat="false" ht="12.75" hidden="false" customHeight="false" outlineLevel="0" collapsed="false">
      <c r="E752" s="3"/>
    </row>
    <row r="753" customFormat="false" ht="12.75" hidden="false" customHeight="false" outlineLevel="0" collapsed="false">
      <c r="E753" s="3"/>
    </row>
    <row r="754" customFormat="false" ht="12.75" hidden="false" customHeight="false" outlineLevel="0" collapsed="false">
      <c r="E754" s="3"/>
    </row>
    <row r="755" customFormat="false" ht="12.75" hidden="false" customHeight="false" outlineLevel="0" collapsed="false">
      <c r="E755" s="3"/>
    </row>
    <row r="756" customFormat="false" ht="12.75" hidden="false" customHeight="false" outlineLevel="0" collapsed="false">
      <c r="E756" s="3"/>
    </row>
    <row r="757" customFormat="false" ht="12.75" hidden="false" customHeight="false" outlineLevel="0" collapsed="false">
      <c r="E757" s="3"/>
    </row>
    <row r="758" customFormat="false" ht="12.75" hidden="false" customHeight="false" outlineLevel="0" collapsed="false">
      <c r="E758" s="3"/>
    </row>
    <row r="759" customFormat="false" ht="12.75" hidden="false" customHeight="false" outlineLevel="0" collapsed="false">
      <c r="E759" s="3"/>
    </row>
    <row r="760" customFormat="false" ht="12.75" hidden="false" customHeight="false" outlineLevel="0" collapsed="false">
      <c r="E760" s="3"/>
    </row>
    <row r="761" customFormat="false" ht="12.75" hidden="false" customHeight="false" outlineLevel="0" collapsed="false">
      <c r="E761" s="3"/>
    </row>
    <row r="762" customFormat="false" ht="12.75" hidden="false" customHeight="false" outlineLevel="0" collapsed="false">
      <c r="E762" s="3"/>
    </row>
    <row r="763" customFormat="false" ht="12.75" hidden="false" customHeight="false" outlineLevel="0" collapsed="false">
      <c r="E763" s="3"/>
    </row>
    <row r="764" customFormat="false" ht="12.75" hidden="false" customHeight="false" outlineLevel="0" collapsed="false">
      <c r="E764" s="3"/>
    </row>
    <row r="765" customFormat="false" ht="12.75" hidden="false" customHeight="false" outlineLevel="0" collapsed="false">
      <c r="E765" s="3"/>
    </row>
    <row r="766" customFormat="false" ht="12.75" hidden="false" customHeight="false" outlineLevel="0" collapsed="false">
      <c r="E766" s="3"/>
    </row>
    <row r="767" customFormat="false" ht="12.75" hidden="false" customHeight="false" outlineLevel="0" collapsed="false">
      <c r="E767" s="3"/>
    </row>
    <row r="768" customFormat="false" ht="12.75" hidden="false" customHeight="false" outlineLevel="0" collapsed="false">
      <c r="E768" s="3"/>
    </row>
    <row r="769" customFormat="false" ht="12.75" hidden="false" customHeight="false" outlineLevel="0" collapsed="false">
      <c r="E769" s="3"/>
    </row>
    <row r="770" customFormat="false" ht="12.75" hidden="false" customHeight="false" outlineLevel="0" collapsed="false">
      <c r="E770" s="3"/>
    </row>
    <row r="771" customFormat="false" ht="12.75" hidden="false" customHeight="false" outlineLevel="0" collapsed="false">
      <c r="E771" s="3"/>
    </row>
    <row r="772" customFormat="false" ht="12.75" hidden="false" customHeight="false" outlineLevel="0" collapsed="false">
      <c r="E772" s="3"/>
    </row>
    <row r="773" customFormat="false" ht="12.75" hidden="false" customHeight="false" outlineLevel="0" collapsed="false">
      <c r="E773" s="3"/>
    </row>
    <row r="774" customFormat="false" ht="12.75" hidden="false" customHeight="false" outlineLevel="0" collapsed="false">
      <c r="E774" s="3"/>
    </row>
    <row r="775" customFormat="false" ht="12.75" hidden="false" customHeight="false" outlineLevel="0" collapsed="false">
      <c r="E775" s="3"/>
    </row>
    <row r="776" customFormat="false" ht="12.75" hidden="false" customHeight="false" outlineLevel="0" collapsed="false">
      <c r="E776" s="3"/>
    </row>
    <row r="777" customFormat="false" ht="12.75" hidden="false" customHeight="false" outlineLevel="0" collapsed="false">
      <c r="E777" s="3"/>
    </row>
    <row r="778" customFormat="false" ht="12.75" hidden="false" customHeight="false" outlineLevel="0" collapsed="false">
      <c r="E778" s="3"/>
    </row>
    <row r="779" customFormat="false" ht="12.75" hidden="false" customHeight="false" outlineLevel="0" collapsed="false">
      <c r="E779" s="3"/>
    </row>
    <row r="780" customFormat="false" ht="12.75" hidden="false" customHeight="false" outlineLevel="0" collapsed="false">
      <c r="E780" s="3"/>
    </row>
    <row r="781" customFormat="false" ht="12.75" hidden="false" customHeight="false" outlineLevel="0" collapsed="false">
      <c r="E781" s="3"/>
    </row>
    <row r="782" customFormat="false" ht="12.75" hidden="false" customHeight="false" outlineLevel="0" collapsed="false">
      <c r="E782" s="3"/>
    </row>
    <row r="783" customFormat="false" ht="12.75" hidden="false" customHeight="false" outlineLevel="0" collapsed="false">
      <c r="E783" s="3"/>
    </row>
    <row r="784" customFormat="false" ht="12.75" hidden="false" customHeight="false" outlineLevel="0" collapsed="false">
      <c r="E784" s="3"/>
    </row>
    <row r="785" customFormat="false" ht="12.75" hidden="false" customHeight="false" outlineLevel="0" collapsed="false">
      <c r="E785" s="3"/>
    </row>
    <row r="786" customFormat="false" ht="12.75" hidden="false" customHeight="false" outlineLevel="0" collapsed="false">
      <c r="E786" s="3"/>
    </row>
    <row r="787" customFormat="false" ht="12.75" hidden="false" customHeight="false" outlineLevel="0" collapsed="false">
      <c r="E787" s="3"/>
    </row>
    <row r="788" customFormat="false" ht="12.75" hidden="false" customHeight="false" outlineLevel="0" collapsed="false">
      <c r="E788" s="3"/>
    </row>
    <row r="789" customFormat="false" ht="12.75" hidden="false" customHeight="false" outlineLevel="0" collapsed="false">
      <c r="E789" s="3"/>
    </row>
    <row r="790" customFormat="false" ht="12.75" hidden="false" customHeight="false" outlineLevel="0" collapsed="false">
      <c r="E790" s="3"/>
    </row>
    <row r="791" customFormat="false" ht="12.75" hidden="false" customHeight="false" outlineLevel="0" collapsed="false">
      <c r="E791" s="3"/>
    </row>
    <row r="792" customFormat="false" ht="12.75" hidden="false" customHeight="false" outlineLevel="0" collapsed="false">
      <c r="E792" s="3"/>
    </row>
    <row r="793" customFormat="false" ht="12.75" hidden="false" customHeight="false" outlineLevel="0" collapsed="false">
      <c r="E793" s="3"/>
    </row>
    <row r="794" customFormat="false" ht="12.75" hidden="false" customHeight="false" outlineLevel="0" collapsed="false">
      <c r="E794" s="3"/>
    </row>
    <row r="795" customFormat="false" ht="12.75" hidden="false" customHeight="false" outlineLevel="0" collapsed="false">
      <c r="E795" s="3"/>
    </row>
    <row r="796" customFormat="false" ht="12.75" hidden="false" customHeight="false" outlineLevel="0" collapsed="false">
      <c r="E796" s="3"/>
    </row>
    <row r="797" customFormat="false" ht="12.75" hidden="false" customHeight="false" outlineLevel="0" collapsed="false">
      <c r="E797" s="3"/>
    </row>
    <row r="798" customFormat="false" ht="12.75" hidden="false" customHeight="false" outlineLevel="0" collapsed="false">
      <c r="E798" s="3"/>
    </row>
    <row r="799" customFormat="false" ht="12.75" hidden="false" customHeight="false" outlineLevel="0" collapsed="false">
      <c r="E799" s="3"/>
    </row>
    <row r="800" customFormat="false" ht="12.75" hidden="false" customHeight="false" outlineLevel="0" collapsed="false">
      <c r="E800" s="3"/>
    </row>
    <row r="801" customFormat="false" ht="12.75" hidden="false" customHeight="false" outlineLevel="0" collapsed="false">
      <c r="E801" s="3"/>
    </row>
    <row r="802" customFormat="false" ht="12.75" hidden="false" customHeight="false" outlineLevel="0" collapsed="false">
      <c r="E802" s="3"/>
    </row>
    <row r="803" customFormat="false" ht="12.75" hidden="false" customHeight="false" outlineLevel="0" collapsed="false">
      <c r="E803" s="3"/>
    </row>
    <row r="804" customFormat="false" ht="12.75" hidden="false" customHeight="false" outlineLevel="0" collapsed="false">
      <c r="E804" s="3"/>
    </row>
    <row r="805" customFormat="false" ht="12.75" hidden="false" customHeight="false" outlineLevel="0" collapsed="false">
      <c r="E805" s="3"/>
    </row>
    <row r="806" customFormat="false" ht="12.75" hidden="false" customHeight="false" outlineLevel="0" collapsed="false">
      <c r="E806" s="3"/>
    </row>
    <row r="807" customFormat="false" ht="12.75" hidden="false" customHeight="false" outlineLevel="0" collapsed="false">
      <c r="E807" s="3"/>
    </row>
    <row r="808" customFormat="false" ht="12.75" hidden="false" customHeight="false" outlineLevel="0" collapsed="false">
      <c r="E808" s="3"/>
    </row>
    <row r="809" customFormat="false" ht="12.75" hidden="false" customHeight="false" outlineLevel="0" collapsed="false">
      <c r="E809" s="3"/>
    </row>
    <row r="810" customFormat="false" ht="12.75" hidden="false" customHeight="false" outlineLevel="0" collapsed="false">
      <c r="E810" s="3"/>
    </row>
    <row r="811" customFormat="false" ht="12.75" hidden="false" customHeight="false" outlineLevel="0" collapsed="false">
      <c r="E811" s="3"/>
    </row>
    <row r="812" customFormat="false" ht="12.75" hidden="false" customHeight="false" outlineLevel="0" collapsed="false">
      <c r="E812" s="3"/>
    </row>
    <row r="813" customFormat="false" ht="12.75" hidden="false" customHeight="false" outlineLevel="0" collapsed="false">
      <c r="E813" s="3"/>
    </row>
    <row r="814" customFormat="false" ht="12.75" hidden="false" customHeight="false" outlineLevel="0" collapsed="false">
      <c r="E814" s="3"/>
    </row>
    <row r="815" customFormat="false" ht="12.75" hidden="false" customHeight="false" outlineLevel="0" collapsed="false">
      <c r="E815" s="3"/>
    </row>
    <row r="816" customFormat="false" ht="12.75" hidden="false" customHeight="false" outlineLevel="0" collapsed="false">
      <c r="E816" s="3"/>
    </row>
    <row r="817" customFormat="false" ht="12.75" hidden="false" customHeight="false" outlineLevel="0" collapsed="false">
      <c r="E817" s="3"/>
    </row>
    <row r="818" customFormat="false" ht="12.75" hidden="false" customHeight="false" outlineLevel="0" collapsed="false">
      <c r="E818" s="3"/>
    </row>
    <row r="819" customFormat="false" ht="12.75" hidden="false" customHeight="false" outlineLevel="0" collapsed="false">
      <c r="E819" s="3"/>
    </row>
    <row r="820" customFormat="false" ht="12.75" hidden="false" customHeight="false" outlineLevel="0" collapsed="false">
      <c r="E820" s="3"/>
    </row>
    <row r="821" customFormat="false" ht="12.75" hidden="false" customHeight="false" outlineLevel="0" collapsed="false">
      <c r="E821" s="3"/>
    </row>
    <row r="822" customFormat="false" ht="12.75" hidden="false" customHeight="false" outlineLevel="0" collapsed="false">
      <c r="E822" s="3"/>
    </row>
    <row r="823" customFormat="false" ht="12.75" hidden="false" customHeight="false" outlineLevel="0" collapsed="false">
      <c r="E823" s="3"/>
    </row>
    <row r="824" customFormat="false" ht="12.75" hidden="false" customHeight="false" outlineLevel="0" collapsed="false">
      <c r="E824" s="3"/>
    </row>
    <row r="825" customFormat="false" ht="12.75" hidden="false" customHeight="false" outlineLevel="0" collapsed="false">
      <c r="E825" s="3"/>
    </row>
    <row r="826" customFormat="false" ht="12.75" hidden="false" customHeight="false" outlineLevel="0" collapsed="false">
      <c r="E826" s="3"/>
    </row>
    <row r="827" customFormat="false" ht="12.75" hidden="false" customHeight="false" outlineLevel="0" collapsed="false">
      <c r="E827" s="3"/>
    </row>
    <row r="828" customFormat="false" ht="12.75" hidden="false" customHeight="false" outlineLevel="0" collapsed="false">
      <c r="E828" s="3"/>
    </row>
    <row r="829" customFormat="false" ht="12.75" hidden="false" customHeight="false" outlineLevel="0" collapsed="false">
      <c r="E829" s="3"/>
    </row>
    <row r="830" customFormat="false" ht="12.75" hidden="false" customHeight="false" outlineLevel="0" collapsed="false">
      <c r="E830" s="3"/>
    </row>
    <row r="831" customFormat="false" ht="12.75" hidden="false" customHeight="false" outlineLevel="0" collapsed="false">
      <c r="E831" s="3"/>
    </row>
    <row r="832" customFormat="false" ht="12.75" hidden="false" customHeight="false" outlineLevel="0" collapsed="false">
      <c r="E832" s="3"/>
    </row>
    <row r="833" customFormat="false" ht="12.75" hidden="false" customHeight="false" outlineLevel="0" collapsed="false">
      <c r="E833" s="3"/>
    </row>
    <row r="834" customFormat="false" ht="12.75" hidden="false" customHeight="false" outlineLevel="0" collapsed="false">
      <c r="E834" s="3"/>
    </row>
    <row r="835" customFormat="false" ht="12.75" hidden="false" customHeight="false" outlineLevel="0" collapsed="false">
      <c r="E835" s="3"/>
    </row>
    <row r="836" customFormat="false" ht="12.75" hidden="false" customHeight="false" outlineLevel="0" collapsed="false">
      <c r="E836" s="3"/>
    </row>
    <row r="837" customFormat="false" ht="12.75" hidden="false" customHeight="false" outlineLevel="0" collapsed="false">
      <c r="E837" s="3"/>
    </row>
    <row r="838" customFormat="false" ht="12.75" hidden="false" customHeight="false" outlineLevel="0" collapsed="false">
      <c r="E838" s="3"/>
    </row>
    <row r="839" customFormat="false" ht="12.75" hidden="false" customHeight="false" outlineLevel="0" collapsed="false">
      <c r="E839" s="3"/>
    </row>
    <row r="840" customFormat="false" ht="12.75" hidden="false" customHeight="false" outlineLevel="0" collapsed="false">
      <c r="E840" s="3"/>
    </row>
    <row r="841" customFormat="false" ht="12.75" hidden="false" customHeight="false" outlineLevel="0" collapsed="false">
      <c r="E841" s="3"/>
    </row>
    <row r="842" customFormat="false" ht="12.75" hidden="false" customHeight="false" outlineLevel="0" collapsed="false">
      <c r="E842" s="3"/>
    </row>
    <row r="843" customFormat="false" ht="12.75" hidden="false" customHeight="false" outlineLevel="0" collapsed="false">
      <c r="E843" s="3"/>
    </row>
    <row r="844" customFormat="false" ht="12.75" hidden="false" customHeight="false" outlineLevel="0" collapsed="false">
      <c r="E844" s="3"/>
    </row>
    <row r="845" customFormat="false" ht="12.75" hidden="false" customHeight="false" outlineLevel="0" collapsed="false">
      <c r="E845" s="3"/>
    </row>
    <row r="846" customFormat="false" ht="12.75" hidden="false" customHeight="false" outlineLevel="0" collapsed="false">
      <c r="E846" s="3"/>
    </row>
    <row r="847" customFormat="false" ht="12.75" hidden="false" customHeight="false" outlineLevel="0" collapsed="false">
      <c r="E847" s="3"/>
    </row>
    <row r="848" customFormat="false" ht="12.75" hidden="false" customHeight="false" outlineLevel="0" collapsed="false">
      <c r="E848" s="3"/>
    </row>
    <row r="849" customFormat="false" ht="12.75" hidden="false" customHeight="false" outlineLevel="0" collapsed="false">
      <c r="E849" s="3"/>
    </row>
    <row r="850" customFormat="false" ht="12.75" hidden="false" customHeight="false" outlineLevel="0" collapsed="false">
      <c r="E850" s="3"/>
    </row>
    <row r="851" customFormat="false" ht="12.75" hidden="false" customHeight="false" outlineLevel="0" collapsed="false">
      <c r="E851" s="3"/>
    </row>
    <row r="852" customFormat="false" ht="12.75" hidden="false" customHeight="false" outlineLevel="0" collapsed="false">
      <c r="E852" s="3"/>
    </row>
    <row r="853" customFormat="false" ht="12.75" hidden="false" customHeight="false" outlineLevel="0" collapsed="false">
      <c r="E853" s="3"/>
    </row>
    <row r="854" customFormat="false" ht="12.75" hidden="false" customHeight="false" outlineLevel="0" collapsed="false">
      <c r="E854" s="3"/>
    </row>
    <row r="855" customFormat="false" ht="12.75" hidden="false" customHeight="false" outlineLevel="0" collapsed="false">
      <c r="E855" s="3"/>
    </row>
    <row r="856" customFormat="false" ht="12.75" hidden="false" customHeight="false" outlineLevel="0" collapsed="false">
      <c r="E856" s="3"/>
    </row>
    <row r="857" customFormat="false" ht="12.75" hidden="false" customHeight="false" outlineLevel="0" collapsed="false">
      <c r="E857" s="3"/>
    </row>
    <row r="858" customFormat="false" ht="12.75" hidden="false" customHeight="false" outlineLevel="0" collapsed="false">
      <c r="E858" s="3"/>
    </row>
    <row r="859" customFormat="false" ht="12.75" hidden="false" customHeight="false" outlineLevel="0" collapsed="false">
      <c r="E859" s="3"/>
    </row>
    <row r="860" customFormat="false" ht="12.75" hidden="false" customHeight="false" outlineLevel="0" collapsed="false">
      <c r="E860" s="3"/>
    </row>
    <row r="861" customFormat="false" ht="12.75" hidden="false" customHeight="false" outlineLevel="0" collapsed="false">
      <c r="E861" s="3"/>
    </row>
    <row r="862" customFormat="false" ht="12.75" hidden="false" customHeight="false" outlineLevel="0" collapsed="false">
      <c r="E862" s="3"/>
    </row>
    <row r="863" customFormat="false" ht="12.75" hidden="false" customHeight="false" outlineLevel="0" collapsed="false">
      <c r="E863" s="3"/>
    </row>
    <row r="864" customFormat="false" ht="12.75" hidden="false" customHeight="false" outlineLevel="0" collapsed="false">
      <c r="E864" s="3"/>
    </row>
    <row r="865" customFormat="false" ht="12.75" hidden="false" customHeight="false" outlineLevel="0" collapsed="false">
      <c r="E865" s="3"/>
    </row>
    <row r="866" customFormat="false" ht="12.75" hidden="false" customHeight="false" outlineLevel="0" collapsed="false">
      <c r="E866" s="3"/>
    </row>
    <row r="867" customFormat="false" ht="12.75" hidden="false" customHeight="false" outlineLevel="0" collapsed="false">
      <c r="E867" s="3"/>
    </row>
    <row r="868" customFormat="false" ht="12.75" hidden="false" customHeight="false" outlineLevel="0" collapsed="false">
      <c r="E868" s="3"/>
    </row>
    <row r="869" customFormat="false" ht="12.75" hidden="false" customHeight="false" outlineLevel="0" collapsed="false">
      <c r="E869" s="3"/>
    </row>
    <row r="870" customFormat="false" ht="12.75" hidden="false" customHeight="false" outlineLevel="0" collapsed="false">
      <c r="E870" s="3"/>
    </row>
    <row r="871" customFormat="false" ht="12.75" hidden="false" customHeight="false" outlineLevel="0" collapsed="false">
      <c r="E871" s="3"/>
    </row>
    <row r="872" customFormat="false" ht="12.75" hidden="false" customHeight="false" outlineLevel="0" collapsed="false">
      <c r="E872" s="3"/>
    </row>
    <row r="873" customFormat="false" ht="12.75" hidden="false" customHeight="false" outlineLevel="0" collapsed="false">
      <c r="E873" s="3"/>
    </row>
    <row r="874" customFormat="false" ht="12.75" hidden="false" customHeight="false" outlineLevel="0" collapsed="false">
      <c r="E874" s="3"/>
    </row>
    <row r="875" customFormat="false" ht="12.75" hidden="false" customHeight="false" outlineLevel="0" collapsed="false">
      <c r="E875" s="3"/>
    </row>
    <row r="876" customFormat="false" ht="12.75" hidden="false" customHeight="false" outlineLevel="0" collapsed="false">
      <c r="E876" s="3"/>
    </row>
    <row r="877" customFormat="false" ht="12.75" hidden="false" customHeight="false" outlineLevel="0" collapsed="false">
      <c r="E877" s="3"/>
    </row>
    <row r="878" customFormat="false" ht="12.75" hidden="false" customHeight="false" outlineLevel="0" collapsed="false">
      <c r="E878" s="3"/>
    </row>
    <row r="879" customFormat="false" ht="12.75" hidden="false" customHeight="false" outlineLevel="0" collapsed="false">
      <c r="E879" s="3"/>
    </row>
    <row r="880" customFormat="false" ht="12.75" hidden="false" customHeight="false" outlineLevel="0" collapsed="false">
      <c r="E880" s="3"/>
    </row>
    <row r="881" customFormat="false" ht="12.75" hidden="false" customHeight="false" outlineLevel="0" collapsed="false">
      <c r="E881" s="3"/>
    </row>
    <row r="882" customFormat="false" ht="12.75" hidden="false" customHeight="false" outlineLevel="0" collapsed="false">
      <c r="E882" s="3"/>
    </row>
    <row r="883" customFormat="false" ht="12.75" hidden="false" customHeight="false" outlineLevel="0" collapsed="false">
      <c r="E883" s="3"/>
    </row>
    <row r="884" customFormat="false" ht="12.75" hidden="false" customHeight="false" outlineLevel="0" collapsed="false">
      <c r="E884" s="3"/>
    </row>
    <row r="885" customFormat="false" ht="12.75" hidden="false" customHeight="false" outlineLevel="0" collapsed="false">
      <c r="E885" s="3"/>
    </row>
    <row r="886" customFormat="false" ht="12.75" hidden="false" customHeight="false" outlineLevel="0" collapsed="false">
      <c r="E886" s="3"/>
    </row>
    <row r="887" customFormat="false" ht="12.75" hidden="false" customHeight="false" outlineLevel="0" collapsed="false">
      <c r="E887" s="3"/>
    </row>
    <row r="888" customFormat="false" ht="12.75" hidden="false" customHeight="false" outlineLevel="0" collapsed="false">
      <c r="E888" s="3"/>
    </row>
    <row r="889" customFormat="false" ht="12.75" hidden="false" customHeight="false" outlineLevel="0" collapsed="false">
      <c r="E889" s="3"/>
    </row>
    <row r="890" customFormat="false" ht="12.75" hidden="false" customHeight="false" outlineLevel="0" collapsed="false">
      <c r="E890" s="3"/>
    </row>
    <row r="891" customFormat="false" ht="12.75" hidden="false" customHeight="false" outlineLevel="0" collapsed="false">
      <c r="E891" s="3"/>
    </row>
    <row r="892" customFormat="false" ht="12.75" hidden="false" customHeight="false" outlineLevel="0" collapsed="false">
      <c r="E892" s="3"/>
    </row>
    <row r="893" customFormat="false" ht="12.75" hidden="false" customHeight="false" outlineLevel="0" collapsed="false">
      <c r="E893" s="3"/>
    </row>
    <row r="894" customFormat="false" ht="12.75" hidden="false" customHeight="false" outlineLevel="0" collapsed="false">
      <c r="E894" s="3"/>
    </row>
    <row r="895" customFormat="false" ht="12.75" hidden="false" customHeight="false" outlineLevel="0" collapsed="false">
      <c r="E895" s="3"/>
    </row>
    <row r="896" customFormat="false" ht="12.75" hidden="false" customHeight="false" outlineLevel="0" collapsed="false">
      <c r="E896" s="3"/>
    </row>
    <row r="897" customFormat="false" ht="12.75" hidden="false" customHeight="false" outlineLevel="0" collapsed="false">
      <c r="E897" s="3"/>
    </row>
    <row r="898" customFormat="false" ht="12.75" hidden="false" customHeight="false" outlineLevel="0" collapsed="false">
      <c r="E898" s="3"/>
    </row>
    <row r="899" customFormat="false" ht="12.75" hidden="false" customHeight="false" outlineLevel="0" collapsed="false">
      <c r="E899" s="3"/>
    </row>
    <row r="900" customFormat="false" ht="12.75" hidden="false" customHeight="false" outlineLevel="0" collapsed="false">
      <c r="E900" s="3"/>
    </row>
    <row r="901" customFormat="false" ht="12.75" hidden="false" customHeight="false" outlineLevel="0" collapsed="false">
      <c r="E901" s="3"/>
    </row>
    <row r="902" customFormat="false" ht="12.75" hidden="false" customHeight="false" outlineLevel="0" collapsed="false">
      <c r="E902" s="3"/>
    </row>
    <row r="903" customFormat="false" ht="12.75" hidden="false" customHeight="false" outlineLevel="0" collapsed="false">
      <c r="E903" s="3"/>
    </row>
    <row r="904" customFormat="false" ht="12.75" hidden="false" customHeight="false" outlineLevel="0" collapsed="false">
      <c r="E904" s="3"/>
    </row>
    <row r="905" customFormat="false" ht="12.75" hidden="false" customHeight="false" outlineLevel="0" collapsed="false">
      <c r="E905" s="3"/>
    </row>
    <row r="906" customFormat="false" ht="12.75" hidden="false" customHeight="false" outlineLevel="0" collapsed="false">
      <c r="E906" s="3"/>
    </row>
    <row r="907" customFormat="false" ht="12.75" hidden="false" customHeight="false" outlineLevel="0" collapsed="false">
      <c r="E907" s="3"/>
    </row>
    <row r="908" customFormat="false" ht="12.75" hidden="false" customHeight="false" outlineLevel="0" collapsed="false">
      <c r="E908" s="3"/>
    </row>
    <row r="909" customFormat="false" ht="12.75" hidden="false" customHeight="false" outlineLevel="0" collapsed="false">
      <c r="E909" s="3"/>
    </row>
    <row r="910" customFormat="false" ht="12.75" hidden="false" customHeight="false" outlineLevel="0" collapsed="false">
      <c r="E910" s="3"/>
    </row>
    <row r="911" customFormat="false" ht="12.75" hidden="false" customHeight="false" outlineLevel="0" collapsed="false">
      <c r="E911" s="3"/>
    </row>
    <row r="912" customFormat="false" ht="12.75" hidden="false" customHeight="false" outlineLevel="0" collapsed="false">
      <c r="E912" s="3"/>
    </row>
    <row r="913" customFormat="false" ht="12.75" hidden="false" customHeight="false" outlineLevel="0" collapsed="false">
      <c r="E913" s="3"/>
    </row>
    <row r="914" customFormat="false" ht="12.75" hidden="false" customHeight="false" outlineLevel="0" collapsed="false">
      <c r="E914" s="3"/>
    </row>
    <row r="915" customFormat="false" ht="12.75" hidden="false" customHeight="false" outlineLevel="0" collapsed="false">
      <c r="E915" s="3"/>
    </row>
    <row r="916" customFormat="false" ht="12.75" hidden="false" customHeight="false" outlineLevel="0" collapsed="false">
      <c r="E916" s="3"/>
    </row>
    <row r="917" customFormat="false" ht="12.75" hidden="false" customHeight="false" outlineLevel="0" collapsed="false">
      <c r="E917" s="3"/>
    </row>
    <row r="918" customFormat="false" ht="12.75" hidden="false" customHeight="false" outlineLevel="0" collapsed="false">
      <c r="E918" s="3"/>
    </row>
    <row r="919" customFormat="false" ht="12.75" hidden="false" customHeight="false" outlineLevel="0" collapsed="false">
      <c r="E919" s="3"/>
    </row>
    <row r="920" customFormat="false" ht="12.75" hidden="false" customHeight="false" outlineLevel="0" collapsed="false">
      <c r="E920" s="3"/>
    </row>
    <row r="921" customFormat="false" ht="12.75" hidden="false" customHeight="false" outlineLevel="0" collapsed="false">
      <c r="E921" s="3"/>
    </row>
    <row r="922" customFormat="false" ht="12.75" hidden="false" customHeight="false" outlineLevel="0" collapsed="false">
      <c r="E922" s="3"/>
    </row>
    <row r="923" customFormat="false" ht="12.75" hidden="false" customHeight="false" outlineLevel="0" collapsed="false">
      <c r="E923" s="3"/>
    </row>
    <row r="924" customFormat="false" ht="12.75" hidden="false" customHeight="false" outlineLevel="0" collapsed="false">
      <c r="E924" s="3"/>
    </row>
    <row r="925" customFormat="false" ht="12.75" hidden="false" customHeight="false" outlineLevel="0" collapsed="false">
      <c r="E925" s="3"/>
    </row>
    <row r="926" customFormat="false" ht="12.75" hidden="false" customHeight="false" outlineLevel="0" collapsed="false">
      <c r="E926" s="3"/>
    </row>
    <row r="927" customFormat="false" ht="12.75" hidden="false" customHeight="false" outlineLevel="0" collapsed="false">
      <c r="E927" s="3"/>
    </row>
    <row r="928" customFormat="false" ht="12.75" hidden="false" customHeight="false" outlineLevel="0" collapsed="false">
      <c r="E928" s="3"/>
    </row>
    <row r="929" customFormat="false" ht="12.75" hidden="false" customHeight="false" outlineLevel="0" collapsed="false">
      <c r="E929" s="3"/>
    </row>
    <row r="930" customFormat="false" ht="12.75" hidden="false" customHeight="false" outlineLevel="0" collapsed="false">
      <c r="E930" s="3"/>
    </row>
    <row r="931" customFormat="false" ht="12.75" hidden="false" customHeight="false" outlineLevel="0" collapsed="false">
      <c r="E931" s="3"/>
    </row>
    <row r="932" customFormat="false" ht="12.75" hidden="false" customHeight="false" outlineLevel="0" collapsed="false">
      <c r="E932" s="3"/>
    </row>
    <row r="933" customFormat="false" ht="12.75" hidden="false" customHeight="false" outlineLevel="0" collapsed="false">
      <c r="E933" s="3"/>
    </row>
    <row r="934" customFormat="false" ht="12.75" hidden="false" customHeight="false" outlineLevel="0" collapsed="false">
      <c r="E934" s="3"/>
    </row>
    <row r="935" customFormat="false" ht="12.75" hidden="false" customHeight="false" outlineLevel="0" collapsed="false">
      <c r="E935" s="3"/>
    </row>
    <row r="936" customFormat="false" ht="12.75" hidden="false" customHeight="false" outlineLevel="0" collapsed="false">
      <c r="E936" s="3"/>
    </row>
    <row r="937" customFormat="false" ht="12.75" hidden="false" customHeight="false" outlineLevel="0" collapsed="false">
      <c r="E937" s="3"/>
    </row>
    <row r="938" customFormat="false" ht="12.75" hidden="false" customHeight="false" outlineLevel="0" collapsed="false">
      <c r="E938" s="3"/>
    </row>
    <row r="939" customFormat="false" ht="12.75" hidden="false" customHeight="false" outlineLevel="0" collapsed="false">
      <c r="E939" s="3"/>
    </row>
    <row r="940" customFormat="false" ht="12.75" hidden="false" customHeight="false" outlineLevel="0" collapsed="false">
      <c r="E940" s="3"/>
    </row>
    <row r="941" customFormat="false" ht="12.75" hidden="false" customHeight="false" outlineLevel="0" collapsed="false">
      <c r="E941" s="3"/>
    </row>
    <row r="942" customFormat="false" ht="12.75" hidden="false" customHeight="false" outlineLevel="0" collapsed="false">
      <c r="E942" s="3"/>
    </row>
    <row r="943" customFormat="false" ht="12.75" hidden="false" customHeight="false" outlineLevel="0" collapsed="false">
      <c r="E943" s="3"/>
    </row>
    <row r="944" customFormat="false" ht="12.75" hidden="false" customHeight="false" outlineLevel="0" collapsed="false">
      <c r="E944" s="3"/>
    </row>
    <row r="945" customFormat="false" ht="12.75" hidden="false" customHeight="false" outlineLevel="0" collapsed="false">
      <c r="E945" s="3"/>
    </row>
    <row r="946" customFormat="false" ht="12.75" hidden="false" customHeight="false" outlineLevel="0" collapsed="false">
      <c r="E946" s="3"/>
    </row>
    <row r="947" customFormat="false" ht="12.75" hidden="false" customHeight="false" outlineLevel="0" collapsed="false">
      <c r="E947" s="3"/>
    </row>
    <row r="948" customFormat="false" ht="12.75" hidden="false" customHeight="false" outlineLevel="0" collapsed="false">
      <c r="E948" s="3"/>
    </row>
    <row r="949" customFormat="false" ht="12.75" hidden="false" customHeight="false" outlineLevel="0" collapsed="false">
      <c r="E949" s="3"/>
    </row>
    <row r="950" customFormat="false" ht="12.75" hidden="false" customHeight="false" outlineLevel="0" collapsed="false">
      <c r="E950" s="3"/>
    </row>
    <row r="951" customFormat="false" ht="12.75" hidden="false" customHeight="false" outlineLevel="0" collapsed="false">
      <c r="E951" s="3"/>
    </row>
    <row r="952" customFormat="false" ht="12.75" hidden="false" customHeight="false" outlineLevel="0" collapsed="false">
      <c r="E952" s="3"/>
    </row>
    <row r="953" customFormat="false" ht="12.75" hidden="false" customHeight="false" outlineLevel="0" collapsed="false">
      <c r="E953" s="3"/>
    </row>
    <row r="954" customFormat="false" ht="12.75" hidden="false" customHeight="false" outlineLevel="0" collapsed="false">
      <c r="E954" s="3"/>
    </row>
    <row r="955" customFormat="false" ht="12.75" hidden="false" customHeight="false" outlineLevel="0" collapsed="false">
      <c r="E955" s="3"/>
    </row>
    <row r="956" customFormat="false" ht="12.75" hidden="false" customHeight="false" outlineLevel="0" collapsed="false">
      <c r="E956" s="3"/>
    </row>
    <row r="957" customFormat="false" ht="12.75" hidden="false" customHeight="false" outlineLevel="0" collapsed="false">
      <c r="E957" s="3"/>
    </row>
    <row r="958" customFormat="false" ht="12.75" hidden="false" customHeight="false" outlineLevel="0" collapsed="false">
      <c r="E958" s="3"/>
    </row>
    <row r="959" customFormat="false" ht="12.75" hidden="false" customHeight="false" outlineLevel="0" collapsed="false">
      <c r="E959" s="3"/>
    </row>
    <row r="960" customFormat="false" ht="12.75" hidden="false" customHeight="false" outlineLevel="0" collapsed="false">
      <c r="E960" s="3"/>
    </row>
    <row r="961" customFormat="false" ht="12.75" hidden="false" customHeight="false" outlineLevel="0" collapsed="false">
      <c r="E961" s="3"/>
    </row>
    <row r="962" customFormat="false" ht="12.75" hidden="false" customHeight="false" outlineLevel="0" collapsed="false">
      <c r="E962" s="3"/>
    </row>
    <row r="963" customFormat="false" ht="12.75" hidden="false" customHeight="false" outlineLevel="0" collapsed="false">
      <c r="E963" s="3"/>
    </row>
    <row r="964" customFormat="false" ht="12.75" hidden="false" customHeight="false" outlineLevel="0" collapsed="false">
      <c r="E964" s="3"/>
    </row>
    <row r="965" customFormat="false" ht="12.75" hidden="false" customHeight="false" outlineLevel="0" collapsed="false">
      <c r="E965" s="3"/>
    </row>
    <row r="966" customFormat="false" ht="12.75" hidden="false" customHeight="false" outlineLevel="0" collapsed="false">
      <c r="E966" s="3"/>
    </row>
    <row r="967" customFormat="false" ht="12.75" hidden="false" customHeight="false" outlineLevel="0" collapsed="false">
      <c r="E967" s="3"/>
    </row>
    <row r="968" customFormat="false" ht="12.75" hidden="false" customHeight="false" outlineLevel="0" collapsed="false">
      <c r="E968" s="3"/>
    </row>
    <row r="969" customFormat="false" ht="12.75" hidden="false" customHeight="false" outlineLevel="0" collapsed="false">
      <c r="E969" s="3"/>
    </row>
    <row r="970" customFormat="false" ht="12.75" hidden="false" customHeight="false" outlineLevel="0" collapsed="false">
      <c r="E970" s="3"/>
    </row>
    <row r="971" customFormat="false" ht="12.75" hidden="false" customHeight="false" outlineLevel="0" collapsed="false">
      <c r="E971" s="3"/>
    </row>
    <row r="972" customFormat="false" ht="12.75" hidden="false" customHeight="false" outlineLevel="0" collapsed="false">
      <c r="E972" s="3"/>
    </row>
    <row r="973" customFormat="false" ht="12.75" hidden="false" customHeight="false" outlineLevel="0" collapsed="false">
      <c r="E973" s="3"/>
    </row>
    <row r="974" customFormat="false" ht="12.75" hidden="false" customHeight="false" outlineLevel="0" collapsed="false">
      <c r="E974" s="3"/>
    </row>
    <row r="975" customFormat="false" ht="12.75" hidden="false" customHeight="false" outlineLevel="0" collapsed="false">
      <c r="E975" s="3"/>
    </row>
    <row r="976" customFormat="false" ht="12.75" hidden="false" customHeight="false" outlineLevel="0" collapsed="false">
      <c r="E976" s="3"/>
    </row>
    <row r="977" customFormat="false" ht="12.75" hidden="false" customHeight="false" outlineLevel="0" collapsed="false">
      <c r="E977" s="3"/>
    </row>
    <row r="978" customFormat="false" ht="12.75" hidden="false" customHeight="false" outlineLevel="0" collapsed="false">
      <c r="E978" s="3"/>
    </row>
    <row r="979" customFormat="false" ht="12.75" hidden="false" customHeight="false" outlineLevel="0" collapsed="false">
      <c r="E979" s="3"/>
    </row>
    <row r="980" customFormat="false" ht="12.75" hidden="false" customHeight="false" outlineLevel="0" collapsed="false">
      <c r="E980" s="3"/>
    </row>
    <row r="981" customFormat="false" ht="12.75" hidden="false" customHeight="false" outlineLevel="0" collapsed="false">
      <c r="E981" s="3"/>
    </row>
    <row r="982" customFormat="false" ht="12.75" hidden="false" customHeight="false" outlineLevel="0" collapsed="false">
      <c r="E982" s="3"/>
    </row>
    <row r="983" customFormat="false" ht="12.75" hidden="false" customHeight="false" outlineLevel="0" collapsed="false">
      <c r="E983" s="3"/>
    </row>
    <row r="984" customFormat="false" ht="12.75" hidden="false" customHeight="false" outlineLevel="0" collapsed="false">
      <c r="E984" s="3"/>
    </row>
    <row r="985" customFormat="false" ht="12.75" hidden="false" customHeight="false" outlineLevel="0" collapsed="false">
      <c r="E985" s="3"/>
    </row>
    <row r="986" customFormat="false" ht="12.75" hidden="false" customHeight="false" outlineLevel="0" collapsed="false">
      <c r="E986" s="3"/>
    </row>
    <row r="987" customFormat="false" ht="12.75" hidden="false" customHeight="false" outlineLevel="0" collapsed="false">
      <c r="E987" s="3"/>
    </row>
    <row r="988" customFormat="false" ht="12.75" hidden="false" customHeight="false" outlineLevel="0" collapsed="false">
      <c r="E988" s="3"/>
    </row>
    <row r="989" customFormat="false" ht="12.75" hidden="false" customHeight="false" outlineLevel="0" collapsed="false">
      <c r="E989" s="3"/>
    </row>
    <row r="990" customFormat="false" ht="12.75" hidden="false" customHeight="false" outlineLevel="0" collapsed="false">
      <c r="E990" s="3"/>
    </row>
    <row r="991" customFormat="false" ht="12.75" hidden="false" customHeight="false" outlineLevel="0" collapsed="false">
      <c r="E991" s="3"/>
    </row>
    <row r="992" customFormat="false" ht="12.75" hidden="false" customHeight="false" outlineLevel="0" collapsed="false">
      <c r="E992" s="3"/>
    </row>
    <row r="993" customFormat="false" ht="12.75" hidden="false" customHeight="false" outlineLevel="0" collapsed="false">
      <c r="E993" s="3"/>
    </row>
    <row r="994" customFormat="false" ht="12.75" hidden="false" customHeight="false" outlineLevel="0" collapsed="false">
      <c r="E994" s="3"/>
    </row>
    <row r="995" customFormat="false" ht="12.75" hidden="false" customHeight="false" outlineLevel="0" collapsed="false">
      <c r="E995" s="3"/>
    </row>
    <row r="996" customFormat="false" ht="12.75" hidden="false" customHeight="false" outlineLevel="0" collapsed="false">
      <c r="E996" s="3"/>
    </row>
    <row r="997" customFormat="false" ht="12.75" hidden="false" customHeight="false" outlineLevel="0" collapsed="false">
      <c r="E997" s="3"/>
    </row>
    <row r="998" customFormat="false" ht="12.75" hidden="false" customHeight="false" outlineLevel="0" collapsed="false">
      <c r="E998" s="3"/>
    </row>
    <row r="999" customFormat="false" ht="12.75" hidden="false" customHeight="false" outlineLevel="0" collapsed="false">
      <c r="E999" s="3"/>
    </row>
    <row r="1000" customFormat="false" ht="12.75" hidden="false" customHeight="false" outlineLevel="0" collapsed="false">
      <c r="E1000" s="3"/>
    </row>
    <row r="1001" customFormat="false" ht="12.75" hidden="false" customHeight="false" outlineLevel="0" collapsed="false">
      <c r="E1001" s="3"/>
    </row>
    <row r="1002" customFormat="false" ht="12.75" hidden="false" customHeight="false" outlineLevel="0" collapsed="false">
      <c r="E1002" s="3"/>
    </row>
    <row r="1003" customFormat="false" ht="12.75" hidden="false" customHeight="false" outlineLevel="0" collapsed="false">
      <c r="E1003" s="3"/>
    </row>
    <row r="1004" customFormat="false" ht="12.75" hidden="false" customHeight="false" outlineLevel="0" collapsed="false">
      <c r="E1004" s="3"/>
    </row>
    <row r="1005" customFormat="false" ht="12.75" hidden="false" customHeight="false" outlineLevel="0" collapsed="false">
      <c r="E1005" s="3"/>
    </row>
    <row r="1006" customFormat="false" ht="12.75" hidden="false" customHeight="false" outlineLevel="0" collapsed="false">
      <c r="E1006" s="3"/>
    </row>
    <row r="1007" customFormat="false" ht="12.75" hidden="false" customHeight="false" outlineLevel="0" collapsed="false">
      <c r="E1007" s="3"/>
    </row>
    <row r="1008" customFormat="false" ht="12.75" hidden="false" customHeight="false" outlineLevel="0" collapsed="false">
      <c r="E1008" s="3"/>
    </row>
    <row r="1009" customFormat="false" ht="12.75" hidden="false" customHeight="false" outlineLevel="0" collapsed="false">
      <c r="E1009" s="3"/>
    </row>
    <row r="1010" customFormat="false" ht="12.75" hidden="false" customHeight="false" outlineLevel="0" collapsed="false">
      <c r="E1010" s="3"/>
    </row>
    <row r="1011" customFormat="false" ht="12.75" hidden="false" customHeight="false" outlineLevel="0" collapsed="false">
      <c r="E1011" s="3"/>
    </row>
    <row r="1012" customFormat="false" ht="12.75" hidden="false" customHeight="false" outlineLevel="0" collapsed="false">
      <c r="E1012" s="3"/>
    </row>
    <row r="1013" customFormat="false" ht="12.75" hidden="false" customHeight="false" outlineLevel="0" collapsed="false">
      <c r="E1013" s="3"/>
    </row>
    <row r="1014" customFormat="false" ht="12.75" hidden="false" customHeight="false" outlineLevel="0" collapsed="false">
      <c r="E1014" s="3"/>
    </row>
    <row r="1015" customFormat="false" ht="12.75" hidden="false" customHeight="false" outlineLevel="0" collapsed="false">
      <c r="E1015" s="3"/>
    </row>
    <row r="1016" customFormat="false" ht="12.75" hidden="false" customHeight="false" outlineLevel="0" collapsed="false">
      <c r="E1016" s="3"/>
    </row>
    <row r="1017" customFormat="false" ht="12.75" hidden="false" customHeight="false" outlineLevel="0" collapsed="false">
      <c r="E1017" s="3"/>
    </row>
    <row r="1018" customFormat="false" ht="12.75" hidden="false" customHeight="false" outlineLevel="0" collapsed="false">
      <c r="E1018" s="3"/>
    </row>
    <row r="1019" customFormat="false" ht="12.75" hidden="false" customHeight="false" outlineLevel="0" collapsed="false">
      <c r="E1019" s="3"/>
    </row>
    <row r="1020" customFormat="false" ht="12.75" hidden="false" customHeight="false" outlineLevel="0" collapsed="false">
      <c r="E1020" s="3"/>
    </row>
    <row r="1021" customFormat="false" ht="12.75" hidden="false" customHeight="false" outlineLevel="0" collapsed="false">
      <c r="E1021" s="3"/>
    </row>
    <row r="1022" customFormat="false" ht="12.75" hidden="false" customHeight="false" outlineLevel="0" collapsed="false">
      <c r="E1022" s="3"/>
    </row>
    <row r="1023" customFormat="false" ht="12.75" hidden="false" customHeight="false" outlineLevel="0" collapsed="false">
      <c r="E1023" s="3"/>
    </row>
    <row r="1024" customFormat="false" ht="12.75" hidden="false" customHeight="false" outlineLevel="0" collapsed="false">
      <c r="E1024" s="3"/>
    </row>
    <row r="1025" customFormat="false" ht="12.75" hidden="false" customHeight="false" outlineLevel="0" collapsed="false">
      <c r="E1025" s="3"/>
    </row>
    <row r="1026" customFormat="false" ht="12.75" hidden="false" customHeight="false" outlineLevel="0" collapsed="false">
      <c r="E1026" s="3"/>
    </row>
    <row r="1027" customFormat="false" ht="12.75" hidden="false" customHeight="false" outlineLevel="0" collapsed="false">
      <c r="E1027" s="3"/>
    </row>
    <row r="1028" customFormat="false" ht="12.75" hidden="false" customHeight="false" outlineLevel="0" collapsed="false">
      <c r="E1028" s="3"/>
    </row>
    <row r="1029" customFormat="false" ht="12.75" hidden="false" customHeight="false" outlineLevel="0" collapsed="false">
      <c r="E1029" s="3"/>
    </row>
    <row r="1030" customFormat="false" ht="12.75" hidden="false" customHeight="false" outlineLevel="0" collapsed="false">
      <c r="E1030" s="3"/>
    </row>
    <row r="1031" customFormat="false" ht="12.75" hidden="false" customHeight="false" outlineLevel="0" collapsed="false">
      <c r="E1031" s="3"/>
    </row>
    <row r="1032" customFormat="false" ht="12.75" hidden="false" customHeight="false" outlineLevel="0" collapsed="false">
      <c r="E1032" s="3"/>
    </row>
    <row r="1033" customFormat="false" ht="12.75" hidden="false" customHeight="false" outlineLevel="0" collapsed="false">
      <c r="E1033" s="3"/>
    </row>
    <row r="1034" customFormat="false" ht="12.75" hidden="false" customHeight="false" outlineLevel="0" collapsed="false">
      <c r="E1034" s="3"/>
    </row>
    <row r="1035" customFormat="false" ht="12.75" hidden="false" customHeight="false" outlineLevel="0" collapsed="false">
      <c r="E1035" s="3"/>
    </row>
    <row r="1036" customFormat="false" ht="12.75" hidden="false" customHeight="false" outlineLevel="0" collapsed="false">
      <c r="E1036" s="3"/>
    </row>
    <row r="1037" customFormat="false" ht="12.75" hidden="false" customHeight="false" outlineLevel="0" collapsed="false">
      <c r="E1037" s="3"/>
    </row>
    <row r="1038" customFormat="false" ht="12.75" hidden="false" customHeight="false" outlineLevel="0" collapsed="false">
      <c r="E1038" s="3"/>
    </row>
    <row r="1039" customFormat="false" ht="12.75" hidden="false" customHeight="false" outlineLevel="0" collapsed="false">
      <c r="E1039" s="3"/>
    </row>
    <row r="1040" customFormat="false" ht="12.75" hidden="false" customHeight="false" outlineLevel="0" collapsed="false">
      <c r="E1040" s="3"/>
    </row>
    <row r="1041" customFormat="false" ht="12.75" hidden="false" customHeight="false" outlineLevel="0" collapsed="false">
      <c r="E1041" s="3"/>
    </row>
    <row r="1042" customFormat="false" ht="12.75" hidden="false" customHeight="false" outlineLevel="0" collapsed="false">
      <c r="E1042" s="3"/>
    </row>
    <row r="1043" customFormat="false" ht="12.75" hidden="false" customHeight="false" outlineLevel="0" collapsed="false">
      <c r="E1043" s="3"/>
    </row>
    <row r="1044" customFormat="false" ht="12.75" hidden="false" customHeight="false" outlineLevel="0" collapsed="false">
      <c r="E1044" s="3"/>
    </row>
    <row r="1045" customFormat="false" ht="12.75" hidden="false" customHeight="false" outlineLevel="0" collapsed="false">
      <c r="E1045" s="3"/>
    </row>
  </sheetData>
  <mergeCells count="1">
    <mergeCell ref="H1:J1"/>
  </mergeCells>
  <printOptions headings="false" gridLines="true" gridLinesSet="true" horizontalCentered="false" verticalCentered="false"/>
  <pageMargins left="0.25" right="0.25" top="0.5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&amp;C&amp;D  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2000-09-27T11:57:18Z</dcterms:created>
  <dc:creator>cpender</dc:creator>
  <dc:description/>
  <dc:language>en-US</dc:language>
  <cp:lastModifiedBy>cpender</cp:lastModifiedBy>
  <cp:lastPrinted>2001-05-25T21:02:17Z</cp:lastPrinted>
  <dcterms:modified xsi:type="dcterms:W3CDTF">2001-05-25T21:02:28Z</dcterms:modified>
  <cp:revision>0</cp:revision>
  <dc:subject/>
  <dc:title/>
</cp:coreProperties>
</file>