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" sheetId="1" state="visible" r:id="rId3"/>
    <sheet name="feb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<sst xmlns="http://schemas.openxmlformats.org/spreadsheetml/2006/main" count="41" uniqueCount="12">
  <si>
    <t xml:space="preserve">sitara</t>
  </si>
  <si>
    <t xml:space="preserve">purchase</t>
  </si>
  <si>
    <t xml:space="preserve">sale</t>
  </si>
  <si>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</si>
  <si>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</si>
  <si>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</si>
  <si>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</si>
  <si>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</si>
  <si>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conterparty</t>
  </si>
  <si>
    <t xml:space="preserve">x</t>
  </si>
  <si>
    <t xml:space="preserve">apache</t>
  </si>
  <si>
    <t xml:space="preserve">sold gas to txu at the prices below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</si>
</sst>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* #,##0.000_);_(* \(#,##0.000\);_(* \-??_);_(@_)"/>
    <numFmt numFmtId="169" formatCode="0%"/>
    <numFmt numFmtId="170" formatCode="0.000%"/>
    <numFmt numFmtId="171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99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5" min="5" style="0" width="10.41"/>
    <col collapsed="false" customWidth="true" hidden="false" outlineLevel="0" max="6" min="6" style="0" width="12.85"/>
    <col collapsed="false" customWidth="true" hidden="false" outlineLevel="0" max="7" min="7" style="0" width="11.85"/>
    <col collapsed="false" customWidth="true" hidden="false" outlineLevel="0" max="8" min="8" style="0" width="11.42"/>
    <col collapsed="false" customWidth="true" hidden="false" outlineLevel="0" max="9" min="9" style="0" width="10.28"/>
    <col collapsed="false" customWidth="true" hidden="false" outlineLevel="0" max="11" min="11" style="0" width="10.71"/>
    <col collapsed="false" customWidth="true" hidden="false" outlineLevel="0" max="13" min="12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  <c r="B2" s="0" t="n">
        <v>1200911</v>
      </c>
    </row>
    <row r="3" customFormat="false" ht="12.75" hidden="false" customHeight="false" outlineLevel="0" collapsed="false">
      <c r="A3" s="0" t="s">
        <v>2</v>
      </c>
      <c r="B3" s="0" t="n">
        <v>1200914</v>
      </c>
    </row>
    <row r="4" customFormat="false" ht="12.75" hidden="false" customHeight="false" outlineLevel="0" collapsed="false"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/>
      <c r="I4" s="1" t="s">
        <v>3</v>
      </c>
      <c r="J4" s="1" t="s">
        <v>4</v>
      </c>
      <c r="K4" s="1" t="s">
        <v>5</v>
      </c>
      <c r="L4" s="1" t="s">
        <v>8</v>
      </c>
      <c r="M4" s="1" t="s">
        <v>6</v>
      </c>
    </row>
    <row r="5" customFormat="false" ht="12.75" hidden="false" customHeight="false" outlineLevel="0" collapsed="false">
      <c r="A5" s="2" t="n">
        <v>37316</v>
      </c>
      <c r="B5" s="2" t="s">
        <v>9</v>
      </c>
      <c r="C5" s="3" t="n">
        <v>25000</v>
      </c>
      <c r="D5" s="3"/>
      <c r="E5" s="3" t="n">
        <v>2.55</v>
      </c>
      <c r="F5" s="4" t="n">
        <f aca="false">IF(D5=0,-1*(C5*E5),D5*E5)</f>
        <v>-63750</v>
      </c>
      <c r="G5" s="4" t="n">
        <v>111600</v>
      </c>
      <c r="H5" s="1"/>
      <c r="I5" s="5" t="n">
        <v>20000</v>
      </c>
      <c r="J5" s="5"/>
      <c r="K5" s="6" t="n">
        <v>2.523</v>
      </c>
      <c r="L5" s="7" t="s">
        <v>10</v>
      </c>
      <c r="M5" s="4" t="n">
        <f aca="false">I5*K5</f>
        <v>50460</v>
      </c>
    </row>
    <row r="6" customFormat="false" ht="12.75" hidden="false" customHeight="false" outlineLevel="0" collapsed="false">
      <c r="A6" s="2" t="n">
        <v>37317</v>
      </c>
      <c r="B6" s="2" t="s">
        <v>9</v>
      </c>
      <c r="C6" s="3" t="n">
        <v>15000</v>
      </c>
      <c r="D6" s="3"/>
      <c r="E6" s="1" t="n">
        <v>2.48</v>
      </c>
      <c r="F6" s="4" t="n">
        <f aca="false">IF(D6=0,-1*(C6*E6),D6*E6)</f>
        <v>-37200</v>
      </c>
      <c r="G6" s="4" t="s">
        <v>9</v>
      </c>
      <c r="H6" s="1"/>
      <c r="I6" s="5" t="n">
        <v>20000</v>
      </c>
      <c r="J6" s="5"/>
      <c r="K6" s="6" t="n">
        <v>2.523</v>
      </c>
      <c r="L6" s="7" t="s">
        <v>10</v>
      </c>
      <c r="M6" s="4" t="n">
        <f aca="false">I6*K6</f>
        <v>50460</v>
      </c>
    </row>
    <row r="7" customFormat="false" ht="12.75" hidden="false" customHeight="false" outlineLevel="0" collapsed="false">
      <c r="A7" s="2" t="n">
        <v>37318</v>
      </c>
      <c r="B7" s="2" t="s">
        <v>9</v>
      </c>
      <c r="C7" s="3" t="n">
        <v>15000</v>
      </c>
      <c r="D7" s="3"/>
      <c r="E7" s="1" t="n">
        <v>2.48</v>
      </c>
      <c r="F7" s="4" t="n">
        <f aca="false">IF(D7=0,-1*(C7*E7),D7*E7)</f>
        <v>-37200</v>
      </c>
      <c r="G7" s="4" t="s">
        <v>9</v>
      </c>
      <c r="H7" s="1"/>
      <c r="I7" s="5" t="n">
        <v>20000</v>
      </c>
      <c r="J7" s="5"/>
      <c r="K7" s="6" t="n">
        <v>2.523</v>
      </c>
      <c r="L7" s="7" t="s">
        <v>10</v>
      </c>
      <c r="M7" s="4" t="n">
        <f aca="false">I7*K7</f>
        <v>50460</v>
      </c>
    </row>
    <row r="8" customFormat="false" ht="12.75" hidden="false" customHeight="false" outlineLevel="0" collapsed="false">
      <c r="A8" s="2" t="n">
        <v>37319</v>
      </c>
      <c r="B8" s="2" t="s">
        <v>9</v>
      </c>
      <c r="C8" s="3" t="n">
        <v>15000</v>
      </c>
      <c r="D8" s="3"/>
      <c r="E8" s="1" t="n">
        <v>2.48</v>
      </c>
      <c r="F8" s="4" t="n">
        <f aca="false">IF(D8=0,-1*(C8*E8),D8*E8)</f>
        <v>-37200</v>
      </c>
      <c r="G8" s="4" t="s">
        <v>9</v>
      </c>
      <c r="H8" s="1"/>
      <c r="I8" s="5" t="n">
        <v>20000</v>
      </c>
      <c r="J8" s="5"/>
      <c r="K8" s="6" t="n">
        <v>2.523</v>
      </c>
      <c r="L8" s="7" t="s">
        <v>10</v>
      </c>
      <c r="M8" s="4" t="n">
        <f aca="false">I8*K8</f>
        <v>50460</v>
      </c>
      <c r="O8" s="0" t="n">
        <v>2.005</v>
      </c>
    </row>
    <row r="9" customFormat="false" ht="12.75" hidden="false" customHeight="false" outlineLevel="0" collapsed="false">
      <c r="A9" s="2" t="n">
        <v>37320</v>
      </c>
      <c r="B9" s="2" t="s">
        <v>9</v>
      </c>
      <c r="C9" s="3" t="n">
        <v>15000</v>
      </c>
      <c r="D9" s="3"/>
      <c r="E9" s="1" t="n">
        <v>2.56</v>
      </c>
      <c r="F9" s="4" t="n">
        <f aca="false">IF(D9=0,-1*(C9*E9),D9*E9)</f>
        <v>-38400</v>
      </c>
      <c r="G9" s="5" t="n">
        <v>187500</v>
      </c>
      <c r="H9" s="1"/>
      <c r="I9" s="5" t="n">
        <v>20000</v>
      </c>
      <c r="J9" s="5"/>
      <c r="K9" s="6" t="n">
        <v>2.523</v>
      </c>
      <c r="L9" s="7" t="s">
        <v>10</v>
      </c>
      <c r="M9" s="4" t="n">
        <f aca="false">I9*K9</f>
        <v>50460</v>
      </c>
      <c r="O9" s="0" t="n">
        <v>1.94</v>
      </c>
    </row>
    <row r="10" customFormat="false" ht="12.75" hidden="false" customHeight="false" outlineLevel="0" collapsed="false">
      <c r="A10" s="2" t="n">
        <v>37321</v>
      </c>
      <c r="B10" s="2"/>
      <c r="C10" s="3"/>
      <c r="F10" s="4" t="n">
        <f aca="false">IF(D10=0,-1*(C10*E10),D10*E10)</f>
        <v>-0</v>
      </c>
      <c r="G10" s="4"/>
      <c r="H10" s="1"/>
      <c r="I10" s="5" t="n">
        <v>20000</v>
      </c>
      <c r="J10" s="5"/>
      <c r="K10" s="6" t="n">
        <v>2.523</v>
      </c>
      <c r="L10" s="7" t="s">
        <v>10</v>
      </c>
      <c r="M10" s="4" t="n">
        <f aca="false">I10*K10</f>
        <v>50460</v>
      </c>
      <c r="O10" s="0" t="n">
        <v>1.755</v>
      </c>
    </row>
    <row r="11" customFormat="false" ht="12.75" hidden="false" customHeight="false" outlineLevel="0" collapsed="false">
      <c r="A11" s="2" t="n">
        <v>37322</v>
      </c>
      <c r="B11" s="2"/>
      <c r="C11" s="3"/>
      <c r="D11" s="3" t="n">
        <v>-20000</v>
      </c>
      <c r="E11" s="1" t="n">
        <v>2.31</v>
      </c>
      <c r="F11" s="4" t="n">
        <f aca="false">IF(D11=0,-1*(C11*E11),-1*(D11*E11))</f>
        <v>46200</v>
      </c>
      <c r="G11" s="8" t="n">
        <v>128450</v>
      </c>
      <c r="H11" s="1"/>
      <c r="I11" s="5" t="n">
        <v>20000</v>
      </c>
      <c r="J11" s="5"/>
      <c r="K11" s="6" t="n">
        <v>2.523</v>
      </c>
      <c r="L11" s="7" t="s">
        <v>10</v>
      </c>
      <c r="M11" s="4" t="n">
        <f aca="false">I11*K11</f>
        <v>50460</v>
      </c>
      <c r="O11" s="0" t="n">
        <v>1.745</v>
      </c>
    </row>
    <row r="12" customFormat="false" ht="12.75" hidden="false" customHeight="false" outlineLevel="0" collapsed="false">
      <c r="A12" s="2" t="n">
        <v>37323</v>
      </c>
      <c r="B12" s="2"/>
      <c r="C12" s="3" t="n">
        <v>20000</v>
      </c>
      <c r="D12" s="3"/>
      <c r="E12" s="1" t="n">
        <v>2.6</v>
      </c>
      <c r="F12" s="4" t="n">
        <f aca="false">IF(D12=0,-1*(C12*E12),D12*E12)</f>
        <v>-52000</v>
      </c>
      <c r="G12" s="4"/>
      <c r="H12" s="1"/>
      <c r="I12" s="5" t="n">
        <v>20000</v>
      </c>
      <c r="J12" s="5"/>
      <c r="K12" s="6" t="n">
        <v>2.523</v>
      </c>
      <c r="L12" s="7" t="s">
        <v>10</v>
      </c>
      <c r="M12" s="4" t="n">
        <f aca="false">I12*K12</f>
        <v>50460</v>
      </c>
      <c r="O12" s="0" t="n">
        <v>2.045</v>
      </c>
    </row>
    <row r="13" customFormat="false" ht="12.75" hidden="false" customHeight="false" outlineLevel="0" collapsed="false">
      <c r="A13" s="2" t="n">
        <v>37324</v>
      </c>
      <c r="B13" s="2"/>
      <c r="C13" s="9" t="n">
        <v>20000</v>
      </c>
      <c r="D13" s="9"/>
      <c r="E13" s="1" t="n">
        <v>2.715</v>
      </c>
      <c r="F13" s="8" t="n">
        <f aca="false">IF(D13=0,-1*(C13*E13),D13*E13)</f>
        <v>-54300</v>
      </c>
      <c r="G13" s="8"/>
      <c r="I13" s="5" t="n">
        <v>20000</v>
      </c>
      <c r="J13" s="5"/>
      <c r="K13" s="6" t="n">
        <v>2.523</v>
      </c>
      <c r="L13" s="7" t="s">
        <v>10</v>
      </c>
      <c r="M13" s="4" t="n">
        <f aca="false">I13*K13</f>
        <v>50460</v>
      </c>
      <c r="O13" s="0" t="n">
        <v>2.045</v>
      </c>
    </row>
    <row r="14" customFormat="false" ht="12.75" hidden="false" customHeight="false" outlineLevel="0" collapsed="false">
      <c r="A14" s="2" t="n">
        <v>37325</v>
      </c>
      <c r="B14" s="2"/>
      <c r="C14" s="9" t="n">
        <v>20000</v>
      </c>
      <c r="D14" s="9"/>
      <c r="E14" s="1" t="n">
        <v>2.715</v>
      </c>
      <c r="F14" s="8" t="n">
        <f aca="false">IF(D14=0,-1*(C14*E14),D14*E14)</f>
        <v>-54300</v>
      </c>
      <c r="I14" s="5" t="n">
        <v>20000</v>
      </c>
      <c r="J14" s="5"/>
      <c r="K14" s="6" t="n">
        <v>2.523</v>
      </c>
      <c r="L14" s="7" t="s">
        <v>10</v>
      </c>
      <c r="M14" s="4" t="n">
        <f aca="false">I14*K14</f>
        <v>50460</v>
      </c>
      <c r="O14" s="0" t="n">
        <v>2.045</v>
      </c>
    </row>
    <row r="15" customFormat="false" ht="12.75" hidden="false" customHeight="false" outlineLevel="0" collapsed="false">
      <c r="A15" s="2" t="n">
        <v>37326</v>
      </c>
      <c r="B15" s="2"/>
      <c r="C15" s="9" t="n">
        <v>20000</v>
      </c>
      <c r="D15" s="9"/>
      <c r="E15" s="1" t="n">
        <v>2.715</v>
      </c>
      <c r="F15" s="8" t="n">
        <f aca="false">IF(D15=0,-1*(C15*E15),D15*E15)</f>
        <v>-54300</v>
      </c>
      <c r="G15" s="9" t="n">
        <v>388000</v>
      </c>
      <c r="I15" s="5" t="n">
        <v>20000</v>
      </c>
      <c r="J15" s="5"/>
      <c r="K15" s="6" t="n">
        <v>2.523</v>
      </c>
      <c r="L15" s="7" t="s">
        <v>10</v>
      </c>
      <c r="M15" s="4" t="n">
        <f aca="false">I15*K15</f>
        <v>50460</v>
      </c>
      <c r="O15" s="0" t="n">
        <v>2.255</v>
      </c>
    </row>
    <row r="16" customFormat="false" ht="12.75" hidden="false" customHeight="false" outlineLevel="0" collapsed="false">
      <c r="A16" s="2" t="n">
        <v>37327</v>
      </c>
      <c r="B16" s="2"/>
      <c r="C16" s="9" t="n">
        <v>20000</v>
      </c>
      <c r="D16" s="9"/>
      <c r="E16" s="1" t="n">
        <v>2.82</v>
      </c>
      <c r="F16" s="8" t="n">
        <f aca="false">IF(D16=0,-1*(C16*E16),D16*E16)</f>
        <v>-56400</v>
      </c>
      <c r="I16" s="5" t="n">
        <v>20000</v>
      </c>
      <c r="K16" s="6" t="n">
        <v>2.523</v>
      </c>
      <c r="L16" s="7" t="s">
        <v>10</v>
      </c>
      <c r="M16" s="4" t="n">
        <f aca="false">I16*K16</f>
        <v>50460</v>
      </c>
      <c r="O16" s="0" t="n">
        <v>2.46</v>
      </c>
    </row>
    <row r="17" customFormat="false" ht="12.75" hidden="false" customHeight="false" outlineLevel="0" collapsed="false">
      <c r="A17" s="2" t="n">
        <v>37328</v>
      </c>
      <c r="B17" s="2"/>
      <c r="C17" s="9" t="n">
        <v>15000</v>
      </c>
      <c r="D17" s="9"/>
      <c r="E17" s="1" t="n">
        <v>2.81</v>
      </c>
      <c r="F17" s="8" t="n">
        <f aca="false">IF(D17=0,-1*(C17*E17),D17*E17)</f>
        <v>-42150</v>
      </c>
      <c r="G17" s="8"/>
      <c r="I17" s="5" t="n">
        <v>20000</v>
      </c>
      <c r="K17" s="6" t="n">
        <v>2.523</v>
      </c>
      <c r="L17" s="7" t="s">
        <v>10</v>
      </c>
      <c r="M17" s="4" t="n">
        <f aca="false">I17*K17</f>
        <v>50460</v>
      </c>
      <c r="O17" s="0" t="n">
        <v>2.38</v>
      </c>
    </row>
    <row r="18" customFormat="false" ht="12.75" hidden="false" customHeight="false" outlineLevel="0" collapsed="false">
      <c r="A18" s="2" t="n">
        <v>37329</v>
      </c>
      <c r="B18" s="2"/>
      <c r="C18" s="9" t="n">
        <v>4000</v>
      </c>
      <c r="D18" s="9"/>
      <c r="E18" s="1" t="n">
        <v>2.83</v>
      </c>
      <c r="F18" s="8" t="n">
        <f aca="false">IF(D18=0,-1*(C18*E18),D18*E18)</f>
        <v>-11320</v>
      </c>
      <c r="I18" s="5" t="n">
        <v>20000</v>
      </c>
      <c r="K18" s="6" t="n">
        <v>2.523</v>
      </c>
      <c r="L18" s="7" t="s">
        <v>10</v>
      </c>
      <c r="M18" s="4" t="n">
        <f aca="false">I18*K18</f>
        <v>50460</v>
      </c>
      <c r="O18" s="0" t="n">
        <v>2.32</v>
      </c>
    </row>
    <row r="19" customFormat="false" ht="12.75" hidden="false" customHeight="false" outlineLevel="0" collapsed="false">
      <c r="A19" s="2" t="n">
        <v>37330</v>
      </c>
      <c r="B19" s="2"/>
      <c r="C19" s="9" t="n">
        <v>4000</v>
      </c>
      <c r="D19" s="9"/>
      <c r="E19" s="1" t="n">
        <v>2.665</v>
      </c>
      <c r="F19" s="8" t="n">
        <f aca="false">IF(D19=0,-1*(C19*E19),D19*E19)</f>
        <v>-10660</v>
      </c>
      <c r="I19" s="5" t="n">
        <v>20000</v>
      </c>
      <c r="K19" s="6" t="n">
        <v>2.523</v>
      </c>
      <c r="L19" s="7" t="s">
        <v>10</v>
      </c>
      <c r="M19" s="4" t="n">
        <f aca="false">I19*K19</f>
        <v>50460</v>
      </c>
      <c r="O19" s="0" t="n">
        <v>2.305</v>
      </c>
    </row>
    <row r="20" customFormat="false" ht="12.75" hidden="false" customHeight="false" outlineLevel="0" collapsed="false">
      <c r="A20" s="2" t="n">
        <v>37331</v>
      </c>
      <c r="B20" s="2"/>
      <c r="C20" s="9" t="n">
        <v>2000</v>
      </c>
      <c r="D20" s="9"/>
      <c r="E20" s="1" t="n">
        <v>2.94</v>
      </c>
      <c r="F20" s="8" t="n">
        <f aca="false">IF(D20=0,-1*(C20*E20),D20*E20)</f>
        <v>-5880</v>
      </c>
      <c r="I20" s="5" t="n">
        <v>20000</v>
      </c>
      <c r="K20" s="6" t="n">
        <v>2.523</v>
      </c>
      <c r="L20" s="7" t="s">
        <v>10</v>
      </c>
      <c r="M20" s="4" t="n">
        <f aca="false">I20*K20</f>
        <v>50460</v>
      </c>
      <c r="O20" s="0" t="n">
        <v>2.305</v>
      </c>
    </row>
    <row r="21" customFormat="false" ht="12.75" hidden="false" customHeight="false" outlineLevel="0" collapsed="false">
      <c r="A21" s="2" t="n">
        <v>37332</v>
      </c>
      <c r="B21" s="2"/>
      <c r="C21" s="9" t="n">
        <v>2000</v>
      </c>
      <c r="D21" s="9"/>
      <c r="E21" s="1" t="n">
        <v>2.94</v>
      </c>
      <c r="F21" s="8" t="n">
        <f aca="false">IF(D21=0,-1*(C21*E21),D21*E21)</f>
        <v>-5880</v>
      </c>
      <c r="G21" s="8"/>
      <c r="H21" s="8"/>
      <c r="I21" s="5" t="n">
        <v>20000</v>
      </c>
      <c r="K21" s="6" t="n">
        <v>2.523</v>
      </c>
      <c r="L21" s="7" t="s">
        <v>10</v>
      </c>
      <c r="M21" s="4" t="n">
        <f aca="false">I21*K21</f>
        <v>50460</v>
      </c>
      <c r="O21" s="0" t="n">
        <v>2.305</v>
      </c>
    </row>
    <row r="22" customFormat="false" ht="12.75" hidden="false" customHeight="false" outlineLevel="0" collapsed="false">
      <c r="A22" s="2" t="n">
        <v>37333</v>
      </c>
      <c r="B22" s="2"/>
      <c r="C22" s="9" t="n">
        <v>2000</v>
      </c>
      <c r="D22" s="9"/>
      <c r="E22" s="1" t="n">
        <v>2.94</v>
      </c>
      <c r="F22" s="8" t="n">
        <f aca="false">IF(D22=0,-1*(C22*E22),D22*E22)</f>
        <v>-5880</v>
      </c>
      <c r="I22" s="5" t="n">
        <v>20000</v>
      </c>
      <c r="K22" s="6" t="n">
        <v>2.523</v>
      </c>
      <c r="L22" s="7" t="s">
        <v>10</v>
      </c>
      <c r="M22" s="4" t="n">
        <f aca="false">I22*K22</f>
        <v>50460</v>
      </c>
      <c r="O22" s="0" t="n">
        <v>2.475</v>
      </c>
    </row>
    <row r="23" customFormat="false" ht="12.75" hidden="false" customHeight="false" outlineLevel="0" collapsed="false">
      <c r="A23" s="2" t="n">
        <v>37334</v>
      </c>
      <c r="B23" s="2"/>
      <c r="C23" s="9" t="n">
        <v>2000</v>
      </c>
      <c r="D23" s="9"/>
      <c r="E23" s="1" t="n">
        <v>3.11</v>
      </c>
      <c r="F23" s="8" t="n">
        <f aca="false">IF(D23=0,-1*(C23*E23),D23*E23)</f>
        <v>-6220</v>
      </c>
      <c r="I23" s="5" t="n">
        <v>20000</v>
      </c>
      <c r="K23" s="6" t="n">
        <v>2.523</v>
      </c>
      <c r="L23" s="7" t="s">
        <v>10</v>
      </c>
      <c r="M23" s="4" t="n">
        <f aca="false">I23*K23</f>
        <v>50460</v>
      </c>
      <c r="O23" s="0" t="n">
        <v>2.505</v>
      </c>
    </row>
    <row r="24" customFormat="false" ht="12.75" hidden="false" customHeight="false" outlineLevel="0" collapsed="false">
      <c r="A24" s="2" t="n">
        <v>37335</v>
      </c>
      <c r="B24" s="2"/>
      <c r="C24" s="9" t="n">
        <v>2000</v>
      </c>
      <c r="D24" s="9"/>
      <c r="E24" s="1" t="n">
        <v>3.26</v>
      </c>
      <c r="F24" s="8" t="n">
        <f aca="false">IF(D24=0,-1*(C24*E24),D24*E24)</f>
        <v>-6520</v>
      </c>
      <c r="O24" s="0" t="n">
        <v>2.505</v>
      </c>
    </row>
    <row r="25" customFormat="false" ht="12.75" hidden="false" customHeight="false" outlineLevel="0" collapsed="false">
      <c r="A25" s="2" t="n">
        <v>37336</v>
      </c>
      <c r="B25" s="2"/>
      <c r="C25" s="9"/>
      <c r="D25" s="9"/>
      <c r="O25" s="0" t="n">
        <v>2.475</v>
      </c>
    </row>
    <row r="26" customFormat="false" ht="12.75" hidden="false" customHeight="false" outlineLevel="0" collapsed="false">
      <c r="A26" s="2" t="n">
        <v>37337</v>
      </c>
      <c r="B26" s="2"/>
      <c r="C26" s="9"/>
      <c r="D26" s="9"/>
      <c r="F26" s="8" t="n">
        <f aca="false">SUM(F5:F24)</f>
        <v>-533360</v>
      </c>
      <c r="G26" s="8" t="n">
        <f aca="false">SUM(G5:G22)</f>
        <v>815550</v>
      </c>
      <c r="O26" s="0" t="n">
        <v>2.505</v>
      </c>
    </row>
    <row r="27" customFormat="false" ht="12.75" hidden="false" customHeight="false" outlineLevel="0" collapsed="false">
      <c r="A27" s="2" t="n">
        <v>37338</v>
      </c>
      <c r="B27" s="2"/>
      <c r="C27" s="9"/>
      <c r="D27" s="9"/>
      <c r="I27" s="0" t="n">
        <f aca="false">3.32-3.21</f>
        <v>0.11</v>
      </c>
      <c r="O27" s="0" t="n">
        <v>2.505</v>
      </c>
    </row>
    <row r="28" customFormat="false" ht="12.75" hidden="false" customHeight="false" outlineLevel="0" collapsed="false">
      <c r="A28" s="2" t="n">
        <v>37339</v>
      </c>
      <c r="B28" s="2"/>
      <c r="C28" s="9"/>
      <c r="D28" s="9"/>
      <c r="I28" s="8" t="n">
        <f aca="false">H29*I27</f>
        <v>33000</v>
      </c>
      <c r="O28" s="0" t="n">
        <v>2.505</v>
      </c>
    </row>
    <row r="29" customFormat="false" ht="12.75" hidden="false" customHeight="false" outlineLevel="0" collapsed="false">
      <c r="A29" s="2" t="n">
        <v>37340</v>
      </c>
      <c r="B29" s="2"/>
      <c r="C29" s="9"/>
      <c r="D29" s="9"/>
      <c r="G29" s="0" t="n">
        <v>3.2</v>
      </c>
      <c r="H29" s="9" t="n">
        <v>300000</v>
      </c>
      <c r="I29" s="0" t="n">
        <f aca="false">G29*H29</f>
        <v>960000</v>
      </c>
      <c r="O29" s="0" t="n">
        <v>2.505</v>
      </c>
    </row>
    <row r="30" customFormat="false" ht="12.75" hidden="false" customHeight="false" outlineLevel="0" collapsed="false">
      <c r="A30" s="2" t="n">
        <v>37341</v>
      </c>
      <c r="B30" s="2"/>
      <c r="C30" s="9"/>
      <c r="D30" s="9"/>
      <c r="I30" s="10" t="n">
        <f aca="false">I28/I29</f>
        <v>0.034375</v>
      </c>
      <c r="J30" s="0" t="n">
        <f aca="false">I30/7</f>
        <v>0.00491071428571428</v>
      </c>
      <c r="O30" s="0" t="n">
        <v>2.505</v>
      </c>
    </row>
    <row r="31" customFormat="false" ht="12.75" hidden="false" customHeight="false" outlineLevel="0" collapsed="false">
      <c r="A31" s="2" t="n">
        <v>37342</v>
      </c>
      <c r="B31" s="2"/>
      <c r="C31" s="9"/>
      <c r="D31" s="9"/>
      <c r="F31" s="9" t="n">
        <v>1000000</v>
      </c>
      <c r="J31" s="11" t="n">
        <f aca="false">J30*12</f>
        <v>0.0589285714285714</v>
      </c>
      <c r="O31" s="0" t="n">
        <v>2.93</v>
      </c>
    </row>
    <row r="32" customFormat="false" ht="12.75" hidden="false" customHeight="false" outlineLevel="0" collapsed="false">
      <c r="A32" s="2" t="n">
        <v>37343</v>
      </c>
      <c r="B32" s="2"/>
      <c r="C32" s="9"/>
      <c r="D32" s="9"/>
      <c r="F32" s="9" t="n">
        <v>3.25</v>
      </c>
      <c r="O32" s="0" t="n">
        <v>2.505</v>
      </c>
    </row>
    <row r="33" customFormat="false" ht="12.75" hidden="false" customHeight="false" outlineLevel="0" collapsed="false">
      <c r="A33" s="2" t="n">
        <v>37344</v>
      </c>
      <c r="B33" s="2"/>
      <c r="C33" s="9"/>
      <c r="D33" s="9"/>
      <c r="F33" s="9" t="n">
        <f aca="false">F31*F32</f>
        <v>3250000</v>
      </c>
      <c r="O33" s="0" t="n">
        <v>2.54</v>
      </c>
    </row>
    <row r="34" customFormat="false" ht="12.75" hidden="false" customHeight="false" outlineLevel="0" collapsed="false">
      <c r="A34" s="2" t="n">
        <v>37345</v>
      </c>
      <c r="B34" s="2"/>
      <c r="C34" s="9"/>
      <c r="D34" s="9"/>
      <c r="F34" s="9" t="n">
        <v>-250000</v>
      </c>
      <c r="O34" s="0" t="n">
        <v>2.54</v>
      </c>
    </row>
    <row r="35" customFormat="false" ht="12.75" hidden="false" customHeight="false" outlineLevel="0" collapsed="false">
      <c r="A35" s="2" t="n">
        <v>37346</v>
      </c>
      <c r="B35" s="2"/>
      <c r="C35" s="9"/>
      <c r="D35" s="9"/>
      <c r="F35" s="9" t="n">
        <v>-270000</v>
      </c>
      <c r="O35" s="0" t="n">
        <v>2.54</v>
      </c>
    </row>
    <row r="36" customFormat="false" ht="12.75" hidden="false" customHeight="false" outlineLevel="0" collapsed="false">
      <c r="F36" s="8" t="n">
        <f aca="false">SUM(F33:F35)</f>
        <v>2730000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1" activeCellId="0" sqref="A11: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</cols>
  <sheetData>
    <row r="1" customFormat="false" ht="12.75" hidden="false" customHeight="false" outlineLevel="0" collapsed="false">
      <c r="A1" s="0" t="s">
        <v>11</v>
      </c>
    </row>
    <row r="2" customFormat="false" ht="12.75" hidden="false" customHeight="false" outlineLevel="0" collapsed="false">
      <c r="A2" s="2" t="n">
        <v>37288</v>
      </c>
      <c r="B2" s="12" t="n">
        <v>13000</v>
      </c>
      <c r="C2" s="0" t="n">
        <v>2.05</v>
      </c>
    </row>
    <row r="3" customFormat="false" ht="12.75" hidden="false" customHeight="false" outlineLevel="0" collapsed="false">
      <c r="A3" s="2" t="n">
        <v>37289</v>
      </c>
      <c r="B3" s="12" t="n">
        <v>13000</v>
      </c>
      <c r="C3" s="0" t="n">
        <v>2.11</v>
      </c>
    </row>
    <row r="4" customFormat="false" ht="12.75" hidden="false" customHeight="false" outlineLevel="0" collapsed="false">
      <c r="A4" s="2" t="n">
        <v>37290</v>
      </c>
      <c r="B4" s="12" t="n">
        <v>13000</v>
      </c>
      <c r="C4" s="0" t="n">
        <v>2.11</v>
      </c>
    </row>
    <row r="5" customFormat="false" ht="12.75" hidden="false" customHeight="false" outlineLevel="0" collapsed="false">
      <c r="A5" s="2" t="n">
        <v>37291</v>
      </c>
      <c r="B5" s="12" t="n">
        <v>13000</v>
      </c>
      <c r="C5" s="0" t="n">
        <v>2.11</v>
      </c>
    </row>
    <row r="6" customFormat="false" ht="12.75" hidden="false" customHeight="false" outlineLevel="0" collapsed="false">
      <c r="A6" s="2" t="n">
        <v>37292</v>
      </c>
      <c r="B6" s="12" t="n">
        <v>13000</v>
      </c>
      <c r="C6" s="0" t="n">
        <v>2.05</v>
      </c>
    </row>
    <row r="7" customFormat="false" ht="12.75" hidden="false" customHeight="false" outlineLevel="0" collapsed="false">
      <c r="A7" s="2" t="n">
        <v>37292</v>
      </c>
      <c r="B7" s="12" t="n">
        <v>22000</v>
      </c>
      <c r="C7" s="0" t="n">
        <v>2.03</v>
      </c>
    </row>
    <row r="8" customFormat="false" ht="12.75" hidden="false" customHeight="false" outlineLevel="0" collapsed="false">
      <c r="A8" s="2" t="n">
        <v>37293</v>
      </c>
      <c r="B8" s="12" t="n">
        <v>45000</v>
      </c>
      <c r="C8" s="0" t="n">
        <v>2.05</v>
      </c>
    </row>
    <row r="9" customFormat="false" ht="12.75" hidden="false" customHeight="false" outlineLevel="0" collapsed="false">
      <c r="A9" s="2" t="n">
        <v>37294</v>
      </c>
      <c r="B9" s="12" t="n">
        <v>13000</v>
      </c>
      <c r="C9" s="0" t="n">
        <v>2.01</v>
      </c>
    </row>
    <row r="10" customFormat="false" ht="12.75" hidden="false" customHeight="false" outlineLevel="0" collapsed="false">
      <c r="A10" s="2" t="n">
        <v>37295</v>
      </c>
      <c r="B10" s="12" t="n">
        <v>45000</v>
      </c>
      <c r="C10" s="0" t="n">
        <v>2.04</v>
      </c>
    </row>
    <row r="11" customFormat="false" ht="12.75" hidden="false" customHeight="false" outlineLevel="0" collapsed="false">
      <c r="A11" s="13" t="n">
        <v>37296</v>
      </c>
      <c r="B11" s="14" t="n">
        <v>13715</v>
      </c>
      <c r="C11" s="15" t="n">
        <v>2.07</v>
      </c>
    </row>
    <row r="12" customFormat="false" ht="12.75" hidden="false" customHeight="false" outlineLevel="0" collapsed="false">
      <c r="A12" s="13" t="n">
        <v>37296</v>
      </c>
      <c r="B12" s="14" t="n">
        <v>31285</v>
      </c>
      <c r="C12" s="15" t="n">
        <v>2.05</v>
      </c>
    </row>
    <row r="13" customFormat="false" ht="12.75" hidden="false" customHeight="false" outlineLevel="0" collapsed="false">
      <c r="A13" s="13" t="n">
        <v>37297</v>
      </c>
      <c r="B13" s="14" t="n">
        <v>13715</v>
      </c>
      <c r="C13" s="15" t="n">
        <v>2.07</v>
      </c>
    </row>
    <row r="14" customFormat="false" ht="12.75" hidden="false" customHeight="false" outlineLevel="0" collapsed="false">
      <c r="A14" s="13" t="n">
        <v>37297</v>
      </c>
      <c r="B14" s="14" t="n">
        <v>31285</v>
      </c>
      <c r="C14" s="15" t="n">
        <v>2.05</v>
      </c>
    </row>
    <row r="15" customFormat="false" ht="12.75" hidden="false" customHeight="false" outlineLevel="0" collapsed="false">
      <c r="A15" s="13" t="n">
        <v>37298</v>
      </c>
      <c r="B15" s="14" t="n">
        <v>13715</v>
      </c>
      <c r="C15" s="15" t="n">
        <v>2.07</v>
      </c>
    </row>
    <row r="16" customFormat="false" ht="12.75" hidden="false" customHeight="false" outlineLevel="0" collapsed="false">
      <c r="A16" s="2" t="n">
        <v>37298</v>
      </c>
      <c r="B16" s="12" t="n">
        <v>31285</v>
      </c>
      <c r="C16" s="0" t="n">
        <v>2.05</v>
      </c>
    </row>
    <row r="17" customFormat="false" ht="12.75" hidden="false" customHeight="false" outlineLevel="0" collapsed="false">
      <c r="A17" s="2" t="n">
        <v>37299</v>
      </c>
      <c r="B17" s="12" t="n">
        <v>45000</v>
      </c>
      <c r="C17" s="0" t="n">
        <v>2.08</v>
      </c>
    </row>
    <row r="18" customFormat="false" ht="12.75" hidden="false" customHeight="false" outlineLevel="0" collapsed="false">
      <c r="A18" s="2" t="n">
        <v>37300</v>
      </c>
      <c r="B18" s="12" t="n">
        <v>45000</v>
      </c>
      <c r="C18" s="0" t="n">
        <v>2.24</v>
      </c>
    </row>
    <row r="19" customFormat="false" ht="12.75" hidden="false" customHeight="false" outlineLevel="0" collapsed="false">
      <c r="A19" s="2" t="n">
        <v>37301</v>
      </c>
      <c r="B19" s="12" t="n">
        <v>45000</v>
      </c>
      <c r="C19" s="0" t="n">
        <v>2.21</v>
      </c>
    </row>
    <row r="20" customFormat="false" ht="12.75" hidden="false" customHeight="false" outlineLevel="0" collapsed="false">
      <c r="A20" s="2" t="n">
        <v>37302</v>
      </c>
      <c r="B20" s="12" t="n">
        <v>45000</v>
      </c>
      <c r="C20" s="0" t="n">
        <v>2.1</v>
      </c>
    </row>
    <row r="21" customFormat="false" ht="12.75" hidden="false" customHeight="false" outlineLevel="0" collapsed="false">
      <c r="A21" s="2" t="n">
        <v>37303</v>
      </c>
      <c r="B21" s="12" t="n">
        <v>45000</v>
      </c>
      <c r="C21" s="0" t="n">
        <v>2</v>
      </c>
    </row>
    <row r="22" customFormat="false" ht="12.75" hidden="false" customHeight="false" outlineLevel="0" collapsed="false">
      <c r="A22" s="2" t="n">
        <v>37304</v>
      </c>
      <c r="B22" s="12" t="n">
        <v>45000</v>
      </c>
      <c r="C22" s="0" t="n">
        <v>2</v>
      </c>
    </row>
    <row r="23" customFormat="false" ht="12.75" hidden="false" customHeight="false" outlineLevel="0" collapsed="false">
      <c r="A23" s="2" t="n">
        <v>37305</v>
      </c>
      <c r="B23" s="12" t="n">
        <v>45000</v>
      </c>
      <c r="C23" s="0" t="n">
        <v>2</v>
      </c>
    </row>
    <row r="24" customFormat="false" ht="12.75" hidden="false" customHeight="false" outlineLevel="0" collapsed="false">
      <c r="A24" s="2" t="n">
        <v>37306</v>
      </c>
      <c r="B24" s="12" t="n">
        <v>45000</v>
      </c>
      <c r="C24" s="0" t="n">
        <v>2</v>
      </c>
    </row>
    <row r="25" customFormat="false" ht="12.75" hidden="false" customHeight="false" outlineLevel="0" collapsed="false">
      <c r="A25" s="2" t="n">
        <v>37307</v>
      </c>
      <c r="B25" s="12" t="n">
        <v>45000</v>
      </c>
      <c r="C25" s="0" t="n">
        <v>2.08</v>
      </c>
    </row>
    <row r="26" customFormat="false" ht="12.75" hidden="false" customHeight="false" outlineLevel="0" collapsed="false">
      <c r="A26" s="2" t="n">
        <v>37308</v>
      </c>
      <c r="B26" s="12" t="n">
        <v>45000</v>
      </c>
      <c r="C26" s="0" t="n">
        <v>2.27</v>
      </c>
    </row>
    <row r="27" customFormat="false" ht="12.75" hidden="false" customHeight="false" outlineLevel="0" collapsed="false">
      <c r="A27" s="2" t="n">
        <v>37309</v>
      </c>
      <c r="B27" s="12" t="n">
        <v>45000</v>
      </c>
      <c r="C27" s="0" t="n">
        <v>2.19</v>
      </c>
    </row>
    <row r="28" customFormat="false" ht="12.75" hidden="false" customHeight="false" outlineLevel="0" collapsed="false">
      <c r="A28" s="2" t="n">
        <v>37310</v>
      </c>
      <c r="B28" s="12" t="n">
        <v>45000</v>
      </c>
      <c r="C28" s="0" t="n">
        <v>2.16</v>
      </c>
    </row>
    <row r="29" customFormat="false" ht="12.75" hidden="false" customHeight="false" outlineLevel="0" collapsed="false">
      <c r="A29" s="2" t="n">
        <v>37311</v>
      </c>
      <c r="B29" s="12" t="n">
        <v>45000</v>
      </c>
      <c r="C29" s="0" t="n">
        <v>2.16</v>
      </c>
    </row>
    <row r="30" customFormat="false" ht="12.75" hidden="false" customHeight="false" outlineLevel="0" collapsed="false">
      <c r="A30" s="2" t="n">
        <v>37312</v>
      </c>
      <c r="B30" s="12" t="n">
        <v>45000</v>
      </c>
      <c r="C30" s="0" t="n">
        <v>2.16</v>
      </c>
    </row>
    <row r="31" customFormat="false" ht="12.75" hidden="false" customHeight="false" outlineLevel="0" collapsed="false">
      <c r="A31" s="2" t="n">
        <v>37313</v>
      </c>
      <c r="B31" s="12" t="n">
        <v>45000</v>
      </c>
      <c r="C31" s="0" t="n">
        <v>2.32</v>
      </c>
    </row>
    <row r="32" customFormat="false" ht="12.75" hidden="false" customHeight="false" outlineLevel="0" collapsed="false">
      <c r="A32" s="2" t="n">
        <v>37314</v>
      </c>
      <c r="B32" s="12" t="n">
        <v>45000</v>
      </c>
      <c r="C32" s="0" t="n">
        <v>2.32</v>
      </c>
    </row>
    <row r="33" customFormat="false" ht="12.75" hidden="false" customHeight="false" outlineLevel="0" collapsed="false">
      <c r="A33" s="2" t="n">
        <v>37315</v>
      </c>
      <c r="B33" s="12" t="n">
        <v>45000</v>
      </c>
      <c r="C33" s="0" t="n">
        <v>2.3</v>
      </c>
    </row>
    <row r="34" customFormat="false" ht="12.75" hidden="false" customHeight="false" outlineLevel="0" collapsed="false">
      <c r="A34" s="2"/>
      <c r="B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2002-03-04T12:12:31Z</dcterms:created>
  <dc:creator>jparks</dc:creator>
  <dc:description/>
  <dc:language>en-US</dc:language>
  <cp:lastModifiedBy>jparks</cp:lastModifiedBy>
  <dcterms:modified xsi:type="dcterms:W3CDTF">2002-03-19T19:28:54Z</dcterms:modified>
  <cp:revision>0</cp:revision>
  <dc:subject/>
  <dc:title/>
</cp:coreProperties>
</file>