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02" sheetId="1" state="visible" r:id="rId3"/>
    <sheet name="mar02" sheetId="2" state="visible" r:id="rId4"/>
    <sheet name="apr0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<sst xmlns="http://schemas.openxmlformats.org/spreadsheetml/2006/main" count="65" uniqueCount="17">
  <si>
    <t xml:space="preserve">sold gas to txu at the prices below</t>
  </si>
  <si>
    <t xml:space="preserve">sitara</t>
  </si>
  <si>
    <t xml:space="preserve">purchase</t>
  </si>
  <si>
    <t xml:space="preserve">sale</t>
  </si>
  <si>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</si>
  <si>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</si>
  <si>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</si>
  <si>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</si>
  <si>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</si>
  <si>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conterparty</t>
  </si>
  <si>
    <t xml:space="preserve">x</t>
  </si>
  <si>
    <t xml:space="preserve">apache</t>
  </si>
  <si>
    <t xml:space="preserve">Apache/Cinergy</t>
  </si>
  <si>
    <t xml:space="preserve">Williams</t>
  </si>
  <si>
    <t xml:space="preserve">TXU</t>
  </si>
  <si>
    <t xml:space="preserve">Supply</t>
  </si>
  <si>
    <t xml:space="preserve">Price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</si>
</sst>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* #,##0.0000_);_(* \(#,##0.0000\);_(* \-??_);_(@_)"/>
    <numFmt numFmtId="169" formatCode="_(* #,##0.000_);_(* \(#,##0.000\);_(* \-??_);_(@_)"/>
    <numFmt numFmtId="170" formatCode="0%"/>
    <numFmt numFmtId="171" formatCode="0.0%"/>
    <numFmt numFmtId="172" formatCode="0.000%"/>
    <numFmt numFmtId="173" formatCode="_(\$* #,##0.00_);_(\$* \(#,##0.00\);_(\$* \-??_);_(@_)"/>
    <numFmt numFmtId="174" formatCode="_(\$* #,##0.0000_);_(\$* \(#,##0.00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37288</v>
      </c>
      <c r="B2" s="2" t="n">
        <v>13000</v>
      </c>
      <c r="C2" s="0" t="n">
        <v>2.05</v>
      </c>
      <c r="D2" s="0" t="n">
        <f aca="false">B2*C2</f>
        <v>26650</v>
      </c>
    </row>
    <row r="3" customFormat="false" ht="12.75" hidden="false" customHeight="false" outlineLevel="0" collapsed="false">
      <c r="A3" s="1" t="n">
        <v>37289</v>
      </c>
      <c r="B3" s="2" t="n">
        <v>13000</v>
      </c>
      <c r="C3" s="0" t="n">
        <v>2.11</v>
      </c>
      <c r="D3" s="0" t="n">
        <f aca="false">B3*C3</f>
        <v>27430</v>
      </c>
    </row>
    <row r="4" customFormat="false" ht="12.75" hidden="false" customHeight="false" outlineLevel="0" collapsed="false">
      <c r="A4" s="1" t="n">
        <v>37290</v>
      </c>
      <c r="B4" s="2" t="n">
        <v>13000</v>
      </c>
      <c r="C4" s="0" t="n">
        <v>2.11</v>
      </c>
      <c r="D4" s="0" t="n">
        <f aca="false">B4*C4</f>
        <v>27430</v>
      </c>
    </row>
    <row r="5" customFormat="false" ht="12.75" hidden="false" customHeight="false" outlineLevel="0" collapsed="false">
      <c r="A5" s="1" t="n">
        <v>37291</v>
      </c>
      <c r="B5" s="2" t="n">
        <v>13000</v>
      </c>
      <c r="C5" s="0" t="n">
        <v>2.11</v>
      </c>
      <c r="D5" s="0" t="n">
        <f aca="false">B5*C5</f>
        <v>27430</v>
      </c>
    </row>
    <row r="6" customFormat="false" ht="12.75" hidden="false" customHeight="false" outlineLevel="0" collapsed="false">
      <c r="A6" s="1" t="n">
        <v>37292</v>
      </c>
      <c r="B6" s="2" t="n">
        <v>13000</v>
      </c>
      <c r="C6" s="0" t="n">
        <v>2.05</v>
      </c>
      <c r="D6" s="0" t="n">
        <f aca="false">B6*C6</f>
        <v>26650</v>
      </c>
    </row>
    <row r="7" customFormat="false" ht="12.75" hidden="false" customHeight="false" outlineLevel="0" collapsed="false">
      <c r="A7" s="1" t="n">
        <v>37292</v>
      </c>
      <c r="B7" s="2" t="n">
        <v>22000</v>
      </c>
      <c r="C7" s="0" t="n">
        <v>2.03</v>
      </c>
      <c r="D7" s="0" t="n">
        <f aca="false">B7*C7</f>
        <v>44660</v>
      </c>
    </row>
    <row r="8" customFormat="false" ht="12.75" hidden="false" customHeight="false" outlineLevel="0" collapsed="false">
      <c r="A8" s="1" t="n">
        <v>37293</v>
      </c>
      <c r="B8" s="2" t="n">
        <v>45000</v>
      </c>
      <c r="C8" s="0" t="n">
        <v>2.05</v>
      </c>
      <c r="D8" s="0" t="n">
        <f aca="false">B8*C8</f>
        <v>92250</v>
      </c>
    </row>
    <row r="9" customFormat="false" ht="12.75" hidden="false" customHeight="false" outlineLevel="0" collapsed="false">
      <c r="A9" s="1" t="n">
        <v>37294</v>
      </c>
      <c r="B9" s="2" t="n">
        <v>13000</v>
      </c>
      <c r="C9" s="0" t="n">
        <v>2.01</v>
      </c>
      <c r="D9" s="0" t="n">
        <f aca="false">B9*C9</f>
        <v>26130</v>
      </c>
    </row>
    <row r="10" customFormat="false" ht="12.75" hidden="false" customHeight="false" outlineLevel="0" collapsed="false">
      <c r="A10" s="1" t="n">
        <v>37295</v>
      </c>
      <c r="B10" s="2" t="n">
        <v>45000</v>
      </c>
      <c r="C10" s="0" t="n">
        <v>2.04</v>
      </c>
      <c r="D10" s="0" t="n">
        <f aca="false">B10*C10</f>
        <v>91800</v>
      </c>
    </row>
    <row r="11" customFormat="false" ht="12.75" hidden="false" customHeight="false" outlineLevel="0" collapsed="false">
      <c r="A11" s="3" t="n">
        <v>37296</v>
      </c>
      <c r="B11" s="4" t="n">
        <v>13715</v>
      </c>
      <c r="C11" s="5" t="n">
        <v>2.07</v>
      </c>
      <c r="D11" s="0" t="n">
        <f aca="false">B11*C11</f>
        <v>28390.05</v>
      </c>
    </row>
    <row r="12" customFormat="false" ht="12.75" hidden="false" customHeight="false" outlineLevel="0" collapsed="false">
      <c r="A12" s="3" t="n">
        <v>37296</v>
      </c>
      <c r="B12" s="4" t="n">
        <v>31285</v>
      </c>
      <c r="C12" s="5" t="n">
        <v>2.05</v>
      </c>
      <c r="D12" s="0" t="n">
        <f aca="false">B12*C12</f>
        <v>64134.25</v>
      </c>
    </row>
    <row r="13" customFormat="false" ht="12.75" hidden="false" customHeight="false" outlineLevel="0" collapsed="false">
      <c r="A13" s="3" t="n">
        <v>37297</v>
      </c>
      <c r="B13" s="4" t="n">
        <v>13715</v>
      </c>
      <c r="C13" s="5" t="n">
        <v>2.07</v>
      </c>
      <c r="D13" s="0" t="n">
        <f aca="false">B13*C13</f>
        <v>28390.05</v>
      </c>
    </row>
    <row r="14" customFormat="false" ht="12.75" hidden="false" customHeight="false" outlineLevel="0" collapsed="false">
      <c r="A14" s="3" t="n">
        <v>37297</v>
      </c>
      <c r="B14" s="4" t="n">
        <v>31285</v>
      </c>
      <c r="C14" s="5" t="n">
        <v>2.05</v>
      </c>
      <c r="D14" s="0" t="n">
        <f aca="false">B14*C14</f>
        <v>64134.25</v>
      </c>
    </row>
    <row r="15" customFormat="false" ht="12.75" hidden="false" customHeight="false" outlineLevel="0" collapsed="false">
      <c r="A15" s="3" t="n">
        <v>37298</v>
      </c>
      <c r="B15" s="4" t="n">
        <v>13715</v>
      </c>
      <c r="C15" s="5" t="n">
        <v>2.07</v>
      </c>
      <c r="D15" s="0" t="n">
        <f aca="false">B15*C15</f>
        <v>28390.05</v>
      </c>
    </row>
    <row r="16" customFormat="false" ht="12.75" hidden="false" customHeight="false" outlineLevel="0" collapsed="false">
      <c r="A16" s="1" t="n">
        <v>37298</v>
      </c>
      <c r="B16" s="2" t="n">
        <v>31285</v>
      </c>
      <c r="C16" s="0" t="n">
        <v>2.05</v>
      </c>
      <c r="D16" s="0" t="n">
        <f aca="false">B16*C16</f>
        <v>64134.25</v>
      </c>
    </row>
    <row r="17" customFormat="false" ht="12.75" hidden="false" customHeight="false" outlineLevel="0" collapsed="false">
      <c r="A17" s="1" t="n">
        <v>37299</v>
      </c>
      <c r="B17" s="2" t="n">
        <v>45000</v>
      </c>
      <c r="C17" s="0" t="n">
        <v>2.08</v>
      </c>
      <c r="D17" s="0" t="n">
        <f aca="false">B17*C17</f>
        <v>93600</v>
      </c>
    </row>
    <row r="18" customFormat="false" ht="12.75" hidden="false" customHeight="false" outlineLevel="0" collapsed="false">
      <c r="A18" s="1" t="n">
        <v>37300</v>
      </c>
      <c r="B18" s="2" t="n">
        <v>45000</v>
      </c>
      <c r="C18" s="0" t="n">
        <v>2.24</v>
      </c>
      <c r="D18" s="0" t="n">
        <f aca="false">B18*C18</f>
        <v>100800</v>
      </c>
    </row>
    <row r="19" customFormat="false" ht="12.75" hidden="false" customHeight="false" outlineLevel="0" collapsed="false">
      <c r="A19" s="1" t="n">
        <v>37301</v>
      </c>
      <c r="B19" s="2" t="n">
        <v>45000</v>
      </c>
      <c r="C19" s="0" t="n">
        <v>2.21</v>
      </c>
      <c r="D19" s="0" t="n">
        <f aca="false">B19*C19</f>
        <v>99450</v>
      </c>
    </row>
    <row r="20" customFormat="false" ht="12.75" hidden="false" customHeight="false" outlineLevel="0" collapsed="false">
      <c r="A20" s="1" t="n">
        <v>37302</v>
      </c>
      <c r="B20" s="2" t="n">
        <v>45000</v>
      </c>
      <c r="C20" s="0" t="n">
        <v>2.1</v>
      </c>
      <c r="D20" s="0" t="n">
        <f aca="false">B20*C20</f>
        <v>94500</v>
      </c>
    </row>
    <row r="21" customFormat="false" ht="12.75" hidden="false" customHeight="false" outlineLevel="0" collapsed="false">
      <c r="A21" s="1" t="n">
        <v>37303</v>
      </c>
      <c r="B21" s="2" t="n">
        <v>45000</v>
      </c>
      <c r="C21" s="0" t="n">
        <v>2</v>
      </c>
      <c r="D21" s="0" t="n">
        <f aca="false">B21*C21</f>
        <v>90000</v>
      </c>
    </row>
    <row r="22" customFormat="false" ht="12.75" hidden="false" customHeight="false" outlineLevel="0" collapsed="false">
      <c r="A22" s="1" t="n">
        <v>37304</v>
      </c>
      <c r="B22" s="2" t="n">
        <v>45000</v>
      </c>
      <c r="C22" s="0" t="n">
        <v>2</v>
      </c>
      <c r="D22" s="0" t="n">
        <f aca="false">B22*C22</f>
        <v>90000</v>
      </c>
    </row>
    <row r="23" customFormat="false" ht="12.75" hidden="false" customHeight="false" outlineLevel="0" collapsed="false">
      <c r="A23" s="1" t="n">
        <v>37305</v>
      </c>
      <c r="B23" s="2" t="n">
        <v>45000</v>
      </c>
      <c r="C23" s="0" t="n">
        <v>2</v>
      </c>
      <c r="D23" s="0" t="n">
        <f aca="false">B23*C23</f>
        <v>90000</v>
      </c>
    </row>
    <row r="24" customFormat="false" ht="12.75" hidden="false" customHeight="false" outlineLevel="0" collapsed="false">
      <c r="A24" s="1" t="n">
        <v>37306</v>
      </c>
      <c r="B24" s="2" t="n">
        <v>45000</v>
      </c>
      <c r="C24" s="0" t="n">
        <v>2</v>
      </c>
      <c r="D24" s="0" t="n">
        <f aca="false">B24*C24</f>
        <v>90000</v>
      </c>
    </row>
    <row r="25" customFormat="false" ht="12.75" hidden="false" customHeight="false" outlineLevel="0" collapsed="false">
      <c r="A25" s="1" t="n">
        <v>37307</v>
      </c>
      <c r="B25" s="2" t="n">
        <v>45000</v>
      </c>
      <c r="C25" s="0" t="n">
        <v>2.08</v>
      </c>
      <c r="D25" s="0" t="n">
        <f aca="false">B25*C25</f>
        <v>93600</v>
      </c>
    </row>
    <row r="26" customFormat="false" ht="12.75" hidden="false" customHeight="false" outlineLevel="0" collapsed="false">
      <c r="A26" s="1" t="n">
        <v>37308</v>
      </c>
      <c r="B26" s="2" t="n">
        <v>45000</v>
      </c>
      <c r="C26" s="0" t="n">
        <v>2.27</v>
      </c>
      <c r="D26" s="0" t="n">
        <f aca="false">B26*C26</f>
        <v>102150</v>
      </c>
    </row>
    <row r="27" customFormat="false" ht="12.75" hidden="false" customHeight="false" outlineLevel="0" collapsed="false">
      <c r="A27" s="1" t="n">
        <v>37309</v>
      </c>
      <c r="B27" s="2" t="n">
        <v>45000</v>
      </c>
      <c r="C27" s="0" t="n">
        <v>2.19</v>
      </c>
      <c r="D27" s="0" t="n">
        <f aca="false">B27*C27</f>
        <v>98550</v>
      </c>
    </row>
    <row r="28" customFormat="false" ht="12.75" hidden="false" customHeight="false" outlineLevel="0" collapsed="false">
      <c r="A28" s="1" t="n">
        <v>37310</v>
      </c>
      <c r="B28" s="2" t="n">
        <v>45000</v>
      </c>
      <c r="C28" s="0" t="n">
        <v>2.16</v>
      </c>
      <c r="D28" s="0" t="n">
        <f aca="false">B28*C28</f>
        <v>97200</v>
      </c>
    </row>
    <row r="29" customFormat="false" ht="12.75" hidden="false" customHeight="false" outlineLevel="0" collapsed="false">
      <c r="A29" s="1" t="n">
        <v>37311</v>
      </c>
      <c r="B29" s="2" t="n">
        <v>45000</v>
      </c>
      <c r="C29" s="0" t="n">
        <v>2.16</v>
      </c>
      <c r="D29" s="0" t="n">
        <f aca="false">B29*C29</f>
        <v>97200</v>
      </c>
    </row>
    <row r="30" customFormat="false" ht="12.75" hidden="false" customHeight="false" outlineLevel="0" collapsed="false">
      <c r="A30" s="1" t="n">
        <v>37312</v>
      </c>
      <c r="B30" s="2" t="n">
        <v>45000</v>
      </c>
      <c r="C30" s="0" t="n">
        <v>2.16</v>
      </c>
      <c r="D30" s="0" t="n">
        <f aca="false">B30*C30</f>
        <v>97200</v>
      </c>
    </row>
    <row r="31" customFormat="false" ht="12.75" hidden="false" customHeight="false" outlineLevel="0" collapsed="false">
      <c r="A31" s="1" t="n">
        <v>37313</v>
      </c>
      <c r="B31" s="2" t="n">
        <v>45000</v>
      </c>
      <c r="C31" s="0" t="n">
        <v>2.32</v>
      </c>
      <c r="D31" s="0" t="n">
        <f aca="false">B31*C31</f>
        <v>104400</v>
      </c>
    </row>
    <row r="32" customFormat="false" ht="12.75" hidden="false" customHeight="false" outlineLevel="0" collapsed="false">
      <c r="A32" s="1" t="n">
        <v>37314</v>
      </c>
      <c r="B32" s="2" t="n">
        <v>45000</v>
      </c>
      <c r="C32" s="0" t="n">
        <v>2.32</v>
      </c>
      <c r="D32" s="0" t="n">
        <f aca="false">B32*C32</f>
        <v>104400</v>
      </c>
    </row>
    <row r="33" customFormat="false" ht="12.75" hidden="false" customHeight="false" outlineLevel="0" collapsed="false">
      <c r="A33" s="1" t="n">
        <v>37315</v>
      </c>
      <c r="B33" s="2" t="n">
        <v>45000</v>
      </c>
      <c r="C33" s="0" t="n">
        <v>2.3</v>
      </c>
      <c r="D33" s="0" t="n">
        <f aca="false">B33*C33</f>
        <v>103500</v>
      </c>
    </row>
    <row r="34" customFormat="false" ht="12.75" hidden="false" customHeight="false" outlineLevel="0" collapsed="false">
      <c r="A34" s="1"/>
      <c r="B34" s="6" t="n">
        <f aca="false">SUM(B2:B33)</f>
        <v>1090000</v>
      </c>
      <c r="C34" s="7" t="n">
        <f aca="false">D34/B34</f>
        <v>2.12344302752294</v>
      </c>
      <c r="D34" s="0" t="n">
        <f aca="false">SUM(D2:D33)</f>
        <v>2314552.9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0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H30" activeCellId="0" sqref="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99"/>
    <col collapsed="false" customWidth="true" hidden="false" outlineLevel="0" max="4" min="3" style="0" width="10.85"/>
    <col collapsed="false" customWidth="true" hidden="false" outlineLevel="0" max="5" min="5" style="0" width="10.41"/>
    <col collapsed="false" customWidth="true" hidden="false" outlineLevel="0" max="6" min="6" style="0" width="12.85"/>
    <col collapsed="false" customWidth="true" hidden="false" outlineLevel="0" max="7" min="7" style="0" width="11.85"/>
    <col collapsed="false" customWidth="true" hidden="false" outlineLevel="0" max="8" min="8" style="0" width="11.42"/>
    <col collapsed="false" customWidth="true" hidden="false" outlineLevel="0" max="9" min="9" style="0" width="10.28"/>
    <col collapsed="false" customWidth="true" hidden="false" outlineLevel="0" max="11" min="11" style="0" width="10.71"/>
    <col collapsed="false" customWidth="true" hidden="false" outlineLevel="0" max="13" min="12" style="0" width="10.28"/>
  </cols>
  <sheetData>
    <row r="1" customFormat="false" ht="12.75" hidden="false" customHeight="false" outlineLevel="0" collapsed="false">
      <c r="A1" s="0" t="s">
        <v>1</v>
      </c>
    </row>
    <row r="2" customFormat="false" ht="12.75" hidden="false" customHeight="false" outlineLevel="0" collapsed="false">
      <c r="A2" s="0" t="s">
        <v>2</v>
      </c>
      <c r="B2" s="0" t="n">
        <v>1200911</v>
      </c>
    </row>
    <row r="3" customFormat="false" ht="12.75" hidden="false" customHeight="false" outlineLevel="0" collapsed="false">
      <c r="A3" s="0" t="s">
        <v>3</v>
      </c>
      <c r="B3" s="0" t="n">
        <v>1200914</v>
      </c>
    </row>
    <row r="4" customFormat="false" ht="12.75" hidden="false" customHeight="false" outlineLevel="0" collapsed="false"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/>
      <c r="I4" s="8" t="s">
        <v>4</v>
      </c>
      <c r="J4" s="8" t="s">
        <v>5</v>
      </c>
      <c r="K4" s="8" t="s">
        <v>6</v>
      </c>
      <c r="L4" s="8" t="s">
        <v>9</v>
      </c>
      <c r="M4" s="8" t="s">
        <v>7</v>
      </c>
    </row>
    <row r="5" customFormat="false" ht="12.75" hidden="false" customHeight="false" outlineLevel="0" collapsed="false">
      <c r="A5" s="1" t="n">
        <v>37316</v>
      </c>
      <c r="B5" s="1" t="s">
        <v>10</v>
      </c>
      <c r="C5" s="9" t="n">
        <v>25000</v>
      </c>
      <c r="D5" s="9"/>
      <c r="E5" s="9" t="n">
        <v>2.55</v>
      </c>
      <c r="F5" s="10" t="n">
        <f aca="false">IF(D5=0,-1*(C5*E5),-1*(D5*E5))</f>
        <v>-63750</v>
      </c>
      <c r="G5" s="10" t="n">
        <v>111600</v>
      </c>
      <c r="H5" s="8"/>
      <c r="I5" s="11" t="n">
        <v>20000</v>
      </c>
      <c r="J5" s="11"/>
      <c r="K5" s="12" t="n">
        <v>2.523</v>
      </c>
      <c r="L5" s="13" t="s">
        <v>11</v>
      </c>
      <c r="M5" s="10" t="n">
        <f aca="false">I5*K5</f>
        <v>50460</v>
      </c>
    </row>
    <row r="6" customFormat="false" ht="12.75" hidden="false" customHeight="false" outlineLevel="0" collapsed="false">
      <c r="A6" s="1" t="n">
        <v>37317</v>
      </c>
      <c r="B6" s="1" t="s">
        <v>10</v>
      </c>
      <c r="C6" s="9" t="n">
        <v>15000</v>
      </c>
      <c r="D6" s="9"/>
      <c r="E6" s="8" t="n">
        <v>2.48</v>
      </c>
      <c r="F6" s="10" t="n">
        <f aca="false">IF(D6=0,-1*(C6*E6),-1*(D6*E6))</f>
        <v>-37200</v>
      </c>
      <c r="G6" s="10" t="s">
        <v>10</v>
      </c>
      <c r="H6" s="8"/>
      <c r="I6" s="11" t="n">
        <v>20000</v>
      </c>
      <c r="J6" s="11"/>
      <c r="K6" s="12" t="n">
        <v>2.523</v>
      </c>
      <c r="L6" s="13" t="s">
        <v>11</v>
      </c>
      <c r="M6" s="10" t="n">
        <f aca="false">I6*K6</f>
        <v>50460</v>
      </c>
    </row>
    <row r="7" customFormat="false" ht="12.75" hidden="false" customHeight="false" outlineLevel="0" collapsed="false">
      <c r="A7" s="1" t="n">
        <v>37318</v>
      </c>
      <c r="B7" s="1" t="s">
        <v>10</v>
      </c>
      <c r="C7" s="9" t="n">
        <v>15000</v>
      </c>
      <c r="D7" s="9"/>
      <c r="E7" s="8" t="n">
        <v>2.48</v>
      </c>
      <c r="F7" s="10" t="n">
        <f aca="false">IF(D7=0,-1*(C7*E7),-1*(D7*E7))</f>
        <v>-37200</v>
      </c>
      <c r="G7" s="10" t="s">
        <v>10</v>
      </c>
      <c r="H7" s="8"/>
      <c r="I7" s="11" t="n">
        <v>20000</v>
      </c>
      <c r="J7" s="11"/>
      <c r="K7" s="12" t="n">
        <v>2.523</v>
      </c>
      <c r="L7" s="13" t="s">
        <v>11</v>
      </c>
      <c r="M7" s="10" t="n">
        <f aca="false">I7*K7</f>
        <v>50460</v>
      </c>
    </row>
    <row r="8" customFormat="false" ht="12.75" hidden="false" customHeight="false" outlineLevel="0" collapsed="false">
      <c r="A8" s="1" t="n">
        <v>37319</v>
      </c>
      <c r="B8" s="1" t="s">
        <v>10</v>
      </c>
      <c r="C8" s="9" t="n">
        <v>15000</v>
      </c>
      <c r="D8" s="9"/>
      <c r="E8" s="8" t="n">
        <v>2.48</v>
      </c>
      <c r="F8" s="10" t="n">
        <f aca="false">IF(D8=0,-1*(C8*E8),-1*(D8*E8))</f>
        <v>-37200</v>
      </c>
      <c r="G8" s="10" t="s">
        <v>10</v>
      </c>
      <c r="H8" s="8"/>
      <c r="I8" s="11" t="n">
        <v>20000</v>
      </c>
      <c r="J8" s="11"/>
      <c r="K8" s="12" t="n">
        <v>2.523</v>
      </c>
      <c r="L8" s="13" t="s">
        <v>11</v>
      </c>
      <c r="M8" s="10" t="n">
        <f aca="false">I8*K8</f>
        <v>50460</v>
      </c>
      <c r="O8" s="0" t="n">
        <v>2.005</v>
      </c>
    </row>
    <row r="9" customFormat="false" ht="12.75" hidden="false" customHeight="false" outlineLevel="0" collapsed="false">
      <c r="A9" s="1" t="n">
        <v>37320</v>
      </c>
      <c r="B9" s="1" t="s">
        <v>10</v>
      </c>
      <c r="C9" s="9" t="n">
        <v>15000</v>
      </c>
      <c r="D9" s="9"/>
      <c r="E9" s="8" t="n">
        <v>2.56</v>
      </c>
      <c r="F9" s="10" t="n">
        <f aca="false">IF(D9=0,-1*(C9*E9),-1*(D9*E9))</f>
        <v>-38400</v>
      </c>
      <c r="G9" s="11" t="n">
        <v>187500</v>
      </c>
      <c r="H9" s="8"/>
      <c r="I9" s="11" t="n">
        <v>20000</v>
      </c>
      <c r="J9" s="11"/>
      <c r="K9" s="12" t="n">
        <v>2.523</v>
      </c>
      <c r="L9" s="13" t="s">
        <v>11</v>
      </c>
      <c r="M9" s="10" t="n">
        <f aca="false">I9*K9</f>
        <v>50460</v>
      </c>
      <c r="O9" s="0" t="n">
        <v>1.94</v>
      </c>
    </row>
    <row r="10" customFormat="false" ht="12.75" hidden="false" customHeight="false" outlineLevel="0" collapsed="false">
      <c r="A10" s="1" t="n">
        <v>37321</v>
      </c>
      <c r="B10" s="1"/>
      <c r="C10" s="9"/>
      <c r="F10" s="10" t="n">
        <f aca="false">IF(D10=0,-1*(C10*E10),-1*(D10*E10))</f>
        <v>-0</v>
      </c>
      <c r="G10" s="10"/>
      <c r="H10" s="8"/>
      <c r="I10" s="11" t="n">
        <v>20000</v>
      </c>
      <c r="J10" s="11"/>
      <c r="K10" s="12" t="n">
        <v>2.523</v>
      </c>
      <c r="L10" s="13" t="s">
        <v>11</v>
      </c>
      <c r="M10" s="10" t="n">
        <f aca="false">I10*K10</f>
        <v>50460</v>
      </c>
      <c r="O10" s="0" t="n">
        <v>1.755</v>
      </c>
    </row>
    <row r="11" customFormat="false" ht="12.75" hidden="false" customHeight="false" outlineLevel="0" collapsed="false">
      <c r="A11" s="1" t="n">
        <v>37322</v>
      </c>
      <c r="B11" s="1"/>
      <c r="C11" s="9"/>
      <c r="D11" s="9" t="n">
        <v>-20000</v>
      </c>
      <c r="E11" s="8" t="n">
        <v>2.31</v>
      </c>
      <c r="F11" s="10" t="n">
        <f aca="false">IF(D11=0,-1*(C11*E11),-1*(D11*E11))</f>
        <v>46200</v>
      </c>
      <c r="G11" s="14" t="n">
        <v>128450</v>
      </c>
      <c r="H11" s="8"/>
      <c r="I11" s="11" t="n">
        <v>20000</v>
      </c>
      <c r="J11" s="11"/>
      <c r="K11" s="12" t="n">
        <v>2.523</v>
      </c>
      <c r="L11" s="13" t="s">
        <v>11</v>
      </c>
      <c r="M11" s="10" t="n">
        <f aca="false">I11*K11</f>
        <v>50460</v>
      </c>
      <c r="O11" s="0" t="n">
        <v>1.745</v>
      </c>
    </row>
    <row r="12" customFormat="false" ht="12.75" hidden="false" customHeight="false" outlineLevel="0" collapsed="false">
      <c r="A12" s="1" t="n">
        <v>37323</v>
      </c>
      <c r="B12" s="1"/>
      <c r="C12" s="9" t="n">
        <v>20000</v>
      </c>
      <c r="D12" s="9"/>
      <c r="E12" s="8" t="n">
        <v>2.6</v>
      </c>
      <c r="F12" s="10" t="n">
        <f aca="false">IF(D12=0,-1*(C12*E12),-1*(D12*E12))</f>
        <v>-52000</v>
      </c>
      <c r="G12" s="10"/>
      <c r="H12" s="8"/>
      <c r="I12" s="11" t="n">
        <v>20000</v>
      </c>
      <c r="J12" s="11"/>
      <c r="K12" s="12" t="n">
        <v>2.523</v>
      </c>
      <c r="L12" s="13" t="s">
        <v>11</v>
      </c>
      <c r="M12" s="10" t="n">
        <f aca="false">I12*K12</f>
        <v>50460</v>
      </c>
      <c r="O12" s="0" t="n">
        <v>2.045</v>
      </c>
    </row>
    <row r="13" customFormat="false" ht="12.75" hidden="false" customHeight="false" outlineLevel="0" collapsed="false">
      <c r="A13" s="1" t="n">
        <v>37324</v>
      </c>
      <c r="B13" s="1"/>
      <c r="C13" s="15" t="n">
        <v>20000</v>
      </c>
      <c r="D13" s="15"/>
      <c r="E13" s="8" t="n">
        <v>2.715</v>
      </c>
      <c r="F13" s="10" t="n">
        <f aca="false">IF(D13=0,-1*(C13*E13),-1*(D13*E13))</f>
        <v>-54300</v>
      </c>
      <c r="G13" s="14"/>
      <c r="I13" s="11" t="n">
        <v>20000</v>
      </c>
      <c r="J13" s="11"/>
      <c r="K13" s="12" t="n">
        <v>2.523</v>
      </c>
      <c r="L13" s="13" t="s">
        <v>11</v>
      </c>
      <c r="M13" s="10" t="n">
        <f aca="false">I13*K13</f>
        <v>50460</v>
      </c>
      <c r="O13" s="0" t="n">
        <v>2.045</v>
      </c>
    </row>
    <row r="14" customFormat="false" ht="12.75" hidden="false" customHeight="false" outlineLevel="0" collapsed="false">
      <c r="A14" s="1" t="n">
        <v>37325</v>
      </c>
      <c r="B14" s="1"/>
      <c r="C14" s="15" t="n">
        <v>20000</v>
      </c>
      <c r="D14" s="15"/>
      <c r="E14" s="8" t="n">
        <v>2.715</v>
      </c>
      <c r="F14" s="10" t="n">
        <f aca="false">IF(D14=0,-1*(C14*E14),-1*(D14*E14))</f>
        <v>-54300</v>
      </c>
      <c r="I14" s="11" t="n">
        <v>20000</v>
      </c>
      <c r="J14" s="11"/>
      <c r="K14" s="12" t="n">
        <v>2.523</v>
      </c>
      <c r="L14" s="13" t="s">
        <v>11</v>
      </c>
      <c r="M14" s="10" t="n">
        <f aca="false">I14*K14</f>
        <v>50460</v>
      </c>
      <c r="O14" s="0" t="n">
        <v>2.045</v>
      </c>
    </row>
    <row r="15" customFormat="false" ht="12.75" hidden="false" customHeight="false" outlineLevel="0" collapsed="false">
      <c r="A15" s="1" t="n">
        <v>37326</v>
      </c>
      <c r="B15" s="1"/>
      <c r="C15" s="15" t="n">
        <v>20000</v>
      </c>
      <c r="D15" s="15"/>
      <c r="E15" s="8" t="n">
        <v>2.715</v>
      </c>
      <c r="F15" s="10" t="n">
        <f aca="false">IF(D15=0,-1*(C15*E15),-1*(D15*E15))</f>
        <v>-54300</v>
      </c>
      <c r="G15" s="15" t="n">
        <v>388000</v>
      </c>
      <c r="I15" s="11" t="n">
        <v>20000</v>
      </c>
      <c r="J15" s="11"/>
      <c r="K15" s="12" t="n">
        <v>2.523</v>
      </c>
      <c r="L15" s="13" t="s">
        <v>11</v>
      </c>
      <c r="M15" s="10" t="n">
        <f aca="false">I15*K15</f>
        <v>50460</v>
      </c>
      <c r="O15" s="0" t="n">
        <v>2.255</v>
      </c>
    </row>
    <row r="16" customFormat="false" ht="12.75" hidden="false" customHeight="false" outlineLevel="0" collapsed="false">
      <c r="A16" s="1" t="n">
        <v>37327</v>
      </c>
      <c r="B16" s="1"/>
      <c r="C16" s="15" t="n">
        <v>20000</v>
      </c>
      <c r="D16" s="15"/>
      <c r="E16" s="8" t="n">
        <v>2.82</v>
      </c>
      <c r="F16" s="10" t="n">
        <f aca="false">IF(D16=0,-1*(C16*E16),-1*(D16*E16))</f>
        <v>-56400</v>
      </c>
      <c r="I16" s="11" t="n">
        <v>20000</v>
      </c>
      <c r="K16" s="12" t="n">
        <v>2.523</v>
      </c>
      <c r="L16" s="13" t="s">
        <v>11</v>
      </c>
      <c r="M16" s="10" t="n">
        <f aca="false">I16*K16</f>
        <v>50460</v>
      </c>
      <c r="O16" s="0" t="n">
        <v>2.46</v>
      </c>
    </row>
    <row r="17" customFormat="false" ht="12.75" hidden="false" customHeight="false" outlineLevel="0" collapsed="false">
      <c r="A17" s="1" t="n">
        <v>37328</v>
      </c>
      <c r="B17" s="1"/>
      <c r="C17" s="15" t="n">
        <v>15000</v>
      </c>
      <c r="D17" s="15"/>
      <c r="E17" s="8" t="n">
        <v>2.81</v>
      </c>
      <c r="F17" s="10" t="n">
        <f aca="false">IF(D17=0,-1*(C17*E17),-1*(D17*E17))</f>
        <v>-42150</v>
      </c>
      <c r="G17" s="14"/>
      <c r="I17" s="11" t="n">
        <v>20000</v>
      </c>
      <c r="K17" s="12" t="n">
        <v>2.523</v>
      </c>
      <c r="L17" s="13" t="s">
        <v>11</v>
      </c>
      <c r="M17" s="10" t="n">
        <f aca="false">I17*K17</f>
        <v>50460</v>
      </c>
      <c r="O17" s="0" t="n">
        <v>2.38</v>
      </c>
    </row>
    <row r="18" customFormat="false" ht="12.75" hidden="false" customHeight="false" outlineLevel="0" collapsed="false">
      <c r="A18" s="1" t="n">
        <v>37329</v>
      </c>
      <c r="B18" s="1"/>
      <c r="C18" s="15" t="n">
        <v>4000</v>
      </c>
      <c r="D18" s="15"/>
      <c r="E18" s="8" t="n">
        <v>2.83</v>
      </c>
      <c r="F18" s="10" t="n">
        <f aca="false">IF(D18=0,-1*(C18*E18),-1*(D18*E18))</f>
        <v>-11320</v>
      </c>
      <c r="I18" s="11" t="n">
        <v>20000</v>
      </c>
      <c r="K18" s="12" t="n">
        <v>2.523</v>
      </c>
      <c r="L18" s="13" t="s">
        <v>11</v>
      </c>
      <c r="M18" s="10" t="n">
        <f aca="false">I18*K18</f>
        <v>50460</v>
      </c>
      <c r="O18" s="0" t="n">
        <v>2.32</v>
      </c>
    </row>
    <row r="19" customFormat="false" ht="12.75" hidden="false" customHeight="false" outlineLevel="0" collapsed="false">
      <c r="A19" s="1" t="n">
        <v>37330</v>
      </c>
      <c r="B19" s="1"/>
      <c r="C19" s="15" t="n">
        <v>4000</v>
      </c>
      <c r="D19" s="15"/>
      <c r="E19" s="8" t="n">
        <v>2.665</v>
      </c>
      <c r="F19" s="10" t="n">
        <f aca="false">IF(D19=0,-1*(C19*E19),-1*(D19*E19))</f>
        <v>-10660</v>
      </c>
      <c r="I19" s="11" t="n">
        <v>20000</v>
      </c>
      <c r="K19" s="12" t="n">
        <v>2.523</v>
      </c>
      <c r="L19" s="13" t="s">
        <v>11</v>
      </c>
      <c r="M19" s="10" t="n">
        <f aca="false">I19*K19</f>
        <v>50460</v>
      </c>
      <c r="O19" s="0" t="n">
        <v>2.305</v>
      </c>
    </row>
    <row r="20" customFormat="false" ht="12.75" hidden="false" customHeight="false" outlineLevel="0" collapsed="false">
      <c r="A20" s="1" t="n">
        <v>37331</v>
      </c>
      <c r="B20" s="1"/>
      <c r="C20" s="15" t="n">
        <v>2000</v>
      </c>
      <c r="D20" s="15"/>
      <c r="E20" s="8" t="n">
        <v>2.94</v>
      </c>
      <c r="F20" s="10" t="n">
        <f aca="false">IF(D20=0,-1*(C20*E20),-1*(D20*E20))</f>
        <v>-5880</v>
      </c>
      <c r="I20" s="11" t="n">
        <v>20000</v>
      </c>
      <c r="K20" s="12" t="n">
        <v>2.523</v>
      </c>
      <c r="L20" s="13" t="s">
        <v>11</v>
      </c>
      <c r="M20" s="10" t="n">
        <f aca="false">I20*K20</f>
        <v>50460</v>
      </c>
      <c r="O20" s="0" t="n">
        <v>2.305</v>
      </c>
    </row>
    <row r="21" customFormat="false" ht="12.75" hidden="false" customHeight="false" outlineLevel="0" collapsed="false">
      <c r="A21" s="1" t="n">
        <v>37332</v>
      </c>
      <c r="B21" s="1"/>
      <c r="C21" s="15" t="n">
        <v>2000</v>
      </c>
      <c r="D21" s="15"/>
      <c r="E21" s="8" t="n">
        <v>2.94</v>
      </c>
      <c r="F21" s="10" t="n">
        <f aca="false">IF(D21=0,-1*(C21*E21),-1*(D21*E21))</f>
        <v>-5880</v>
      </c>
      <c r="G21" s="14"/>
      <c r="H21" s="14"/>
      <c r="I21" s="11" t="n">
        <v>20000</v>
      </c>
      <c r="K21" s="12" t="n">
        <v>2.523</v>
      </c>
      <c r="L21" s="13" t="s">
        <v>11</v>
      </c>
      <c r="M21" s="10" t="n">
        <f aca="false">I21*K21</f>
        <v>50460</v>
      </c>
      <c r="O21" s="0" t="n">
        <v>2.305</v>
      </c>
    </row>
    <row r="22" customFormat="false" ht="12.75" hidden="false" customHeight="false" outlineLevel="0" collapsed="false">
      <c r="A22" s="1" t="n">
        <v>37333</v>
      </c>
      <c r="B22" s="1"/>
      <c r="C22" s="15" t="n">
        <v>2000</v>
      </c>
      <c r="D22" s="15"/>
      <c r="E22" s="8" t="n">
        <v>2.94</v>
      </c>
      <c r="F22" s="10" t="n">
        <f aca="false">IF(D22=0,-1*(C22*E22),-1*(D22*E22))</f>
        <v>-5880</v>
      </c>
      <c r="I22" s="11" t="n">
        <v>20000</v>
      </c>
      <c r="K22" s="12" t="n">
        <v>2.523</v>
      </c>
      <c r="L22" s="13" t="s">
        <v>11</v>
      </c>
      <c r="M22" s="10" t="n">
        <f aca="false">I22*K22</f>
        <v>50460</v>
      </c>
      <c r="O22" s="0" t="n">
        <v>2.475</v>
      </c>
    </row>
    <row r="23" customFormat="false" ht="12.75" hidden="false" customHeight="false" outlineLevel="0" collapsed="false">
      <c r="A23" s="1" t="n">
        <v>37334</v>
      </c>
      <c r="B23" s="1"/>
      <c r="C23" s="15" t="n">
        <v>2000</v>
      </c>
      <c r="D23" s="15"/>
      <c r="E23" s="8" t="n">
        <v>3.11</v>
      </c>
      <c r="F23" s="10" t="n">
        <f aca="false">IF(D23=0,-1*(C23*E23),-1*(D23*E23))</f>
        <v>-6220</v>
      </c>
      <c r="I23" s="11" t="n">
        <v>20000</v>
      </c>
      <c r="K23" s="12" t="n">
        <v>2.523</v>
      </c>
      <c r="L23" s="13" t="s">
        <v>11</v>
      </c>
      <c r="M23" s="10" t="n">
        <f aca="false">I23*K23</f>
        <v>50460</v>
      </c>
      <c r="O23" s="0" t="n">
        <v>2.505</v>
      </c>
    </row>
    <row r="24" customFormat="false" ht="12.75" hidden="false" customHeight="false" outlineLevel="0" collapsed="false">
      <c r="A24" s="1" t="n">
        <v>37335</v>
      </c>
      <c r="B24" s="1"/>
      <c r="C24" s="15" t="n">
        <v>2000</v>
      </c>
      <c r="D24" s="15"/>
      <c r="E24" s="8" t="n">
        <v>3.26</v>
      </c>
      <c r="F24" s="10" t="n">
        <f aca="false">IF(D24=0,-1*(C24*E24),-1*(D24*E24))</f>
        <v>-6520</v>
      </c>
      <c r="I24" s="11" t="n">
        <v>20000</v>
      </c>
      <c r="K24" s="12" t="n">
        <v>2.523</v>
      </c>
      <c r="L24" s="13" t="s">
        <v>11</v>
      </c>
      <c r="M24" s="10" t="n">
        <f aca="false">I24*K24</f>
        <v>50460</v>
      </c>
      <c r="O24" s="0" t="n">
        <v>2.505</v>
      </c>
    </row>
    <row r="25" customFormat="false" ht="12.75" hidden="false" customHeight="false" outlineLevel="0" collapsed="false">
      <c r="A25" s="1" t="n">
        <v>37336</v>
      </c>
      <c r="B25" s="1"/>
      <c r="C25" s="15" t="n">
        <v>2000</v>
      </c>
      <c r="D25" s="15"/>
      <c r="E25" s="8" t="n">
        <v>3.28</v>
      </c>
      <c r="F25" s="10" t="n">
        <f aca="false">IF(D25=0,-1*(C25*E25),-1*(D25*E25))</f>
        <v>-6560</v>
      </c>
      <c r="I25" s="11" t="n">
        <v>20000</v>
      </c>
      <c r="K25" s="12" t="n">
        <v>2.523</v>
      </c>
      <c r="L25" s="13" t="s">
        <v>11</v>
      </c>
      <c r="M25" s="10" t="n">
        <f aca="false">I25*K25</f>
        <v>50460</v>
      </c>
      <c r="O25" s="0" t="n">
        <v>2.475</v>
      </c>
    </row>
    <row r="26" customFormat="false" ht="12.75" hidden="false" customHeight="false" outlineLevel="0" collapsed="false">
      <c r="A26" s="1" t="n">
        <v>37337</v>
      </c>
      <c r="B26" s="1"/>
      <c r="C26" s="15" t="n">
        <v>2000</v>
      </c>
      <c r="D26" s="15"/>
      <c r="E26" s="8" t="n">
        <v>3.15</v>
      </c>
      <c r="F26" s="10" t="n">
        <f aca="false">IF(D26=0,-1*(C26*E26),-1*(D26*E26))</f>
        <v>-6300</v>
      </c>
      <c r="I26" s="11" t="n">
        <v>20000</v>
      </c>
      <c r="K26" s="12" t="n">
        <v>2.523</v>
      </c>
      <c r="L26" s="13" t="s">
        <v>11</v>
      </c>
      <c r="M26" s="10" t="n">
        <f aca="false">I26*K26</f>
        <v>50460</v>
      </c>
      <c r="O26" s="0" t="n">
        <v>2.505</v>
      </c>
    </row>
    <row r="27" customFormat="false" ht="12.75" hidden="false" customHeight="false" outlineLevel="0" collapsed="false">
      <c r="A27" s="1" t="n">
        <v>37338</v>
      </c>
      <c r="B27" s="1"/>
      <c r="C27" s="15" t="n">
        <v>11000</v>
      </c>
      <c r="D27" s="15"/>
      <c r="E27" s="8" t="n">
        <v>3.48</v>
      </c>
      <c r="F27" s="10" t="n">
        <f aca="false">IF(D27=0,-1*(C27*E27),-1*(D27*E27))</f>
        <v>-38280</v>
      </c>
      <c r="I27" s="11" t="n">
        <v>20000</v>
      </c>
      <c r="K27" s="12" t="n">
        <v>2.523</v>
      </c>
      <c r="L27" s="13" t="s">
        <v>11</v>
      </c>
      <c r="M27" s="10" t="n">
        <f aca="false">I27*K27</f>
        <v>50460</v>
      </c>
      <c r="O27" s="0" t="n">
        <v>2.505</v>
      </c>
    </row>
    <row r="28" customFormat="false" ht="12.75" hidden="false" customHeight="false" outlineLevel="0" collapsed="false">
      <c r="A28" s="1" t="n">
        <v>37339</v>
      </c>
      <c r="B28" s="1"/>
      <c r="C28" s="15" t="n">
        <v>11000</v>
      </c>
      <c r="D28" s="15"/>
      <c r="E28" s="8" t="n">
        <v>3.48</v>
      </c>
      <c r="F28" s="10" t="n">
        <f aca="false">IF(D28=0,-1*(C28*E28),-1*(D28*E28))</f>
        <v>-38280</v>
      </c>
      <c r="I28" s="11" t="n">
        <v>20000</v>
      </c>
      <c r="K28" s="12" t="n">
        <v>2.523</v>
      </c>
      <c r="L28" s="13" t="s">
        <v>11</v>
      </c>
      <c r="M28" s="10" t="n">
        <f aca="false">I28*K28</f>
        <v>50460</v>
      </c>
      <c r="O28" s="0" t="n">
        <v>2.505</v>
      </c>
    </row>
    <row r="29" customFormat="false" ht="12.75" hidden="false" customHeight="false" outlineLevel="0" collapsed="false">
      <c r="A29" s="1" t="n">
        <v>37340</v>
      </c>
      <c r="B29" s="1"/>
      <c r="C29" s="15" t="n">
        <v>11000</v>
      </c>
      <c r="D29" s="15"/>
      <c r="E29" s="8" t="n">
        <v>3.48</v>
      </c>
      <c r="F29" s="10" t="n">
        <f aca="false">IF(D29=0,-1*(C29*E29),-1*(D29*E29))</f>
        <v>-38280</v>
      </c>
      <c r="I29" s="11" t="n">
        <v>20000</v>
      </c>
      <c r="K29" s="12" t="n">
        <v>2.523</v>
      </c>
      <c r="L29" s="13" t="s">
        <v>11</v>
      </c>
      <c r="M29" s="10" t="n">
        <f aca="false">I29*K29</f>
        <v>50460</v>
      </c>
      <c r="O29" s="0" t="n">
        <v>2.505</v>
      </c>
    </row>
    <row r="30" customFormat="false" ht="12.75" hidden="false" customHeight="false" outlineLevel="0" collapsed="false">
      <c r="A30" s="1" t="n">
        <v>37338</v>
      </c>
      <c r="B30" s="1"/>
      <c r="C30" s="15"/>
      <c r="D30" s="15"/>
      <c r="E30" s="8"/>
      <c r="F30" s="10" t="n">
        <f aca="false">IF(D30=0,-1*(C30*E30),-1*(D30*E30))</f>
        <v>-0</v>
      </c>
      <c r="I30" s="11"/>
      <c r="K30" s="12"/>
      <c r="L30" s="13"/>
      <c r="M30" s="10"/>
    </row>
    <row r="31" customFormat="false" ht="12.75" hidden="false" customHeight="false" outlineLevel="0" collapsed="false">
      <c r="A31" s="1" t="n">
        <v>37339</v>
      </c>
      <c r="B31" s="1"/>
      <c r="C31" s="15"/>
      <c r="D31" s="15"/>
      <c r="E31" s="8"/>
      <c r="F31" s="10" t="n">
        <f aca="false">IF(D31=0,-1*(C31*E31),-1*(D31*E31))</f>
        <v>-0</v>
      </c>
      <c r="I31" s="11"/>
      <c r="K31" s="12"/>
      <c r="L31" s="13"/>
      <c r="M31" s="10"/>
    </row>
    <row r="32" customFormat="false" ht="12.75" hidden="false" customHeight="false" outlineLevel="0" collapsed="false">
      <c r="A32" s="1" t="n">
        <v>37340</v>
      </c>
      <c r="B32" s="1"/>
      <c r="C32" s="15"/>
      <c r="D32" s="15" t="n">
        <v>-31000</v>
      </c>
      <c r="E32" s="8" t="n">
        <v>3.2</v>
      </c>
      <c r="F32" s="10" t="n">
        <f aca="false">IF(D32=0,-1*(C33*E32),-1*(D32*E32))</f>
        <v>99200</v>
      </c>
      <c r="I32" s="11"/>
      <c r="K32" s="12"/>
      <c r="L32" s="13"/>
      <c r="M32" s="10"/>
    </row>
    <row r="33" customFormat="false" ht="12.75" hidden="false" customHeight="false" outlineLevel="0" collapsed="false">
      <c r="A33" s="1" t="n">
        <v>37341</v>
      </c>
      <c r="B33" s="1"/>
      <c r="C33" s="15"/>
      <c r="D33" s="15" t="n">
        <v>-20000</v>
      </c>
      <c r="E33" s="8" t="n">
        <v>3.32</v>
      </c>
      <c r="F33" s="10" t="n">
        <f aca="false">IF(D33=0,-1*(C34*E33),-1*(D33*E33))</f>
        <v>66400</v>
      </c>
      <c r="O33" s="0" t="n">
        <v>2.505</v>
      </c>
    </row>
    <row r="34" customFormat="false" ht="12.75" hidden="false" customHeight="false" outlineLevel="0" collapsed="false">
      <c r="A34" s="1" t="n">
        <v>37342</v>
      </c>
      <c r="B34" s="1"/>
      <c r="C34" s="15"/>
      <c r="D34" s="15" t="n">
        <v>-20000</v>
      </c>
      <c r="E34" s="8" t="n">
        <v>3.41</v>
      </c>
      <c r="F34" s="10" t="n">
        <f aca="false">IF(D34=0,-1*(C35*E34),-1*(D34*E34))</f>
        <v>68200</v>
      </c>
      <c r="O34" s="0" t="n">
        <v>2.93</v>
      </c>
    </row>
    <row r="35" customFormat="false" ht="12.75" hidden="false" customHeight="false" outlineLevel="0" collapsed="false">
      <c r="A35" s="1" t="n">
        <v>37343</v>
      </c>
      <c r="B35" s="1"/>
      <c r="C35" s="15"/>
      <c r="O35" s="0" t="n">
        <v>2.505</v>
      </c>
    </row>
    <row r="36" customFormat="false" ht="12.75" hidden="false" customHeight="false" outlineLevel="0" collapsed="false">
      <c r="A36" s="1" t="n">
        <v>37344</v>
      </c>
      <c r="B36" s="1"/>
      <c r="C36" s="15"/>
      <c r="D36" s="15"/>
      <c r="E36" s="8"/>
      <c r="F36" s="14"/>
      <c r="O36" s="0" t="n">
        <v>2.54</v>
      </c>
    </row>
    <row r="37" customFormat="false" ht="12.75" hidden="false" customHeight="false" outlineLevel="0" collapsed="false">
      <c r="A37" s="1" t="n">
        <v>37345</v>
      </c>
      <c r="B37" s="1"/>
      <c r="C37" s="15"/>
      <c r="D37" s="15"/>
      <c r="E37" s="8"/>
      <c r="F37" s="14"/>
      <c r="O37" s="0" t="n">
        <v>2.54</v>
      </c>
    </row>
    <row r="38" customFormat="false" ht="12.75" hidden="false" customHeight="false" outlineLevel="0" collapsed="false">
      <c r="A38" s="1" t="n">
        <v>37346</v>
      </c>
      <c r="B38" s="1"/>
      <c r="C38" s="15"/>
      <c r="D38" s="15"/>
      <c r="F38" s="14"/>
      <c r="O38" s="0" t="n">
        <v>2.54</v>
      </c>
    </row>
    <row r="39" customFormat="false" ht="12.75" hidden="false" customHeight="false" outlineLevel="0" collapsed="false">
      <c r="B39" s="1"/>
      <c r="C39" s="15"/>
      <c r="D39" s="15"/>
      <c r="F39" s="14"/>
    </row>
    <row r="40" customFormat="false" ht="12.75" hidden="false" customHeight="false" outlineLevel="0" collapsed="false">
      <c r="C40" s="15"/>
      <c r="D40" s="15"/>
      <c r="F40" s="14" t="n">
        <f aca="false">SUM(F5:F39)</f>
        <v>-427260</v>
      </c>
      <c r="G40" s="14" t="n">
        <f aca="false">SUM(G5:G39)</f>
        <v>815550</v>
      </c>
      <c r="H40" s="14" t="n">
        <f aca="false">F40+G40</f>
        <v>388290</v>
      </c>
      <c r="I40" s="0" t="n">
        <f aca="false">3.32-3.21</f>
        <v>0.11</v>
      </c>
    </row>
    <row r="41" customFormat="false" ht="12.75" hidden="false" customHeight="false" outlineLevel="0" collapsed="false">
      <c r="C41" s="15"/>
      <c r="D41" s="15"/>
      <c r="I41" s="14" t="n">
        <f aca="false">H43*I40</f>
        <v>33000</v>
      </c>
      <c r="J41" s="0" t="n">
        <f aca="false">I43/7</f>
        <v>0.00491071428571428</v>
      </c>
    </row>
    <row r="42" customFormat="false" ht="12.75" hidden="false" customHeight="false" outlineLevel="0" collapsed="false">
      <c r="C42" s="15"/>
      <c r="D42" s="15"/>
      <c r="I42" s="0" t="n">
        <f aca="false">G43*H43</f>
        <v>960000</v>
      </c>
      <c r="J42" s="16" t="n">
        <f aca="false">J41*12</f>
        <v>0.0589285714285714</v>
      </c>
    </row>
    <row r="43" customFormat="false" ht="12.75" hidden="false" customHeight="false" outlineLevel="0" collapsed="false">
      <c r="C43" s="15"/>
      <c r="D43" s="15"/>
      <c r="G43" s="0" t="n">
        <v>3.2</v>
      </c>
      <c r="H43" s="15" t="n">
        <v>300000</v>
      </c>
      <c r="I43" s="17" t="n">
        <f aca="false">I41/I42</f>
        <v>0.034375</v>
      </c>
    </row>
    <row r="44" customFormat="false" ht="12.75" hidden="false" customHeight="false" outlineLevel="0" collapsed="false">
      <c r="C44" s="15"/>
      <c r="D44" s="15"/>
    </row>
    <row r="45" customFormat="false" ht="12.75" hidden="false" customHeight="false" outlineLevel="0" collapsed="false">
      <c r="C45" s="15"/>
      <c r="D45" s="15"/>
      <c r="F45" s="15" t="n">
        <v>1000000</v>
      </c>
    </row>
    <row r="46" customFormat="false" ht="12.75" hidden="false" customHeight="false" outlineLevel="0" collapsed="false">
      <c r="C46" s="15"/>
      <c r="D46" s="15"/>
      <c r="F46" s="15" t="n">
        <v>3.25</v>
      </c>
    </row>
    <row r="47" customFormat="false" ht="12.75" hidden="false" customHeight="false" outlineLevel="0" collapsed="false">
      <c r="C47" s="15"/>
      <c r="D47" s="15"/>
      <c r="F47" s="15" t="n">
        <f aca="false">F45*F46</f>
        <v>3250000</v>
      </c>
    </row>
    <row r="48" customFormat="false" ht="12.75" hidden="false" customHeight="false" outlineLevel="0" collapsed="false">
      <c r="F48" s="15" t="n">
        <v>-250000</v>
      </c>
    </row>
    <row r="49" customFormat="false" ht="12.75" hidden="false" customHeight="false" outlineLevel="0" collapsed="false">
      <c r="F49" s="15" t="n">
        <v>-270000</v>
      </c>
    </row>
    <row r="50" customFormat="false" ht="12.75" hidden="false" customHeight="false" outlineLevel="0" collapsed="false">
      <c r="F50" s="14" t="n">
        <f aca="false">SUM(F47:F49)</f>
        <v>2730000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T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J22" activePane="bottomRight" state="frozen"/>
      <selection pane="topLeft" activeCell="A1" activeCellId="0" sqref="A1"/>
      <selection pane="topRight" activeCell="J1" activeCellId="0" sqref="J1"/>
      <selection pane="bottomLeft" activeCell="A22" activeCellId="0" sqref="A22"/>
      <selection pane="bottomRight" activeCell="M40" activeCellId="0" sqref="M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  <col collapsed="false" customWidth="true" hidden="false" outlineLevel="0" max="4" min="4" style="18" width="10.71"/>
    <col collapsed="false" customWidth="true" hidden="false" outlineLevel="0" max="5" min="5" style="0" width="4.41"/>
    <col collapsed="false" customWidth="true" hidden="false" outlineLevel="0" max="6" min="6" style="0" width="12.85"/>
    <col collapsed="false" customWidth="true" hidden="false" outlineLevel="0" max="7" min="7" style="18" width="10.71"/>
    <col collapsed="false" customWidth="true" hidden="false" outlineLevel="0" max="8" min="8" style="0" width="4.41"/>
    <col collapsed="false" customWidth="true" hidden="false" outlineLevel="0" max="9" min="9" style="0" width="10.28"/>
    <col collapsed="false" customWidth="true" hidden="false" outlineLevel="0" max="10" min="10" style="18" width="15.13"/>
    <col collapsed="false" customWidth="true" hidden="false" outlineLevel="0" max="11" min="11" style="18" width="10.71"/>
    <col collapsed="false" customWidth="true" hidden="false" outlineLevel="0" max="12" min="12" style="0" width="10.85"/>
    <col collapsed="false" customWidth="true" hidden="false" outlineLevel="0" max="13" min="13" style="2" width="11.85"/>
    <col collapsed="false" customWidth="true" hidden="false" outlineLevel="0" max="14" min="14" style="18" width="10.41"/>
    <col collapsed="false" customWidth="true" hidden="false" outlineLevel="0" max="15" min="15" style="19" width="13.99"/>
    <col collapsed="false" customWidth="true" hidden="false" outlineLevel="0" max="16" min="16" style="0" width="11.85"/>
    <col collapsed="false" customWidth="true" hidden="false" outlineLevel="0" max="17" min="17" style="0" width="11.42"/>
    <col collapsed="false" customWidth="true" hidden="false" outlineLevel="0" max="18" min="18" style="0" width="10.28"/>
  </cols>
  <sheetData>
    <row r="1" customFormat="false" ht="12.75" hidden="false" customHeight="false" outlineLevel="0" collapsed="false">
      <c r="B1" s="0" t="s">
        <v>1</v>
      </c>
    </row>
    <row r="2" customFormat="false" ht="12.75" hidden="false" customHeight="false" outlineLevel="0" collapsed="false">
      <c r="B2" s="0" t="s">
        <v>2</v>
      </c>
    </row>
    <row r="3" customFormat="false" ht="12.75" hidden="false" customHeight="false" outlineLevel="0" collapsed="false">
      <c r="B3" s="0" t="s">
        <v>3</v>
      </c>
      <c r="C3" s="20" t="s">
        <v>12</v>
      </c>
      <c r="D3" s="21"/>
      <c r="F3" s="20" t="s">
        <v>13</v>
      </c>
      <c r="G3" s="21"/>
      <c r="I3" s="20" t="s">
        <v>7</v>
      </c>
      <c r="J3" s="21"/>
      <c r="M3" s="2" t="s">
        <v>14</v>
      </c>
    </row>
    <row r="4" customFormat="false" ht="12.75" hidden="false" customHeight="false" outlineLevel="0" collapsed="false">
      <c r="C4" s="22" t="s">
        <v>15</v>
      </c>
      <c r="D4" s="23" t="s">
        <v>16</v>
      </c>
      <c r="F4" s="22" t="s">
        <v>15</v>
      </c>
      <c r="G4" s="23" t="s">
        <v>16</v>
      </c>
      <c r="I4" s="22" t="s">
        <v>15</v>
      </c>
      <c r="J4" s="23" t="s">
        <v>16</v>
      </c>
      <c r="K4" s="24"/>
      <c r="L4" s="8"/>
      <c r="M4" s="11" t="s">
        <v>5</v>
      </c>
      <c r="N4" s="24" t="s">
        <v>6</v>
      </c>
      <c r="O4" s="25" t="s">
        <v>7</v>
      </c>
      <c r="P4" s="8" t="s">
        <v>8</v>
      </c>
      <c r="Q4" s="8"/>
      <c r="R4" s="8" t="s">
        <v>7</v>
      </c>
    </row>
    <row r="5" customFormat="false" ht="12.75" hidden="false" customHeight="false" outlineLevel="0" collapsed="false">
      <c r="B5" s="1" t="n">
        <v>37347</v>
      </c>
      <c r="C5" s="11" t="n">
        <v>20000</v>
      </c>
      <c r="D5" s="24" t="n">
        <v>2.523</v>
      </c>
      <c r="E5" s="1"/>
      <c r="F5" s="11" t="n">
        <v>25000</v>
      </c>
      <c r="G5" s="24" t="n">
        <v>2.523</v>
      </c>
      <c r="H5" s="1"/>
      <c r="I5" s="11" t="n">
        <f aca="false">+F5+C5</f>
        <v>45000</v>
      </c>
      <c r="J5" s="26" t="n">
        <f aca="false">+C5*D5+F5*G5</f>
        <v>113535</v>
      </c>
      <c r="K5" s="24"/>
      <c r="L5" s="9"/>
      <c r="M5" s="11" t="n">
        <v>-10000</v>
      </c>
      <c r="N5" s="24" t="n">
        <v>3.025</v>
      </c>
      <c r="O5" s="25" t="n">
        <f aca="false">IF(M5=0,-1*(L5*N5),-1*(M5*N5))</f>
        <v>30250</v>
      </c>
      <c r="P5" s="10"/>
      <c r="Q5" s="8"/>
      <c r="R5" s="10" t="n">
        <f aca="false">C5*D5</f>
        <v>50460</v>
      </c>
    </row>
    <row r="6" customFormat="false" ht="12.75" hidden="false" customHeight="false" outlineLevel="0" collapsed="false">
      <c r="B6" s="1" t="n">
        <v>37348</v>
      </c>
      <c r="C6" s="11" t="n">
        <v>20000</v>
      </c>
      <c r="D6" s="24" t="n">
        <v>2.523</v>
      </c>
      <c r="E6" s="1"/>
      <c r="F6" s="11" t="n">
        <v>25000</v>
      </c>
      <c r="G6" s="24" t="n">
        <v>2.523</v>
      </c>
      <c r="H6" s="1"/>
      <c r="I6" s="11" t="n">
        <f aca="false">+F6+C6</f>
        <v>45000</v>
      </c>
      <c r="J6" s="26" t="n">
        <f aca="false">+C6*D6+F6*G6</f>
        <v>113535</v>
      </c>
      <c r="K6" s="24"/>
      <c r="L6" s="9"/>
      <c r="M6" s="11" t="n">
        <v>-10000</v>
      </c>
      <c r="N6" s="24" t="n">
        <v>3.23</v>
      </c>
      <c r="O6" s="25" t="n">
        <f aca="false">IF(M6=0,-1*(L6*N6),-1*(M6*N6))</f>
        <v>32300</v>
      </c>
      <c r="P6" s="10"/>
      <c r="Q6" s="8"/>
      <c r="R6" s="10" t="n">
        <f aca="false">C6*D6</f>
        <v>50460</v>
      </c>
    </row>
    <row r="7" customFormat="false" ht="12.75" hidden="false" customHeight="false" outlineLevel="0" collapsed="false">
      <c r="B7" s="1" t="n">
        <v>37349</v>
      </c>
      <c r="C7" s="11" t="n">
        <v>20000</v>
      </c>
      <c r="D7" s="24" t="n">
        <v>2.523</v>
      </c>
      <c r="E7" s="1"/>
      <c r="F7" s="11" t="n">
        <v>25000</v>
      </c>
      <c r="G7" s="24" t="n">
        <v>2.523</v>
      </c>
      <c r="H7" s="1"/>
      <c r="I7" s="11" t="n">
        <f aca="false">+F7+C7</f>
        <v>45000</v>
      </c>
      <c r="J7" s="26" t="n">
        <f aca="false">+C7*D7+F7*G7</f>
        <v>113535</v>
      </c>
      <c r="K7" s="24"/>
      <c r="L7" s="9"/>
      <c r="M7" s="11" t="n">
        <v>-10000</v>
      </c>
      <c r="N7" s="24" t="n">
        <v>3.55</v>
      </c>
      <c r="O7" s="25" t="n">
        <f aca="false">IF(M7=0,-1*(L7*N7),-1*(M7*N7))</f>
        <v>35500</v>
      </c>
      <c r="P7" s="10"/>
      <c r="Q7" s="8"/>
      <c r="R7" s="10" t="n">
        <f aca="false">C7*D7</f>
        <v>50460</v>
      </c>
    </row>
    <row r="8" customFormat="false" ht="12.75" hidden="false" customHeight="false" outlineLevel="0" collapsed="false">
      <c r="B8" s="1" t="n">
        <v>37350</v>
      </c>
      <c r="C8" s="11" t="n">
        <v>20000</v>
      </c>
      <c r="D8" s="24" t="n">
        <v>2.523</v>
      </c>
      <c r="E8" s="1"/>
      <c r="F8" s="11" t="n">
        <v>25000</v>
      </c>
      <c r="G8" s="24" t="n">
        <v>2.523</v>
      </c>
      <c r="H8" s="1"/>
      <c r="I8" s="11" t="n">
        <f aca="false">+F8+C8</f>
        <v>45000</v>
      </c>
      <c r="J8" s="26" t="n">
        <f aca="false">+C8*D8+F8*G8</f>
        <v>113535</v>
      </c>
      <c r="K8" s="24"/>
      <c r="L8" s="9"/>
      <c r="M8" s="11" t="n">
        <v>-10000</v>
      </c>
      <c r="N8" s="24" t="n">
        <v>3.515</v>
      </c>
      <c r="O8" s="25" t="n">
        <f aca="false">IF(M8=0,-1*(L8*N8),-1*(M8*N8))</f>
        <v>35150</v>
      </c>
      <c r="P8" s="10"/>
      <c r="Q8" s="8"/>
      <c r="R8" s="10" t="n">
        <f aca="false">C8*D8</f>
        <v>50460</v>
      </c>
      <c r="T8" s="0" t="n">
        <v>2.005</v>
      </c>
    </row>
    <row r="9" customFormat="false" ht="12.75" hidden="false" customHeight="false" outlineLevel="0" collapsed="false">
      <c r="B9" s="1" t="n">
        <v>37351</v>
      </c>
      <c r="C9" s="11" t="n">
        <v>20000</v>
      </c>
      <c r="D9" s="24" t="n">
        <v>2.523</v>
      </c>
      <c r="E9" s="1"/>
      <c r="F9" s="11" t="n">
        <v>25000</v>
      </c>
      <c r="G9" s="24" t="n">
        <v>2.523</v>
      </c>
      <c r="H9" s="1"/>
      <c r="I9" s="11" t="n">
        <f aca="false">+F9+C9</f>
        <v>45000</v>
      </c>
      <c r="J9" s="26" t="n">
        <f aca="false">+C9*D9+F9*G9</f>
        <v>113535</v>
      </c>
      <c r="K9" s="24"/>
      <c r="L9" s="9"/>
      <c r="M9" s="11" t="n">
        <v>-10000</v>
      </c>
      <c r="N9" s="24" t="n">
        <v>3.4</v>
      </c>
      <c r="O9" s="25" t="n">
        <f aca="false">IF(M9=0,-1*(L9*N9),-1*(M9*N9))</f>
        <v>34000</v>
      </c>
      <c r="P9" s="11"/>
      <c r="Q9" s="8"/>
      <c r="R9" s="10" t="n">
        <f aca="false">C9*D9</f>
        <v>50460</v>
      </c>
      <c r="T9" s="0" t="n">
        <v>1.94</v>
      </c>
    </row>
    <row r="10" customFormat="false" ht="12.75" hidden="false" customHeight="false" outlineLevel="0" collapsed="false">
      <c r="B10" s="1" t="n">
        <v>37352</v>
      </c>
      <c r="C10" s="11" t="n">
        <v>20000</v>
      </c>
      <c r="D10" s="24" t="n">
        <v>2.523</v>
      </c>
      <c r="E10" s="1"/>
      <c r="F10" s="11" t="n">
        <v>25000</v>
      </c>
      <c r="G10" s="24" t="n">
        <v>2.523</v>
      </c>
      <c r="H10" s="1"/>
      <c r="I10" s="11" t="n">
        <f aca="false">+F10+C10</f>
        <v>45000</v>
      </c>
      <c r="J10" s="26" t="n">
        <f aca="false">+C10*D10+F10*G10</f>
        <v>113535</v>
      </c>
      <c r="K10" s="24"/>
      <c r="L10" s="9"/>
      <c r="M10" s="11" t="n">
        <v>-10000</v>
      </c>
      <c r="N10" s="18" t="n">
        <v>3.13</v>
      </c>
      <c r="O10" s="25" t="n">
        <f aca="false">IF(M10=0,-1*(L10*N10),-1*(M10*N10))</f>
        <v>31300</v>
      </c>
      <c r="P10" s="10"/>
      <c r="Q10" s="8"/>
      <c r="R10" s="10" t="n">
        <f aca="false">C10*D10</f>
        <v>50460</v>
      </c>
      <c r="T10" s="0" t="n">
        <v>1.755</v>
      </c>
    </row>
    <row r="11" customFormat="false" ht="12.75" hidden="false" customHeight="false" outlineLevel="0" collapsed="false">
      <c r="B11" s="1" t="n">
        <v>37353</v>
      </c>
      <c r="C11" s="11" t="n">
        <v>20000</v>
      </c>
      <c r="D11" s="24" t="n">
        <v>2.523</v>
      </c>
      <c r="E11" s="1"/>
      <c r="F11" s="11" t="n">
        <v>25000</v>
      </c>
      <c r="G11" s="24" t="n">
        <v>2.523</v>
      </c>
      <c r="H11" s="1"/>
      <c r="I11" s="11" t="n">
        <f aca="false">+F11+C11</f>
        <v>45000</v>
      </c>
      <c r="J11" s="26" t="n">
        <f aca="false">+C11*D11+F11*G11</f>
        <v>113535</v>
      </c>
      <c r="K11" s="24"/>
      <c r="L11" s="9"/>
      <c r="M11" s="11" t="n">
        <v>-10000</v>
      </c>
      <c r="N11" s="24" t="n">
        <v>3.13</v>
      </c>
      <c r="O11" s="25" t="n">
        <f aca="false">IF(M11=0,-1*(L11*N11),-1*(M11*N11))</f>
        <v>31300</v>
      </c>
      <c r="P11" s="14"/>
      <c r="Q11" s="8"/>
      <c r="R11" s="10" t="n">
        <f aca="false">C11*D11</f>
        <v>50460</v>
      </c>
      <c r="T11" s="0" t="n">
        <v>1.745</v>
      </c>
    </row>
    <row r="12" customFormat="false" ht="12.75" hidden="false" customHeight="false" outlineLevel="0" collapsed="false">
      <c r="B12" s="1" t="n">
        <v>37354</v>
      </c>
      <c r="C12" s="11" t="n">
        <v>20000</v>
      </c>
      <c r="D12" s="24" t="n">
        <v>2.523</v>
      </c>
      <c r="E12" s="1"/>
      <c r="F12" s="11" t="n">
        <v>25000</v>
      </c>
      <c r="G12" s="24" t="n">
        <v>2.523</v>
      </c>
      <c r="H12" s="1"/>
      <c r="I12" s="11" t="n">
        <f aca="false">+F12+C12</f>
        <v>45000</v>
      </c>
      <c r="J12" s="26" t="n">
        <f aca="false">+C12*D12+F12*G12</f>
        <v>113535</v>
      </c>
      <c r="K12" s="24"/>
      <c r="L12" s="9"/>
      <c r="M12" s="11" t="n">
        <v>-10000</v>
      </c>
      <c r="N12" s="24" t="n">
        <v>3.13</v>
      </c>
      <c r="O12" s="25" t="n">
        <f aca="false">IF(M12=0,-1*(L12*N12),-1*(M12*N12))</f>
        <v>31300</v>
      </c>
      <c r="P12" s="10"/>
      <c r="Q12" s="8"/>
      <c r="R12" s="10" t="n">
        <f aca="false">C12*D12</f>
        <v>50460</v>
      </c>
      <c r="T12" s="0" t="n">
        <v>2.045</v>
      </c>
    </row>
    <row r="13" customFormat="false" ht="12.75" hidden="false" customHeight="false" outlineLevel="0" collapsed="false">
      <c r="B13" s="1" t="n">
        <v>37355</v>
      </c>
      <c r="C13" s="11" t="n">
        <v>20000</v>
      </c>
      <c r="D13" s="24" t="n">
        <v>2.523</v>
      </c>
      <c r="E13" s="1"/>
      <c r="F13" s="11" t="n">
        <v>25000</v>
      </c>
      <c r="G13" s="24" t="n">
        <v>2.523</v>
      </c>
      <c r="H13" s="1"/>
      <c r="I13" s="11" t="n">
        <f aca="false">+F13+C13</f>
        <v>45000</v>
      </c>
      <c r="J13" s="26" t="n">
        <f aca="false">+C13*D13+F13*G13</f>
        <v>113535</v>
      </c>
      <c r="K13" s="24"/>
      <c r="L13" s="15"/>
      <c r="M13" s="2" t="n">
        <v>-6000</v>
      </c>
      <c r="N13" s="24" t="n">
        <v>3.18</v>
      </c>
      <c r="O13" s="25" t="n">
        <f aca="false">IF(M13=0,-1*(L13*N13),-1*(M13*N13))</f>
        <v>19080</v>
      </c>
      <c r="P13" s="14"/>
      <c r="R13" s="10" t="n">
        <f aca="false">C13*D13</f>
        <v>50460</v>
      </c>
      <c r="T13" s="0" t="n">
        <v>2.045</v>
      </c>
    </row>
    <row r="14" customFormat="false" ht="12.75" hidden="false" customHeight="false" outlineLevel="0" collapsed="false">
      <c r="B14" s="1" t="n">
        <v>37356</v>
      </c>
      <c r="C14" s="11" t="n">
        <v>20000</v>
      </c>
      <c r="D14" s="24" t="n">
        <v>2.523</v>
      </c>
      <c r="E14" s="1"/>
      <c r="F14" s="11" t="n">
        <v>25000</v>
      </c>
      <c r="G14" s="24" t="n">
        <v>2.523</v>
      </c>
      <c r="H14" s="1"/>
      <c r="I14" s="11" t="n">
        <f aca="false">+F14+C14</f>
        <v>45000</v>
      </c>
      <c r="J14" s="26" t="n">
        <f aca="false">+C14*D14+F14*G14</f>
        <v>113535</v>
      </c>
      <c r="K14" s="24"/>
      <c r="L14" s="15"/>
      <c r="M14" s="2" t="n">
        <v>-10000</v>
      </c>
      <c r="N14" s="24" t="n">
        <v>3.095</v>
      </c>
      <c r="O14" s="25" t="n">
        <f aca="false">IF(M14=0,-1*(L14*N14),-1*(M14*N14))</f>
        <v>30950</v>
      </c>
      <c r="R14" s="10" t="n">
        <f aca="false">C14*D14</f>
        <v>50460</v>
      </c>
      <c r="T14" s="0" t="n">
        <v>2.045</v>
      </c>
    </row>
    <row r="15" customFormat="false" ht="12.75" hidden="false" customHeight="false" outlineLevel="0" collapsed="false">
      <c r="B15" s="1" t="n">
        <v>37357</v>
      </c>
      <c r="C15" s="11" t="n">
        <v>20000</v>
      </c>
      <c r="D15" s="24" t="n">
        <v>2.523</v>
      </c>
      <c r="E15" s="1"/>
      <c r="F15" s="11" t="n">
        <v>25000</v>
      </c>
      <c r="G15" s="24" t="n">
        <v>2.523</v>
      </c>
      <c r="H15" s="1"/>
      <c r="I15" s="11" t="n">
        <f aca="false">+F15+C15</f>
        <v>45000</v>
      </c>
      <c r="J15" s="26" t="n">
        <f aca="false">+C15*D15+F15*G15</f>
        <v>113535</v>
      </c>
      <c r="K15" s="24"/>
      <c r="L15" s="15"/>
      <c r="M15" s="2" t="n">
        <v>-10000</v>
      </c>
      <c r="N15" s="24" t="n">
        <v>3.1</v>
      </c>
      <c r="O15" s="25" t="n">
        <f aca="false">IF(M15=0,-1*(L15*N15),-1*(M15*N15))</f>
        <v>31000</v>
      </c>
      <c r="P15" s="15"/>
      <c r="R15" s="10" t="n">
        <f aca="false">C15*D15</f>
        <v>50460</v>
      </c>
      <c r="T15" s="0" t="n">
        <v>2.255</v>
      </c>
    </row>
    <row r="16" customFormat="false" ht="12.75" hidden="false" customHeight="false" outlineLevel="0" collapsed="false">
      <c r="B16" s="1" t="n">
        <v>37358</v>
      </c>
      <c r="C16" s="11" t="n">
        <v>20000</v>
      </c>
      <c r="D16" s="24" t="n">
        <v>2.523</v>
      </c>
      <c r="E16" s="1"/>
      <c r="F16" s="11" t="n">
        <v>25000</v>
      </c>
      <c r="G16" s="24" t="n">
        <v>2.523</v>
      </c>
      <c r="H16" s="1"/>
      <c r="I16" s="11" t="n">
        <f aca="false">+F16+C16</f>
        <v>45000</v>
      </c>
      <c r="J16" s="26" t="n">
        <f aca="false">+C16*D16+F16*G16</f>
        <v>113535</v>
      </c>
      <c r="K16" s="24"/>
      <c r="L16" s="15"/>
      <c r="M16" s="2" t="n">
        <v>-10000</v>
      </c>
      <c r="N16" s="24" t="n">
        <v>2.98</v>
      </c>
      <c r="O16" s="25" t="n">
        <f aca="false">IF(M16=0,-1*(L16*N16),-1*(M16*N16))</f>
        <v>29800</v>
      </c>
      <c r="R16" s="10" t="n">
        <f aca="false">C16*D16</f>
        <v>50460</v>
      </c>
      <c r="T16" s="0" t="n">
        <v>2.46</v>
      </c>
    </row>
    <row r="17" customFormat="false" ht="12.75" hidden="false" customHeight="false" outlineLevel="0" collapsed="false">
      <c r="B17" s="1" t="n">
        <v>37359</v>
      </c>
      <c r="C17" s="11" t="n">
        <v>20000</v>
      </c>
      <c r="D17" s="24" t="n">
        <v>2.523</v>
      </c>
      <c r="E17" s="1"/>
      <c r="F17" s="11" t="n">
        <v>25000</v>
      </c>
      <c r="G17" s="24" t="n">
        <v>2.523</v>
      </c>
      <c r="H17" s="1"/>
      <c r="I17" s="11" t="n">
        <f aca="false">+F17+C17</f>
        <v>45000</v>
      </c>
      <c r="J17" s="26" t="n">
        <f aca="false">+C17*D17+F17*G17</f>
        <v>113535</v>
      </c>
      <c r="K17" s="24"/>
      <c r="L17" s="15"/>
      <c r="M17" s="2" t="n">
        <v>-10000</v>
      </c>
      <c r="N17" s="24" t="n">
        <v>2.8</v>
      </c>
      <c r="O17" s="25" t="n">
        <f aca="false">IF(M17=0,-1*(L17*N17),-1*(M17*N17))</f>
        <v>28000</v>
      </c>
      <c r="P17" s="14"/>
      <c r="R17" s="10" t="n">
        <f aca="false">C17*D17</f>
        <v>50460</v>
      </c>
      <c r="T17" s="0" t="n">
        <v>2.38</v>
      </c>
    </row>
    <row r="18" customFormat="false" ht="12.75" hidden="false" customHeight="false" outlineLevel="0" collapsed="false">
      <c r="B18" s="1" t="n">
        <v>37360</v>
      </c>
      <c r="C18" s="11" t="n">
        <v>20000</v>
      </c>
      <c r="D18" s="24" t="n">
        <v>2.523</v>
      </c>
      <c r="E18" s="1"/>
      <c r="F18" s="11" t="n">
        <v>25000</v>
      </c>
      <c r="G18" s="24" t="n">
        <v>2.523</v>
      </c>
      <c r="H18" s="1"/>
      <c r="I18" s="11" t="n">
        <f aca="false">+F18+C18</f>
        <v>45000</v>
      </c>
      <c r="J18" s="26" t="n">
        <f aca="false">+C18*D18+F18*G18</f>
        <v>113535</v>
      </c>
      <c r="K18" s="24"/>
      <c r="L18" s="15"/>
      <c r="M18" s="2" t="n">
        <v>-10000</v>
      </c>
      <c r="N18" s="24" t="n">
        <v>2.8</v>
      </c>
      <c r="O18" s="25" t="n">
        <f aca="false">IF(M18=0,-1*(L18*N18),-1*(M18*N18))</f>
        <v>28000</v>
      </c>
      <c r="R18" s="10" t="n">
        <f aca="false">C18*D18</f>
        <v>50460</v>
      </c>
      <c r="T18" s="0" t="n">
        <v>2.32</v>
      </c>
    </row>
    <row r="19" customFormat="false" ht="12.75" hidden="false" customHeight="false" outlineLevel="0" collapsed="false">
      <c r="B19" s="1" t="n">
        <v>37361</v>
      </c>
      <c r="C19" s="11" t="n">
        <v>20000</v>
      </c>
      <c r="D19" s="24" t="n">
        <v>2.523</v>
      </c>
      <c r="E19" s="1"/>
      <c r="F19" s="11" t="n">
        <v>25000</v>
      </c>
      <c r="G19" s="24" t="n">
        <v>2.523</v>
      </c>
      <c r="H19" s="1"/>
      <c r="I19" s="11" t="n">
        <f aca="false">+F19+C19</f>
        <v>45000</v>
      </c>
      <c r="J19" s="26" t="n">
        <f aca="false">+C19*D19+F19*G19</f>
        <v>113535</v>
      </c>
      <c r="K19" s="24"/>
      <c r="L19" s="15"/>
      <c r="M19" s="2" t="n">
        <v>-10000</v>
      </c>
      <c r="N19" s="24" t="n">
        <v>2.8</v>
      </c>
      <c r="O19" s="25" t="n">
        <f aca="false">IF(M19=0,-1*(L19*N19),-1*(M19*N19))</f>
        <v>28000</v>
      </c>
      <c r="R19" s="10" t="n">
        <f aca="false">C19*D19</f>
        <v>50460</v>
      </c>
      <c r="T19" s="0" t="n">
        <v>2.305</v>
      </c>
    </row>
    <row r="20" customFormat="false" ht="12.75" hidden="false" customHeight="false" outlineLevel="0" collapsed="false">
      <c r="B20" s="1" t="n">
        <v>37362</v>
      </c>
      <c r="C20" s="11" t="n">
        <v>20000</v>
      </c>
      <c r="D20" s="24" t="n">
        <v>2.523</v>
      </c>
      <c r="E20" s="1"/>
      <c r="F20" s="11" t="n">
        <v>25000</v>
      </c>
      <c r="G20" s="24" t="n">
        <v>2.523</v>
      </c>
      <c r="H20" s="1"/>
      <c r="I20" s="11" t="n">
        <f aca="false">+F20+C20</f>
        <v>45000</v>
      </c>
      <c r="J20" s="26" t="n">
        <f aca="false">+C20*D20+F20*G20</f>
        <v>113535</v>
      </c>
      <c r="K20" s="24"/>
      <c r="L20" s="15"/>
      <c r="M20" s="2" t="n">
        <v>-10000</v>
      </c>
      <c r="N20" s="24" t="n">
        <v>3.09</v>
      </c>
      <c r="O20" s="25" t="n">
        <f aca="false">IF(M20=0,-1*(L20*N20),-1*(M20*N20))</f>
        <v>30900</v>
      </c>
      <c r="R20" s="10" t="n">
        <f aca="false">C20*D20</f>
        <v>50460</v>
      </c>
      <c r="T20" s="0" t="n">
        <v>2.305</v>
      </c>
    </row>
    <row r="21" customFormat="false" ht="12.75" hidden="false" customHeight="false" outlineLevel="0" collapsed="false">
      <c r="B21" s="1" t="n">
        <v>37363</v>
      </c>
      <c r="C21" s="11" t="n">
        <v>20000</v>
      </c>
      <c r="D21" s="24" t="n">
        <v>2.523</v>
      </c>
      <c r="E21" s="1"/>
      <c r="F21" s="11" t="n">
        <v>25000</v>
      </c>
      <c r="G21" s="24" t="n">
        <v>2.523</v>
      </c>
      <c r="H21" s="1"/>
      <c r="I21" s="11" t="n">
        <f aca="false">+F21+C21</f>
        <v>45000</v>
      </c>
      <c r="J21" s="26" t="n">
        <f aca="false">+C21*D21+F21*G21</f>
        <v>113535</v>
      </c>
      <c r="K21" s="24"/>
      <c r="L21" s="15"/>
      <c r="M21" s="2" t="n">
        <v>-10000</v>
      </c>
      <c r="N21" s="24" t="n">
        <v>3.27</v>
      </c>
      <c r="O21" s="25" t="n">
        <f aca="false">IF(M21=0,-1*(L21*N21),-1*(M21*N21))</f>
        <v>32700</v>
      </c>
      <c r="P21" s="14"/>
      <c r="Q21" s="14"/>
      <c r="R21" s="10" t="n">
        <f aca="false">C21*D21</f>
        <v>50460</v>
      </c>
      <c r="T21" s="0" t="n">
        <v>2.305</v>
      </c>
    </row>
    <row r="22" customFormat="false" ht="12.75" hidden="false" customHeight="false" outlineLevel="0" collapsed="false">
      <c r="B22" s="1" t="n">
        <v>37364</v>
      </c>
      <c r="C22" s="11" t="n">
        <v>20000</v>
      </c>
      <c r="D22" s="24" t="n">
        <v>2.523</v>
      </c>
      <c r="E22" s="1"/>
      <c r="F22" s="11" t="n">
        <v>25000</v>
      </c>
      <c r="G22" s="24" t="n">
        <v>2.523</v>
      </c>
      <c r="H22" s="1"/>
      <c r="I22" s="11" t="n">
        <f aca="false">+F22+C22</f>
        <v>45000</v>
      </c>
      <c r="J22" s="26" t="n">
        <f aca="false">+C22*D22+F22*G22</f>
        <v>113535</v>
      </c>
      <c r="K22" s="24"/>
      <c r="L22" s="15"/>
      <c r="M22" s="2" t="n">
        <v>-10000</v>
      </c>
      <c r="N22" s="24" t="n">
        <v>3.17</v>
      </c>
      <c r="O22" s="25" t="n">
        <f aca="false">IF(M22=0,-1*(L22*N22),-1*(M22*N22))</f>
        <v>31700</v>
      </c>
      <c r="R22" s="10" t="n">
        <f aca="false">C22*D22</f>
        <v>50460</v>
      </c>
      <c r="T22" s="0" t="n">
        <v>2.475</v>
      </c>
    </row>
    <row r="23" customFormat="false" ht="12.75" hidden="false" customHeight="false" outlineLevel="0" collapsed="false">
      <c r="B23" s="1" t="n">
        <v>37365</v>
      </c>
      <c r="C23" s="11" t="n">
        <v>20000</v>
      </c>
      <c r="D23" s="24" t="n">
        <v>2.523</v>
      </c>
      <c r="E23" s="1"/>
      <c r="F23" s="11" t="n">
        <v>25000</v>
      </c>
      <c r="G23" s="24" t="n">
        <v>2.523</v>
      </c>
      <c r="H23" s="1"/>
      <c r="I23" s="11" t="n">
        <f aca="false">+F23+C23</f>
        <v>45000</v>
      </c>
      <c r="J23" s="26" t="n">
        <f aca="false">+C23*D23+F23*G23</f>
        <v>113535</v>
      </c>
      <c r="K23" s="24"/>
      <c r="L23" s="15"/>
      <c r="M23" s="2" t="n">
        <v>-15000</v>
      </c>
      <c r="N23" s="24" t="n">
        <v>3.315</v>
      </c>
      <c r="O23" s="25" t="n">
        <f aca="false">IF(M23=0,-1*(L23*N23),-1*(M23*N23))</f>
        <v>49725</v>
      </c>
      <c r="R23" s="10" t="n">
        <f aca="false">C23*D23</f>
        <v>50460</v>
      </c>
      <c r="T23" s="0" t="n">
        <v>2.505</v>
      </c>
    </row>
    <row r="24" customFormat="false" ht="12.75" hidden="false" customHeight="false" outlineLevel="0" collapsed="false">
      <c r="B24" s="1" t="n">
        <v>37366</v>
      </c>
      <c r="C24" s="11" t="n">
        <v>20000</v>
      </c>
      <c r="D24" s="24" t="n">
        <v>2.523</v>
      </c>
      <c r="E24" s="1"/>
      <c r="F24" s="11" t="n">
        <v>25000</v>
      </c>
      <c r="G24" s="24" t="n">
        <v>2.523</v>
      </c>
      <c r="H24" s="1"/>
      <c r="I24" s="11" t="n">
        <f aca="false">+F24+C24</f>
        <v>45000</v>
      </c>
      <c r="J24" s="26" t="n">
        <f aca="false">+C24*D24+F24*G24</f>
        <v>113535</v>
      </c>
      <c r="K24" s="24"/>
      <c r="L24" s="15"/>
      <c r="M24" s="2" t="n">
        <v>-10000</v>
      </c>
      <c r="N24" s="24" t="n">
        <v>3.14</v>
      </c>
      <c r="O24" s="25" t="n">
        <f aca="false">IF(M24=0,-1*(L24*N24),-1*(M24*N24))</f>
        <v>31400</v>
      </c>
      <c r="R24" s="10" t="n">
        <f aca="false">C24*D24</f>
        <v>50460</v>
      </c>
      <c r="T24" s="0" t="n">
        <v>2.505</v>
      </c>
    </row>
    <row r="25" customFormat="false" ht="12.75" hidden="false" customHeight="false" outlineLevel="0" collapsed="false">
      <c r="B25" s="1" t="n">
        <v>37367</v>
      </c>
      <c r="C25" s="11" t="n">
        <v>20000</v>
      </c>
      <c r="D25" s="24" t="n">
        <v>2.523</v>
      </c>
      <c r="E25" s="1"/>
      <c r="F25" s="11" t="n">
        <v>25000</v>
      </c>
      <c r="G25" s="24" t="n">
        <v>2.523</v>
      </c>
      <c r="H25" s="1"/>
      <c r="I25" s="11" t="n">
        <f aca="false">+F25+C25</f>
        <v>45000</v>
      </c>
      <c r="J25" s="26" t="n">
        <f aca="false">+C25*D25+F25*G25</f>
        <v>113535</v>
      </c>
      <c r="K25" s="24"/>
      <c r="L25" s="15"/>
      <c r="M25" s="2" t="n">
        <v>-10000</v>
      </c>
      <c r="N25" s="24" t="n">
        <v>3.14</v>
      </c>
      <c r="O25" s="25" t="n">
        <f aca="false">IF(M25=0,-1*(L25*N25),-1*(M25*N25))</f>
        <v>31400</v>
      </c>
      <c r="R25" s="10" t="n">
        <f aca="false">C25*D25</f>
        <v>50460</v>
      </c>
      <c r="T25" s="0" t="n">
        <v>2.475</v>
      </c>
    </row>
    <row r="26" customFormat="false" ht="12.75" hidden="false" customHeight="false" outlineLevel="0" collapsed="false">
      <c r="B26" s="1" t="n">
        <v>37368</v>
      </c>
      <c r="C26" s="11" t="n">
        <v>20000</v>
      </c>
      <c r="D26" s="24" t="n">
        <v>2.523</v>
      </c>
      <c r="E26" s="1"/>
      <c r="F26" s="11" t="n">
        <v>25000</v>
      </c>
      <c r="G26" s="24" t="n">
        <v>2.523</v>
      </c>
      <c r="H26" s="1"/>
      <c r="I26" s="11" t="n">
        <f aca="false">+F26+C26</f>
        <v>45000</v>
      </c>
      <c r="J26" s="26" t="n">
        <f aca="false">+C26*D26+F26*G26</f>
        <v>113535</v>
      </c>
      <c r="K26" s="24"/>
      <c r="L26" s="15"/>
      <c r="M26" s="2" t="n">
        <v>-10000</v>
      </c>
      <c r="N26" s="24" t="n">
        <v>3.14</v>
      </c>
      <c r="O26" s="25" t="n">
        <f aca="false">IF(M26=0,-1*(L26*N26),-1*(M26*N26))</f>
        <v>31400</v>
      </c>
      <c r="R26" s="10" t="n">
        <f aca="false">C26*D26</f>
        <v>50460</v>
      </c>
      <c r="T26" s="0" t="n">
        <v>2.505</v>
      </c>
    </row>
    <row r="27" customFormat="false" ht="12.75" hidden="false" customHeight="false" outlineLevel="0" collapsed="false">
      <c r="B27" s="1" t="n">
        <v>37369</v>
      </c>
      <c r="C27" s="11" t="n">
        <v>20000</v>
      </c>
      <c r="D27" s="24" t="n">
        <v>2.523</v>
      </c>
      <c r="E27" s="1"/>
      <c r="F27" s="11" t="n">
        <v>25000</v>
      </c>
      <c r="G27" s="24" t="n">
        <v>2.523</v>
      </c>
      <c r="H27" s="1"/>
      <c r="I27" s="11" t="n">
        <f aca="false">+F27+C27</f>
        <v>45000</v>
      </c>
      <c r="J27" s="26" t="n">
        <f aca="false">+C27*D27+F27*G27</f>
        <v>113535</v>
      </c>
      <c r="K27" s="24"/>
      <c r="L27" s="15"/>
      <c r="M27" s="2" t="n">
        <v>-10000</v>
      </c>
      <c r="N27" s="24" t="n">
        <v>3.37</v>
      </c>
      <c r="O27" s="25" t="n">
        <f aca="false">IF(M27=0,-1*(L27*N27),-1*(M27*N27))</f>
        <v>33700</v>
      </c>
      <c r="R27" s="10" t="n">
        <f aca="false">C27*D27</f>
        <v>50460</v>
      </c>
      <c r="T27" s="0" t="n">
        <v>2.505</v>
      </c>
    </row>
    <row r="28" customFormat="false" ht="12.75" hidden="false" customHeight="false" outlineLevel="0" collapsed="false">
      <c r="B28" s="1" t="n">
        <v>37370</v>
      </c>
      <c r="C28" s="11" t="n">
        <v>20000</v>
      </c>
      <c r="D28" s="24" t="n">
        <v>2.523</v>
      </c>
      <c r="E28" s="1"/>
      <c r="F28" s="11" t="n">
        <v>25000</v>
      </c>
      <c r="G28" s="24" t="n">
        <v>2.523</v>
      </c>
      <c r="H28" s="1"/>
      <c r="I28" s="11" t="n">
        <f aca="false">+F28+C28</f>
        <v>45000</v>
      </c>
      <c r="J28" s="26" t="n">
        <f aca="false">+C28*D28+F28*G28</f>
        <v>113535</v>
      </c>
      <c r="K28" s="24"/>
      <c r="L28" s="15"/>
      <c r="M28" s="2" t="n">
        <v>-10000</v>
      </c>
      <c r="N28" s="24" t="n">
        <v>3.4</v>
      </c>
      <c r="O28" s="25" t="n">
        <f aca="false">IF(M28=0,-1*(L28*N28),-1*(M28*N28))</f>
        <v>34000</v>
      </c>
      <c r="R28" s="10" t="n">
        <f aca="false">C28*D28</f>
        <v>50460</v>
      </c>
      <c r="T28" s="0" t="n">
        <v>2.505</v>
      </c>
    </row>
    <row r="29" customFormat="false" ht="12.75" hidden="false" customHeight="false" outlineLevel="0" collapsed="false">
      <c r="B29" s="1" t="n">
        <v>37371</v>
      </c>
      <c r="C29" s="11" t="n">
        <v>20000</v>
      </c>
      <c r="D29" s="24" t="n">
        <v>2.523</v>
      </c>
      <c r="E29" s="1"/>
      <c r="F29" s="11" t="n">
        <v>25000</v>
      </c>
      <c r="G29" s="24" t="n">
        <v>2.523</v>
      </c>
      <c r="H29" s="1"/>
      <c r="I29" s="11" t="n">
        <f aca="false">+F29+C29</f>
        <v>45000</v>
      </c>
      <c r="J29" s="26" t="n">
        <f aca="false">+C29*D29+F29*G29</f>
        <v>113535</v>
      </c>
      <c r="K29" s="24"/>
      <c r="L29" s="15"/>
      <c r="M29" s="2" t="n">
        <v>-10000</v>
      </c>
      <c r="N29" s="24" t="n">
        <v>3.29</v>
      </c>
      <c r="O29" s="25" t="n">
        <f aca="false">IF(M29=0,-1*(L29*N29),-1*(M29*N29))</f>
        <v>32900</v>
      </c>
      <c r="R29" s="10" t="n">
        <f aca="false">C29*D29</f>
        <v>50460</v>
      </c>
      <c r="T29" s="0" t="n">
        <v>2.505</v>
      </c>
    </row>
    <row r="30" customFormat="false" ht="12.75" hidden="false" customHeight="false" outlineLevel="0" collapsed="false">
      <c r="B30" s="1" t="n">
        <v>37372</v>
      </c>
      <c r="C30" s="11" t="n">
        <v>20000</v>
      </c>
      <c r="D30" s="24" t="n">
        <v>2.523</v>
      </c>
      <c r="E30" s="1"/>
      <c r="F30" s="11" t="n">
        <v>25000</v>
      </c>
      <c r="G30" s="24" t="n">
        <v>2.523</v>
      </c>
      <c r="H30" s="1"/>
      <c r="I30" s="11" t="n">
        <f aca="false">+F30+C30</f>
        <v>45000</v>
      </c>
      <c r="J30" s="26" t="n">
        <f aca="false">+C30*D30+F30*G30</f>
        <v>113535</v>
      </c>
      <c r="K30" s="24"/>
      <c r="L30" s="15"/>
      <c r="M30" s="2" t="n">
        <v>-10000</v>
      </c>
      <c r="N30" s="24" t="n">
        <v>3.24</v>
      </c>
      <c r="O30" s="25" t="n">
        <f aca="false">IF(M30=0,-1*(L30*N30),-1*(M30*N30))</f>
        <v>32400</v>
      </c>
      <c r="R30" s="10"/>
    </row>
    <row r="31" customFormat="false" ht="12.75" hidden="false" customHeight="false" outlineLevel="0" collapsed="false">
      <c r="B31" s="1" t="n">
        <v>37373</v>
      </c>
      <c r="C31" s="11" t="n">
        <v>20000</v>
      </c>
      <c r="D31" s="24" t="n">
        <v>2.523</v>
      </c>
      <c r="E31" s="1"/>
      <c r="F31" s="11" t="n">
        <v>25000</v>
      </c>
      <c r="G31" s="24" t="n">
        <v>2.523</v>
      </c>
      <c r="H31" s="1"/>
      <c r="I31" s="11" t="n">
        <f aca="false">+F31+C31</f>
        <v>45000</v>
      </c>
      <c r="J31" s="26" t="n">
        <f aca="false">+C31*D31+F31*G31</f>
        <v>113535</v>
      </c>
      <c r="K31" s="24"/>
      <c r="L31" s="15"/>
      <c r="M31" s="2" t="n">
        <v>-10000</v>
      </c>
      <c r="N31" s="24" t="n">
        <v>3.05</v>
      </c>
      <c r="O31" s="25" t="n">
        <f aca="false">IF(M31=0,-1*(L31*N31),-1*(M31*N31))</f>
        <v>30500</v>
      </c>
      <c r="R31" s="10"/>
    </row>
    <row r="32" customFormat="false" ht="12.75" hidden="false" customHeight="false" outlineLevel="0" collapsed="false">
      <c r="B32" s="1" t="n">
        <v>37374</v>
      </c>
      <c r="C32" s="11" t="n">
        <v>20000</v>
      </c>
      <c r="D32" s="24" t="n">
        <v>2.523</v>
      </c>
      <c r="E32" s="1"/>
      <c r="F32" s="11" t="n">
        <v>25000</v>
      </c>
      <c r="G32" s="24" t="n">
        <v>2.523</v>
      </c>
      <c r="H32" s="1"/>
      <c r="I32" s="11" t="n">
        <f aca="false">+F32+C32</f>
        <v>45000</v>
      </c>
      <c r="J32" s="26" t="n">
        <f aca="false">+C32*D32+F32*G32</f>
        <v>113535</v>
      </c>
      <c r="K32" s="24"/>
      <c r="L32" s="15"/>
      <c r="M32" s="2" t="n">
        <v>-10000</v>
      </c>
      <c r="N32" s="24" t="n">
        <v>3.05</v>
      </c>
      <c r="O32" s="25" t="n">
        <f aca="false">IF(M32=0,-1*(L33*N32),-1*(M32*N32))</f>
        <v>30500</v>
      </c>
      <c r="R32" s="10"/>
    </row>
    <row r="33" customFormat="false" ht="12.75" hidden="false" customHeight="false" outlineLevel="0" collapsed="false">
      <c r="B33" s="1" t="n">
        <v>37375</v>
      </c>
      <c r="C33" s="11" t="n">
        <v>20000</v>
      </c>
      <c r="D33" s="24" t="n">
        <v>2.523</v>
      </c>
      <c r="E33" s="1"/>
      <c r="F33" s="11" t="n">
        <v>25000</v>
      </c>
      <c r="G33" s="24" t="n">
        <v>2.523</v>
      </c>
      <c r="H33" s="1"/>
      <c r="I33" s="11" t="n">
        <f aca="false">+F33+C33</f>
        <v>45000</v>
      </c>
      <c r="J33" s="26" t="n">
        <f aca="false">+C33*D33+F33*G33</f>
        <v>113535</v>
      </c>
      <c r="K33" s="24"/>
      <c r="L33" s="15"/>
      <c r="M33" s="2" t="n">
        <v>-10000</v>
      </c>
      <c r="N33" s="24" t="n">
        <v>3.05</v>
      </c>
      <c r="O33" s="25" t="n">
        <f aca="false">IF(M33=0,-1*(L34*N33),-1*(M33*N33))</f>
        <v>30500</v>
      </c>
      <c r="T33" s="0" t="n">
        <v>2.505</v>
      </c>
    </row>
    <row r="34" customFormat="false" ht="12.75" hidden="false" customHeight="false" outlineLevel="0" collapsed="false">
      <c r="B34" s="1" t="n">
        <v>37376</v>
      </c>
      <c r="C34" s="11" t="n">
        <v>20000</v>
      </c>
      <c r="D34" s="24" t="n">
        <v>2.523</v>
      </c>
      <c r="E34" s="1"/>
      <c r="F34" s="11" t="n">
        <v>25000</v>
      </c>
      <c r="G34" s="24" t="n">
        <v>2.523</v>
      </c>
      <c r="H34" s="1"/>
      <c r="I34" s="11" t="n">
        <f aca="false">+F34+C34</f>
        <v>45000</v>
      </c>
      <c r="J34" s="26" t="n">
        <f aca="false">+C34*D34+F34*G34</f>
        <v>113535</v>
      </c>
      <c r="K34" s="24"/>
      <c r="L34" s="15"/>
      <c r="M34" s="2" t="n">
        <v>-10000</v>
      </c>
      <c r="N34" s="24" t="n">
        <v>3.24</v>
      </c>
      <c r="O34" s="25" t="n">
        <f aca="false">IF(M34=0,-1*(L35*N34),-1*(M34*N34))</f>
        <v>32400</v>
      </c>
      <c r="T34" s="0" t="n">
        <v>2.93</v>
      </c>
    </row>
    <row r="35" customFormat="false" ht="12.75" hidden="false" customHeight="false" outlineLevel="0" collapsed="false">
      <c r="B35" s="1"/>
      <c r="E35" s="1"/>
      <c r="H35" s="1"/>
      <c r="L35" s="15"/>
      <c r="T35" s="0" t="n">
        <v>2.505</v>
      </c>
    </row>
    <row r="36" customFormat="false" ht="12.75" hidden="false" customHeight="false" outlineLevel="0" collapsed="false">
      <c r="B36" s="1"/>
      <c r="E36" s="1"/>
      <c r="H36" s="1"/>
      <c r="L36" s="15"/>
      <c r="N36" s="24"/>
      <c r="T36" s="0" t="n">
        <v>2.54</v>
      </c>
    </row>
    <row r="37" customFormat="false" ht="12.75" hidden="false" customHeight="false" outlineLevel="0" collapsed="false">
      <c r="B37" s="1"/>
      <c r="E37" s="1"/>
      <c r="H37" s="1"/>
      <c r="L37" s="15"/>
      <c r="N37" s="24"/>
      <c r="T37" s="0" t="n">
        <v>2.54</v>
      </c>
    </row>
    <row r="38" customFormat="false" ht="12.75" hidden="false" customHeight="false" outlineLevel="0" collapsed="false">
      <c r="B38" s="1"/>
      <c r="E38" s="1"/>
      <c r="H38" s="1"/>
      <c r="L38" s="15"/>
      <c r="T38" s="0" t="n">
        <v>2.54</v>
      </c>
    </row>
    <row r="39" customFormat="false" ht="12.75" hidden="false" customHeight="false" outlineLevel="0" collapsed="false">
      <c r="L39" s="15"/>
    </row>
    <row r="40" customFormat="false" ht="12.75" hidden="false" customHeight="false" outlineLevel="0" collapsed="false">
      <c r="C40" s="0" t="n">
        <f aca="false">3.32-3.21</f>
        <v>0.11</v>
      </c>
      <c r="F40" s="0" t="n">
        <f aca="false">3.32-3.21</f>
        <v>0.11</v>
      </c>
      <c r="I40" s="0" t="n">
        <f aca="false">3.32-3.21</f>
        <v>0.11</v>
      </c>
      <c r="L40" s="15"/>
      <c r="M40" s="2" t="n">
        <f aca="false">SUM(M5:M39)</f>
        <v>-301000</v>
      </c>
      <c r="O40" s="19" t="n">
        <f aca="false">SUM(O5:O39)</f>
        <v>952055</v>
      </c>
      <c r="P40" s="14" t="n">
        <f aca="false">SUM(P5:P39)</f>
        <v>0</v>
      </c>
      <c r="Q40" s="14" t="n">
        <f aca="false">O40+P40</f>
        <v>952055</v>
      </c>
    </row>
    <row r="41" customFormat="false" ht="12.75" hidden="false" customHeight="false" outlineLevel="0" collapsed="false">
      <c r="C41" s="14" t="n">
        <f aca="false">Q43*C40</f>
        <v>33000</v>
      </c>
      <c r="F41" s="14" t="n">
        <f aca="false">S43*F40</f>
        <v>0</v>
      </c>
      <c r="I41" s="14" t="n">
        <f aca="false">V43*I40</f>
        <v>0</v>
      </c>
      <c r="L41" s="15"/>
    </row>
    <row r="42" customFormat="false" ht="12.75" hidden="false" customHeight="false" outlineLevel="0" collapsed="false">
      <c r="C42" s="0" t="n">
        <f aca="false">P43*Q43</f>
        <v>960000</v>
      </c>
      <c r="F42" s="0" t="n">
        <f aca="false">R43*S43</f>
        <v>0</v>
      </c>
      <c r="I42" s="0" t="n">
        <f aca="false">U43*V43</f>
        <v>0</v>
      </c>
      <c r="L42" s="15"/>
    </row>
    <row r="43" customFormat="false" ht="12.75" hidden="false" customHeight="false" outlineLevel="0" collapsed="false">
      <c r="C43" s="17" t="n">
        <f aca="false">C41/C42</f>
        <v>0.034375</v>
      </c>
      <c r="F43" s="17" t="e">
        <f aca="false">F41/F42</f>
        <v>#DIV/0!</v>
      </c>
      <c r="I43" s="17" t="e">
        <f aca="false">I41/I42</f>
        <v>#DIV/0!</v>
      </c>
      <c r="L43" s="15"/>
      <c r="P43" s="0" t="n">
        <v>3.2</v>
      </c>
      <c r="Q43" s="15" t="n">
        <v>300000</v>
      </c>
    </row>
    <row r="44" customFormat="false" ht="12.75" hidden="false" customHeight="false" outlineLevel="0" collapsed="false">
      <c r="L44" s="15"/>
    </row>
    <row r="45" customFormat="false" ht="12.75" hidden="false" customHeight="false" outlineLevel="0" collapsed="false">
      <c r="L45" s="15"/>
      <c r="O45" s="19" t="n">
        <v>1000000</v>
      </c>
    </row>
    <row r="46" customFormat="false" ht="12.75" hidden="false" customHeight="false" outlineLevel="0" collapsed="false">
      <c r="F46" s="14"/>
      <c r="L46" s="15"/>
      <c r="O46" s="19" t="n">
        <v>3.25</v>
      </c>
    </row>
    <row r="47" customFormat="false" ht="12.75" hidden="false" customHeight="false" outlineLevel="0" collapsed="false">
      <c r="F47" s="2"/>
      <c r="L47" s="15"/>
      <c r="O47" s="19" t="n">
        <f aca="false">O45*O46</f>
        <v>3250000</v>
      </c>
    </row>
    <row r="48" customFormat="false" ht="12.75" hidden="false" customHeight="false" outlineLevel="0" collapsed="false">
      <c r="O48" s="19" t="n">
        <v>-250000</v>
      </c>
    </row>
    <row r="49" customFormat="false" ht="12.75" hidden="false" customHeight="false" outlineLevel="0" collapsed="false">
      <c r="O49" s="19" t="n">
        <v>-270000</v>
      </c>
    </row>
    <row r="50" customFormat="false" ht="12.75" hidden="false" customHeight="false" outlineLevel="0" collapsed="false">
      <c r="O50" s="19" t="n">
        <f aca="false">SUM(O47:O49)</f>
        <v>2730000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:G20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2002-03-04T12:12:31Z</dcterms:created>
  <dc:creator>jparks</dc:creator>
  <dc:description/>
  <dc:language>en-US</dc:language>
  <cp:lastModifiedBy>cgerman</cp:lastModifiedBy>
  <dcterms:modified xsi:type="dcterms:W3CDTF">2002-04-29T13:48:06Z</dcterms:modified>
  <cp:revision>0</cp:revision>
  <dc:subject/>
  <dc:title/>
</cp:coreProperties>
</file>