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<sst xmlns="http://schemas.openxmlformats.org/spreadsheetml/2006/main" count="30" uniqueCount="16">
  <si>
    <t xml:space="preserve">PGE</t>
  </si>
  <si>
    <t xml:space="preserve">******FROM MOU SLIDES*******</t>
  </si>
  <si>
    <t xml:space="preserve">SALES MWH</t>
  </si>
  <si>
    <t xml:space="preserve">RESIDENTIAL</t>
  </si>
  <si>
    <t xml:space="preserve">UTILITY GEN + QF</t>
  </si>
  <si>
    <t xml:space="preserve">COMMERCIAL</t>
  </si>
  <si>
    <t xml:space="preserve">INDUSTRIAL</t>
  </si>
  <si>
    <t xml:space="preserve">ARGICULTURAL</t>
  </si>
  <si>
    <t xml:space="preserve">PUBLIC STREET</t>
  </si>
  <si>
    <t xml:space="preserve">OTHER UTILITIES</t>
  </si>
  <si>
    <t xml:space="preserve">OTHER </t>
  </si>
  <si>
    <t xml:space="preserve">NON RESIDENTIAL</t>
  </si>
  <si>
    <t xml:space="preserve">DWR</t>
  </si>
  <si>
    <t xml:space="preserve">TOTAL</t>
  </si>
  <si>
    <t xml:space="preserve">SCE</t>
  </si>
  <si>
    <t xml:space="preserve">UTILITY GE + QF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</si>
</sst>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7.7"/>
    <col collapsed="false" customWidth="true" hidden="false" outlineLevel="0" max="3" min="3" style="0" width="7.14"/>
    <col collapsed="false" customWidth="true" hidden="false" outlineLevel="0" max="4" min="4" style="0" width="16.99"/>
    <col collapsed="false" customWidth="true" hidden="false" outlineLevel="0" max="5" min="5" style="0" width="9.85"/>
    <col collapsed="false" customWidth="true" hidden="false" outlineLevel="0" max="7" min="6" style="0" width="7.7"/>
  </cols>
  <sheetData>
    <row r="4" customFormat="false" ht="12.75" hidden="false" customHeight="false" outlineLevel="0" collapsed="false">
      <c r="A4" s="1" t="s">
        <v>0</v>
      </c>
    </row>
    <row r="5" customFormat="false" ht="12.75" hidden="false" customHeight="false" outlineLevel="0" collapsed="false">
      <c r="E5" s="0" t="s">
        <v>1</v>
      </c>
    </row>
    <row r="6" customFormat="false" ht="12.75" hidden="false" customHeight="false" outlineLevel="0" collapsed="false">
      <c r="A6" s="0" t="s">
        <v>2</v>
      </c>
      <c r="B6" s="0" t="n">
        <v>2000</v>
      </c>
      <c r="E6" s="0" t="n">
        <v>2001</v>
      </c>
      <c r="F6" s="0" t="n">
        <v>2002</v>
      </c>
      <c r="G6" s="0" t="n">
        <v>2003</v>
      </c>
    </row>
    <row r="7" customFormat="false" ht="12.75" hidden="false" customHeight="false" outlineLevel="0" collapsed="false">
      <c r="G7" s="2"/>
    </row>
    <row r="8" customFormat="false" ht="12.75" hidden="false" customHeight="false" outlineLevel="0" collapsed="false">
      <c r="A8" s="0" t="s">
        <v>3</v>
      </c>
      <c r="B8" s="2" t="n">
        <v>28753</v>
      </c>
      <c r="D8" s="0" t="s">
        <v>4</v>
      </c>
      <c r="E8" s="3" t="n">
        <f aca="false">0.58/(0.58+0.39)*93000*0.97</f>
        <v>53940</v>
      </c>
      <c r="F8" s="3" t="n">
        <f aca="false">0.63/(0.63+0.34)*93000*0.97</f>
        <v>58590</v>
      </c>
      <c r="G8" s="3" t="n">
        <f aca="false">0.61/(0.61+0.36)*95000*0.97</f>
        <v>57950</v>
      </c>
    </row>
    <row r="9" customFormat="false" ht="12.75" hidden="false" customHeight="false" outlineLevel="0" collapsed="false">
      <c r="B9" s="2"/>
      <c r="E9" s="3"/>
      <c r="F9" s="3"/>
      <c r="G9" s="3"/>
    </row>
    <row r="10" customFormat="false" ht="12.75" hidden="false" customHeight="false" outlineLevel="0" collapsed="false">
      <c r="A10" s="0" t="s">
        <v>5</v>
      </c>
      <c r="B10" s="2" t="n">
        <v>31761</v>
      </c>
      <c r="E10" s="3"/>
      <c r="F10" s="3"/>
      <c r="G10" s="3"/>
    </row>
    <row r="11" customFormat="false" ht="12.75" hidden="false" customHeight="false" outlineLevel="0" collapsed="false">
      <c r="A11" s="0" t="s">
        <v>6</v>
      </c>
      <c r="B11" s="2" t="n">
        <v>16899</v>
      </c>
      <c r="E11" s="3"/>
      <c r="F11" s="3"/>
      <c r="G11" s="3"/>
    </row>
    <row r="12" customFormat="false" ht="12.75" hidden="false" customHeight="false" outlineLevel="0" collapsed="false">
      <c r="A12" s="0" t="s">
        <v>7</v>
      </c>
      <c r="B12" s="2" t="n">
        <v>3818</v>
      </c>
      <c r="E12" s="3"/>
      <c r="F12" s="3"/>
      <c r="G12" s="3"/>
    </row>
    <row r="13" customFormat="false" ht="12.75" hidden="false" customHeight="false" outlineLevel="0" collapsed="false">
      <c r="A13" s="0" t="s">
        <v>8</v>
      </c>
      <c r="B13" s="2" t="n">
        <v>426</v>
      </c>
      <c r="E13" s="3"/>
      <c r="F13" s="3"/>
      <c r="G13" s="3"/>
    </row>
    <row r="14" customFormat="false" ht="12.75" hidden="false" customHeight="false" outlineLevel="0" collapsed="false">
      <c r="A14" s="0" t="s">
        <v>9</v>
      </c>
      <c r="B14" s="2" t="n">
        <v>266</v>
      </c>
      <c r="E14" s="3"/>
      <c r="F14" s="3"/>
      <c r="G14" s="3"/>
    </row>
    <row r="15" customFormat="false" ht="12.75" hidden="false" customHeight="false" outlineLevel="0" collapsed="false">
      <c r="A15" s="0" t="s">
        <v>10</v>
      </c>
      <c r="B15" s="2" t="n">
        <v>0</v>
      </c>
      <c r="E15" s="3"/>
      <c r="F15" s="3"/>
      <c r="G15" s="3"/>
    </row>
    <row r="16" customFormat="false" ht="12.75" hidden="false" customHeight="false" outlineLevel="0" collapsed="false">
      <c r="A16" s="0" t="s">
        <v>11</v>
      </c>
      <c r="B16" s="2" t="n">
        <f aca="false">SUM(B10:B15)</f>
        <v>53170</v>
      </c>
      <c r="D16" s="0" t="s">
        <v>12</v>
      </c>
      <c r="E16" s="3" t="n">
        <f aca="false">0.39/(0.58+0.39)*93000*0.97</f>
        <v>36270</v>
      </c>
      <c r="F16" s="3" t="n">
        <f aca="false">0.34/(0.63+0.34)*93000*0.97</f>
        <v>31620</v>
      </c>
      <c r="G16" s="3" t="n">
        <f aca="false">0.36/(0.61+0.36)*95000*0.97</f>
        <v>34200</v>
      </c>
    </row>
    <row r="17" customFormat="false" ht="12.75" hidden="false" customHeight="false" outlineLevel="0" collapsed="false">
      <c r="B17" s="2"/>
      <c r="E17" s="3"/>
      <c r="F17" s="3"/>
      <c r="G17" s="3"/>
    </row>
    <row r="18" customFormat="false" ht="12.75" hidden="false" customHeight="false" outlineLevel="0" collapsed="false">
      <c r="A18" s="0" t="s">
        <v>13</v>
      </c>
      <c r="B18" s="2" t="n">
        <f aca="false">+B8+B16</f>
        <v>81923</v>
      </c>
      <c r="D18" s="0" t="s">
        <v>13</v>
      </c>
      <c r="E18" s="3" t="n">
        <f aca="false">+E8+E16</f>
        <v>90210</v>
      </c>
      <c r="F18" s="3" t="n">
        <f aca="false">+F8+F16</f>
        <v>90210</v>
      </c>
      <c r="G18" s="3" t="n">
        <f aca="false">+G8+G16</f>
        <v>92150</v>
      </c>
    </row>
    <row r="19" customFormat="false" ht="12.75" hidden="false" customHeight="false" outlineLevel="0" collapsed="false">
      <c r="G19" s="2"/>
    </row>
    <row r="20" customFormat="false" ht="12.75" hidden="false" customHeight="false" outlineLevel="0" collapsed="false">
      <c r="G20" s="2"/>
    </row>
    <row r="21" customFormat="false" ht="12.75" hidden="false" customHeight="false" outlineLevel="0" collapsed="false">
      <c r="G21" s="2"/>
    </row>
    <row r="22" customFormat="false" ht="15.75" hidden="false" customHeight="false" outlineLevel="0" collapsed="false">
      <c r="A22" s="4" t="s">
        <v>14</v>
      </c>
      <c r="G22" s="2"/>
    </row>
    <row r="23" customFormat="false" ht="12.75" hidden="false" customHeight="false" outlineLevel="0" collapsed="false">
      <c r="E23" s="0" t="s">
        <v>1</v>
      </c>
    </row>
    <row r="24" customFormat="false" ht="12.75" hidden="false" customHeight="false" outlineLevel="0" collapsed="false">
      <c r="A24" s="0" t="s">
        <v>2</v>
      </c>
      <c r="B24" s="0" t="n">
        <v>1999</v>
      </c>
      <c r="E24" s="0" t="n">
        <v>2001</v>
      </c>
      <c r="F24" s="0" t="n">
        <v>2002</v>
      </c>
      <c r="G24" s="0" t="n">
        <v>2003</v>
      </c>
    </row>
    <row r="25" customFormat="false" ht="12.75" hidden="false" customHeight="false" outlineLevel="0" collapsed="false">
      <c r="B25" s="2"/>
    </row>
    <row r="26" customFormat="false" ht="12.75" hidden="false" customHeight="false" outlineLevel="0" collapsed="false">
      <c r="A26" s="0" t="s">
        <v>3</v>
      </c>
      <c r="B26" s="2" t="n">
        <v>24351</v>
      </c>
      <c r="D26" s="0" t="s">
        <v>15</v>
      </c>
      <c r="E26" s="3" t="n">
        <f aca="false">0.66/(0.66+0.31)*83000*0.97</f>
        <v>54780</v>
      </c>
      <c r="F26" s="3" t="n">
        <f aca="false">0.65/(0.65+0.32)*83000*0.97</f>
        <v>53950</v>
      </c>
      <c r="G26" s="3" t="n">
        <f aca="false">0.66/(0.66+0.31)*84000*0.97</f>
        <v>55440</v>
      </c>
    </row>
    <row r="27" customFormat="false" ht="12.75" hidden="false" customHeight="false" outlineLevel="0" collapsed="false">
      <c r="B27" s="2"/>
      <c r="E27" s="3"/>
      <c r="F27" s="3"/>
      <c r="G27" s="3"/>
    </row>
    <row r="28" customFormat="false" ht="12.75" hidden="false" customHeight="false" outlineLevel="0" collapsed="false">
      <c r="A28" s="0" t="s">
        <v>5</v>
      </c>
      <c r="B28" s="2" t="n">
        <v>28964</v>
      </c>
      <c r="E28" s="3"/>
      <c r="F28" s="3"/>
      <c r="G28" s="3"/>
    </row>
    <row r="29" customFormat="false" ht="12.75" hidden="false" customHeight="false" outlineLevel="0" collapsed="false">
      <c r="A29" s="0" t="s">
        <v>6</v>
      </c>
      <c r="B29" s="2" t="n">
        <v>24164</v>
      </c>
      <c r="E29" s="3"/>
      <c r="F29" s="3"/>
      <c r="G29" s="3"/>
    </row>
    <row r="30" customFormat="false" ht="12.75" hidden="false" customHeight="false" outlineLevel="0" collapsed="false">
      <c r="A30" s="0" t="s">
        <v>7</v>
      </c>
      <c r="B30" s="2"/>
      <c r="E30" s="3"/>
      <c r="F30" s="3"/>
      <c r="G30" s="3"/>
    </row>
    <row r="31" customFormat="false" ht="12.75" hidden="false" customHeight="false" outlineLevel="0" collapsed="false">
      <c r="A31" s="0" t="s">
        <v>8</v>
      </c>
      <c r="B31" s="2"/>
      <c r="E31" s="3"/>
      <c r="F31" s="3"/>
      <c r="G31" s="3"/>
    </row>
    <row r="32" customFormat="false" ht="12.75" hidden="false" customHeight="false" outlineLevel="0" collapsed="false">
      <c r="A32" s="0" t="s">
        <v>9</v>
      </c>
      <c r="B32" s="2"/>
      <c r="E32" s="3"/>
      <c r="F32" s="3"/>
      <c r="G32" s="3"/>
    </row>
    <row r="33" customFormat="false" ht="12.75" hidden="false" customHeight="false" outlineLevel="0" collapsed="false">
      <c r="A33" s="0" t="s">
        <v>10</v>
      </c>
      <c r="B33" s="2" t="n">
        <v>727</v>
      </c>
      <c r="E33" s="3"/>
      <c r="F33" s="3"/>
      <c r="G33" s="3"/>
    </row>
    <row r="34" customFormat="false" ht="12.75" hidden="false" customHeight="false" outlineLevel="0" collapsed="false">
      <c r="A34" s="0" t="s">
        <v>11</v>
      </c>
      <c r="B34" s="2" t="n">
        <f aca="false">SUM(B28:B33)</f>
        <v>53855</v>
      </c>
      <c r="D34" s="0" t="s">
        <v>12</v>
      </c>
      <c r="E34" s="3" t="n">
        <f aca="false">0.31/(0.66+0.31)*83000*0.97</f>
        <v>25730</v>
      </c>
      <c r="F34" s="3" t="n">
        <f aca="false">0.32/(0.65+0.32)*83000*0.97</f>
        <v>26560</v>
      </c>
      <c r="G34" s="3" t="n">
        <f aca="false">0.31/(0.66+0.31)*84000*0.97</f>
        <v>26040</v>
      </c>
    </row>
    <row r="35" customFormat="false" ht="12.75" hidden="false" customHeight="false" outlineLevel="0" collapsed="false">
      <c r="B35" s="2"/>
      <c r="E35" s="3"/>
      <c r="F35" s="3"/>
      <c r="G35" s="3"/>
    </row>
    <row r="36" customFormat="false" ht="12.75" hidden="false" customHeight="false" outlineLevel="0" collapsed="false">
      <c r="A36" s="0" t="s">
        <v>13</v>
      </c>
      <c r="B36" s="2" t="n">
        <f aca="false">+B26+B34</f>
        <v>78206</v>
      </c>
      <c r="D36" s="0" t="s">
        <v>13</v>
      </c>
      <c r="E36" s="3" t="n">
        <f aca="false">+E26+E34</f>
        <v>80510</v>
      </c>
      <c r="F36" s="3" t="n">
        <f aca="false">+F26+F34</f>
        <v>80510</v>
      </c>
      <c r="G36" s="3" t="n">
        <f aca="false">+G26+G34</f>
        <v>81480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2001-05-03T19:52:43Z</dcterms:created>
  <dc:creator>mtribole</dc:creator>
  <dc:description/>
  <dc:language>en-US</dc:language>
  <cp:lastModifiedBy>mtribole</cp:lastModifiedBy>
  <dcterms:modified xsi:type="dcterms:W3CDTF">2001-05-03T20:20:01Z</dcterms:modified>
  <cp:revision>0</cp:revision>
  <dc:subject/>
  <dc:title/>
</cp:coreProperties>
</file>