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comments2.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 Feb 7 to 13" sheetId="1" state="visible" r:id="rId3"/>
    <sheet name="Daily log - date" sheetId="2" state="visible" r:id="rId4"/>
    <sheet name="Sum Jan 31 to Feb 6" sheetId="3" state="visible" r:id="rId5"/>
    <sheet name="Sum Jan 24 to30" sheetId="4" state="visible" r:id="rId6"/>
    <sheet name="Sum Jan 17 to 23" sheetId="5" state="visible" r:id="rId7"/>
    <sheet name="Sum Jan 10 to 16" sheetId="6" state="visible" r:id="rId8"/>
    <sheet name="Sum Jan 3 to 9" sheetId="7" state="visible" r:id="rId9"/>
    <sheet name="Sum Dec 27-Jan 2" sheetId="8" state="visible" r:id="rId10"/>
    <sheet name="Sum Dec 20 to 26" sheetId="9" state="visible" r:id="rId11"/>
    <sheet name="Sum Dec 13 to 19" sheetId="10" state="visible" r:id="rId12"/>
    <sheet name="Sum Dec 6 to 12" sheetId="11" state="visible" r:id="rId13"/>
    <sheet name="Sum Nov 29 to Dec 5" sheetId="12" state="visible" r:id="rId14"/>
    <sheet name="Sum Nov 22 to 28" sheetId="13" state="visible" r:id="rId15"/>
    <sheet name="Sum Nov 15 to 21" sheetId="14" state="visible" r:id="rId16"/>
    <sheet name="Sum Nov 8 to 14" sheetId="15" state="visible" r:id="rId17"/>
    <sheet name="Sum Nov 1 to 7" sheetId="16" state="visible" r:id="rId18"/>
    <sheet name="Bridgeline" sheetId="17" state="visible" r:id="rId19"/>
  </sheets>
  <definedNames>
    <definedName function="false" hidden="false" localSheetId="16" name="_xlnm.Print_Area" vbProcedure="false">Bridgeline!$A$1:$H$26</definedName>
    <definedName function="false" hidden="false" localSheetId="1" name="_xlnm.Print_Area" vbProcedure="false">'Daily log - date'!$A$60:$N$86</definedName>
    <definedName function="false" hidden="false" localSheetId="1" name="_xlnm.Print_Titles" vbProcedure="false">'Daily log - date'!$1:$1</definedName>
    <definedName function="false" hidden="true" localSheetId="1" name="_xlnm._FilterDatabase" vbProcedure="false">'Daily log - date'!$C$1:$C$373</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K1" authorId="0">
      <text>
        <r>
          <rPr>
            <b val="true"/>
            <sz val="8"/>
            <color rgb="FF000000"/>
            <rFont val="Tahoma"/>
            <family val="0"/>
          </rPr>
          <t xml:space="preserve">shona:
</t>
        </r>
        <r>
          <rPr>
            <sz val="8"/>
            <color rgb="FF000000"/>
            <rFont val="Tahoma"/>
            <family val="0"/>
          </rPr>
          <t xml:space="preserve">Ramesh runs VAR at 6 am</t>
        </r>
      </text>
      <mc:AlternateContent>
        <mc:Choice Requires="v2">
          <commentPr autoFill="true" autoScale="false" colHidden="false" locked="false" rowHidden="false" textHAlign="justify" textVAlign="top">
            <anchor moveWithCells="false" sizeWithCells="false">
              <xdr:from>
                <xdr:col>11</xdr:col>
                <xdr:colOff>24</xdr:colOff>
                <xdr:row>1</xdr:row>
                <xdr:rowOff>0</xdr:rowOff>
              </xdr:from>
              <xdr:to>
                <xdr:col>13</xdr:col>
                <xdr:colOff>16</xdr:colOff>
                <xdr:row>5</xdr:row>
                <xdr:rowOff>10</xdr:rowOff>
              </xdr:to>
            </anchor>
          </commentPr>
        </mc:Choice>
        <mc:Fallback/>
      </mc:AlternateContent>
    </comment>
    <comment ref="M1" authorId="0">
      <text>
        <r>
          <rPr>
            <b val="true"/>
            <sz val="8"/>
            <color rgb="FF000000"/>
            <rFont val="Tahoma"/>
            <family val="0"/>
          </rPr>
          <t xml:space="preserve">shona:
</t>
        </r>
        <r>
          <rPr>
            <sz val="8"/>
            <color rgb="FF000000"/>
            <rFont val="Tahoma"/>
            <family val="0"/>
          </rPr>
          <t xml:space="preserve">Sheila's group needs this by 6:30 am - if they don't get it they use the cash flows from the prior day - find out - is this the same feed that is used for the VAR engine?</t>
        </r>
      </text>
      <mc:AlternateContent>
        <mc:Choice Requires="v2">
          <commentPr autoFill="true" autoScale="false" colHidden="false" locked="false" rowHidden="false" textHAlign="justify" textVAlign="top">
            <anchor moveWithCells="false" sizeWithCells="false">
              <xdr:from>
                <xdr:col>17</xdr:col>
                <xdr:colOff>16</xdr:colOff>
                <xdr:row>0</xdr:row>
                <xdr:rowOff>34</xdr:rowOff>
              </xdr:from>
              <xdr:to>
                <xdr:col>20</xdr:col>
                <xdr:colOff>40</xdr:colOff>
                <xdr:row>10</xdr:row>
                <xdr:rowOff>1</xdr:rowOff>
              </xdr:to>
            </anchor>
          </commentPr>
        </mc:Choice>
        <mc:Fallback/>
      </mc:AlternateContent>
    </comment>
  </commentList>
</comments>
</file>

<file path=xl/sharedStrings.xml><?xml version="1.0" encoding="utf-8"?>
<sst xmlns="http://schemas.openxmlformats.org/spreadsheetml/2006/main" count="3325" uniqueCount="835">
  <si>
    <t xml:space="preserve">Week summary (Feb 7 to 13)</t>
  </si>
  <si>
    <t xml:space="preserve">Category</t>
  </si>
  <si>
    <t xml:space="preserve">Description</t>
  </si>
  <si>
    <t xml:space="preserve">Total</t>
  </si>
  <si>
    <t xml:space="preserve">Breakdown of Cat 1</t>
  </si>
  <si>
    <t xml:space="preserve">Human Errors</t>
  </si>
  <si>
    <t xml:space="preserve">Process in place but not followed</t>
  </si>
  <si>
    <t xml:space="preserve">IT Hardware problems</t>
  </si>
  <si>
    <t xml:space="preserve">Officialized on time but needed recalc</t>
  </si>
  <si>
    <t xml:space="preserve">IT Software Problems</t>
  </si>
  <si>
    <t xml:space="preserve">Book not officialized</t>
  </si>
  <si>
    <t xml:space="preserve">Miscellaneous</t>
  </si>
  <si>
    <t xml:space="preserve">No process in place</t>
  </si>
  <si>
    <t xml:space="preserve">Uncontrollable</t>
  </si>
  <si>
    <t xml:space="preserve">Other</t>
  </si>
  <si>
    <t xml:space="preserve">Breakdown of Cat 2</t>
  </si>
  <si>
    <t xml:space="preserve">Computer breakdown</t>
  </si>
  <si>
    <t xml:space="preserve">Breakdown of Cat 3</t>
  </si>
  <si>
    <t xml:space="preserve">Correct inputs, incorrect outputs</t>
  </si>
  <si>
    <t xml:space="preserve">Slow feeds</t>
  </si>
  <si>
    <t xml:space="preserve">Feed problem</t>
  </si>
  <si>
    <t xml:space="preserve">Books shown as officialized, but not RiskTrac</t>
  </si>
  <si>
    <t xml:space="preserve">Application down alternate system used</t>
  </si>
  <si>
    <t xml:space="preserve">Breakdown of Cat 4</t>
  </si>
  <si>
    <t xml:space="preserve">Credit interface</t>
  </si>
  <si>
    <t xml:space="preserve">COB Date</t>
  </si>
  <si>
    <t xml:space="preserve">Reported by:</t>
  </si>
  <si>
    <t xml:space="preserve">Book</t>
  </si>
  <si>
    <t xml:space="preserve">Commodity/office</t>
  </si>
  <si>
    <t xml:space="preserve">Desk/BA</t>
  </si>
  <si>
    <t xml:space="preserve">Office/ Trader</t>
  </si>
  <si>
    <t xml:space="preserve">Responsibility for to do</t>
  </si>
  <si>
    <t xml:space="preserve">Class</t>
  </si>
  <si>
    <t xml:space="preserve">Problem</t>
  </si>
  <si>
    <t xml:space="preserve">Long description/To do's</t>
  </si>
  <si>
    <t xml:space="preserve">Var Rerun?     </t>
  </si>
  <si>
    <t xml:space="preserve">Credit affected?  </t>
  </si>
  <si>
    <t xml:space="preserve">Impact cash flows?</t>
  </si>
  <si>
    <t xml:space="preserve"># of open to do's</t>
  </si>
  <si>
    <t xml:space="preserve">Total Errors for the week of  Feb 7 to Feb 13</t>
  </si>
  <si>
    <t xml:space="preserve">Risk Controls</t>
  </si>
  <si>
    <t xml:space="preserve">ReRun Agg- GAS, Agg-GASIII and Agg-GasIV VaR</t>
  </si>
  <si>
    <t xml:space="preserve">GAS</t>
  </si>
  <si>
    <t xml:space="preserve">RM</t>
  </si>
  <si>
    <t xml:space="preserve">Exotic Option Upload spreadsheet was corrected in the AM and reuploaded.  Canadian Gas Curve was mapped to the wrong primary curve, which was corrected in the AM.</t>
  </si>
  <si>
    <t xml:space="preserve">Develop process to validate secondary curve mappings.  Develop process to test upload spreadsheets.</t>
  </si>
  <si>
    <t xml:space="preserve">Y</t>
  </si>
  <si>
    <t xml:space="preserve">N</t>
  </si>
  <si>
    <t xml:space="preserve">PWR-COAL-MGMT-PRC</t>
  </si>
  <si>
    <t xml:space="preserve">Coal</t>
  </si>
  <si>
    <t xml:space="preserve">Feed was late and processed slow.  Affected systems were notified.</t>
  </si>
  <si>
    <t xml:space="preserve">Develop process to insure loads are made in a timely basis.</t>
  </si>
  <si>
    <t xml:space="preserve">EES-CAL-PRC</t>
  </si>
  <si>
    <t xml:space="preserve">EES</t>
  </si>
  <si>
    <t xml:space="preserve">Deals were transferred to another PWR-WEST.  Book to be marked dormant.</t>
  </si>
  <si>
    <t xml:space="preserve">Develop process to identify dormant books.</t>
  </si>
  <si>
    <t xml:space="preserve">n</t>
  </si>
  <si>
    <t xml:space="preserve">FT-CAND_EGSC-OPT-PRC</t>
  </si>
  <si>
    <t xml:space="preserve">Book was calc'd in CAD$. Book was recalc'd and and VaR rerun</t>
  </si>
  <si>
    <t xml:space="preserve">Develop process to insure all active books are officialized on a daily basis using appropriate currency</t>
  </si>
  <si>
    <t xml:space="preserve">FT-ENOVPB-BAS</t>
  </si>
  <si>
    <t xml:space="preserve">This book has no positions.  Metacalc was down on 02/09, therefore BA only calc'd books with positions using portcalc.</t>
  </si>
  <si>
    <t xml:space="preserve">IM-EMWNSS2-BAS, IDX, PRC</t>
  </si>
  <si>
    <t xml:space="preserve">INTRA-DENVER BAS, IDX PRC</t>
  </si>
  <si>
    <t xml:space="preserve">BA did not officialize books.  The only book with positions was PRC, which was officialized and VaR rerun.</t>
  </si>
  <si>
    <t xml:space="preserve">Develop process to insure all active books are officialized on a daily basis.</t>
  </si>
  <si>
    <t xml:space="preserve">6 Power books (PWR-EAST  PWTC PWQJ, PWNT, PWCN and PWR-EA-PWCN-OPT and PWR-EA PWNT OPT</t>
  </si>
  <si>
    <t xml:space="preserve">Power</t>
  </si>
  <si>
    <t xml:space="preserve">Book was officialized, however due to Metacalc problems postids were not captured by RisktRAC</t>
  </si>
  <si>
    <t xml:space="preserve">Develop process to insure all officialized postids are properly captured by RisktRac when primary systems are down.</t>
  </si>
  <si>
    <t xml:space="preserve">y</t>
  </si>
  <si>
    <t xml:space="preserve">ST-SPINDLETOP- BAS, IDX, PRC</t>
  </si>
  <si>
    <t xml:space="preserve">BA did not officialize books.  All deals are only with internal CP, therefore no impact on VaR or Credit.</t>
  </si>
  <si>
    <t xml:space="preserve">FT-CAND-EGSC-OPT-BAS</t>
  </si>
  <si>
    <t xml:space="preserve">Due to a service flag booked on the deals, the incorrect counterparty was picked up for credit.  </t>
  </si>
  <si>
    <t xml:space="preserve">Identify why service flag is reporting incorrect counterparty and correct problem.</t>
  </si>
  <si>
    <t xml:space="preserve">Broadband VaR rerun</t>
  </si>
  <si>
    <t xml:space="preserve">BB</t>
  </si>
  <si>
    <t xml:space="preserve">Due to problems with spreadsheet upload, positions were not properly captured.  Current process requires that each line have a unique deal number, which must be sorted.   Positions were reloaded using correct process and VaR rerun.</t>
  </si>
  <si>
    <t xml:space="preserve">Properly train personnel to capture positions.</t>
  </si>
  <si>
    <t xml:space="preserve">Power Curve RA1</t>
  </si>
  <si>
    <t xml:space="preserve">Due to incorrect data contained in curve volatility, which was entered as zero, the Power VaR was incorrectly stated as zero</t>
  </si>
  <si>
    <t xml:space="preserve">Develop a process to notify user when invalid data is entered into curves.</t>
  </si>
  <si>
    <t xml:space="preserve">Due to problems with spreadsheet upload, positions were not properly captured.  Positions were reloaded using correct process.</t>
  </si>
  <si>
    <t xml:space="preserve">Adertising VaR rerun</t>
  </si>
  <si>
    <t xml:space="preserve">Adv</t>
  </si>
  <si>
    <t xml:space="preserve">Rm</t>
  </si>
  <si>
    <t xml:space="preserve">Due to a process with the nightly curve upload caused by PC problems, the VaR calculation was erroneous.  Curves were reloaded and VaR rerun.</t>
  </si>
  <si>
    <t xml:space="preserve">Correct PC problems and develop process to test that curves are captured.</t>
  </si>
  <si>
    <t xml:space="preserve">STEEL-SCRC-PRC</t>
  </si>
  <si>
    <t xml:space="preserve">Steel</t>
  </si>
  <si>
    <t xml:space="preserve">Due to new books created with identical attributes the ERMS Post ID was not captured by  RisktRAC</t>
  </si>
  <si>
    <t xml:space="preserve">Develoop process to insure that no books with identical attributes are created.</t>
  </si>
  <si>
    <t xml:space="preserve">POWER-SS-R3C-PRC</t>
  </si>
  <si>
    <t xml:space="preserve">Due to unexpeted change in personnel responsibility was not transferred to backup.  Spreadsheet was uploaded.  </t>
  </si>
  <si>
    <t xml:space="preserve">Develop process to transition responsibilites during staff change.</t>
  </si>
  <si>
    <t xml:space="preserve">Canada IM Credit Risk BAS books</t>
  </si>
  <si>
    <t xml:space="preserve">Gas</t>
  </si>
  <si>
    <t xml:space="preserve">Books were not manually pulled in during nightly process.  Done in the AM.  As books only have Credit Risk, no impact on VaR.  Credit was advised and needed data pulled in prior to report run.</t>
  </si>
  <si>
    <t xml:space="preserve">Develop process to replace need for manual pull in of Data.</t>
  </si>
  <si>
    <t xml:space="preserve"> </t>
  </si>
  <si>
    <t xml:space="preserve">FT-CAND-EGSC-A PRC , BAS</t>
  </si>
  <si>
    <t xml:space="preserve">Books not officialized.  Data pulled in during AM.  Due to minimal position VaR not Rerun</t>
  </si>
  <si>
    <t xml:space="preserve">EES-BOOKS-ENPOWER</t>
  </si>
  <si>
    <t xml:space="preserve">Due to System problems books were not officialized.  Officialized once systems restrored and VaR rerun.</t>
  </si>
  <si>
    <t xml:space="preserve">Develop alternate procedures when primary systems are down.</t>
  </si>
  <si>
    <t xml:space="preserve">Total Errors for the week of  Jan 31 to Feb 6</t>
  </si>
  <si>
    <t xml:space="preserve">ReRun Bandwidth VaR</t>
  </si>
  <si>
    <t xml:space="preserve">EBS</t>
  </si>
  <si>
    <t xml:space="preserve">Positions for 01/31 were incorrect. Reloaded positions and reran VaR</t>
  </si>
  <si>
    <t xml:space="preserve">Develop process to validate uploaded positions.</t>
  </si>
  <si>
    <t xml:space="preserve">yes</t>
  </si>
  <si>
    <t xml:space="preserve">FT-INT-CNT-TRAN-PRC and EPMI-NE-TRAN-PRC</t>
  </si>
  <si>
    <t xml:space="preserve">Books contain no deals and need to me marked as dormant.</t>
  </si>
  <si>
    <t xml:space="preserve">Develop procedures to identify dormant books and properly mark.</t>
  </si>
  <si>
    <t xml:space="preserve">no</t>
  </si>
  <si>
    <t xml:space="preserve">Power Curve B31 and RA1</t>
  </si>
  <si>
    <t xml:space="preserve">Power curve B31  was not loaded, which caused a d elay in initializing VaR run for all commodities.  Power desk had requested that the curve be deleted, however unable to delete curves from RisktRAC.  IT loaded a prior days curve for B31 to resolve the error and continue  VaR calculations.  Curve RA1 was loaded with volatility of zero, which caused incorrect POWER and AGG-ECTVaR.  Corrected and reloaded.</t>
  </si>
  <si>
    <t xml:space="preserve">Develop process to insure that all needed curves are included on transmission</t>
  </si>
  <si>
    <t xml:space="preserve">VaR published late</t>
  </si>
  <si>
    <t xml:space="preserve">IT</t>
  </si>
  <si>
    <t xml:space="preserve">Due to an invalid query VaR speed was greatly reduced.  The query was terminated and VaR rerun.  </t>
  </si>
  <si>
    <t xml:space="preserve">Develop process to test queries prior to running.</t>
  </si>
  <si>
    <t xml:space="preserve">Due to IT issues the Eastern spreadsheet and Gas books were officialized late.</t>
  </si>
  <si>
    <t xml:space="preserve">Power/ Gas</t>
  </si>
  <si>
    <t xml:space="preserve">Due to IT issues altenate queries were performed, which caused late officialization.  Late books were loaded into system as they arrived.</t>
  </si>
  <si>
    <t xml:space="preserve">Rerun Advertising and Broadband VaR</t>
  </si>
  <si>
    <t xml:space="preserve">Spreadsheets were uploaded into RisktRAC, however positions not accurately captured.  Spreadsheets were reloaded and VaR rerun.</t>
  </si>
  <si>
    <t xml:space="preserve">ENA-CAL</t>
  </si>
  <si>
    <t xml:space="preserve">Book was not officialized.  Due to positions book was officialized in the AM, Benchmark and  VaR rerun.</t>
  </si>
  <si>
    <t xml:space="preserve">CY-EXPLOR-BAS</t>
  </si>
  <si>
    <t xml:space="preserve">Equity</t>
  </si>
  <si>
    <t xml:space="preserve">Due to systems issue the Book had to be calc'd by IT.  BA assumed that IT would also officialize, but not done.  Book was officialized in the AM</t>
  </si>
  <si>
    <t xml:space="preserve">EPMI-NE-PHYS-PRC</t>
  </si>
  <si>
    <t xml:space="preserve">Book was officialized, however its positions were flat.  RisktRac therefore did not capture PostIDS.  As the book was flat it had no impact on VaR</t>
  </si>
  <si>
    <t xml:space="preserve">Develop a process for RisktRAC to capture PostIDs even for books without positions.</t>
  </si>
  <si>
    <t xml:space="preserve">FX-MXN </t>
  </si>
  <si>
    <t xml:space="preserve">Financial</t>
  </si>
  <si>
    <t xml:space="preserve">Book was officialized, however it does not contain positions and was therefore not picked up by RisktRAC</t>
  </si>
  <si>
    <t xml:space="preserve">Spreadsheet was inadvertantly uploaded to dormant book.  However as dormant book mirrors this book, no impact</t>
  </si>
  <si>
    <t xml:space="preserve">FX-MXN and FX-NOK</t>
  </si>
  <si>
    <t xml:space="preserve">Books were officialized as part of a batch process, however postids were not captured by Risktrac.  As information is not included as part of VaR, no impact.  </t>
  </si>
  <si>
    <t xml:space="preserve">Network connectivity issues</t>
  </si>
  <si>
    <t xml:space="preserve">Due to systems connectivity issues various groups were unable to access systems and therefore reports may not have been issued on time.  </t>
  </si>
  <si>
    <t xml:space="preserve">Develop process to insure connectivity for critical sytems and user groups.</t>
  </si>
  <si>
    <t xml:space="preserve">FT-TP-HPL-FUEL  BAS, IDX, PRC</t>
  </si>
  <si>
    <t xml:space="preserve">Books were not officialized.  However positions were flat, so there was no impact on VaR.  These books are accrual  books and therefore do not impact credit.</t>
  </si>
  <si>
    <t xml:space="preserve">FT-TP-HPL BAS, IDX, PRC</t>
  </si>
  <si>
    <t xml:space="preserve">Books were not officialized.  However positions were flat, so there was no impact on VaR.</t>
  </si>
  <si>
    <t xml:space="preserve">Southern Cone Spreadsheets</t>
  </si>
  <si>
    <t xml:space="preserve">Spreadsheets were inadvertantly  omitted from the  upload.    Information was uploaded and VaR rerun.</t>
  </si>
  <si>
    <t xml:space="preserve">Eastern Books</t>
  </si>
  <si>
    <t xml:space="preserve">Due to incorrect vol curves, books not transmitted.</t>
  </si>
  <si>
    <t xml:space="preserve">3 Canada IM credit risk BAS books</t>
  </si>
  <si>
    <t xml:space="preserve">Due to the nature of recording deals in Canada it is necessary to manually override Basis positions using PRC PostIDs.  The current process in place was not followed.  Positions were overrriden in the AM and Credit notified.  As no market risk exists on these books no impact on VaR.</t>
  </si>
  <si>
    <t xml:space="preserve">Develop process that would eliminate the need for manual processing to capture basis positions</t>
  </si>
  <si>
    <t xml:space="preserve">Rerun AGG-Gas III and IV</t>
  </si>
  <si>
    <t xml:space="preserve">Identified certain books that were improperly excluded from  Agg-Gas III and IV.  Corrected Problem and reRan VaR.  No impact on credit as positions properly included in credit portfolio</t>
  </si>
  <si>
    <t xml:space="preserve">Develop process to insure books are included within all relevant portfolios.</t>
  </si>
  <si>
    <t xml:space="preserve">Positions for Advertising, Bandwidth and Dram</t>
  </si>
  <si>
    <t xml:space="preserve">Positions for 01/31 were not complete as of 6 am.  Positions were uploaded during the day and VaR rerun. </t>
  </si>
  <si>
    <t xml:space="preserve">Develop process to insure positions are completed and uploaded into system by 6am.</t>
  </si>
  <si>
    <t xml:space="preserve">FT-ONT-CENTRAL-PRC</t>
  </si>
  <si>
    <t xml:space="preserve">Book was not officialized, however positions were flat so VaR was not impacted.  Book was officialized late.</t>
  </si>
  <si>
    <t xml:space="preserve">SE-PREPAY-WTI-PRC</t>
  </si>
  <si>
    <t xml:space="preserve">Liquids</t>
  </si>
  <si>
    <t xml:space="preserve">c</t>
  </si>
  <si>
    <t xml:space="preserve">West Power Book error</t>
  </si>
  <si>
    <t xml:space="preserve">Due to deal capture error on West Desk, Margin Risk was under valued by $50 million</t>
  </si>
  <si>
    <t xml:space="preserve">Develop process to insure that deals are properly captured</t>
  </si>
  <si>
    <t xml:space="preserve">EES VaR was rerun</t>
  </si>
  <si>
    <t xml:space="preserve">Newly created book had attributes identical to a previous book.  This caused the system to duplicate information.  Attributes were changed and VaR rerun.</t>
  </si>
  <si>
    <t xml:space="preserve">Develop a process to notify user when duplicate attributes are being set for Books.</t>
  </si>
  <si>
    <t xml:space="preserve">Liquids VaR was rerun</t>
  </si>
  <si>
    <t xml:space="preserve">Due to certain changes in heirarchy structure, certain books were not captured by VaR. due to a missing flag.  Books were corrected and VaR rerun.</t>
  </si>
  <si>
    <t xml:space="preserve">Develop process to insure that books affecting markter risk are properly captured by VaR</t>
  </si>
  <si>
    <t xml:space="preserve">FT-CAND-EGSC-G-BAS, INTRA-CAND-WEST-BAS</t>
  </si>
  <si>
    <t xml:space="preserve">Books were officialized, however the manual process required to pull in the PostID was not completed.  Howere the Books only maintain Credit Risk, therefore VaR was not affected.  Credit had to manually delete the prior day information and rerun Margin reports.</t>
  </si>
  <si>
    <t xml:space="preserve">FT-CAND-BC-GD-PHY</t>
  </si>
  <si>
    <t xml:space="preserve">Book was officialized, but due to attribute mismatch RisktRAC did not capture the postID and related positions.  Attribute mismatch was corrected and manually pulled in.  The book only contain Credit Risk information, however credit was advised and information pulled in prior to running reports.</t>
  </si>
  <si>
    <t xml:space="preserve">Insure that attributes are correct at initial book set up and that no changes are made subsequently.</t>
  </si>
  <si>
    <t xml:space="preserve">Interest rate and FX curves</t>
  </si>
  <si>
    <t xml:space="preserve">Due to change in process uploading these curves incorrect data was uploaded at 5pm.  This caused the need for several commodoties to recalc and officialize books for 01/29/01.  As the recalc's were performed prior to running VaR and other morning reports no impact was observed for reported purposes.</t>
  </si>
  <si>
    <t xml:space="preserve">Properly test new procedures prior to implementing into production.</t>
  </si>
  <si>
    <t xml:space="preserve">nio</t>
  </si>
  <si>
    <t xml:space="preserve">Eastern Spreadsheets</t>
  </si>
  <si>
    <t xml:space="preserve">power</t>
  </si>
  <si>
    <t xml:space="preserve">Spreadoption spreadsheet offcialized late.</t>
  </si>
  <si>
    <t xml:space="preserve">EU-PWR-POOLS</t>
  </si>
  <si>
    <t xml:space="preserve">Portcalc process failed due to non existant curve.  Book was recalc'd and officialized late.   Credit updated subsequent to officialization</t>
  </si>
  <si>
    <t xml:space="preserve">Develop process to identify missing curves during Portcalc.</t>
  </si>
  <si>
    <t xml:space="preserve">EU-PWR-BILATERAL</t>
  </si>
  <si>
    <t xml:space="preserve">Calc process failed due to increase database space requirements.  Process was reperformed and book was officialized late.   Credit updated subsequent to officialization</t>
  </si>
  <si>
    <t xml:space="preserve">Develop process to monitor space allocation for Databases and advise when approaching limits</t>
  </si>
  <si>
    <t xml:space="preserve">Credit</t>
  </si>
  <si>
    <t xml:space="preserve">FT-CAND-EGSC-BAS</t>
  </si>
  <si>
    <t xml:space="preserve">Book was officialized, however due to the deal capture methodology used by Canada the BAS positions are overwritten using the PRC postid.  The postid used was the one related to the Canadian$ PRC calc rather than the US$ PRC calc.  This caused Credit data to be overstated by $178 mil </t>
  </si>
  <si>
    <t xml:space="preserve">Develop an automoted process to capture the data and thereby eliminate any potential human processing errors.  Preferrably process should separate deal capture for BAS and PRC books allowing information to flow directly from ERMS and not require manipulation</t>
  </si>
  <si>
    <t xml:space="preserve">UK Discounted positions</t>
  </si>
  <si>
    <t xml:space="preserve">UK positions were doubled due to a change in the hierarchy , which transferred certain books from UK discount portfolio to Credit AGG.  To correct problem IT repopulated from previous date and thereby duplicating positions.</t>
  </si>
  <si>
    <t xml:space="preserve">Insure that changes in hierarchy are properly communicated to all affected parties.</t>
  </si>
  <si>
    <t xml:space="preserve">PAPER-GS-PRC</t>
  </si>
  <si>
    <t xml:space="preserve">Paper</t>
  </si>
  <si>
    <t xml:space="preserve">Book was officialized, however it was done for the wrong date.  Positions were flat, however there was an impact on credit position.</t>
  </si>
  <si>
    <t xml:space="preserve">Need to develop a process insure that books officialized for the correct date.  </t>
  </si>
  <si>
    <t xml:space="preserve">EAF-AUS-PRC</t>
  </si>
  <si>
    <t xml:space="preserve">Book was not officialized due to holiday in Australian.  Procedures in place state that positions should be roled in as of non US holiday</t>
  </si>
  <si>
    <t xml:space="preserve">Properly communicate procedures for foreign offices when non us holiday occurs</t>
  </si>
  <si>
    <t xml:space="preserve">UK E2XX1 SPREADSHEET</t>
  </si>
  <si>
    <t xml:space="preserve">spreadoption spreadsheet not offcialized</t>
  </si>
  <si>
    <t xml:space="preserve">Due the restructuring of hierarchy for the changes made to the Canada IM books some books were inadvertantly left in the AGG GAS III and IV.  They were identified and removed from the portfolios.  </t>
  </si>
  <si>
    <t xml:space="preserve">Develop procedures to insure that books are properly included in the appropriate hierarchies.</t>
  </si>
  <si>
    <t xml:space="preserve">PWR-EAST-PW  CN-PRC; NT-PRC; QJ-PRC; TC-PRC</t>
  </si>
  <si>
    <t xml:space="preserve">Books not officialized during evening procedures.  They were officialized in the AM.  Power VaR was rerun.</t>
  </si>
  <si>
    <t xml:space="preserve">PWR-NG-LTCA-PRC</t>
  </si>
  <si>
    <t xml:space="preserve">PWR-NG-LTSW  PRC, BAS</t>
  </si>
  <si>
    <t xml:space="preserve">PWR-NG-ST-WEST  PRC, BAS</t>
  </si>
  <si>
    <t xml:space="preserve">PWR-NG-STNW  PRC, BAS</t>
  </si>
  <si>
    <t xml:space="preserve">PWR-NG-WEST PRC, BAS</t>
  </si>
  <si>
    <t xml:space="preserve">PWR-NG-WST PRC, BAS</t>
  </si>
  <si>
    <t xml:space="preserve">PWR-PRICE-PRC-PWRC, PWR-PRICE-PRC-PWRP</t>
  </si>
  <si>
    <t xml:space="preserve">Total Errors for the week of  Jan 17 to 23</t>
  </si>
  <si>
    <t xml:space="preserve">4 Canada IM PHY and GDL books</t>
  </si>
  <si>
    <t xml:space="preserve">gas</t>
  </si>
  <si>
    <t xml:space="preserve">Books were officialied, however due to region code and attribute mismatches, the ERMS books did not resolve in books within RisktRAC.   Books were pulled in manually during morning.  These books only contain Credit RISK and do not affect VaR</t>
  </si>
  <si>
    <t xml:space="preserve">Attribute mismatches corrected to match ERMS database.  </t>
  </si>
  <si>
    <t xml:space="preserve">Various Canada IM Basis books</t>
  </si>
  <si>
    <t xml:space="preserve">Process had been established whereby Kathy Reeves would provide PostIDS to RM to manually pull in BAS books.  However, process not completely understood and postids were not forwarded to RM.  BAS books were pulled in during AM.</t>
  </si>
  <si>
    <t xml:space="preserve">FT-NORTHWEST-IDX</t>
  </si>
  <si>
    <t xml:space="preserve">Officialized for the following day.  However book contained no deals, as such no impact to VAR or credit.</t>
  </si>
  <si>
    <t xml:space="preserve">INTRA-SITHE-PHY</t>
  </si>
  <si>
    <t xml:space="preserve">Book  not officialized.  Done in the morning. Gas Var Rerun</t>
  </si>
  <si>
    <t xml:space="preserve">9 UK liquids books</t>
  </si>
  <si>
    <t xml:space="preserve">Books were not officialized, however only 4 books contained positions.</t>
  </si>
  <si>
    <t xml:space="preserve">Book was not officialized.    Book was officialized in the morning and Var rerum</t>
  </si>
  <si>
    <t xml:space="preserve">LUMBER-US-PRC</t>
  </si>
  <si>
    <t xml:space="preserve">LUMBER</t>
  </si>
  <si>
    <t xml:space="preserve">Book was not properly officialized.  A needed flag is not properly set, therefore the information was not captured by RisktRAC.  Book was officialized in the morning and Var rerum</t>
  </si>
  <si>
    <t xml:space="preserve">FT-CAND-OP-GD- BAS, PRC</t>
  </si>
  <si>
    <t xml:space="preserve">Books do not have any deals.  Per Kathy Reeves the books should be marked dormant. </t>
  </si>
  <si>
    <t xml:space="preserve">Establish a process to identify dormant books and properly reflect in RisktRAC</t>
  </si>
  <si>
    <t xml:space="preserve">FT-CAND-BC-GD- BAS, PRC</t>
  </si>
  <si>
    <t xml:space="preserve">INTRA-CAND-WEST BAS, PHY</t>
  </si>
  <si>
    <t xml:space="preserve">Books were officialized, however only contain Credit Risk as market risk is loaded through other bookids.  Certain of the PostIDs did not get picked up by RisktRac due to certain criteria reviewed by database.  As this was a new process for processing credit risk, RisktRAC would need to be updated to insure capture of all books.  The BAS bookIDS need to be pulled in manually, however appropriate personnel were not properly identified and duties communicated.</t>
  </si>
  <si>
    <t xml:space="preserve">Effectively communicate responsibilities to manually pull in data for basis books to appropriate personnel.  Develop update to RiktRAC to insure proper capture of date for books with Book flags and  duplicate post ids</t>
  </si>
  <si>
    <t xml:space="preserve">INTRA-CAND-WE-GD-GDL</t>
  </si>
  <si>
    <t xml:space="preserve">INTRA-CAND-BC-GD-GDL</t>
  </si>
  <si>
    <t xml:space="preserve">INTRA-CAND-BC PHY,  BAS</t>
  </si>
  <si>
    <t xml:space="preserve">FT-CAND-OP-GD- BAS, GDL, PRC</t>
  </si>
  <si>
    <t xml:space="preserve">FT-CAND-BC-GD BAS, GDL, PHY, PRC</t>
  </si>
  <si>
    <t xml:space="preserve">INTRA-DENVER-GDL</t>
  </si>
  <si>
    <t xml:space="preserve">Deals in book were transferred to other books.  Book was calc'd and officialized one last time to insure zero out of positions for credit purposes. Book marked as dormant</t>
  </si>
  <si>
    <t xml:space="preserve">Continental GAS loaded late due to problems with overnight run</t>
  </si>
  <si>
    <t xml:space="preserve">INTRA-CAN-BC-GD</t>
  </si>
  <si>
    <t xml:space="preserve">Book was inadvertently deleted from the hierarchy during a hierarchy clean up.</t>
  </si>
  <si>
    <t xml:space="preserve">Develop process to identify books deleted an confirm decision to delete.</t>
  </si>
  <si>
    <t xml:space="preserve">NG-PRC-BAS</t>
  </si>
  <si>
    <t xml:space="preserve">Book not officialized.  Officialized and Var ReRun</t>
  </si>
  <si>
    <t xml:space="preserve">Book was not officialized, however all deals were moved to new books.  The book will be officialized one last time to zero out positions and book will be marked as dormant.</t>
  </si>
  <si>
    <t xml:space="preserve">Continental Power Bilateral and Nordic Power loaded late due to hardware issues in Houston and Europe</t>
  </si>
  <si>
    <t xml:space="preserve">Due to certain computer issues on the Houston side Continental powe was upload around 8:20am.  Additionally, due to network issues in UK Nordic power transmitted late.</t>
  </si>
  <si>
    <t xml:space="preserve">Develop alternate procedures to insure proper capture of data when primary systems are not functioning</t>
  </si>
  <si>
    <t xml:space="preserve">Network problems prevented CAS from running at its normal time</t>
  </si>
  <si>
    <t xml:space="preserve">Due to certain network issues scheduled programs were not run.</t>
  </si>
  <si>
    <t xml:space="preserve">Develop alternate procedures to  report credit when IT issues prevent run of CAS programs.</t>
  </si>
  <si>
    <t xml:space="preserve">INTRA-CAND-WEST BAS, PHY, PRC</t>
  </si>
  <si>
    <t xml:space="preserve">Books were not officialized, however only contain Credit Risk as market risk is loaded through other bookids</t>
  </si>
  <si>
    <t xml:space="preserve">INTRA-CAND-BC PHY, PRC, BAS</t>
  </si>
  <si>
    <t xml:space="preserve">Total Errors for the week of  Jan 10 to 16</t>
  </si>
  <si>
    <t xml:space="preserve">Rerun AGG-LIQUIDS VaR</t>
  </si>
  <si>
    <t xml:space="preserve">Had to rerun VaR as positions were incorrect for UK-BENZ UK-MTBE and UK-TOLU.  This was due to incorrect processing during officialization</t>
  </si>
  <si>
    <t xml:space="preserve">Develop process to insure all active books are appropriately officialized and reviewed prior to transmission.</t>
  </si>
  <si>
    <t xml:space="preserve">These books are part of the process to modify how Canada IM positions are reported.  They are used to report the Credit Risk side of the portfolios.  The Market risk is being reported through new books.   We are currently working to refine the process and insure that all books are properly captured within risktrac for credit reporting purposes.    </t>
  </si>
  <si>
    <t xml:space="preserve">Refine the reporting process to insure that all appropriate credit risk information is capture for the Canadian intramonth books</t>
  </si>
  <si>
    <t xml:space="preserve">FINANCIAL AFF-PRC; EM-PRC; PROP-PRC; TN10-PRC; TN5-PRC</t>
  </si>
  <si>
    <t xml:space="preserve">Book was not officialized.  However the books not have a VAR or Credit impact as they are only used for settlement purposes.</t>
  </si>
  <si>
    <t xml:space="preserve">FIN-AGRI-MEATS-PRC</t>
  </si>
  <si>
    <t xml:space="preserve">SOFTS</t>
  </si>
  <si>
    <t xml:space="preserve">Book was not officialized.  However the book did not have positions or credit exposures</t>
  </si>
  <si>
    <t xml:space="preserve">Preliminary DPR not issued on time</t>
  </si>
  <si>
    <t xml:space="preserve">Due to a change in the server used to report position for various commodities positions were not reported in time for preliminary DPR issuance. </t>
  </si>
  <si>
    <t xml:space="preserve">Insure that any changes in IT hardware are properly communicated to all parties to minimize impact of changes.</t>
  </si>
  <si>
    <t xml:space="preserve">UK Power run failed</t>
  </si>
  <si>
    <t xml:space="preserve">UK power Calc failed.  Books not reported in time for VaR  run.</t>
  </si>
  <si>
    <t xml:space="preserve">Develop alternate IT procedures to be used when software applications fail</t>
  </si>
  <si>
    <t xml:space="preserve">EPMI-LT-CA-PRC</t>
  </si>
  <si>
    <t xml:space="preserve">Book was officialized, but risktrac did not capture the post ID.  Positions were pulled in and Power VaR  rerun</t>
  </si>
  <si>
    <t xml:space="preserve">Develoop a process to identify the number of books populated from a batch posting.  This would insure that the correct number or books are created each time a set of books are calc'd and officialized.</t>
  </si>
  <si>
    <t xml:space="preserve">FT-SITHE-HEDGE BAS, IDX, PRC</t>
  </si>
  <si>
    <t xml:space="preserve">BA forgot to officialize, however since the books have held no deals since December there is no impact on VaR, Credit or Cash flows</t>
  </si>
  <si>
    <t xml:space="preserve">CAND_IM_PIPE BAS. GDL, PHY, PRC</t>
  </si>
  <si>
    <t xml:space="preserve">Books were created to assist in the reporting of Canada IM rolloff positions.  However due to problems experienced reporting the other positions reverted to old method of reporting positions. Currently working to resolve issues by today.</t>
  </si>
  <si>
    <t xml:space="preserve">Develop process to insure that Canada IM roll off positions are properly captured in  for Market Risk and Credit Risk.  </t>
  </si>
  <si>
    <t xml:space="preserve">Due to an attribute mismatch, the PostID information was not loaded into risktrac.  Due to a change in the procedures and books used to report IM roll off positions had certain attribute mismatches that were not previously identified.  Due to the mismatch certain information was not entered into RisktRAC.</t>
  </si>
  <si>
    <t xml:space="preserve">Develoop process to insure that any changes in ERMS are properly reported to RisktRAC.</t>
  </si>
  <si>
    <t xml:space="preserve">INTRA-ME-PROMPT-PHY</t>
  </si>
  <si>
    <t xml:space="preserve">Book is dormant</t>
  </si>
  <si>
    <t xml:space="preserve">Establish a process to identify dormant books and properly reflect on RisktRAC</t>
  </si>
  <si>
    <t xml:space="preserve">Spreadsheet was not loaded into RisktRac.  Was loaded in the morning and Power VaR rerun</t>
  </si>
  <si>
    <t xml:space="preserve">UK Gas Curves</t>
  </si>
  <si>
    <t xml:space="preserve">All curves had no reference dates</t>
  </si>
  <si>
    <t xml:space="preserve">Develop procedures to insure data validation prior to transmission</t>
  </si>
  <si>
    <t xml:space="preserve">Total Errors for the week of  Jan 3 to 9</t>
  </si>
  <si>
    <t xml:space="preserve">UK Power Book</t>
  </si>
  <si>
    <t xml:space="preserve">2 deals were not included in the book prior to officialization, as deals were not approved in time for feed</t>
  </si>
  <si>
    <t xml:space="preserve">Establish procedures to insure that all deals are properly booked prior to officialization.</t>
  </si>
  <si>
    <t xml:space="preserve">hfo_exop_pos; ng_opt; r;;_exop_pos</t>
  </si>
  <si>
    <t xml:space="preserve">Invalid Deal_Nature_CD and Invalid  Call_Put_Cd</t>
  </si>
  <si>
    <t xml:space="preserve">Establish procedures to insure that all spreadsheets contain only valid codes for the various code types</t>
  </si>
  <si>
    <t xml:space="preserve">coal_exop_pos;  coal_opti_pos;  DRAM_position;  ebs_exop_pos; erac_exop_pos</t>
  </si>
  <si>
    <t xml:space="preserve">Invalid UOM_CD</t>
  </si>
  <si>
    <t xml:space="preserve">Adv_exop_pos; Cand_OP; ft_northwest</t>
  </si>
  <si>
    <t xml:space="preserve">Invalid Option_Class_CD</t>
  </si>
  <si>
    <t xml:space="preserve">CanadaIM; Cand_BC; Cand_West</t>
  </si>
  <si>
    <t xml:space="preserve">Invalid Risktype_CD</t>
  </si>
  <si>
    <t xml:space="preserve">ARG_BRZL_POS; DUB_; Equity_pos ; MG_Metals_soft ; Pipe_opt_D ; pipe_opt-P_ ; PP_SSR3C_pos ; Rpexopt; </t>
  </si>
  <si>
    <t xml:space="preserve">Invalid Counterparty ID's, </t>
  </si>
  <si>
    <t xml:space="preserve">Spreadsheets were not officialized due to a miscommunication within group.  Books were officialized 01/09/01.  Due to the nature of the books the need to rerun VaR was not considered necessary.  Impact for credit and Cash flow not considered material. </t>
  </si>
  <si>
    <t xml:space="preserve">INTRA-CAND-BC BAS, PHY, PRC</t>
  </si>
  <si>
    <t xml:space="preserve">FT-CAND-PWR-PRC</t>
  </si>
  <si>
    <t xml:space="preserve">Book was marked as dormant.  It no longer has deals booked to it. </t>
  </si>
  <si>
    <t xml:space="preserve">FT-VNG-GDL</t>
  </si>
  <si>
    <t xml:space="preserve">Book was officialized, however due to an attribute mismatch RisktRAC did not recognize the Post ID.  Attribute problem has been corrected.  As book only contained intra affiliate deals and positions, there was no impact to Credit, VaR and Cash Flows</t>
  </si>
  <si>
    <t xml:space="preserve">FT-CAND-OP-GD BAS, GDL, PRC</t>
  </si>
  <si>
    <t xml:space="preserve">BA did not officialize, however book contains no deals or positions.  There was no exposure for VaR, Credit or Cash Flows. </t>
  </si>
  <si>
    <t xml:space="preserve">UK-Coal-Sr-PRC</t>
  </si>
  <si>
    <t xml:space="preserve">coal</t>
  </si>
  <si>
    <t xml:space="preserve">Deals in book were transferred to a new book.  This ID will be marked as dormant</t>
  </si>
  <si>
    <t xml:space="preserve">ERMS PROBLEM</t>
  </si>
  <si>
    <t xml:space="preserve">Due to insufficient table space allocation, the Portcalc for postid 996171 failed in the middle of the process. The failure prevented ERMS from properly picking up the positions.   The lack of space was caused by a significant increase in terms not anticipated by the DBA's.  Since discovering the problem the DBA's have increased space allocation.  The book was reofficialized and Agg-GasIII and IV VaR rerun for the 3rd. </t>
  </si>
  <si>
    <t xml:space="preserve">(1) Establish process where table space allocation is sufficient to handle officialization.  (2) Insure procedures are in place to appropriately handle error messages received by BA's.</t>
  </si>
  <si>
    <t xml:space="preserve">yes.</t>
  </si>
  <si>
    <t xml:space="preserve">EPMI-SE-ANALYST-PRC</t>
  </si>
  <si>
    <t xml:space="preserve">Book was officialized, however since the book did not contain any deals the upload does not import the Post ID. </t>
  </si>
  <si>
    <t xml:space="preserve">Create a system patch so that RisktRAC picks up postids even for books w/o deals</t>
  </si>
  <si>
    <t xml:space="preserve">INTRA-SITHE-GDL</t>
  </si>
  <si>
    <t xml:space="preserve">Ba did not officialize book.  The book contained no deals.</t>
  </si>
  <si>
    <t xml:space="preserve">PWR-NG-HEDGE-PRC</t>
  </si>
  <si>
    <t xml:space="preserve">Book has no deals and needs to identified as Dormant</t>
  </si>
  <si>
    <t xml:space="preserve">AGG-ECT  VaR rerun</t>
  </si>
  <si>
    <t xml:space="preserve">(1) Up to date data for EBS not available at time of original upload.  Updated information was provided during the day and loaded into system. (2) Due to a systems problem with ERMS the software failed to pull in certain gas daily swaps.  Books were reofficialized and AGG-ECT VaR rerun to correct both issues</t>
  </si>
  <si>
    <t xml:space="preserve">Establish procedures to insure that accurate positions are properly reflected in the system</t>
  </si>
  <si>
    <t xml:space="preserve">EnPower East Cashflows</t>
  </si>
  <si>
    <t xml:space="preserve">unexpected large cash flow movements identified.</t>
  </si>
  <si>
    <t xml:space="preserve">Establish procedures to insure accurate estimates for cash flows are developed by BA's</t>
  </si>
  <si>
    <t xml:space="preserve">UK Crude</t>
  </si>
  <si>
    <t xml:space="preserve">liquids</t>
  </si>
  <si>
    <t xml:space="preserve">Problem pulling in UK crude positions.  Positions were reloaded and Liquids reRun</t>
  </si>
  <si>
    <t xml:space="preserve">Establish to insure that all positions are properly reflected in the system</t>
  </si>
  <si>
    <t xml:space="preserve">FT-NEW-TEXAS-BAS</t>
  </si>
  <si>
    <t xml:space="preserve">CAS</t>
  </si>
  <si>
    <t xml:space="preserve">Unofficialized book was detected by CAS due to open positions.   It was not picked by RisktRAC as it had been marked as dormant.  As the book contained flat positions it did not affect VaR, however due to 3rd party deals it created a credit exposure.  Book has been reactivated by RisktRAC.</t>
  </si>
  <si>
    <t xml:space="preserve">Establish procedures to insure that all books containing deals are identified as active and appropriate officialization procedures followed.</t>
  </si>
  <si>
    <t xml:space="preserve">PAPER-AFF-PRC</t>
  </si>
  <si>
    <t xml:space="preserve">PAPER</t>
  </si>
  <si>
    <t xml:space="preserve">Book holds no deals.  Needs to marked as dormant</t>
  </si>
  <si>
    <t xml:space="preserve">Establish process to insure that dormant books are appropriately communicated.</t>
  </si>
  <si>
    <t xml:space="preserve">IN-UPSTREAM-ST  BAS,IDX, PRC</t>
  </si>
  <si>
    <t xml:space="preserve">ba did not officialize book.  Book was officialized subsequently.</t>
  </si>
  <si>
    <t xml:space="preserve">Establish procedures to insure all active books are officialized on a timely manner.</t>
  </si>
  <si>
    <t xml:space="preserve">RM/IT</t>
  </si>
  <si>
    <t xml:space="preserve"> Book was officialized, but due to an attribute mismatch, RisktRAC did not accept the postid for the book..  Since the book doesnot contain any 3rd party trades there is no VaR, Credit or Cashflow exposure. </t>
  </si>
  <si>
    <t xml:space="preserve">Establish process to insure that any changes in ERMS are communicated to RisktRAC</t>
  </si>
  <si>
    <t xml:space="preserve">Deals on book were transferred to other books.  Book has been marked as dormant.</t>
  </si>
  <si>
    <t xml:space="preserve">Books were officialized, but due to the lack of deals the Post ID was not picked up by RisktRAC</t>
  </si>
  <si>
    <t xml:space="preserve">Create a system patch so that RisktRAC picks up postids even books w/o deals</t>
  </si>
  <si>
    <t xml:space="preserve">EPMI-ST-SPP-PRC</t>
  </si>
  <si>
    <t xml:space="preserve">Book not officialized due to problems with enPower due to failure with Portcalc.  Problem has been identified and upgrade will be loaded as soon as possible.</t>
  </si>
  <si>
    <t xml:space="preserve">Load enPower upgrade to eliminate PortCalc failure.</t>
  </si>
  <si>
    <t xml:space="preserve">Total Errors for the week of Dec 27- Jan2</t>
  </si>
  <si>
    <t xml:space="preserve">UK VaR</t>
  </si>
  <si>
    <t xml:space="preserve">Gamma issue caused an errant VaR number. Due to current formulas used by models, need to set correlations to .999 to prevent large gamma numbers.</t>
  </si>
  <si>
    <t xml:space="preserve">Change formulas used by models to correct the Gamma issue.  Patch to correct Gamma issue to be made a priority.</t>
  </si>
  <si>
    <t xml:space="preserve">Book was officialized, but due to change in attributes that were not communicated to RisktRAC, system did not pick post_id or post positions.  As book only contains intracompany transactions no VaR, Credit or Cash flow exposures occurred.</t>
  </si>
  <si>
    <t xml:space="preserve">Establish procedrues to ensure that any modifications to either ERMS or RisktRAC are synchronized.</t>
  </si>
  <si>
    <t xml:space="preserve">Portfolio was officialized, but since book contained no positions, RisktRAC does not pick up Post ID</t>
  </si>
  <si>
    <t xml:space="preserve">Determine if book is dormant or termporarily inactive. </t>
  </si>
  <si>
    <t xml:space="preserve">Book not officialized due to problems with enPower end of month procedures caused by a failure with Portcalc.  Problem has been identified and upgrade will be loaded as soon as possible.</t>
  </si>
  <si>
    <t xml:space="preserve">Setup procedures to insure that end of month process are followed to properly report enPower positions</t>
  </si>
  <si>
    <t xml:space="preserve">Book not officialized due to problems with enPower.  Portcalc failed due to known bug.  Upgrade that addresses issue will be loaded.</t>
  </si>
  <si>
    <t xml:space="preserve">Set up process to insure all active books are officialized on a timely basis.</t>
  </si>
  <si>
    <t xml:space="preserve">UK-Power books</t>
  </si>
  <si>
    <t xml:space="preserve">Rm/IT</t>
  </si>
  <si>
    <t xml:space="preserve">UK Power book is showing a higher position that input</t>
  </si>
  <si>
    <t xml:space="preserve">Set up process to test software outputs to insure proper reporting</t>
  </si>
  <si>
    <t xml:space="preserve">Book was officialized, but Risktrac did not capture ID.  Book was reofficialized.  However, as the book only contains intracompany transactions, no Credit or VaR exposure identified.  </t>
  </si>
  <si>
    <t xml:space="preserve">Set procedures to insure that all officialized books are captured by RisktRAC and ERMS</t>
  </si>
  <si>
    <t xml:space="preserve">UK/IT</t>
  </si>
  <si>
    <t xml:space="preserve">UK Books</t>
  </si>
  <si>
    <t xml:space="preserve">gas/power</t>
  </si>
  <si>
    <t xml:space="preserve">Problem with FTP Applications.  Feeds failed, tried to upload manually, but failed.  Technicials working to resolve hardware issues.  Unix technician indicated it was a network problem on UK side.  Issue identified to be a firewall issue.  </t>
  </si>
  <si>
    <t xml:space="preserve">Set up alternative procedures when feeds fail to insure that all needed information is properly captured. </t>
  </si>
  <si>
    <t xml:space="preserve">Coal Books</t>
  </si>
  <si>
    <t xml:space="preserve">Curve had to be added to tables.  Tables were refreshed and Coal Var Rerun</t>
  </si>
  <si>
    <t xml:space="preserve">Set procedures to insure that all needed curves are established in RMS and ERMS in a timely manner</t>
  </si>
  <si>
    <t xml:space="preserve">Book was not officialized prior to 6 am.  Once officialized Gas VaR was rerun</t>
  </si>
  <si>
    <t xml:space="preserve">2 DUB-ERMS XL Books</t>
  </si>
  <si>
    <t xml:space="preserve">Spreadsheets had an upload error that was not detected until after 6am.  Books were uploaded and VaR Rerun</t>
  </si>
  <si>
    <t xml:space="preserve">Set up procedures to insure that when upload error occurs it is detected and corrected prior to deadline</t>
  </si>
  <si>
    <t xml:space="preserve">1 set on NGL books containing 20 individual liquids books</t>
  </si>
  <si>
    <t xml:space="preserve">Books were officialized, but due to a missing curve books were recalc'd and unofficialized, but failed to be reofficialized.  Books were officialized in the morning.  VaR was Rerun</t>
  </si>
  <si>
    <t xml:space="preserve">EES Positions</t>
  </si>
  <si>
    <t xml:space="preserve">Transaction inversely recorded in books.  Item corrected and EES VaR rerun</t>
  </si>
  <si>
    <t xml:space="preserve">Set up procedures to insure proper capture of transactions</t>
  </si>
  <si>
    <t xml:space="preserve">Rerun Scott Neil's book</t>
  </si>
  <si>
    <t xml:space="preserve">Positions captured incorrectly, which caused the need to rerun Scott Neil's book.  Had to rerun VaR</t>
  </si>
  <si>
    <t xml:space="preserve">Set up procedures to insure proper capture of positions.</t>
  </si>
  <si>
    <t xml:space="preserve">EU-PWR-Bilateral</t>
  </si>
  <si>
    <t xml:space="preserve">Book was officialized 1 hr late, however captured in time for VaR calculation.  Delay was caused by problems with PortCalc</t>
  </si>
  <si>
    <t xml:space="preserve">Total Errors for the week of Dec 20-26</t>
  </si>
  <si>
    <t xml:space="preserve">Pulp and Paper books</t>
  </si>
  <si>
    <t xml:space="preserve">EIM</t>
  </si>
  <si>
    <t xml:space="preserve">Had to ReRun VaR due to the capture of affiliate positions in VaR and DPR reporting.  </t>
  </si>
  <si>
    <t xml:space="preserve">Set up alternative Calcing procedures to insure capture of 3rd party positions, while excluding affiliate positions.  For VaR reporting problem has been resolved.</t>
  </si>
  <si>
    <t xml:space="preserve">2 Continental power books</t>
  </si>
  <si>
    <t xml:space="preserve">Feed Problem.System was looking for curves for the 26th, even though books were being officialized for the 22nd.  This caused a delay in transmission. Books were officialized 1-1/2 hours late. </t>
  </si>
  <si>
    <t xml:space="preserve">Set up procedures to insure that the system is capturing appropriate information.</t>
  </si>
  <si>
    <t xml:space="preserve">3 FT- Canada AB Gas Daily books</t>
  </si>
  <si>
    <t xml:space="preserve">Rolloff positions are not being captured due to differences between ERMS and spreadsheet.  As Books only contain transactions with internal ENRON entities to be marked as dormant.  Determined to have no counterparyt exposures based on evaluation by Debbie Brackett </t>
  </si>
  <si>
    <t xml:space="preserve">Set up process to insure that all dormant books are properly  classified in a timely manner. </t>
  </si>
  <si>
    <t xml:space="preserve">FT-Cand-AB-EGSC-EA-BAS</t>
  </si>
  <si>
    <t xml:space="preserve">BA forgot to manually override.  Per Robyn Rodrigue, due to minimal number of positions not considered necessary to rerun VaR</t>
  </si>
  <si>
    <t xml:space="preserve">setup process to insure that all required end of day procedrues are completed. </t>
  </si>
  <si>
    <t xml:space="preserve">GAS-EXEC-PRC</t>
  </si>
  <si>
    <t xml:space="preserve">BA Calced the book, but did not officialize.  Due to flat positions, V@R not rerum</t>
  </si>
  <si>
    <t xml:space="preserve">Set up process to insure all active books are properly officialized daily.</t>
  </si>
  <si>
    <t xml:space="preserve">Enron Metals not reporting Cash Flow information</t>
  </si>
  <si>
    <t xml:space="preserve">NY Concentrates</t>
  </si>
  <si>
    <t xml:space="preserve">Cash Flows not reported due to lack of procedures.  Scheduled to report around Mid Jan 2001</t>
  </si>
  <si>
    <t xml:space="preserve">Develop procedures to report Cash Flows based on available MerCur data</t>
  </si>
  <si>
    <t xml:space="preserve">4 Power West books </t>
  </si>
  <si>
    <t xml:space="preserve">BA forgot to officialize book and V@R re-run.</t>
  </si>
  <si>
    <t xml:space="preserve">FT-CAND-AB-GDL-BAS, IDX, &amp; PRC</t>
  </si>
  <si>
    <t xml:space="preserve">Spreadsheet not officialized.  BA feels that while there are trades in the spreadsheet, they are not with external counterparties and do not affect Credit.</t>
  </si>
  <si>
    <t xml:space="preserve">Credit needs to confirm importance of officializing positions with no external counterparties.</t>
  </si>
  <si>
    <t xml:space="preserve">RAC</t>
  </si>
  <si>
    <t xml:space="preserve">Various Canadian Gas Spreadsheets</t>
  </si>
  <si>
    <t xml:space="preserve">Gas/Canada</t>
  </si>
  <si>
    <t xml:space="preserve">10 Canadian spreadsheets have not been officialized and the exposures have not been captured in Credit.  The positions were included in VaR because they were grouped at the position level and not the deal level, therefore no counterparty attached to them.</t>
  </si>
  <si>
    <t xml:space="preserve">Set up process to insure all active books are properly officialized daily and insure credit issues are taken into account.</t>
  </si>
  <si>
    <t xml:space="preserve">EPMI-LT-NAMGMT-PRC</t>
  </si>
  <si>
    <t xml:space="preserve">Mgmt-Power</t>
  </si>
  <si>
    <t xml:space="preserve">Total Errors for the week of Dec 13-19</t>
  </si>
  <si>
    <t xml:space="preserve">COAL-ERMS-XL-PRC</t>
  </si>
  <si>
    <t xml:space="preserve">Spreadsheet did not load properly into RisktRAC and no notice was given to BA that it failed.</t>
  </si>
  <si>
    <t xml:space="preserve">IT to create notification of successful completion of spreadsheet download</t>
  </si>
  <si>
    <t xml:space="preserve">UK-COAL-BUNK-PRC</t>
  </si>
  <si>
    <t xml:space="preserve">The coal book was officialized last night but the data did not flow to RisktRAC because the commodity code was changed to Freight in RisktRAC and not in ERMS.  The change was requested by Dimitri Taylor, in London, as part of a group of books being changed,  but evidently should not have been included.</t>
  </si>
  <si>
    <t xml:space="preserve">Set up process to confirm all requested changes and advise all affected systems.</t>
  </si>
  <si>
    <t xml:space="preserve">EPMI-NE-TRANS-PRC</t>
  </si>
  <si>
    <t xml:space="preserve">Books were officialized in enPower, however due to the PortCalc and MetaCalc system outage, they were not uploaded to Risktrac as the outage occurred right around upload.</t>
  </si>
  <si>
    <t xml:space="preserve">IT to upload books and update post ids</t>
  </si>
  <si>
    <t xml:space="preserve">EPMI-LT-MGMT-PRC                </t>
  </si>
  <si>
    <t xml:space="preserve">Various Books did not get officialized for Gas, liquids and Power</t>
  </si>
  <si>
    <t xml:space="preserve">gas, liquids, power</t>
  </si>
  <si>
    <t xml:space="preserve">At approximately 5:30 pm the Portcalc and metacalc systems  went down.  The problem was caused by a scheduled maintenance hardware change.</t>
  </si>
  <si>
    <t xml:space="preserve">Determine why maintenance was scheduled during peak times and what caused the delay in restoring service.  </t>
  </si>
  <si>
    <t xml:space="preserve">Power VaR rerun due to missing positions from Power exotics because GCP changed shortcode and overlay did not write to Power exotics.</t>
  </si>
  <si>
    <t xml:space="preserve">Canadian Power</t>
  </si>
  <si>
    <t xml:space="preserve">VaR displayed in date format. Unexplained Gamma. Testing done in Houston affecting officialization.</t>
  </si>
  <si>
    <t xml:space="preserve">UK-COAL-FRT-EOL-PRC</t>
  </si>
  <si>
    <t xml:space="preserve">POWER</t>
  </si>
  <si>
    <t xml:space="preserve">Commodity type not changed to FRTI on Risktrack.  Once updated commodity updated Books were officialized and V@R rerun</t>
  </si>
  <si>
    <t xml:space="preserve">Set up process to insure proper notification of change in commodity code.</t>
  </si>
  <si>
    <t xml:space="preserve">UK-COAL-FRT--EXT-PRC</t>
  </si>
  <si>
    <t xml:space="preserve">UK-COAL-FRT-FIN-PRC</t>
  </si>
  <si>
    <t xml:space="preserve">UK-COAL-FRT-PRC</t>
  </si>
  <si>
    <t xml:space="preserve">FT-KC-WEST-PRC</t>
  </si>
  <si>
    <t xml:space="preserve">book was not officialized , however the book had no trades or transactions.  There was therefore no impact.</t>
  </si>
  <si>
    <t xml:space="preserve">FT-PRM-WEST-PRC</t>
  </si>
  <si>
    <t xml:space="preserve">FT-WEST-PWR-PRC</t>
  </si>
  <si>
    <t xml:space="preserve">FT-WEST-PWRP-PRC</t>
  </si>
  <si>
    <t xml:space="preserve">NG-KC-PRICE-PRC</t>
  </si>
  <si>
    <t xml:space="preserve">WEST-IND-IDX</t>
  </si>
  <si>
    <t xml:space="preserve">GAS </t>
  </si>
  <si>
    <t xml:space="preserve">Canada Pwr</t>
  </si>
  <si>
    <t xml:space="preserve">Enpower- Front end application does not properly load legal entity in deal capture.  Canada is loaded up to EPMI master agreements, but shouldn't</t>
  </si>
  <si>
    <t xml:space="preserve">Resolve application to insure proper deal capture</t>
  </si>
  <si>
    <t xml:space="preserve">UK </t>
  </si>
  <si>
    <t xml:space="preserve">Nordic</t>
  </si>
  <si>
    <t xml:space="preserve">Book was officialized before MtM was officialized, which caused a feed problem.  Book was reofficialized and rerun, which caused server problems</t>
  </si>
  <si>
    <t xml:space="preserve">Set up process to insure approval prior to officialization</t>
  </si>
  <si>
    <t xml:space="preserve">Softs Var was off by a dcml Pt</t>
  </si>
  <si>
    <t xml:space="preserve">Softs</t>
  </si>
  <si>
    <t xml:space="preserve">Data input was off by one decimal pt, so V@R was too high </t>
  </si>
  <si>
    <t xml:space="preserve">Set up process</t>
  </si>
  <si>
    <t xml:space="preserve">Yes</t>
  </si>
  <si>
    <t xml:space="preserve">POWER/CNDA</t>
  </si>
  <si>
    <t xml:space="preserve">BA forgot to pull in spreadsheet</t>
  </si>
  <si>
    <t xml:space="preserve">Power Var</t>
  </si>
  <si>
    <t xml:space="preserve">PwR</t>
  </si>
  <si>
    <t xml:space="preserve">R22  price curve vol curves and daily vols were zeroed out.</t>
  </si>
  <si>
    <t xml:space="preserve">UKGASGSA1</t>
  </si>
  <si>
    <t xml:space="preserve">Gas/UK</t>
  </si>
  <si>
    <t xml:space="preserve">Spreadsheet was officialized, but does not receive a Post ID.</t>
  </si>
  <si>
    <t xml:space="preserve">Resolve whether spreadsheet should receive ID.  Develop alternate procedure to query officialization.</t>
  </si>
  <si>
    <t xml:space="preserve">Total errors for week Dec 6-12</t>
  </si>
  <si>
    <t xml:space="preserve">DABHOL-HO-AFF-IDX</t>
  </si>
  <si>
    <t xml:space="preserve">Heating Oil/ Global Markets</t>
  </si>
  <si>
    <t xml:space="preserve">Pat Stafford</t>
  </si>
  <si>
    <t xml:space="preserve">Risk Mgmt</t>
  </si>
  <si>
    <t xml:space="preserve">ba forgot to officialize.  As book is an affiliate book it does not impact VAR, Credit or other Departments.</t>
  </si>
  <si>
    <t xml:space="preserve">Set up processes</t>
  </si>
  <si>
    <t xml:space="preserve">GAS-EXEC-BAS</t>
  </si>
  <si>
    <t xml:space="preserve">IT/RM</t>
  </si>
  <si>
    <t xml:space="preserve">book was officialized and posted, however not captured by RMS.</t>
  </si>
  <si>
    <t xml:space="preserve">Resolve problem</t>
  </si>
  <si>
    <t xml:space="preserve">GAS-EXEC-GDL</t>
  </si>
  <si>
    <t xml:space="preserve">UK GAS</t>
  </si>
  <si>
    <t xml:space="preserve">The spreadsheet Posted at 4:51, but did not receive Post ID, which caused it to be picked up by query.  </t>
  </si>
  <si>
    <t xml:space="preserve">Set up alternate process </t>
  </si>
  <si>
    <t xml:space="preserve">UK RAC</t>
  </si>
  <si>
    <t xml:space="preserve">several Enron Europe books</t>
  </si>
  <si>
    <t xml:space="preserve">UK</t>
  </si>
  <si>
    <t xml:space="preserve">IT/UK RM</t>
  </si>
  <si>
    <t xml:space="preserve">files came in late, books could not be seen in RisktRAC, book ID for one book was changed and would not work</t>
  </si>
  <si>
    <t xml:space="preserve">Fix problems</t>
  </si>
  <si>
    <t xml:space="preserve">several</t>
  </si>
  <si>
    <t xml:space="preserve">FT-WEST-OPT-BAS</t>
  </si>
  <si>
    <t xml:space="preserve">US GAS</t>
  </si>
  <si>
    <t xml:space="preserve">Risk mgmt</t>
  </si>
  <si>
    <t xml:space="preserve">ba officialized book but did not calc it (normal BA was out).</t>
  </si>
  <si>
    <t xml:space="preserve">NG-INDEX-CAND-IDX</t>
  </si>
  <si>
    <t xml:space="preserve">Cand gas</t>
  </si>
  <si>
    <t xml:space="preserve">ba forgot</t>
  </si>
  <si>
    <t xml:space="preserve">There is a problem with the feed, RisktRAC said it was being updated but was not</t>
  </si>
  <si>
    <t xml:space="preserve">Database admin in US needs to fix</t>
  </si>
  <si>
    <t xml:space="preserve">Came in at 7:10.  MTM failed over the weekend, curve did not load into valuation engine</t>
  </si>
  <si>
    <t xml:space="preserve">FT-EOL-TEXAS-PRC</t>
  </si>
  <si>
    <t xml:space="preserve">Denver Plachy</t>
  </si>
  <si>
    <t xml:space="preserve">BA forgot to officialize, used portcalc instead of metacalc as thought issue from Thurs was not resolved.</t>
  </si>
  <si>
    <t xml:space="preserve">Why was this not caught in mini bench?  To update process.</t>
  </si>
  <si>
    <t xml:space="preserve">This book has nothing in it but was officialized and had a post id.  This book was not picked up by RisktRAC.</t>
  </si>
  <si>
    <t xml:space="preserve">Why not caught in mini bench?</t>
  </si>
  <si>
    <t xml:space="preserve">MG METALS</t>
  </si>
  <si>
    <t xml:space="preserve">UK (primarily NY concentrates)</t>
  </si>
  <si>
    <t xml:space="preserve">Late, primarily due to an issue with Aquarius.</t>
  </si>
  <si>
    <t xml:space="preserve">NG-PRICE-GDL</t>
  </si>
  <si>
    <t xml:space="preserve">Book was official but did not have a post ID and did not show up on Risk Controls reporting</t>
  </si>
  <si>
    <t xml:space="preserve">Figure out what is wrong</t>
  </si>
  <si>
    <t xml:space="preserve">European power</t>
  </si>
  <si>
    <t xml:space="preserve">Feeds slow so did not make it in by 6am.</t>
  </si>
  <si>
    <t xml:space="preserve">change sequential to parallel processing</t>
  </si>
  <si>
    <t xml:space="preserve">Metacalc was down so ba's had to use port calc.  They were not used to doing this and officialized the wrong day.  They had to reofficialized</t>
  </si>
  <si>
    <t xml:space="preserve">Fix Metacalc (done)</t>
  </si>
  <si>
    <t xml:space="preserve">ST-SPINDLETOP-BAS</t>
  </si>
  <si>
    <t xml:space="preserve">Metacalc was down so ba's had to use port calc.  They were not used to doing this and forgot to officialize these small storage books (small so no VAR to be rerun)</t>
  </si>
  <si>
    <t xml:space="preserve">ST-SPINDLETOP-IDX</t>
  </si>
  <si>
    <t xml:space="preserve">ST-SPINDLETOP-PRC</t>
  </si>
  <si>
    <t xml:space="preserve">Risk Mgmt - UK</t>
  </si>
  <si>
    <t xml:space="preserve">UK POWER </t>
  </si>
  <si>
    <t xml:space="preserve">UK power feed failed</t>
  </si>
  <si>
    <t xml:space="preserve">Fix feed (done)</t>
  </si>
  <si>
    <t xml:space="preserve">Risk Mgmt - US gas</t>
  </si>
  <si>
    <t xml:space="preserve">Shankman Executive book</t>
  </si>
  <si>
    <t xml:space="preserve">risk controls/ risk mgmt</t>
  </si>
  <si>
    <t xml:space="preserve">This intercompany book had a 3rd party pos with Smith Barney.   The book should have been officialized but wasn't.  It did not shw up on the late officialization list.</t>
  </si>
  <si>
    <t xml:space="preserve">Start officializing, add to list (done)</t>
  </si>
  <si>
    <t xml:space="preserve">RAC Credit</t>
  </si>
  <si>
    <t xml:space="preserve">ERMS load in credit failed</t>
  </si>
  <si>
    <t xml:space="preserve">ensure this does not happen again (done)</t>
  </si>
  <si>
    <t xml:space="preserve">Total errors for week of Nov 29 to Dec 5</t>
  </si>
  <si>
    <t xml:space="preserve">Canada power</t>
  </si>
  <si>
    <t xml:space="preserve">Brian Kristjansen</t>
  </si>
  <si>
    <t xml:space="preserve">Bill Greenizan</t>
  </si>
  <si>
    <t xml:space="preserve">CA RM</t>
  </si>
  <si>
    <t xml:space="preserve">BA sent officialized spreadsheet but did not send it to Houston to upload.</t>
  </si>
  <si>
    <t xml:space="preserve">expidite canada getting access to RisktRAC to upload things themselves, ensure ba's telephone each other to ensure e-mail has been sent.</t>
  </si>
  <si>
    <t xml:space="preserve">John Arnold's book</t>
  </si>
  <si>
    <t xml:space="preserve">John Arnold</t>
  </si>
  <si>
    <t xml:space="preserve">Risk management</t>
  </si>
  <si>
    <t xml:space="preserve">Issue with interdesk deal - calc times did not match and only one side got picked up</t>
  </si>
  <si>
    <t xml:space="preserve">Ensure processes are in place so this would be caught.</t>
  </si>
  <si>
    <t xml:space="preserve">UK power</t>
  </si>
  <si>
    <t xml:space="preserve">UK RM/US IT</t>
  </si>
  <si>
    <t xml:space="preserve">Book officialized on time, but feeds did not make 6am cut-off </t>
  </si>
  <si>
    <t xml:space="preserve">Work on feed speed.</t>
  </si>
  <si>
    <t xml:space="preserve">EES Risk Mgmt</t>
  </si>
  <si>
    <t xml:space="preserve">cals missed a position and had to be recalced and officialized in the afternoon of the 5th</t>
  </si>
  <si>
    <t xml:space="preserve">Process needs to be put in place to ensure all trades are captured</t>
  </si>
  <si>
    <t xml:space="preserve">US IT</t>
  </si>
  <si>
    <t xml:space="preserve">Book officialized on time but feeds were slow.  </t>
  </si>
  <si>
    <t xml:space="preserve">Feeds are sequential and they need to be changed to be parallel.</t>
  </si>
  <si>
    <t xml:space="preserve">EI-ARG-GAS-PRC</t>
  </si>
  <si>
    <t xml:space="preserve">Argentina gas</t>
  </si>
  <si>
    <t xml:space="preserve">Sarah Smith</t>
  </si>
  <si>
    <t xml:space="preserve">Rodolpo Freyre</t>
  </si>
  <si>
    <t xml:space="preserve">BA forgot to officialize</t>
  </si>
  <si>
    <t xml:space="preserve">Ensure risk management has process in place to ensure that this cant happen.</t>
  </si>
  <si>
    <t xml:space="preserve">BA sent officialized spreadsheet to Houston to upload but person in Houston was out.</t>
  </si>
  <si>
    <t xml:space="preserve">expidite canada getting access to RisktRAC to upload things themselves</t>
  </si>
  <si>
    <t xml:space="preserve">Bilateral book in Continental power</t>
  </si>
  <si>
    <t xml:space="preserve">?</t>
  </si>
  <si>
    <t xml:space="preserve">Book showed up as being officialized numerous times</t>
  </si>
  <si>
    <t xml:space="preserve">Continental Power</t>
  </si>
  <si>
    <t xml:space="preserve">The fx rate was X1000 - P&amp;L was off and book had to be reofficialized.</t>
  </si>
  <si>
    <t xml:space="preserve">Figure out why, perform necessary process changes.</t>
  </si>
  <si>
    <t xml:space="preserve">Book officialized on time but feeds were slow.  Book came in at 7:33.</t>
  </si>
  <si>
    <t xml:space="preserve">Total errors for week Nov 22-28</t>
  </si>
  <si>
    <t xml:space="preserve">NG-LTX-GDL</t>
  </si>
  <si>
    <t xml:space="preserve">Robin Rodrigue</t>
  </si>
  <si>
    <t xml:space="preserve">Risk Management</t>
  </si>
  <si>
    <t xml:space="preserve">Book officialized on time, but positions had to becalced and reofficialized.  Caught on bench this morning.</t>
  </si>
  <si>
    <t xml:space="preserve">System enhancements where book admin's do not have to calc same book 4 &amp; 5 times (different positions needed during due to index settlement bid-week for VAR, trader, head trader).</t>
  </si>
  <si>
    <t xml:space="preserve">Nordic Power</t>
  </si>
  <si>
    <t xml:space="preserve">Feeds did not make the 6am cut off</t>
  </si>
  <si>
    <t xml:space="preserve">Risk Controls (not to be included on summary)</t>
  </si>
  <si>
    <t xml:space="preserve">DUB-ERMS-XL-PRC</t>
  </si>
  <si>
    <t xml:space="preserve">Monica Hwang</t>
  </si>
  <si>
    <t xml:space="preserve">Price book not included on spreadsheet, therefore had to be downloaded after the VAR run.</t>
  </si>
  <si>
    <t xml:space="preserve">Discuss with BA</t>
  </si>
  <si>
    <t xml:space="preserve">UK Gas</t>
  </si>
  <si>
    <t xml:space="preserve">BA entered deal incorrectly and book needed to be recalced.</t>
  </si>
  <si>
    <t xml:space="preserve">PLAST-C2-HEDGE-PRC</t>
  </si>
  <si>
    <t xml:space="preserve">Global Products</t>
  </si>
  <si>
    <t xml:space="preserve">RisktRAC did not capture the correct positions (notional)</t>
  </si>
  <si>
    <t xml:space="preserve">Virendra Patel reofficialized the book and the correct positions were captured by RisktRAC.  The BA calced and officialized as required.</t>
  </si>
  <si>
    <t xml:space="preserve">PLAST-C3-HEDGE-PRC</t>
  </si>
  <si>
    <t xml:space="preserve">RLL-XL-PRC</t>
  </si>
  <si>
    <t xml:space="preserve">Spreadsheet was not fully updated to include positions to 2003</t>
  </si>
  <si>
    <t xml:space="preserve">Mark Fondren made the correction on the spreadsheet, which was reofficialized and downloaded to RisktRAC</t>
  </si>
  <si>
    <t xml:space="preserve">Total errors for week  Nov 17-21</t>
  </si>
  <si>
    <t xml:space="preserve">EPMI-ST-CA-PRC</t>
  </si>
  <si>
    <t xml:space="preserve">West power</t>
  </si>
  <si>
    <t xml:space="preserve">Monica Lande/Valarie Sabo/Fran Chang</t>
  </si>
  <si>
    <t xml:space="preserve">Jeff Richter</t>
  </si>
  <si>
    <t xml:space="preserve">Enpower issue - ba did officialize, but desk did not show up for Risk Controls.</t>
  </si>
  <si>
    <t xml:space="preserve">Sanjay Gupta, Burton McIntyre and Virendra Patel are working on the problem.</t>
  </si>
  <si>
    <t xml:space="preserve">EPMI-ST-NW-PRC</t>
  </si>
  <si>
    <t xml:space="preserve">Sean Crandall</t>
  </si>
  <si>
    <t xml:space="preserve">EPMI-ST-PLT-PRC</t>
  </si>
  <si>
    <t xml:space="preserve">Tim Belden</t>
  </si>
  <si>
    <t xml:space="preserve">EPMI-ST-SW-PRC</t>
  </si>
  <si>
    <t xml:space="preserve">Tom Alonso/Mark Fischer</t>
  </si>
  <si>
    <t xml:space="preserve">Canada</t>
  </si>
  <si>
    <t xml:space="preserve">The Canadian gas and power books are officialized and then e-mailed to the US gas desk who is responsible for uploading them.  This spreadsheet did not get fully uploaded.</t>
  </si>
  <si>
    <t xml:space="preserve">Move process to Canada</t>
  </si>
  <si>
    <t xml:space="preserve">UK &amp; Continental Gas</t>
  </si>
  <si>
    <t xml:space="preserve">reval did not work properly</t>
  </si>
  <si>
    <t xml:space="preserve">Feeds were slow and did not make the 6am run.</t>
  </si>
  <si>
    <t xml:space="preserve">Work on feed speed</t>
  </si>
  <si>
    <t xml:space="preserve">Officialization done on time, but the feeds, which worked in the test environment, do not work in the production environment.</t>
  </si>
  <si>
    <t xml:space="preserve">Task force needs to develop process to ensure all books have been officialized and commodity risk management needs to implement it</t>
  </si>
  <si>
    <t xml:space="preserve">INTRA-MKT4-GDL</t>
  </si>
  <si>
    <t xml:space="preserve">UK Risk Mgmt</t>
  </si>
  <si>
    <t xml:space="preserve">BA officialized book but it did not resolve to a book name</t>
  </si>
  <si>
    <t xml:space="preserve">IT to determine what problem is.</t>
  </si>
  <si>
    <t xml:space="preserve">UK-COAL-EURO-PRC</t>
  </si>
  <si>
    <t xml:space="preserve">COAL</t>
  </si>
  <si>
    <t xml:space="preserve">it appears the Meta Calc was marked official.  However, the translation to ERMS did not include this book.</t>
  </si>
  <si>
    <t xml:space="preserve">Jeremy said sometimes Port Calc can lock a  particular post id and someone can do this. Therefore, MetaCalc can not officialize.</t>
  </si>
  <si>
    <t xml:space="preserve">European Power</t>
  </si>
  <si>
    <t xml:space="preserve">UK Risk Mgmt/IT</t>
  </si>
  <si>
    <t xml:space="preserve">The Portcalc valuation failed 4 X as a result of IT problems and resultted in missing the deadline.</t>
  </si>
  <si>
    <t xml:space="preserve">Work on feed speed - since feed is consistently taking longer, should deadline to submit feed be earlier?</t>
  </si>
  <si>
    <t xml:space="preserve">Feeds were not in by 6am cutoff time, but book was officialized before deadline (11am London time)</t>
  </si>
  <si>
    <t xml:space="preserve">UK Power</t>
  </si>
  <si>
    <t xml:space="preserve">On the UK power book there was a (GBP 30) mil topside adjustment which does not feed into credit. The GBP 30 mil is due to PD deal E000535 peer ID 41957 being valued in EnPower when it was supposed to be excluded from the MTM. Officialization was done on time.</t>
  </si>
  <si>
    <t xml:space="preserve">Determine how to eliminate top side adjustments</t>
  </si>
  <si>
    <t xml:space="preserve">FT-CAND-EGSC-BC-PRC</t>
  </si>
  <si>
    <t xml:space="preserve">Canada gas</t>
  </si>
  <si>
    <t xml:space="preserve">Nicole Laporte</t>
  </si>
  <si>
    <t xml:space="preserve">John Disturnal</t>
  </si>
  <si>
    <t xml:space="preserve">OIL-NG-HDG-CAB-GDL</t>
  </si>
  <si>
    <t xml:space="preserve">Kori Liobl</t>
  </si>
  <si>
    <t xml:space="preserve">John Lavorato</t>
  </si>
  <si>
    <t xml:space="preserve">NA</t>
  </si>
  <si>
    <t xml:space="preserve">BA forgot to officialize (JL's book which all positions are done with desk so no credit implications)</t>
  </si>
  <si>
    <t xml:space="preserve">PLANT-EP-BOOKS</t>
  </si>
  <si>
    <t xml:space="preserve">Chris Abel</t>
  </si>
  <si>
    <t xml:space="preserve">Why did this book show up on the risktrac list?</t>
  </si>
  <si>
    <t xml:space="preserve">Determine why showed up on list</t>
  </si>
  <si>
    <t xml:space="preserve">Power 99</t>
  </si>
  <si>
    <t xml:space="preserve">UK IT</t>
  </si>
  <si>
    <t xml:space="preserve">Power 99 failed - enpower will be live tomorrow to replace power 99</t>
  </si>
  <si>
    <t xml:space="preserve">nothing</t>
  </si>
  <si>
    <t xml:space="preserve">EPMI-LT-NW-EXT</t>
  </si>
  <si>
    <t xml:space="preserve">Mike Swerzbin</t>
  </si>
  <si>
    <t xml:space="preserve">task force</t>
  </si>
  <si>
    <t xml:space="preserve">Enpower issue - ba did officialize, but commodity codes did not show up.</t>
  </si>
  <si>
    <t xml:space="preserve">Per Sanjay Gupta, he could not diagnose the problem.   He will investigate it further if the problem recurs in the near future</t>
  </si>
  <si>
    <t xml:space="preserve">EPMI-LT-SW-EXT</t>
  </si>
  <si>
    <t xml:space="preserve">Matt Motley</t>
  </si>
  <si>
    <t xml:space="preserve">EPMI-ST-SW-EXT</t>
  </si>
  <si>
    <t xml:space="preserve">PLANT-EP-BOOKS (risktrac book name)</t>
  </si>
  <si>
    <t xml:space="preserve">All but metals and cont. power</t>
  </si>
  <si>
    <t xml:space="preserve">Feeds were not in by 6am cutoff time.</t>
  </si>
  <si>
    <t xml:space="preserve">EBS - bandwidth exotic spreadsheet</t>
  </si>
  <si>
    <t xml:space="preserve">EBS - bandwidth</t>
  </si>
  <si>
    <t xml:space="preserve">Gary Stadler</t>
  </si>
  <si>
    <t xml:space="preserve">There was a new spreadsheet format rolled out and the new format does not allow certain things that the old format did (ie deals now need to be in the appropriate sequence, counterparty errors).  EBS was not informed of the switch to new feeds</t>
  </si>
  <si>
    <t xml:space="preserve">IT and risk management to determine appropriate format of spreadsheets.  Also this did not come out on Risk Controls error log.</t>
  </si>
  <si>
    <t xml:space="preserve">Advertising exotic spreadsheet</t>
  </si>
  <si>
    <t xml:space="preserve">Advertising</t>
  </si>
  <si>
    <t xml:space="preserve">several power books (previously accrual)</t>
  </si>
  <si>
    <t xml:space="preserve">Jenny Lathem</t>
  </si>
  <si>
    <t xml:space="preserve">Risk mgmt/ risk controls</t>
  </si>
  <si>
    <t xml:space="preserve">changes made to RiskTrac to move two  gas books from accrual to MTM were not initially effective</t>
  </si>
  <si>
    <t xml:space="preserve">Figure out why not caught on morn. Report, figure out what the problem was with the change</t>
  </si>
  <si>
    <t xml:space="preserve">several UK books</t>
  </si>
  <si>
    <t xml:space="preserve">UK Gas &amp; metals  not started, UK power, in process</t>
  </si>
  <si>
    <t xml:space="preserve">Feeds slow or not started</t>
  </si>
  <si>
    <t xml:space="preserve">Total errors for week</t>
  </si>
  <si>
    <t xml:space="preserve">The book calcs came across incorrectly 2X.</t>
  </si>
  <si>
    <t xml:space="preserve">IT to figure out why, fix problem.</t>
  </si>
  <si>
    <t xml:space="preserve">All but UK GAS and Continental GAS</t>
  </si>
  <si>
    <t xml:space="preserve">Not in on time (6am) - feed coming across, but take a long time.</t>
  </si>
  <si>
    <t xml:space="preserve">IT working on change to feeds</t>
  </si>
  <si>
    <t xml:space="preserve">Virginia Hill</t>
  </si>
  <si>
    <t xml:space="preserve">Risk Controls/ IT</t>
  </si>
  <si>
    <t xml:space="preserve">The book was changed in RisTrac but not ERMS so the attributes did not match.</t>
  </si>
  <si>
    <t xml:space="preserve">Risk Contols need to get ERMS and RiskTrac matched.</t>
  </si>
  <si>
    <t xml:space="preserve">0 (done)</t>
  </si>
  <si>
    <t xml:space="preserve">FT-NW-XL-OPT-BAS</t>
  </si>
  <si>
    <t xml:space="preserve">US Gas</t>
  </si>
  <si>
    <t xml:space="preserve">Carol Frank (consolidation level person is Rahmaan Mongozi)</t>
  </si>
  <si>
    <t xml:space="preserve">Frank Ermis</t>
  </si>
  <si>
    <t xml:space="preserve">Spreadsheets had 98 contracts on them (however net contracts of 2 only).  The gas benchmark person (gas consolidation group) was not able to upload these spreadsheets.  They only know about this the next day.  This type of thing happens when there is something in the spreadsheet that shouldn't be (an extra comma etc).</t>
  </si>
  <si>
    <t xml:space="preserve">Discussed with Ramesh - until the roll out happens (due to happen in the next couple weeks) there is no way to change this.  The BA's need to be extremely accurate and precise when dealing with the current spreadsheets.</t>
  </si>
  <si>
    <t xml:space="preserve">no (too small)</t>
  </si>
  <si>
    <t xml:space="preserve">FT-NW-XL-OPT-PRC</t>
  </si>
  <si>
    <t xml:space="preserve">Nordic power</t>
  </si>
  <si>
    <t xml:space="preserve">London</t>
  </si>
  <si>
    <t xml:space="preserve">London Risk</t>
  </si>
  <si>
    <t xml:space="preserve">Nordic Power was not in before 6am.</t>
  </si>
  <si>
    <t xml:space="preserve">New feeds should clear this issue (update 11/13 - new gas feed halted, concentrating on Enpower.  Much improved - 95% of Enpower tieing out).</t>
  </si>
  <si>
    <t xml:space="preserve">Oliver Gaylard (RAC)</t>
  </si>
  <si>
    <t xml:space="preserve">London test feeds into RiskTrac</t>
  </si>
  <si>
    <t xml:space="preserve">UK, Continental Gas</t>
  </si>
  <si>
    <t xml:space="preserve">The vol curve goes to 2002 but positions go to 2005.  Curve needs to be extended.  Vol curves are being incorrectly loaded into the spreadsheet feeds.</t>
  </si>
  <si>
    <t xml:space="preserve">1) Extend vol curves, 2) roll volumes correctly (according to front month)</t>
  </si>
  <si>
    <t xml:space="preserve">The test feeds did not all work properly (production feed data wrong).</t>
  </si>
  <si>
    <t xml:space="preserve">IT to work on obtaining proper production feeds.</t>
  </si>
  <si>
    <t xml:space="preserve">FINANCIAL-AFF-PRC (ERMS)</t>
  </si>
  <si>
    <t xml:space="preserve">FX/INTEREST RATES</t>
  </si>
  <si>
    <t xml:space="preserve">Clara Carington</t>
  </si>
  <si>
    <t xml:space="preserve">Pushcar Shahi</t>
  </si>
  <si>
    <t xml:space="preserve">Books were shown as officialized to FX/Int rate group, but did not show as officialized to Risk Controls</t>
  </si>
  <si>
    <t xml:space="preserve">These books are duplicates of the Infinity books and are used only to get information to the settlements department.  Infinity feeds VAR, Credit, and cash flows. These books are only officialized because ERMS requires them to be.  To do's - 1) check to ensure that no duplicate information is coming in from Infinity and ERMS (as these are usually officialized) - checked no duplicate info, 2) determine if there is a way that these books do not have to be officialized (to save system resources) - per Ramesh server resource not an issue for these books, and 3) determine why this problem happened and if it could happen to other ERMS books that are required to be officialized - could be attributes don't translate or 1 post id gives 2 books or 1 book gives 2 post id's</t>
  </si>
  <si>
    <t xml:space="preserve">FINANCIAL-EM-PRC (ERMS)</t>
  </si>
  <si>
    <t xml:space="preserve">FINANCIAL-PROP-PRC (ERMS)</t>
  </si>
  <si>
    <t xml:space="preserve">FINANCIAL-TN10-PRC (ERMS)</t>
  </si>
  <si>
    <t xml:space="preserve">FINANCIAL-TN5-PRC (ERMS)</t>
  </si>
  <si>
    <t xml:space="preserve">EES-EST-FWD-XL-PRC</t>
  </si>
  <si>
    <t xml:space="preserve">Jerald Surface</t>
  </si>
  <si>
    <t xml:space="preserve">Charles Decker &amp; Suneet Shorma</t>
  </si>
  <si>
    <t xml:space="preserve">IT (has been fixed)</t>
  </si>
  <si>
    <t xml:space="preserve">problem with upload of spreadsheets (Burton’s computer was being fixed and the fix destroyed some upload capability)</t>
  </si>
  <si>
    <t xml:space="preserve">Get Burton's computer fixed, process needs to be changed:  spreadsheets to upload to a file server</t>
  </si>
  <si>
    <t xml:space="preserve">EES-WST-FWD-XL-PRC</t>
  </si>
  <si>
    <t xml:space="preserve">Jubran Whallon &amp; Neil Bresnan</t>
  </si>
  <si>
    <t xml:space="preserve">EI-ARG-PWR-IDX</t>
  </si>
  <si>
    <t xml:space="preserve">Argentina- power</t>
  </si>
  <si>
    <t xml:space="preserve">Julian Poole</t>
  </si>
  <si>
    <t xml:space="preserve">EI-ARG-PWR-PRC</t>
  </si>
  <si>
    <t xml:space="preserve">Argentina - power</t>
  </si>
  <si>
    <t xml:space="preserve">EI-BRAZIL-PWR-PRC</t>
  </si>
  <si>
    <t xml:space="preserve">Brazil - power</t>
  </si>
  <si>
    <t xml:space="preserve">Remi Collonges</t>
  </si>
  <si>
    <t xml:space="preserve">EI-SC-GASLX-PRC</t>
  </si>
  <si>
    <t xml:space="preserve">Argentina - gas</t>
  </si>
  <si>
    <t xml:space="preserve">Roldofo Freyre</t>
  </si>
  <si>
    <t xml:space="preserve">EI-SC-XL-PRC</t>
  </si>
  <si>
    <t xml:space="preserve">Fredrico Cerisoli</t>
  </si>
  <si>
    <t xml:space="preserve">MG-AGRI-COCOA-PRC</t>
  </si>
  <si>
    <t xml:space="preserve">Metals</t>
  </si>
  <si>
    <t xml:space="preserve">Andrew Cornfield</t>
  </si>
  <si>
    <t xml:space="preserve">Ed Dablin</t>
  </si>
  <si>
    <t xml:space="preserve">All</t>
  </si>
  <si>
    <t xml:space="preserve">US</t>
  </si>
  <si>
    <t xml:space="preserve">Houston</t>
  </si>
  <si>
    <t xml:space="preserve">Credit issue</t>
  </si>
  <si>
    <t xml:space="preserve">Need to check to make sure daily update from GCP to test is being completed so CAS and RisktRAC will be OK.</t>
  </si>
  <si>
    <t xml:space="preserve">IT/ Energy Ops</t>
  </si>
  <si>
    <t xml:space="preserve">system problems</t>
  </si>
  <si>
    <t xml:space="preserve">Due to 11/6 problems with UK Gas the data will be officialized today and sent across but will not be officialized until Saturday 11/11/00.</t>
  </si>
  <si>
    <t xml:space="preserve">Energy Ops</t>
  </si>
  <si>
    <t xml:space="preserve">incorrect data</t>
  </si>
  <si>
    <t xml:space="preserve">Curve not loaded correctly.</t>
  </si>
  <si>
    <t xml:space="preserve">Cash Flow Issues</t>
  </si>
  <si>
    <t xml:space="preserve">J. Block data did not come across correctly. Clara is discussing with London. Note: Book has been changed to remove "take or pay"  so cash flow would look different.</t>
  </si>
  <si>
    <t xml:space="preserve">Books officialized by 5 AM but slow feed.</t>
  </si>
  <si>
    <t xml:space="preserve">MTM fell over so books re-run and curves were wrong. Problem on SQL server. No valuation 11/6 DPR had to be an estimate.</t>
  </si>
  <si>
    <t xml:space="preserve">Received London's 11/2 data again due to data in London was corrupted and London had to restart system.  </t>
  </si>
  <si>
    <t xml:space="preserve">Rerun Liquids Var because PHYOil2-Index and PhyOil-Index (crude) book was in the ERMS but should not have been due to position was also captured in the RLL_Epx_Pos spreadsheet. Var needed to be re-run because numbers in credit are wrong and will need to be re-run</t>
  </si>
  <si>
    <t xml:space="preserve">Books officialized by 3 AM but slow feed so books late coming across. Curves came in but no positions.</t>
  </si>
  <si>
    <t xml:space="preserve">UK Nordic</t>
  </si>
  <si>
    <t xml:space="preserve">Macros and processors crashed so position files late.</t>
  </si>
  <si>
    <t xml:space="preserve">Feed problem all books officialized but not feed across.</t>
  </si>
  <si>
    <t xml:space="preserve">curve pub code not tyed correctly</t>
  </si>
  <si>
    <t xml:space="preserve">Liquids Var needed rerun because curve was not loaded correctly</t>
  </si>
  <si>
    <t xml:space="preserve">Canadian</t>
  </si>
  <si>
    <t xml:space="preserve">Calgary</t>
  </si>
  <si>
    <t xml:space="preserve">book not officialized</t>
  </si>
  <si>
    <t xml:space="preserve">Canada-Pwrwest-Prc book not officialized</t>
  </si>
  <si>
    <t xml:space="preserve">FT-CAND-EGSC-A-Prc book not officialized</t>
  </si>
  <si>
    <t xml:space="preserve">data not in because feed is slow</t>
  </si>
  <si>
    <t xml:space="preserve">Affiliate book - BA did not know that book should be officialized</t>
  </si>
  <si>
    <t xml:space="preserve">merchant</t>
  </si>
  <si>
    <t xml:space="preserve">problem with Reuters Issues and the feed</t>
  </si>
  <si>
    <t xml:space="preserve">CY-Explor-Bas book problem between medicalc and portcalc</t>
  </si>
  <si>
    <t xml:space="preserve">CY-Explor-Prc book problem between medicalc and portcalc</t>
  </si>
  <si>
    <t xml:space="preserve">EQ-Coal-East-Prc book problem between Metacalc and Portcalc</t>
  </si>
  <si>
    <t xml:space="preserve">EQ-Coal-Jupiter-Prc book problem between Metacalc and Portcalc</t>
  </si>
  <si>
    <t xml:space="preserve">Merchant</t>
  </si>
  <si>
    <t xml:space="preserve">Equity-Cgas-Bas book problem between Metacalc and Portcalc</t>
  </si>
  <si>
    <t xml:space="preserve">Equity-CGAS-Prc book problem between Metacalc and Portcalc</t>
  </si>
  <si>
    <t xml:space="preserve">Equity-Mariner-Bas book problem between Metacalc and Portcalc</t>
  </si>
  <si>
    <t xml:space="preserve">Equity-Mariner-Prc book problem between Metacalc and Portcalc</t>
  </si>
  <si>
    <t xml:space="preserve">EU-PWR-Bilateral book came across at 5 AM but JP received at 6 AM. WHY?</t>
  </si>
  <si>
    <t xml:space="preserve">Steel-SCRC-Prc book not officialized - new BA</t>
  </si>
  <si>
    <t xml:space="preserve">Rerun of Var and Port Calc in morning is causing problems </t>
  </si>
  <si>
    <t xml:space="preserve">Week summary (Jan 31 to Feb 6)</t>
  </si>
  <si>
    <t xml:space="preserve">Week summary (Jan 24 to 30)</t>
  </si>
  <si>
    <t xml:space="preserve">Books shown as officialized in ERMS, but not RiskTrac</t>
  </si>
  <si>
    <t xml:space="preserve">Week summary (Jan 17 to 23)</t>
  </si>
  <si>
    <t xml:space="preserve">Week summary (Jan 10 to 16)</t>
  </si>
  <si>
    <t xml:space="preserve">Week summary (Jan 3 to 9)</t>
  </si>
  <si>
    <t xml:space="preserve">Week summary (Dec 27- Jan 2)</t>
  </si>
  <si>
    <t xml:space="preserve">Week summary (Dec 20-26)</t>
  </si>
  <si>
    <t xml:space="preserve">Week summary (Dec 13-19)</t>
  </si>
  <si>
    <t xml:space="preserve">Week summary (Dec 6-12)</t>
  </si>
  <si>
    <t xml:space="preserve">Week summary (Nov 29- Dec 5)</t>
  </si>
  <si>
    <t xml:space="preserve">Week summary (Nov 22-28)</t>
  </si>
  <si>
    <t xml:space="preserve">Cat.</t>
  </si>
  <si>
    <t xml:space="preserve">Week summary (Nov 17-21)</t>
  </si>
  <si>
    <t xml:space="preserve">Spreadsheet had illegal character</t>
  </si>
  <si>
    <t xml:space="preserve">Problems with new feed process (UK)</t>
  </si>
  <si>
    <t xml:space="preserve">Week summary (Nov 9-14)</t>
  </si>
  <si>
    <t xml:space="preserve">Week summary (Nov 1-7)</t>
  </si>
  <si>
    <t xml:space="preserve">System problems</t>
  </si>
  <si>
    <t xml:space="preserve">FT-Bridge-GD-GDL </t>
  </si>
  <si>
    <t xml:space="preserve">FT-Bridge-GDL</t>
  </si>
  <si>
    <t xml:space="preserve">FT-Bridge-Suba-GDL </t>
  </si>
  <si>
    <t xml:space="preserve">all books (so individual books not listed)</t>
  </si>
</sst>
</file>

<file path=xl/styles.xml><?xml version="1.0" encoding="utf-8"?>
<styleSheet xmlns="http://schemas.openxmlformats.org/spreadsheetml/2006/main">
  <numFmts count="5">
    <numFmt numFmtId="164" formatCode="General"/>
    <numFmt numFmtId="165" formatCode="0"/>
    <numFmt numFmtId="166" formatCode="[$-409]d\-mmm\-yy"/>
    <numFmt numFmtId="167" formatCode="[$-409]m/d/yyyy"/>
    <numFmt numFmtId="168" formatCode="[$-409]d\-mmm"/>
  </numFmts>
  <fonts count="17">
    <font>
      <sz val="10"/>
      <name val="Arial"/>
      <family val="0"/>
    </font>
    <font>
      <sz val="10"/>
      <name val="Arial"/>
      <family val="0"/>
    </font>
    <font>
      <sz val="10"/>
      <name val="Arial"/>
      <family val="0"/>
    </font>
    <font>
      <sz val="10"/>
      <name val="Arial"/>
      <family val="0"/>
    </font>
    <font>
      <sz val="10"/>
      <color rgb="FF000000"/>
      <name val="MS Sans Serif"/>
      <family val="0"/>
    </font>
    <font>
      <b val="true"/>
      <sz val="12"/>
      <name val="Arial"/>
      <family val="2"/>
    </font>
    <font>
      <b val="true"/>
      <u val="single"/>
      <sz val="10"/>
      <name val="Arial"/>
      <family val="2"/>
    </font>
    <font>
      <sz val="10"/>
      <name val="Arial"/>
      <family val="2"/>
    </font>
    <font>
      <b val="true"/>
      <sz val="10"/>
      <name val="Arial"/>
      <family val="2"/>
    </font>
    <font>
      <u val="single"/>
      <sz val="10"/>
      <name val="Arial"/>
      <family val="2"/>
    </font>
    <font>
      <sz val="10"/>
      <name val="Arial Narrow"/>
      <family val="2"/>
    </font>
    <font>
      <sz val="9"/>
      <name val="Arial Narrow"/>
      <family val="2"/>
    </font>
    <font>
      <b val="true"/>
      <sz val="9"/>
      <name val="Arial Narrow"/>
      <family val="2"/>
    </font>
    <font>
      <b val="true"/>
      <sz val="10"/>
      <name val="Arial Narrow"/>
      <family val="2"/>
    </font>
    <font>
      <sz val="10"/>
      <color rgb="FF000000"/>
      <name val="Arial"/>
      <family val="0"/>
    </font>
    <font>
      <b val="true"/>
      <sz val="8"/>
      <color rgb="FF000000"/>
      <name val="Tahoma"/>
      <family val="0"/>
    </font>
    <font>
      <sz val="8"/>
      <color rgb="FF000000"/>
      <name val="Tahoma"/>
      <family val="0"/>
    </font>
  </fonts>
  <fills count="3">
    <fill>
      <patternFill patternType="none"/>
    </fill>
    <fill>
      <patternFill patternType="gray125"/>
    </fill>
    <fill>
      <patternFill patternType="solid">
        <fgColor rgb="FFC0C0C0"/>
        <bgColor rgb="FFCCCCFF"/>
      </patternFill>
    </fill>
  </fills>
  <borders count="6">
    <border diagonalUp="false" diagonalDown="false">
      <left/>
      <right/>
      <top/>
      <bottom/>
      <diagonal/>
    </border>
    <border diagonalUp="false" diagonalDown="false">
      <left/>
      <right/>
      <top style="thin"/>
      <bottom/>
      <diagonal/>
    </border>
    <border diagonalUp="false" diagonalDown="false">
      <left/>
      <right/>
      <top/>
      <bottom style="double"/>
      <diagonal/>
    </border>
    <border diagonalUp="false" diagonalDown="false">
      <left/>
      <right/>
      <top style="medium"/>
      <bottom/>
      <diagonal/>
    </border>
    <border diagonalUp="false" diagonalDown="false">
      <left/>
      <right/>
      <top/>
      <bottom style="medium"/>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49">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6" fillId="0" borderId="1" xfId="0" applyFont="true" applyBorder="true" applyAlignment="true" applyProtection="false">
      <alignment horizontal="center" vertical="bottom" textRotation="0" wrapText="false" indent="0" shrinkToFit="false"/>
      <protection locked="true" hidden="false"/>
    </xf>
    <xf numFmtId="164" fontId="6" fillId="0" borderId="1" xfId="0" applyFont="true" applyBorder="true" applyAlignment="true" applyProtection="false">
      <alignment horizontal="center" vertical="bottom" textRotation="0" wrapText="true" indent="0" shrinkToFit="false"/>
      <protection locked="true" hidden="false"/>
    </xf>
    <xf numFmtId="164" fontId="0" fillId="0" borderId="0" xfId="0" applyFont="true" applyBorder="true" applyAlignment="true" applyProtection="false">
      <alignment horizontal="general" vertical="bottom" textRotation="0" wrapText="tru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8" fillId="0" borderId="2" xfId="0" applyFont="true" applyBorder="true" applyAlignment="true" applyProtection="false">
      <alignment horizontal="right" vertical="bottom" textRotation="0" wrapText="false" indent="0" shrinkToFit="false"/>
      <protection locked="true" hidden="false"/>
    </xf>
    <xf numFmtId="164" fontId="8" fillId="0" borderId="2" xfId="0" applyFont="true" applyBorder="true" applyAlignment="false" applyProtection="false">
      <alignment horizontal="general" vertical="bottom" textRotation="0" wrapText="false" indent="0" shrinkToFit="false"/>
      <protection locked="true" hidden="false"/>
    </xf>
    <xf numFmtId="164" fontId="8" fillId="0" borderId="2" xfId="0" applyFont="true" applyBorder="true" applyAlignment="true" applyProtection="false">
      <alignment horizontal="right" vertical="bottom" textRotation="0" wrapText="tru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5" fontId="8" fillId="0" borderId="2"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6" fontId="1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general" vertical="top" textRotation="0" wrapText="tru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6" fontId="12" fillId="2" borderId="0" xfId="0" applyFont="true" applyBorder="false" applyAlignment="true" applyProtection="false">
      <alignment horizontal="left" vertical="bottom" textRotation="0" wrapText="true" indent="0" shrinkToFit="false"/>
      <protection locked="true" hidden="false"/>
    </xf>
    <xf numFmtId="164" fontId="12" fillId="2" borderId="0" xfId="0" applyFont="true" applyBorder="false" applyAlignment="true" applyProtection="false">
      <alignment horizontal="left" vertical="bottom" textRotation="0" wrapText="true" indent="0" shrinkToFit="false"/>
      <protection locked="true" hidden="false"/>
    </xf>
    <xf numFmtId="164" fontId="12" fillId="2" borderId="0" xfId="0" applyFont="true" applyBorder="false" applyAlignment="true" applyProtection="false">
      <alignment horizontal="general" vertical="bottom" textRotation="0" wrapText="true" indent="0" shrinkToFit="false"/>
      <protection locked="true" hidden="false"/>
    </xf>
    <xf numFmtId="164" fontId="12" fillId="2"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false" applyAlignment="true" applyProtection="false">
      <alignment horizontal="center" vertical="bottom" textRotation="0" wrapText="true" indent="0" shrinkToFit="false"/>
      <protection locked="true" hidden="false"/>
    </xf>
    <xf numFmtId="164" fontId="13" fillId="2" borderId="0" xfId="0" applyFont="true" applyBorder="false" applyAlignment="true" applyProtection="false">
      <alignment horizontal="center" vertical="bottom" textRotation="0" wrapText="true" indent="0" shrinkToFit="false"/>
      <protection locked="true" hidden="false"/>
    </xf>
    <xf numFmtId="166" fontId="12" fillId="0" borderId="0" xfId="0" applyFont="true" applyBorder="false" applyAlignment="true" applyProtection="false">
      <alignment horizontal="left" vertical="bottom" textRotation="0" wrapText="true" indent="0" shrinkToFit="false"/>
      <protection locked="true" hidden="false"/>
    </xf>
    <xf numFmtId="164" fontId="12" fillId="0" borderId="0" xfId="0" applyFont="true" applyBorder="false" applyAlignment="true" applyProtection="false">
      <alignment horizontal="left" vertical="bottom"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center" vertical="bottom" textRotation="0" wrapText="true" indent="0" shrinkToFit="false"/>
      <protection locked="true" hidden="false"/>
    </xf>
    <xf numFmtId="164" fontId="13" fillId="0" borderId="0" xfId="0" applyFont="true" applyBorder="false" applyAlignment="true" applyProtection="false">
      <alignment horizontal="center" vertical="bottom" textRotation="0" wrapText="true" indent="0" shrinkToFit="false"/>
      <protection locked="true" hidden="false"/>
    </xf>
    <xf numFmtId="166" fontId="12" fillId="0" borderId="3" xfId="0" applyFont="true" applyBorder="true" applyAlignment="true" applyProtection="false">
      <alignment horizontal="left" vertical="bottom" textRotation="0" wrapText="fals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general" vertical="bottom" textRotation="0" wrapText="true" indent="0" shrinkToFit="false"/>
      <protection locked="true" hidden="false"/>
    </xf>
    <xf numFmtId="164" fontId="12" fillId="0" borderId="3" xfId="0" applyFont="true" applyBorder="true" applyAlignment="true" applyProtection="false">
      <alignment horizontal="center" vertical="bottom" textRotation="0" wrapText="false" indent="0" shrinkToFit="false"/>
      <protection locked="true" hidden="false"/>
    </xf>
    <xf numFmtId="164" fontId="12" fillId="0" borderId="3" xfId="0" applyFont="true" applyBorder="true" applyAlignment="true" applyProtection="false">
      <alignment horizontal="center" vertical="bottom" textRotation="0" wrapText="true" indent="0" shrinkToFit="false"/>
      <protection locked="true" hidden="false"/>
    </xf>
    <xf numFmtId="164" fontId="13" fillId="0" borderId="3" xfId="0" applyFont="true" applyBorder="true" applyAlignment="true" applyProtection="false">
      <alignment horizontal="center" vertical="bottom" textRotation="0" wrapText="true" indent="0" shrinkToFit="false"/>
      <protection locked="true" hidden="false"/>
    </xf>
    <xf numFmtId="166" fontId="12" fillId="0" borderId="0" xfId="0" applyFont="true" applyBorder="true" applyAlignment="true" applyProtection="false">
      <alignment horizontal="left" vertical="bottom" textRotation="0" wrapText="false" indent="0" shrinkToFit="false"/>
      <protection locked="true" hidden="false"/>
    </xf>
    <xf numFmtId="164" fontId="12" fillId="0" borderId="0" xfId="0" applyFont="true" applyBorder="true" applyAlignment="true" applyProtection="false">
      <alignment horizontal="left"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true" indent="0" shrinkToFit="false"/>
      <protection locked="true" hidden="false"/>
    </xf>
    <xf numFmtId="164" fontId="13" fillId="0" borderId="0" xfId="0" applyFont="true" applyBorder="true" applyAlignment="true" applyProtection="false">
      <alignment horizontal="center" vertical="bottom" textRotation="0" wrapText="true" indent="0" shrinkToFit="false"/>
      <protection locked="true" hidden="false"/>
    </xf>
    <xf numFmtId="167"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left" vertical="bottom" textRotation="0" wrapText="true" indent="0" shrinkToFit="false"/>
      <protection locked="true" hidden="false"/>
    </xf>
    <xf numFmtId="164" fontId="11" fillId="0" borderId="0" xfId="0" applyFont="true" applyBorder="true" applyAlignment="true" applyProtection="false">
      <alignment horizontal="general" vertical="bottom" textRotation="0" wrapText="tru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true" indent="0" shrinkToFit="false"/>
      <protection locked="true" hidden="false"/>
    </xf>
    <xf numFmtId="164" fontId="10" fillId="0" borderId="0" xfId="0" applyFont="true" applyBorder="tru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true" applyAlignment="true" applyProtection="false">
      <alignment horizontal="left" vertical="top" textRotation="0" wrapText="true" indent="0" shrinkToFit="false"/>
      <protection locked="true" hidden="false"/>
    </xf>
    <xf numFmtId="164" fontId="11" fillId="0" borderId="0" xfId="0" applyFont="true" applyBorder="false" applyAlignment="true" applyProtection="false">
      <alignment horizontal="left"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tru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6" fontId="11" fillId="0" borderId="0" xfId="0" applyFont="true" applyBorder="false" applyAlignment="true" applyProtection="false">
      <alignment horizontal="left" vertical="bottom" textRotation="0" wrapText="true" indent="0" shrinkToFit="false"/>
      <protection locked="true" hidden="false"/>
    </xf>
    <xf numFmtId="166" fontId="12" fillId="2" borderId="3" xfId="0" applyFont="true" applyBorder="true" applyAlignment="true" applyProtection="false">
      <alignment horizontal="left" vertical="bottom" textRotation="0" wrapText="false" indent="0" shrinkToFit="false"/>
      <protection locked="true" hidden="false"/>
    </xf>
    <xf numFmtId="164" fontId="12" fillId="2" borderId="3" xfId="0" applyFont="true" applyBorder="true" applyAlignment="true" applyProtection="false">
      <alignment horizontal="left" vertical="bottom" textRotation="0" wrapText="true" indent="0" shrinkToFit="false"/>
      <protection locked="true" hidden="false"/>
    </xf>
    <xf numFmtId="164" fontId="12" fillId="2" borderId="3" xfId="0" applyFont="true" applyBorder="true" applyAlignment="true" applyProtection="false">
      <alignment horizontal="general" vertical="bottom" textRotation="0" wrapText="true" indent="0" shrinkToFit="false"/>
      <protection locked="true" hidden="false"/>
    </xf>
    <xf numFmtId="164" fontId="12" fillId="2" borderId="3" xfId="0" applyFont="true" applyBorder="true" applyAlignment="true" applyProtection="false">
      <alignment horizontal="center" vertical="bottom" textRotation="0" wrapText="false" indent="0" shrinkToFit="false"/>
      <protection locked="true" hidden="false"/>
    </xf>
    <xf numFmtId="164" fontId="12" fillId="2" borderId="3" xfId="0" applyFont="true" applyBorder="true" applyAlignment="true" applyProtection="false">
      <alignment horizontal="center" vertical="bottom" textRotation="0" wrapText="true" indent="0" shrinkToFit="false"/>
      <protection locked="true" hidden="false"/>
    </xf>
    <xf numFmtId="164" fontId="13" fillId="2" borderId="3" xfId="0" applyFont="true" applyBorder="true" applyAlignment="true" applyProtection="false">
      <alignment horizontal="center" vertical="bottom" textRotation="0" wrapText="true" indent="0" shrinkToFit="false"/>
      <protection locked="true" hidden="false"/>
    </xf>
    <xf numFmtId="166" fontId="11" fillId="2" borderId="0" xfId="0" applyFont="true" applyBorder="false" applyAlignment="true" applyProtection="false">
      <alignment horizontal="left" vertical="bottom" textRotation="0" wrapText="true" indent="0" shrinkToFit="false"/>
      <protection locked="true" hidden="false"/>
    </xf>
    <xf numFmtId="164" fontId="11" fillId="2" borderId="0" xfId="0" applyFont="true" applyBorder="false" applyAlignment="true" applyProtection="false">
      <alignment horizontal="left" vertical="bottom" textRotation="0" wrapText="true" indent="0" shrinkToFit="false"/>
      <protection locked="true" hidden="false"/>
    </xf>
    <xf numFmtId="164" fontId="11" fillId="2" borderId="0" xfId="0" applyFont="true" applyBorder="false" applyAlignment="true" applyProtection="false">
      <alignment horizontal="general" vertical="bottom" textRotation="0" wrapText="true" indent="0" shrinkToFit="false"/>
      <protection locked="true" hidden="false"/>
    </xf>
    <xf numFmtId="164" fontId="11" fillId="2" borderId="0" xfId="0" applyFont="true" applyBorder="false" applyAlignment="true" applyProtection="false">
      <alignment horizontal="center" vertical="bottom" textRotation="0" wrapText="false" indent="0" shrinkToFit="false"/>
      <protection locked="true" hidden="false"/>
    </xf>
    <xf numFmtId="164" fontId="11" fillId="2" borderId="0" xfId="0" applyFont="true" applyBorder="false" applyAlignment="true" applyProtection="false">
      <alignment horizontal="center" vertical="bottom" textRotation="0" wrapText="true" indent="0" shrinkToFit="false"/>
      <protection locked="true" hidden="false"/>
    </xf>
    <xf numFmtId="164" fontId="10" fillId="2" borderId="0" xfId="0" applyFont="true" applyBorder="false" applyAlignment="true" applyProtection="false">
      <alignment horizontal="center" vertical="bottom" textRotation="0" wrapText="true" indent="0" shrinkToFit="false"/>
      <protection locked="true" hidden="false"/>
    </xf>
    <xf numFmtId="166" fontId="10" fillId="2" borderId="0" xfId="0" applyFont="true" applyBorder="false" applyAlignment="false" applyProtection="false">
      <alignment horizontal="general" vertical="bottom" textRotation="0" wrapText="false" indent="0" shrinkToFit="false"/>
      <protection locked="true" hidden="false"/>
    </xf>
    <xf numFmtId="164" fontId="10" fillId="2" borderId="0" xfId="0" applyFont="true" applyBorder="false" applyAlignment="true" applyProtection="false">
      <alignment horizontal="left" vertical="bottom" textRotation="0" wrapText="false" indent="0" shrinkToFit="false"/>
      <protection locked="true" hidden="false"/>
    </xf>
    <xf numFmtId="164" fontId="10" fillId="2" borderId="0" xfId="0" applyFont="true" applyBorder="false" applyAlignment="true" applyProtection="false">
      <alignment horizontal="general" vertical="bottom" textRotation="0" wrapText="false" indent="0" shrinkToFit="false"/>
      <protection locked="true" hidden="false"/>
    </xf>
    <xf numFmtId="164" fontId="10" fillId="2" borderId="0" xfId="0" applyFont="true" applyBorder="false" applyAlignment="true" applyProtection="false">
      <alignment horizontal="general" vertical="bottom" textRotation="0" wrapText="true" indent="0" shrinkToFit="false"/>
      <protection locked="true" hidden="false"/>
    </xf>
    <xf numFmtId="164" fontId="10" fillId="2" borderId="0" xfId="0" applyFont="true" applyBorder="false" applyAlignment="false" applyProtection="false">
      <alignment horizontal="general" vertical="bottom" textRotation="0" wrapText="false" indent="0" shrinkToFit="false"/>
      <protection locked="true" hidden="false"/>
    </xf>
    <xf numFmtId="164" fontId="10" fillId="2" borderId="0" xfId="0" applyFont="true" applyBorder="false" applyAlignment="true" applyProtection="false">
      <alignment horizontal="center" vertical="bottom" textRotation="0" wrapText="false" indent="0" shrinkToFit="false"/>
      <protection locked="true" hidden="false"/>
    </xf>
    <xf numFmtId="164" fontId="11" fillId="2" borderId="0" xfId="0" applyFont="true" applyBorder="true" applyAlignment="true" applyProtection="false">
      <alignment horizontal="general" vertical="top" textRotation="0" wrapText="true" indent="0" shrinkToFit="false"/>
      <protection locked="true" hidden="false"/>
    </xf>
    <xf numFmtId="164" fontId="11" fillId="2" borderId="4" xfId="0" applyFont="true" applyBorder="true" applyAlignment="true" applyProtection="false">
      <alignment horizontal="center" vertical="center" textRotation="0" wrapText="true" indent="0" shrinkToFit="false"/>
      <protection locked="true" hidden="false"/>
    </xf>
    <xf numFmtId="164" fontId="11" fillId="2" borderId="0" xfId="0" applyFont="true" applyBorder="true" applyAlignment="true" applyProtection="false">
      <alignment horizontal="center" vertical="top" textRotation="0" wrapText="true" indent="0" shrinkToFit="false"/>
      <protection locked="true" hidden="false"/>
    </xf>
    <xf numFmtId="164" fontId="11" fillId="2" borderId="0" xfId="0" applyFont="true" applyBorder="true" applyAlignment="true" applyProtection="false">
      <alignment horizontal="center" vertical="bottom" textRotation="0" wrapText="true" indent="0" shrinkToFit="false"/>
      <protection locked="true" hidden="false"/>
    </xf>
    <xf numFmtId="164" fontId="11" fillId="2" borderId="0" xfId="0" applyFont="true" applyBorder="false" applyAlignment="true" applyProtection="false">
      <alignment horizontal="general" vertical="top" textRotation="0" wrapText="true" indent="0" shrinkToFit="false"/>
      <protection locked="true" hidden="false"/>
    </xf>
    <xf numFmtId="164" fontId="11" fillId="2" borderId="4" xfId="0" applyFont="true" applyBorder="true" applyAlignment="true" applyProtection="false">
      <alignment horizontal="center" vertical="top" textRotation="0" wrapText="true" indent="0" shrinkToFit="false"/>
      <protection locked="true" hidden="false"/>
    </xf>
    <xf numFmtId="164" fontId="11" fillId="2" borderId="3" xfId="0" applyFont="true" applyBorder="true" applyAlignment="true" applyProtection="false">
      <alignment horizontal="general" vertical="top" textRotation="0" wrapText="true" indent="0" shrinkToFit="false"/>
      <protection locked="true" hidden="false"/>
    </xf>
    <xf numFmtId="164" fontId="11" fillId="2" borderId="0" xfId="0" applyFont="true" applyBorder="false" applyAlignment="true" applyProtection="false">
      <alignment horizontal="general" vertical="center" textRotation="0" wrapText="true" indent="0" shrinkToFit="false"/>
      <protection locked="true" hidden="false"/>
    </xf>
    <xf numFmtId="166" fontId="11" fillId="2" borderId="4" xfId="0" applyFont="true" applyBorder="true" applyAlignment="true" applyProtection="false">
      <alignment horizontal="left" vertical="bottom" textRotation="0" wrapText="true" indent="0" shrinkToFit="false"/>
      <protection locked="true" hidden="false"/>
    </xf>
    <xf numFmtId="164" fontId="11" fillId="2" borderId="4" xfId="0" applyFont="true" applyBorder="true" applyAlignment="true" applyProtection="false">
      <alignment horizontal="left" vertical="bottom" textRotation="0" wrapText="true" indent="0" shrinkToFit="false"/>
      <protection locked="true" hidden="false"/>
    </xf>
    <xf numFmtId="164" fontId="11" fillId="2" borderId="4" xfId="0" applyFont="true" applyBorder="true" applyAlignment="true" applyProtection="false">
      <alignment horizontal="general" vertical="bottom" textRotation="0" wrapText="true" indent="0" shrinkToFit="false"/>
      <protection locked="true" hidden="false"/>
    </xf>
    <xf numFmtId="164" fontId="11" fillId="2" borderId="4" xfId="0" applyFont="true" applyBorder="true" applyAlignment="true" applyProtection="false">
      <alignment horizontal="center" vertical="bottom" textRotation="0" wrapText="false" indent="0" shrinkToFit="false"/>
      <protection locked="true" hidden="false"/>
    </xf>
    <xf numFmtId="164" fontId="11" fillId="2" borderId="4" xfId="0" applyFont="true" applyBorder="true" applyAlignment="true" applyProtection="false">
      <alignment horizontal="center" vertical="bottom" textRotation="0" wrapText="true" indent="0" shrinkToFit="false"/>
      <protection locked="true" hidden="false"/>
    </xf>
    <xf numFmtId="164" fontId="10" fillId="2" borderId="4" xfId="0" applyFont="true" applyBorder="true" applyAlignment="true" applyProtection="false">
      <alignment horizontal="center" vertical="bottom" textRotation="0" wrapText="true" indent="0" shrinkToFit="false"/>
      <protection locked="true" hidden="false"/>
    </xf>
    <xf numFmtId="166" fontId="12" fillId="2" borderId="0" xfId="0" applyFont="true" applyBorder="true" applyAlignment="true" applyProtection="false">
      <alignment horizontal="left" vertical="bottom" textRotation="0" wrapText="false" indent="0" shrinkToFit="false"/>
      <protection locked="true" hidden="false"/>
    </xf>
    <xf numFmtId="164" fontId="14" fillId="2" borderId="5" xfId="20" applyFont="true" applyBorder="true" applyAlignment="true" applyProtection="false">
      <alignment horizontal="left" vertical="bottom" textRotation="0" wrapText="true" indent="0" shrinkToFit="false"/>
      <protection locked="true" hidden="false"/>
    </xf>
    <xf numFmtId="166" fontId="11" fillId="2" borderId="0" xfId="0" applyFont="true" applyBorder="true" applyAlignment="true" applyProtection="false">
      <alignment horizontal="left" vertical="bottom" textRotation="0" wrapText="true" indent="0" shrinkToFit="false"/>
      <protection locked="true" hidden="false"/>
    </xf>
    <xf numFmtId="164" fontId="11" fillId="2" borderId="0" xfId="0" applyFont="true" applyBorder="true" applyAlignment="true" applyProtection="false">
      <alignment horizontal="left" vertical="bottom" textRotation="0" wrapText="true" indent="0" shrinkToFit="false"/>
      <protection locked="true" hidden="false"/>
    </xf>
    <xf numFmtId="164" fontId="11" fillId="2" borderId="0" xfId="0" applyFont="true" applyBorder="false" applyAlignment="true" applyProtection="false">
      <alignment horizontal="left" vertical="top" textRotation="0" wrapText="true" indent="0" shrinkToFit="false"/>
      <protection locked="true" hidden="false"/>
    </xf>
    <xf numFmtId="164" fontId="11" fillId="2" borderId="0" xfId="0" applyFont="true" applyBorder="true" applyAlignment="true" applyProtection="false">
      <alignment horizontal="general" vertical="bottom" textRotation="0" wrapText="true" indent="0" shrinkToFit="false"/>
      <protection locked="true" hidden="false"/>
    </xf>
    <xf numFmtId="164" fontId="11" fillId="2" borderId="0" xfId="0" applyFont="true" applyBorder="true" applyAlignment="true" applyProtection="false">
      <alignment horizontal="center" vertical="bottom" textRotation="0" wrapText="false" indent="0" shrinkToFit="false"/>
      <protection locked="true" hidden="false"/>
    </xf>
    <xf numFmtId="164" fontId="10" fillId="2" borderId="0" xfId="0" applyFont="true" applyBorder="true" applyAlignment="true" applyProtection="false">
      <alignment horizontal="center" vertical="bottom" textRotation="0" wrapText="true" indent="0" shrinkToFit="false"/>
      <protection locked="true" hidden="false"/>
    </xf>
    <xf numFmtId="164" fontId="11" fillId="2" borderId="4" xfId="0" applyFont="true" applyBorder="true" applyAlignment="true" applyProtection="false">
      <alignment horizontal="general" vertical="top" textRotation="0" wrapText="true" indent="0" shrinkToFit="false"/>
      <protection locked="true" hidden="false"/>
    </xf>
    <xf numFmtId="164" fontId="12" fillId="2" borderId="0" xfId="0" applyFont="true" applyBorder="true" applyAlignment="true" applyProtection="false">
      <alignment horizontal="left" vertical="bottom" textRotation="0" wrapText="tru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2" fillId="2" borderId="0" xfId="0" applyFont="true" applyBorder="true" applyAlignment="true" applyProtection="false">
      <alignment horizontal="center" vertical="bottom" textRotation="0" wrapText="true" indent="0" shrinkToFit="false"/>
      <protection locked="true" hidden="false"/>
    </xf>
    <xf numFmtId="164" fontId="13" fillId="2" borderId="0" xfId="0" applyFont="true" applyBorder="true" applyAlignment="true" applyProtection="false">
      <alignment horizontal="center" vertical="bottom" textRotation="0" wrapText="true" indent="0" shrinkToFit="false"/>
      <protection locked="true" hidden="false"/>
    </xf>
    <xf numFmtId="164" fontId="10" fillId="0" borderId="4" xfId="0" applyFont="true" applyBorder="true" applyAlignment="false" applyProtection="false">
      <alignment horizontal="general" vertical="bottom" textRotation="0" wrapText="false" indent="0" shrinkToFit="false"/>
      <protection locked="true" hidden="false"/>
    </xf>
    <xf numFmtId="166" fontId="11" fillId="2" borderId="0" xfId="0" applyFont="true" applyBorder="true" applyAlignment="true" applyProtection="false">
      <alignment horizontal="left" vertical="bottom" textRotation="0" wrapText="fals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6" fontId="12" fillId="2" borderId="0" xfId="0" applyFont="true" applyBorder="true" applyAlignment="true" applyProtection="false">
      <alignment horizontal="left" vertical="bottom" textRotation="0" wrapText="true" indent="0" shrinkToFit="false"/>
      <protection locked="true" hidden="false"/>
    </xf>
    <xf numFmtId="166" fontId="12" fillId="2" borderId="3" xfId="0" applyFont="true" applyBorder="true" applyAlignment="true" applyProtection="false">
      <alignment horizontal="left" vertical="bottom" textRotation="0" wrapText="true" indent="0" shrinkToFit="false"/>
      <protection locked="true" hidden="false"/>
    </xf>
    <xf numFmtId="168" fontId="11" fillId="2" borderId="0" xfId="0" applyFont="true" applyBorder="false" applyAlignment="true" applyProtection="false">
      <alignment horizontal="center" vertical="bottom" textRotation="0" wrapText="false" indent="0" shrinkToFit="false"/>
      <protection locked="true" hidden="false"/>
    </xf>
    <xf numFmtId="164" fontId="10" fillId="2" borderId="0" xfId="0" applyFont="true" applyBorder="true" applyAlignment="true" applyProtection="false">
      <alignment horizontal="center" vertical="bottom" textRotation="0" wrapText="false" indent="0" shrinkToFit="false"/>
      <protection locked="true" hidden="false"/>
    </xf>
    <xf numFmtId="164" fontId="10" fillId="2" borderId="3" xfId="0" applyFont="true" applyBorder="true" applyAlignment="false" applyProtection="false">
      <alignment horizontal="general" vertical="bottom" textRotation="0" wrapText="false" indent="0" shrinkToFit="false"/>
      <protection locked="true" hidden="false"/>
    </xf>
    <xf numFmtId="164" fontId="13" fillId="2" borderId="3" xfId="0" applyFont="true" applyBorder="true" applyAlignment="false" applyProtection="false">
      <alignment horizontal="general" vertical="bottom" textRotation="0" wrapText="false" indent="0" shrinkToFit="false"/>
      <protection locked="true" hidden="false"/>
    </xf>
    <xf numFmtId="164" fontId="10" fillId="0" borderId="3" xfId="0" applyFont="true" applyBorder="true" applyAlignment="false" applyProtection="false">
      <alignment horizontal="general" vertical="bottom" textRotation="0" wrapText="false" indent="0" shrinkToFit="false"/>
      <protection locked="true" hidden="false"/>
    </xf>
    <xf numFmtId="164" fontId="10" fillId="2" borderId="0" xfId="0" applyFont="true" applyBorder="true" applyAlignment="true" applyProtection="false">
      <alignment horizontal="general" vertical="bottom" textRotation="0" wrapText="false" indent="0" shrinkToFit="false"/>
      <protection locked="true" hidden="false"/>
    </xf>
    <xf numFmtId="164" fontId="10" fillId="2" borderId="0" xfId="0" applyFont="true" applyBorder="true" applyAlignment="true" applyProtection="false">
      <alignment horizontal="general" vertical="bottom" textRotation="0" wrapText="true" indent="0" shrinkToFit="false"/>
      <protection locked="true" hidden="false"/>
    </xf>
    <xf numFmtId="164" fontId="11" fillId="2" borderId="3" xfId="0" applyFont="true" applyBorder="true" applyAlignment="true" applyProtection="false">
      <alignment horizontal="left" vertical="bottom" textRotation="0" wrapText="true" indent="0" shrinkToFit="false"/>
      <protection locked="true" hidden="false"/>
    </xf>
    <xf numFmtId="164" fontId="11" fillId="2" borderId="3" xfId="0" applyFont="true" applyBorder="true" applyAlignment="true" applyProtection="false">
      <alignment horizontal="center" vertical="bottom" textRotation="0" wrapText="false" indent="0" shrinkToFit="false"/>
      <protection locked="true" hidden="false"/>
    </xf>
    <xf numFmtId="164" fontId="11" fillId="2" borderId="3" xfId="0" applyFont="true" applyBorder="true" applyAlignment="true" applyProtection="false">
      <alignment horizontal="center" vertical="bottom" textRotation="0" wrapText="true" indent="0" shrinkToFit="false"/>
      <protection locked="true" hidden="false"/>
    </xf>
    <xf numFmtId="164" fontId="10" fillId="2" borderId="3" xfId="0" applyFont="true" applyBorder="true" applyAlignment="true" applyProtection="false">
      <alignment horizontal="center" vertical="bottom" textRotation="0" wrapText="true" indent="0" shrinkToFit="false"/>
      <protection locked="true" hidden="false"/>
    </xf>
    <xf numFmtId="166" fontId="13" fillId="2" borderId="3" xfId="0" applyFont="true" applyBorder="true" applyAlignment="false" applyProtection="false">
      <alignment horizontal="general" vertical="bottom" textRotation="0" wrapText="false" indent="0" shrinkToFit="false"/>
      <protection locked="true" hidden="false"/>
    </xf>
    <xf numFmtId="164" fontId="12" fillId="2" borderId="3" xfId="0" applyFont="true" applyBorder="true" applyAlignment="true" applyProtection="false">
      <alignment horizontal="general" vertical="bottom" textRotation="0" wrapText="false" indent="0" shrinkToFit="false"/>
      <protection locked="true" hidden="false"/>
    </xf>
    <xf numFmtId="164" fontId="11" fillId="2" borderId="3" xfId="0" applyFont="true" applyBorder="true" applyAlignment="true" applyProtection="false">
      <alignment horizontal="left" vertical="bottom" textRotation="0" wrapText="false" indent="0" shrinkToFit="false"/>
      <protection locked="true" hidden="false"/>
    </xf>
    <xf numFmtId="164" fontId="10" fillId="2" borderId="3" xfId="0" applyFont="true" applyBorder="true" applyAlignment="true" applyProtection="false">
      <alignment horizontal="center" vertical="bottom" textRotation="0" wrapText="false" indent="0" shrinkToFit="false"/>
      <protection locked="true" hidden="false"/>
    </xf>
    <xf numFmtId="164" fontId="11" fillId="2" borderId="0" xfId="0" applyFont="true" applyBorder="false" applyAlignment="true" applyProtection="false">
      <alignment horizontal="left" vertical="bottom" textRotation="0" wrapText="false" indent="0" shrinkToFit="false"/>
      <protection locked="true" hidden="false"/>
    </xf>
    <xf numFmtId="164" fontId="11" fillId="2" borderId="0" xfId="0" applyFont="true" applyBorder="false" applyAlignment="false" applyProtection="false">
      <alignment horizontal="general" vertical="bottom" textRotation="0" wrapText="false" indent="0" shrinkToFit="false"/>
      <protection locked="true" hidden="false"/>
    </xf>
    <xf numFmtId="164" fontId="11" fillId="2" borderId="0" xfId="0" applyFont="true" applyBorder="true" applyAlignment="true" applyProtection="false">
      <alignment horizontal="general" vertical="bottom" textRotation="0" wrapText="false" indent="0" shrinkToFit="false"/>
      <protection locked="true" hidden="false"/>
    </xf>
    <xf numFmtId="164" fontId="11" fillId="2" borderId="0" xfId="0" applyFont="true" applyBorder="false" applyAlignment="true" applyProtection="false">
      <alignment horizontal="general" vertical="bottom" textRotation="0" wrapText="false" indent="0" shrinkToFit="false"/>
      <protection locked="true" hidden="false"/>
    </xf>
    <xf numFmtId="164" fontId="11" fillId="2" borderId="0" xfId="0" applyFont="true" applyBorder="true" applyAlignment="true" applyProtection="false">
      <alignment horizontal="left" vertical="top" textRotation="0" wrapText="true" indent="0" shrinkToFit="false"/>
      <protection locked="true" hidden="false"/>
    </xf>
    <xf numFmtId="164" fontId="10" fillId="2" borderId="0" xfId="0" applyFont="true" applyBorder="true" applyAlignment="true" applyProtection="false">
      <alignment horizontal="center" vertical="top" textRotation="0" wrapText="false" indent="0" shrinkToFit="false"/>
      <protection locked="true" hidden="false"/>
    </xf>
    <xf numFmtId="164" fontId="11" fillId="2" borderId="0" xfId="0" applyFont="true" applyBorder="true" applyAlignment="true" applyProtection="false">
      <alignment horizontal="center" vertical="top" textRotation="0" wrapText="false" indent="0" shrinkToFit="false"/>
      <protection locked="true" hidden="false"/>
    </xf>
    <xf numFmtId="166" fontId="10" fillId="2" borderId="3"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right" vertical="bottom" textRotation="0" wrapText="true" indent="0" shrinkToFit="false"/>
      <protection locked="true" hidden="false"/>
    </xf>
    <xf numFmtId="164" fontId="7" fillId="0" borderId="0" xfId="0" applyFont="true" applyBorder="tru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6" fontId="11" fillId="0" borderId="0" xfId="0" applyFont="true" applyBorder="true" applyAlignment="true" applyProtection="false">
      <alignment horizontal="left" vertical="bottom" textRotation="0" wrapText="true" indent="0" shrinkToFit="false"/>
      <protection locked="true" hidden="false"/>
    </xf>
    <xf numFmtId="166" fontId="1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fgColor rgb="FFC0C0C0"/>
          <bgColor rgb="FF000000"/>
        </patternFill>
      </fill>
    </dxf>
    <dxf>
      <fill>
        <patternFill patternType="solid">
          <bgColor rgb="FF000000"/>
        </patternFill>
      </fill>
    </dxf>
    <dxf>
      <fill>
        <patternFill patternType="solid">
          <fgColor rgb="FF000000"/>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0</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12</v>
      </c>
      <c r="D4" s="3"/>
      <c r="E4" s="0" t="s">
        <v>6</v>
      </c>
      <c r="F4" s="3" t="n">
        <f aca="false">1+1+1*2+1+1+1</f>
        <v>7</v>
      </c>
    </row>
    <row r="5" customFormat="false" ht="12.75" hidden="false" customHeight="false" outlineLevel="0" collapsed="false">
      <c r="A5" s="0" t="n">
        <v>2</v>
      </c>
      <c r="B5" s="3" t="s">
        <v>7</v>
      </c>
      <c r="C5" s="3" t="n">
        <f aca="false">+F15</f>
        <v>1</v>
      </c>
      <c r="D5" s="3"/>
      <c r="E5" s="0" t="s">
        <v>8</v>
      </c>
    </row>
    <row r="6" customFormat="false" ht="12.75" hidden="false" customHeight="false" outlineLevel="0" collapsed="false">
      <c r="A6" s="0" t="n">
        <v>3</v>
      </c>
      <c r="B6" s="3" t="s">
        <v>9</v>
      </c>
      <c r="C6" s="3" t="n">
        <f aca="false">+F25</f>
        <v>6</v>
      </c>
      <c r="D6" s="3"/>
      <c r="E6" s="7" t="s">
        <v>10</v>
      </c>
      <c r="F6" s="0" t="n">
        <v>1</v>
      </c>
    </row>
    <row r="7" customFormat="false" ht="12.75" hidden="false" customHeight="false" outlineLevel="0" collapsed="false">
      <c r="A7" s="0" t="n">
        <v>4</v>
      </c>
      <c r="B7" s="3" t="s">
        <v>11</v>
      </c>
      <c r="C7" s="3" t="n">
        <f aca="false">+F31</f>
        <v>0</v>
      </c>
      <c r="D7" s="3"/>
      <c r="E7" s="7" t="s">
        <v>12</v>
      </c>
      <c r="F7" s="8" t="n">
        <f aca="false">2+1</f>
        <v>3</v>
      </c>
    </row>
    <row r="8" customFormat="false" ht="12.75" hidden="false" customHeight="false" outlineLevel="0" collapsed="false">
      <c r="A8" s="0" t="n">
        <v>5</v>
      </c>
      <c r="B8" s="3" t="s">
        <v>13</v>
      </c>
      <c r="C8" s="3" t="n">
        <v>0</v>
      </c>
      <c r="D8" s="3"/>
      <c r="E8" s="0" t="s">
        <v>14</v>
      </c>
      <c r="F8" s="0" t="n">
        <f aca="false">1</f>
        <v>1</v>
      </c>
    </row>
    <row r="9" customFormat="false" ht="13.5" hidden="false" customHeight="false" outlineLevel="0" collapsed="false">
      <c r="A9" s="9"/>
      <c r="B9" s="9" t="s">
        <v>3</v>
      </c>
      <c r="C9" s="10" t="n">
        <f aca="false">SUM(C4:C8)</f>
        <v>19</v>
      </c>
      <c r="D9" s="3"/>
      <c r="E9" s="11" t="s">
        <v>3</v>
      </c>
      <c r="F9" s="10" t="n">
        <f aca="false">SUM(F4:F8)</f>
        <v>12</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0</v>
      </c>
    </row>
    <row r="14" customFormat="false" ht="12.75" hidden="false" customHeight="false" outlineLevel="0" collapsed="false">
      <c r="B14" s="12"/>
      <c r="C14" s="3"/>
      <c r="D14" s="3"/>
      <c r="E14" s="7" t="s">
        <v>14</v>
      </c>
      <c r="F14" s="8" t="n">
        <f aca="false">1</f>
        <v>1</v>
      </c>
    </row>
    <row r="15" customFormat="false" ht="13.5" hidden="false" customHeight="false" outlineLevel="0" collapsed="false">
      <c r="B15" s="12"/>
      <c r="C15" s="3"/>
      <c r="D15" s="3"/>
      <c r="E15" s="11" t="s">
        <v>3</v>
      </c>
      <c r="F15" s="10" t="n">
        <f aca="false">SUM(F13:F14)</f>
        <v>1</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t="n">
        <f aca="false">1+1</f>
        <v>2</v>
      </c>
    </row>
    <row r="20" customFormat="false" ht="12.75" hidden="false" customHeight="false" outlineLevel="0" collapsed="false">
      <c r="B20" s="12"/>
      <c r="C20" s="3"/>
      <c r="D20" s="3"/>
      <c r="E20" s="0" t="s">
        <v>19</v>
      </c>
      <c r="F20" s="0" t="n">
        <f aca="false">1</f>
        <v>1</v>
      </c>
    </row>
    <row r="21" customFormat="false" ht="12.75" hidden="false" customHeight="false" outlineLevel="0" collapsed="false">
      <c r="B21" s="12"/>
      <c r="C21" s="3"/>
      <c r="D21" s="3"/>
      <c r="E21" s="0" t="s">
        <v>20</v>
      </c>
    </row>
    <row r="22" customFormat="false" ht="12.75" hidden="false" customHeight="false" outlineLevel="0" collapsed="false">
      <c r="B22" s="12"/>
      <c r="C22" s="3"/>
      <c r="D22" s="3"/>
      <c r="E22" s="0" t="s">
        <v>21</v>
      </c>
      <c r="F22" s="0" t="n">
        <f aca="false">1</f>
        <v>1</v>
      </c>
    </row>
    <row r="23" customFormat="false" ht="12.75" hidden="false" customHeight="false" outlineLevel="0" collapsed="false">
      <c r="E23" s="0" t="s">
        <v>22</v>
      </c>
      <c r="F23" s="0" t="n">
        <f aca="false">1*2</f>
        <v>2</v>
      </c>
    </row>
    <row r="24" customFormat="false" ht="12.75" hidden="false" customHeight="false" outlineLevel="0" collapsed="false">
      <c r="E24" s="7" t="s">
        <v>14</v>
      </c>
      <c r="F24" s="8"/>
    </row>
    <row r="25" customFormat="false" ht="12.75" hidden="false" customHeight="true" outlineLevel="0" collapsed="false">
      <c r="E25" s="11" t="s">
        <v>3</v>
      </c>
      <c r="F25" s="15" t="n">
        <f aca="false">SUM(F19:F24)</f>
        <v>6</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820</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16</v>
      </c>
      <c r="D4" s="3"/>
      <c r="E4" s="0" t="s">
        <v>6</v>
      </c>
      <c r="F4" s="3" t="n">
        <f aca="false">1+1+1+1+1+1+1+1+1</f>
        <v>9</v>
      </c>
    </row>
    <row r="5" customFormat="false" ht="12.75" hidden="false" customHeight="false" outlineLevel="0" collapsed="false">
      <c r="A5" s="0" t="n">
        <v>2</v>
      </c>
      <c r="B5" s="3" t="s">
        <v>7</v>
      </c>
      <c r="C5" s="3" t="n">
        <f aca="false">+F15</f>
        <v>1</v>
      </c>
      <c r="D5" s="3"/>
      <c r="E5" s="0" t="s">
        <v>8</v>
      </c>
      <c r="F5" s="0" t="n">
        <v>0</v>
      </c>
    </row>
    <row r="6" customFormat="false" ht="12.75" hidden="false" customHeight="false" outlineLevel="0" collapsed="false">
      <c r="A6" s="0" t="n">
        <v>3</v>
      </c>
      <c r="B6" s="3" t="s">
        <v>9</v>
      </c>
      <c r="C6" s="3" t="n">
        <f aca="false">+F25</f>
        <v>5</v>
      </c>
      <c r="D6" s="3"/>
      <c r="E6" s="7" t="s">
        <v>10</v>
      </c>
      <c r="F6" s="0" t="n">
        <f aca="false">1+1+1+1+1+1</f>
        <v>6</v>
      </c>
    </row>
    <row r="7" customFormat="false" ht="12.75" hidden="false" customHeight="false" outlineLevel="0" collapsed="false">
      <c r="A7" s="0" t="n">
        <v>4</v>
      </c>
      <c r="B7" s="3" t="s">
        <v>11</v>
      </c>
      <c r="C7" s="3" t="n">
        <f aca="false">+F31</f>
        <v>0</v>
      </c>
      <c r="D7" s="3"/>
      <c r="E7" s="7" t="s">
        <v>12</v>
      </c>
      <c r="F7" s="8" t="n">
        <v>0</v>
      </c>
    </row>
    <row r="8" customFormat="false" ht="12.75" hidden="false" customHeight="false" outlineLevel="0" collapsed="false">
      <c r="A8" s="0" t="n">
        <v>5</v>
      </c>
      <c r="B8" s="3" t="s">
        <v>13</v>
      </c>
      <c r="C8" s="3" t="n">
        <v>0</v>
      </c>
      <c r="D8" s="3"/>
      <c r="E8" s="0" t="s">
        <v>14</v>
      </c>
      <c r="F8" s="0" t="n">
        <v>1</v>
      </c>
    </row>
    <row r="9" customFormat="false" ht="13.5" hidden="false" customHeight="false" outlineLevel="0" collapsed="false">
      <c r="A9" s="9"/>
      <c r="B9" s="9" t="s">
        <v>3</v>
      </c>
      <c r="C9" s="10" t="n">
        <f aca="false">SUM(C4:C8)</f>
        <v>22</v>
      </c>
      <c r="D9" s="3"/>
      <c r="E9" s="11" t="s">
        <v>3</v>
      </c>
      <c r="F9" s="10" t="n">
        <f aca="false">SUM(F4:F8)</f>
        <v>16</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1</v>
      </c>
    </row>
    <row r="14" customFormat="false" ht="12.75" hidden="false" customHeight="false" outlineLevel="0" collapsed="false">
      <c r="B14" s="12"/>
      <c r="C14" s="3"/>
      <c r="D14" s="3"/>
      <c r="E14" s="7" t="s">
        <v>14</v>
      </c>
      <c r="F14" s="8" t="n">
        <v>0</v>
      </c>
    </row>
    <row r="15" customFormat="false" ht="13.5" hidden="false" customHeight="false" outlineLevel="0" collapsed="false">
      <c r="B15" s="12"/>
      <c r="C15" s="3"/>
      <c r="D15" s="3"/>
      <c r="E15" s="11" t="s">
        <v>3</v>
      </c>
      <c r="F15" s="10" t="n">
        <f aca="false">SUM(F13:F14)</f>
        <v>1</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t="n">
        <v>1</v>
      </c>
    </row>
    <row r="20" customFormat="false" ht="12.75" hidden="false" customHeight="false" outlineLevel="0" collapsed="false">
      <c r="B20" s="12"/>
      <c r="C20" s="3"/>
      <c r="D20" s="3"/>
      <c r="E20" s="0" t="s">
        <v>19</v>
      </c>
      <c r="F20" s="0" t="n">
        <v>0</v>
      </c>
    </row>
    <row r="21" customFormat="false" ht="12.75" hidden="false" customHeight="false" outlineLevel="0" collapsed="false">
      <c r="B21" s="12"/>
      <c r="C21" s="3"/>
      <c r="D21" s="3"/>
      <c r="E21" s="0" t="s">
        <v>20</v>
      </c>
      <c r="F21" s="0" t="n">
        <v>0</v>
      </c>
    </row>
    <row r="22" customFormat="false" ht="12.75" hidden="false" customHeight="false" outlineLevel="0" collapsed="false">
      <c r="B22" s="12"/>
      <c r="C22" s="3"/>
      <c r="D22" s="3"/>
      <c r="E22" s="0" t="s">
        <v>814</v>
      </c>
      <c r="F22" s="0" t="n">
        <v>1</v>
      </c>
    </row>
    <row r="23" customFormat="false" ht="12.75" hidden="false" customHeight="false" outlineLevel="0" collapsed="false">
      <c r="E23" s="0" t="s">
        <v>22</v>
      </c>
      <c r="F23" s="0" t="n">
        <v>0</v>
      </c>
    </row>
    <row r="24" customFormat="false" ht="12.75" hidden="false" customHeight="false" outlineLevel="0" collapsed="false">
      <c r="E24" s="7" t="s">
        <v>14</v>
      </c>
      <c r="F24" s="8" t="n">
        <f aca="false">1+1+1</f>
        <v>3</v>
      </c>
    </row>
    <row r="25" customFormat="false" ht="12.75" hidden="false" customHeight="true" outlineLevel="0" collapsed="false">
      <c r="E25" s="11" t="s">
        <v>3</v>
      </c>
      <c r="F25" s="15" t="n">
        <f aca="false">SUM(F19:F24)</f>
        <v>5</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1"/>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B28" activeCellId="0" sqref="B28"/>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821</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F8</f>
        <v>5</v>
      </c>
      <c r="D4" s="3"/>
      <c r="E4" s="0" t="s">
        <v>6</v>
      </c>
      <c r="F4" s="3"/>
    </row>
    <row r="5" customFormat="false" ht="12.75" hidden="false" customHeight="false" outlineLevel="0" collapsed="false">
      <c r="A5" s="0" t="n">
        <v>2</v>
      </c>
      <c r="B5" s="3" t="s">
        <v>7</v>
      </c>
      <c r="C5" s="3" t="n">
        <f aca="false">F14</f>
        <v>0</v>
      </c>
      <c r="D5" s="3"/>
      <c r="E5" s="0" t="s">
        <v>8</v>
      </c>
      <c r="F5" s="0" t="n">
        <f aca="false">1</f>
        <v>1</v>
      </c>
    </row>
    <row r="6" customFormat="false" ht="12.75" hidden="false" customHeight="false" outlineLevel="0" collapsed="false">
      <c r="A6" s="0" t="n">
        <v>3</v>
      </c>
      <c r="B6" s="3" t="s">
        <v>9</v>
      </c>
      <c r="C6" s="3" t="n">
        <f aca="false">F24</f>
        <v>16</v>
      </c>
      <c r="D6" s="3"/>
      <c r="E6" s="7" t="s">
        <v>10</v>
      </c>
      <c r="F6" s="0" t="n">
        <f aca="false">1+1+1+1</f>
        <v>4</v>
      </c>
    </row>
    <row r="7" customFormat="false" ht="12.75" hidden="false" customHeight="false" outlineLevel="0" collapsed="false">
      <c r="A7" s="0" t="n">
        <v>4</v>
      </c>
      <c r="B7" s="3" t="s">
        <v>11</v>
      </c>
      <c r="C7" s="3" t="n">
        <f aca="false">F30</f>
        <v>0</v>
      </c>
      <c r="D7" s="3"/>
      <c r="E7" s="7" t="s">
        <v>12</v>
      </c>
      <c r="F7" s="13"/>
    </row>
    <row r="8" customFormat="false" ht="13.5" hidden="false" customHeight="false" outlineLevel="0" collapsed="false">
      <c r="A8" s="0" t="n">
        <v>5</v>
      </c>
      <c r="B8" s="3" t="s">
        <v>13</v>
      </c>
      <c r="C8" s="8" t="n">
        <v>0</v>
      </c>
      <c r="D8" s="3"/>
      <c r="E8" s="11" t="s">
        <v>3</v>
      </c>
      <c r="F8" s="10" t="n">
        <f aca="false">SUM(F4:F7)</f>
        <v>5</v>
      </c>
    </row>
    <row r="9" customFormat="false" ht="14.25" hidden="false" customHeight="false" outlineLevel="0" collapsed="false">
      <c r="A9" s="9"/>
      <c r="B9" s="9" t="s">
        <v>3</v>
      </c>
      <c r="C9" s="10" t="n">
        <f aca="false">SUM(C4:C8)</f>
        <v>21</v>
      </c>
      <c r="D9" s="3"/>
      <c r="E9" s="3"/>
      <c r="F9" s="3"/>
    </row>
    <row r="10" customFormat="false" ht="13.5" hidden="false" customHeight="false" outlineLevel="0" collapsed="false">
      <c r="B10" s="12"/>
      <c r="C10" s="3"/>
      <c r="D10" s="3"/>
      <c r="E10" s="12"/>
      <c r="F10" s="3"/>
    </row>
    <row r="11" customFormat="false" ht="12.75" hidden="false" customHeight="false" outlineLevel="0" collapsed="false">
      <c r="B11" s="12"/>
      <c r="C11" s="3"/>
      <c r="D11" s="3"/>
      <c r="E11" s="6" t="s">
        <v>15</v>
      </c>
      <c r="F11" s="5"/>
    </row>
    <row r="12" customFormat="false" ht="12.75" hidden="false" customHeight="false" outlineLevel="0" collapsed="false">
      <c r="B12" s="12"/>
      <c r="C12" s="3"/>
      <c r="D12" s="3"/>
      <c r="E12" s="7" t="s">
        <v>16</v>
      </c>
      <c r="F12" s="3" t="n">
        <v>0</v>
      </c>
    </row>
    <row r="13" customFormat="false" ht="12.75" hidden="false" customHeight="false" outlineLevel="0" collapsed="false">
      <c r="B13" s="12"/>
      <c r="C13" s="3"/>
      <c r="D13" s="3"/>
      <c r="E13" s="7" t="s">
        <v>14</v>
      </c>
      <c r="F13" s="13" t="n">
        <v>0</v>
      </c>
    </row>
    <row r="14" customFormat="false" ht="13.5" hidden="false" customHeight="false" outlineLevel="0" collapsed="false">
      <c r="B14" s="12"/>
      <c r="C14" s="3"/>
      <c r="D14" s="3"/>
      <c r="E14" s="11" t="s">
        <v>3</v>
      </c>
      <c r="F14" s="10" t="n">
        <f aca="false">SUM(F12:F13)</f>
        <v>0</v>
      </c>
    </row>
    <row r="15" customFormat="false" ht="13.5" hidden="false" customHeight="false" outlineLevel="0" collapsed="false">
      <c r="B15" s="12"/>
      <c r="C15" s="3"/>
      <c r="D15" s="3"/>
    </row>
    <row r="16" customFormat="false" ht="12.75" hidden="false" customHeight="false" outlineLevel="0" collapsed="false">
      <c r="B16" s="12"/>
      <c r="C16" s="13"/>
      <c r="D16" s="3"/>
    </row>
    <row r="17" customFormat="false" ht="12.75" hidden="false" customHeight="false" outlineLevel="0" collapsed="false">
      <c r="B17" s="12"/>
      <c r="C17" s="14"/>
      <c r="D17" s="3"/>
      <c r="E17" s="6" t="s">
        <v>17</v>
      </c>
      <c r="F17" s="5"/>
    </row>
    <row r="18" customFormat="false" ht="12.75" hidden="false" customHeight="false" outlineLevel="0" collapsed="false">
      <c r="B18" s="12"/>
      <c r="C18" s="3"/>
      <c r="D18" s="3"/>
      <c r="E18" s="7" t="s">
        <v>18</v>
      </c>
      <c r="F18" s="3"/>
    </row>
    <row r="19" customFormat="false" ht="12.75" hidden="false" customHeight="false" outlineLevel="0" collapsed="false">
      <c r="B19" s="12"/>
      <c r="C19" s="3"/>
      <c r="D19" s="3"/>
      <c r="E19" s="0" t="s">
        <v>19</v>
      </c>
      <c r="F19" s="0" t="n">
        <f aca="false">1</f>
        <v>1</v>
      </c>
    </row>
    <row r="20" customFormat="false" ht="12.75" hidden="false" customHeight="false" outlineLevel="0" collapsed="false">
      <c r="B20" s="12"/>
      <c r="C20" s="3"/>
      <c r="D20" s="3"/>
      <c r="E20" s="0" t="s">
        <v>20</v>
      </c>
      <c r="F20" s="0" t="n">
        <f aca="false">1+1</f>
        <v>2</v>
      </c>
    </row>
    <row r="21" customFormat="false" ht="12.75" hidden="false" customHeight="false" outlineLevel="0" collapsed="false">
      <c r="B21" s="12"/>
      <c r="C21" s="3"/>
      <c r="D21" s="3"/>
      <c r="E21" s="0" t="s">
        <v>814</v>
      </c>
      <c r="F21" s="0" t="n">
        <f aca="false">1+1+1</f>
        <v>3</v>
      </c>
    </row>
    <row r="22" customFormat="false" ht="12.75" hidden="false" customHeight="false" outlineLevel="0" collapsed="false">
      <c r="B22" s="12"/>
      <c r="C22" s="3"/>
      <c r="D22" s="3"/>
      <c r="E22" s="0" t="s">
        <v>22</v>
      </c>
      <c r="F22" s="0" t="n">
        <f aca="false">1*4</f>
        <v>4</v>
      </c>
    </row>
    <row r="23" customFormat="false" ht="12.75" hidden="false" customHeight="false" outlineLevel="0" collapsed="false">
      <c r="E23" s="7" t="s">
        <v>14</v>
      </c>
      <c r="F23" s="8" t="n">
        <f aca="false">1+1+1+1+1+1</f>
        <v>6</v>
      </c>
    </row>
    <row r="24" customFormat="false" ht="13.5" hidden="false" customHeight="false" outlineLevel="0" collapsed="false">
      <c r="E24" s="11" t="s">
        <v>3</v>
      </c>
      <c r="F24" s="10" t="n">
        <f aca="false">SUM(F18:F23)</f>
        <v>16</v>
      </c>
    </row>
    <row r="25" customFormat="false" ht="12.75" hidden="false" customHeight="true" outlineLevel="0" collapsed="false">
      <c r="E25" s="12"/>
      <c r="F25" s="3"/>
    </row>
    <row r="26" customFormat="false" ht="12.75" hidden="false" customHeight="false" outlineLevel="0" collapsed="false">
      <c r="E26" s="12"/>
      <c r="F26" s="14"/>
    </row>
    <row r="27" customFormat="false" ht="12.75" hidden="false" customHeight="false" outlineLevel="0" collapsed="false">
      <c r="E27" s="6" t="s">
        <v>23</v>
      </c>
      <c r="F27" s="5"/>
    </row>
    <row r="28" customFormat="false" ht="12.75" hidden="false" customHeight="false" outlineLevel="0" collapsed="false">
      <c r="E28" s="7" t="s">
        <v>24</v>
      </c>
      <c r="F28" s="3" t="n">
        <v>0</v>
      </c>
    </row>
    <row r="29" customFormat="false" ht="12.75" hidden="false" customHeight="false" outlineLevel="0" collapsed="false">
      <c r="E29" s="16" t="s">
        <v>14</v>
      </c>
      <c r="F29" s="13" t="n">
        <v>0</v>
      </c>
    </row>
    <row r="30" customFormat="false" ht="13.5" hidden="false" customHeight="false" outlineLevel="0" collapsed="false">
      <c r="E30" s="11" t="s">
        <v>3</v>
      </c>
      <c r="F30" s="10" t="n">
        <f aca="false">SUM(F28:F29)</f>
        <v>0</v>
      </c>
    </row>
    <row r="31"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9"/>
  <sheetViews>
    <sheetView showFormulas="false" showGridLines="true" showRowColHeaders="true" showZeros="true" rightToLeft="false" tabSelected="false" showOutlineSymbols="true" defaultGridColor="true" view="normal" topLeftCell="A2" colorId="64" zoomScale="100" zoomScaleNormal="100" zoomScalePageLayoutView="100" workbookViewId="0">
      <selection pane="topLeft" activeCell="F22" activeCellId="0" sqref="F22"/>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5" min="5" style="0" width="46.56"/>
  </cols>
  <sheetData>
    <row r="1" customFormat="false" ht="31.5" hidden="false" customHeight="false" outlineLevel="0" collapsed="false">
      <c r="B1" s="4" t="s">
        <v>822</v>
      </c>
      <c r="C1" s="3"/>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F8</f>
        <v>6</v>
      </c>
      <c r="D4" s="3"/>
      <c r="E4" s="0" t="s">
        <v>6</v>
      </c>
      <c r="F4" s="3" t="n">
        <f aca="false">1+1</f>
        <v>2</v>
      </c>
    </row>
    <row r="5" customFormat="false" ht="12.75" hidden="false" customHeight="false" outlineLevel="0" collapsed="false">
      <c r="A5" s="0" t="n">
        <v>2</v>
      </c>
      <c r="B5" s="3" t="s">
        <v>7</v>
      </c>
      <c r="C5" s="3" t="n">
        <f aca="false">F14</f>
        <v>0</v>
      </c>
      <c r="D5" s="3"/>
      <c r="E5" s="0" t="s">
        <v>8</v>
      </c>
    </row>
    <row r="6" customFormat="false" ht="13.5" hidden="false" customHeight="true" outlineLevel="0" collapsed="false">
      <c r="A6" s="0" t="n">
        <v>3</v>
      </c>
      <c r="B6" s="3" t="s">
        <v>9</v>
      </c>
      <c r="C6" s="3" t="n">
        <f aca="false">F22</f>
        <v>5</v>
      </c>
      <c r="D6" s="3"/>
      <c r="E6" s="7" t="s">
        <v>10</v>
      </c>
      <c r="F6" s="0" t="n">
        <v>1</v>
      </c>
    </row>
    <row r="7" customFormat="false" ht="13.5" hidden="false" customHeight="true" outlineLevel="0" collapsed="false">
      <c r="A7" s="0" t="n">
        <v>4</v>
      </c>
      <c r="B7" s="3" t="s">
        <v>11</v>
      </c>
      <c r="C7" s="3" t="n">
        <f aca="false">F28</f>
        <v>0</v>
      </c>
      <c r="D7" s="3"/>
      <c r="E7" s="7" t="s">
        <v>12</v>
      </c>
      <c r="F7" s="8" t="n">
        <f aca="false">1+1+1</f>
        <v>3</v>
      </c>
    </row>
    <row r="8" customFormat="false" ht="13.5" hidden="false" customHeight="false" outlineLevel="0" collapsed="false">
      <c r="A8" s="0" t="n">
        <v>5</v>
      </c>
      <c r="B8" s="3" t="s">
        <v>13</v>
      </c>
      <c r="C8" s="13"/>
      <c r="D8" s="3"/>
      <c r="E8" s="11" t="s">
        <v>3</v>
      </c>
      <c r="F8" s="10" t="n">
        <f aca="false">SUM(F4:F7)</f>
        <v>6</v>
      </c>
    </row>
    <row r="9" customFormat="false" ht="14.25" hidden="false" customHeight="false" outlineLevel="0" collapsed="false">
      <c r="A9" s="9"/>
      <c r="B9" s="9" t="s">
        <v>3</v>
      </c>
      <c r="C9" s="10" t="n">
        <f aca="false">SUM(C4:C8)</f>
        <v>11</v>
      </c>
      <c r="D9" s="3"/>
      <c r="E9" s="3"/>
      <c r="F9" s="3"/>
    </row>
    <row r="10" customFormat="false" ht="13.5" hidden="false" customHeight="false" outlineLevel="0" collapsed="false">
      <c r="B10" s="12"/>
      <c r="C10" s="3"/>
      <c r="D10" s="3"/>
      <c r="E10" s="12"/>
      <c r="F10" s="3"/>
    </row>
    <row r="11" customFormat="false" ht="12.75" hidden="false" customHeight="false" outlineLevel="0" collapsed="false">
      <c r="B11" s="12"/>
      <c r="C11" s="3"/>
      <c r="D11" s="3"/>
      <c r="E11" s="6" t="s">
        <v>15</v>
      </c>
      <c r="F11" s="5"/>
    </row>
    <row r="12" customFormat="false" ht="12.75" hidden="false" customHeight="false" outlineLevel="0" collapsed="false">
      <c r="B12" s="12"/>
      <c r="C12" s="3"/>
      <c r="D12" s="3"/>
      <c r="E12" s="7" t="s">
        <v>16</v>
      </c>
      <c r="F12" s="3"/>
    </row>
    <row r="13" customFormat="false" ht="12.75" hidden="false" customHeight="false" outlineLevel="0" collapsed="false">
      <c r="B13" s="12"/>
      <c r="C13" s="3"/>
      <c r="D13" s="3"/>
      <c r="E13" s="7" t="s">
        <v>14</v>
      </c>
      <c r="F13" s="13" t="n">
        <v>0</v>
      </c>
    </row>
    <row r="14" customFormat="false" ht="13.5" hidden="false" customHeight="false" outlineLevel="0" collapsed="false">
      <c r="B14" s="12"/>
      <c r="C14" s="3"/>
      <c r="D14" s="3"/>
      <c r="E14" s="11" t="s">
        <v>3</v>
      </c>
      <c r="F14" s="10" t="n">
        <f aca="false">SUM(F12:F13)</f>
        <v>0</v>
      </c>
    </row>
    <row r="15" customFormat="false" ht="13.5" hidden="false" customHeight="false" outlineLevel="0" collapsed="false">
      <c r="B15" s="12"/>
      <c r="C15" s="3"/>
      <c r="D15" s="3"/>
    </row>
    <row r="16" customFormat="false" ht="12.75" hidden="false" customHeight="false" outlineLevel="0" collapsed="false">
      <c r="B16" s="12"/>
      <c r="C16" s="13"/>
      <c r="D16" s="3"/>
    </row>
    <row r="17" customFormat="false" ht="12.75" hidden="false" customHeight="false" outlineLevel="0" collapsed="false">
      <c r="B17" s="12"/>
      <c r="C17" s="14"/>
      <c r="D17" s="3"/>
      <c r="E17" s="6" t="s">
        <v>17</v>
      </c>
      <c r="F17" s="5"/>
    </row>
    <row r="18" customFormat="false" ht="15.75" hidden="false" customHeight="true" outlineLevel="0" collapsed="false">
      <c r="B18" s="12"/>
      <c r="C18" s="3"/>
      <c r="D18" s="3"/>
      <c r="E18" s="7" t="s">
        <v>18</v>
      </c>
      <c r="F18" s="3"/>
    </row>
    <row r="19" customFormat="false" ht="12.75" hidden="false" customHeight="false" outlineLevel="0" collapsed="false">
      <c r="B19" s="12"/>
      <c r="C19" s="3"/>
      <c r="D19" s="3"/>
      <c r="E19" s="0" t="s">
        <v>19</v>
      </c>
      <c r="F19" s="0" t="n">
        <f aca="false">1+1+1+1+1</f>
        <v>5</v>
      </c>
    </row>
    <row r="20" customFormat="false" ht="12.75" hidden="false" customHeight="false" outlineLevel="0" collapsed="false">
      <c r="B20" s="12"/>
      <c r="C20" s="3"/>
      <c r="D20" s="3"/>
      <c r="E20" s="0" t="s">
        <v>814</v>
      </c>
    </row>
    <row r="21" customFormat="false" ht="12.75" hidden="false" customHeight="false" outlineLevel="0" collapsed="false">
      <c r="B21" s="12"/>
      <c r="C21" s="3"/>
      <c r="D21" s="3"/>
      <c r="E21" s="7" t="s">
        <v>14</v>
      </c>
      <c r="F21" s="8"/>
    </row>
    <row r="22" customFormat="false" ht="13.5" hidden="false" customHeight="false" outlineLevel="0" collapsed="false">
      <c r="B22" s="12"/>
      <c r="C22" s="3"/>
      <c r="D22" s="3"/>
      <c r="E22" s="11" t="s">
        <v>3</v>
      </c>
      <c r="F22" s="10" t="n">
        <f aca="false">SUM(F18:F21)</f>
        <v>5</v>
      </c>
    </row>
    <row r="23" customFormat="false" ht="13.5" hidden="false" customHeight="false" outlineLevel="0" collapsed="false">
      <c r="E23" s="12"/>
      <c r="F23" s="3"/>
    </row>
    <row r="24" customFormat="false" ht="12.75" hidden="false" customHeight="false" outlineLevel="0" collapsed="false">
      <c r="E24" s="12"/>
      <c r="F24" s="14"/>
    </row>
    <row r="25" customFormat="false" ht="12.75" hidden="false" customHeight="false" outlineLevel="0" collapsed="false">
      <c r="E25" s="6" t="s">
        <v>23</v>
      </c>
      <c r="F25" s="5"/>
    </row>
    <row r="26" customFormat="false" ht="12.75" hidden="false" customHeight="false" outlineLevel="0" collapsed="false">
      <c r="E26" s="7" t="s">
        <v>24</v>
      </c>
      <c r="F26" s="3" t="n">
        <v>0</v>
      </c>
    </row>
    <row r="27" customFormat="false" ht="12.75" hidden="false" customHeight="false" outlineLevel="0" collapsed="false">
      <c r="E27" s="16" t="s">
        <v>14</v>
      </c>
      <c r="F27" s="13" t="n">
        <v>0</v>
      </c>
    </row>
    <row r="28" customFormat="false" ht="13.5" hidden="false" customHeight="false" outlineLevel="0" collapsed="false">
      <c r="E28" s="11" t="s">
        <v>3</v>
      </c>
      <c r="F28" s="10" t="n">
        <f aca="false">SUM(F26:F27)</f>
        <v>0</v>
      </c>
    </row>
    <row r="29"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9"/>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B31" activeCellId="0" sqref="B31"/>
    </sheetView>
  </sheetViews>
  <sheetFormatPr defaultColWidth="9.0546875" defaultRowHeight="12.75" customHeight="true" zeroHeight="false" outlineLevelRow="0" outlineLevelCol="0"/>
  <cols>
    <col collapsed="false" customWidth="true" hidden="false" outlineLevel="0" max="2" min="2" style="0" width="33.28"/>
    <col collapsed="false" customWidth="true" hidden="false" outlineLevel="0" max="5" min="5" style="0" width="46.42"/>
  </cols>
  <sheetData>
    <row r="1" customFormat="false" ht="15.75" hidden="false" customHeight="false" outlineLevel="0" collapsed="false">
      <c r="A1" s="7"/>
      <c r="B1" s="4" t="s">
        <v>823</v>
      </c>
      <c r="C1" s="3"/>
      <c r="D1" s="3"/>
      <c r="E1" s="3"/>
      <c r="F1" s="3"/>
    </row>
    <row r="2" customFormat="false" ht="15.75" hidden="false" customHeight="false" outlineLevel="0" collapsed="false">
      <c r="A2" s="7"/>
      <c r="B2" s="4"/>
      <c r="C2" s="3"/>
      <c r="D2" s="3"/>
      <c r="E2" s="3"/>
      <c r="F2" s="3"/>
    </row>
    <row r="3" customFormat="false" ht="12.75" hidden="false" customHeight="false" outlineLevel="0" collapsed="false">
      <c r="A3" s="5" t="s">
        <v>824</v>
      </c>
      <c r="B3" s="5" t="s">
        <v>2</v>
      </c>
      <c r="C3" s="5" t="s">
        <v>3</v>
      </c>
      <c r="D3" s="3"/>
      <c r="E3" s="6" t="s">
        <v>4</v>
      </c>
      <c r="F3" s="5"/>
    </row>
    <row r="4" customFormat="false" ht="12.75" hidden="false" customHeight="false" outlineLevel="0" collapsed="false">
      <c r="A4" s="12" t="n">
        <v>1</v>
      </c>
      <c r="B4" s="3" t="s">
        <v>5</v>
      </c>
      <c r="C4" s="3" t="n">
        <v>4</v>
      </c>
      <c r="D4" s="3"/>
      <c r="E4" s="0" t="s">
        <v>6</v>
      </c>
      <c r="F4" s="3" t="n">
        <v>3</v>
      </c>
    </row>
    <row r="5" customFormat="false" ht="12.75" hidden="false" customHeight="false" outlineLevel="0" collapsed="false">
      <c r="A5" s="12" t="n">
        <v>2</v>
      </c>
      <c r="B5" s="3" t="s">
        <v>7</v>
      </c>
      <c r="C5" s="3"/>
      <c r="D5" s="3"/>
      <c r="E5" s="0" t="s">
        <v>8</v>
      </c>
    </row>
    <row r="6" customFormat="false" ht="12.75" hidden="false" customHeight="false" outlineLevel="0" collapsed="false">
      <c r="A6" s="12" t="n">
        <v>3</v>
      </c>
      <c r="B6" s="3" t="s">
        <v>9</v>
      </c>
      <c r="C6" s="3"/>
      <c r="D6" s="3"/>
      <c r="E6" s="7" t="s">
        <v>10</v>
      </c>
      <c r="F6" s="0" t="n">
        <v>1</v>
      </c>
    </row>
    <row r="7" customFormat="false" ht="12.75" hidden="false" customHeight="false" outlineLevel="0" collapsed="false">
      <c r="A7" s="12" t="n">
        <v>4</v>
      </c>
      <c r="B7" s="3" t="s">
        <v>11</v>
      </c>
      <c r="C7" s="3" t="n">
        <v>4</v>
      </c>
      <c r="D7" s="3"/>
      <c r="E7" s="7" t="s">
        <v>12</v>
      </c>
      <c r="F7" s="13"/>
    </row>
    <row r="8" customFormat="false" ht="13.5" hidden="false" customHeight="false" outlineLevel="0" collapsed="false">
      <c r="A8" s="12" t="n">
        <v>5</v>
      </c>
      <c r="B8" s="3" t="s">
        <v>13</v>
      </c>
      <c r="C8" s="13"/>
      <c r="D8" s="3"/>
      <c r="E8" s="11" t="s">
        <v>3</v>
      </c>
      <c r="F8" s="10" t="n">
        <f aca="false">SUM(F4:F7)</f>
        <v>4</v>
      </c>
    </row>
    <row r="9" customFormat="false" ht="14.25" hidden="false" customHeight="false" outlineLevel="0" collapsed="false">
      <c r="A9" s="138"/>
      <c r="B9" s="9" t="s">
        <v>3</v>
      </c>
      <c r="C9" s="10" t="n">
        <f aca="false">SUM(C4:C8)</f>
        <v>8</v>
      </c>
      <c r="D9" s="3"/>
      <c r="E9" s="3"/>
      <c r="F9" s="3"/>
    </row>
    <row r="10" customFormat="false" ht="13.5" hidden="false" customHeight="false" outlineLevel="0" collapsed="false">
      <c r="A10" s="7"/>
      <c r="B10" s="12"/>
      <c r="C10" s="3"/>
      <c r="D10" s="3"/>
      <c r="E10" s="12"/>
      <c r="F10" s="3"/>
    </row>
    <row r="11" customFormat="false" ht="12.75" hidden="false" customHeight="false" outlineLevel="0" collapsed="false">
      <c r="A11" s="7"/>
      <c r="B11" s="12"/>
      <c r="C11" s="3"/>
      <c r="D11" s="3"/>
      <c r="E11" s="6" t="s">
        <v>15</v>
      </c>
      <c r="F11" s="5"/>
    </row>
    <row r="12" customFormat="false" ht="12.75" hidden="false" customHeight="false" outlineLevel="0" collapsed="false">
      <c r="A12" s="7"/>
      <c r="B12" s="12"/>
      <c r="C12" s="3"/>
      <c r="D12" s="3"/>
      <c r="E12" s="7" t="s">
        <v>16</v>
      </c>
      <c r="F12" s="3"/>
    </row>
    <row r="13" customFormat="false" ht="12.75" hidden="false" customHeight="false" outlineLevel="0" collapsed="false">
      <c r="A13" s="7"/>
      <c r="B13" s="12"/>
      <c r="C13" s="3"/>
      <c r="D13" s="3"/>
      <c r="E13" s="7" t="s">
        <v>14</v>
      </c>
      <c r="F13" s="13" t="n">
        <v>0</v>
      </c>
    </row>
    <row r="14" customFormat="false" ht="13.5" hidden="false" customHeight="false" outlineLevel="0" collapsed="false">
      <c r="A14" s="7"/>
      <c r="B14" s="12"/>
      <c r="C14" s="3"/>
      <c r="D14" s="3"/>
      <c r="E14" s="11" t="s">
        <v>3</v>
      </c>
      <c r="F14" s="10" t="n">
        <f aca="false">SUM(F12:F13)</f>
        <v>0</v>
      </c>
    </row>
    <row r="15" customFormat="false" ht="13.5" hidden="false" customHeight="false" outlineLevel="0" collapsed="false">
      <c r="A15" s="7"/>
      <c r="B15" s="12"/>
      <c r="C15" s="3"/>
      <c r="D15" s="3"/>
    </row>
    <row r="16" customFormat="false" ht="12.75" hidden="false" customHeight="false" outlineLevel="0" collapsed="false">
      <c r="A16" s="7"/>
      <c r="B16" s="12"/>
      <c r="C16" s="13"/>
      <c r="D16" s="3"/>
    </row>
    <row r="17" customFormat="false" ht="12.75" hidden="false" customHeight="false" outlineLevel="0" collapsed="false">
      <c r="A17" s="139"/>
      <c r="B17" s="12"/>
      <c r="C17" s="14"/>
      <c r="D17" s="3"/>
      <c r="E17" s="6" t="s">
        <v>17</v>
      </c>
      <c r="F17" s="5"/>
    </row>
    <row r="18" customFormat="false" ht="12.75" hidden="false" customHeight="false" outlineLevel="0" collapsed="false">
      <c r="A18" s="7"/>
      <c r="B18" s="12"/>
      <c r="C18" s="3"/>
      <c r="D18" s="3"/>
      <c r="E18" s="7" t="s">
        <v>18</v>
      </c>
      <c r="F18" s="3"/>
    </row>
    <row r="19" customFormat="false" ht="12.75" hidden="false" customHeight="false" outlineLevel="0" collapsed="false">
      <c r="A19" s="7"/>
      <c r="B19" s="12"/>
      <c r="C19" s="3"/>
      <c r="D19" s="3"/>
      <c r="E19" s="0" t="s">
        <v>19</v>
      </c>
      <c r="F19" s="0" t="n">
        <v>2</v>
      </c>
    </row>
    <row r="20" customFormat="false" ht="12.75" hidden="false" customHeight="false" outlineLevel="0" collapsed="false">
      <c r="A20" s="7"/>
      <c r="B20" s="12"/>
      <c r="C20" s="3"/>
      <c r="D20" s="3"/>
      <c r="E20" s="0" t="s">
        <v>814</v>
      </c>
      <c r="F20" s="0" t="n">
        <v>2</v>
      </c>
    </row>
    <row r="21" customFormat="false" ht="12.75" hidden="false" customHeight="false" outlineLevel="0" collapsed="false">
      <c r="A21" s="7"/>
      <c r="B21" s="12"/>
      <c r="C21" s="3"/>
      <c r="D21" s="3"/>
      <c r="E21" s="7" t="s">
        <v>14</v>
      </c>
      <c r="F21" s="13"/>
    </row>
    <row r="22" customFormat="false" ht="13.5" hidden="false" customHeight="false" outlineLevel="0" collapsed="false">
      <c r="A22" s="7"/>
      <c r="B22" s="12"/>
      <c r="C22" s="3"/>
      <c r="D22" s="3"/>
      <c r="E22" s="11" t="s">
        <v>3</v>
      </c>
      <c r="F22" s="10" t="n">
        <f aca="false">SUM(F18:F21)</f>
        <v>4</v>
      </c>
    </row>
    <row r="23" customFormat="false" ht="13.5" hidden="false" customHeight="false" outlineLevel="0" collapsed="false">
      <c r="E23" s="12"/>
      <c r="F23" s="3"/>
    </row>
    <row r="24" customFormat="false" ht="12.75" hidden="false" customHeight="false" outlineLevel="0" collapsed="false">
      <c r="E24" s="12"/>
      <c r="F24" s="14"/>
    </row>
    <row r="25" customFormat="false" ht="12.75" hidden="false" customHeight="false" outlineLevel="0" collapsed="false">
      <c r="E25" s="6" t="s">
        <v>23</v>
      </c>
      <c r="F25" s="5"/>
    </row>
    <row r="26" customFormat="false" ht="12.75" hidden="false" customHeight="false" outlineLevel="0" collapsed="false">
      <c r="E26" s="7" t="s">
        <v>24</v>
      </c>
      <c r="F26" s="3" t="n">
        <v>0</v>
      </c>
    </row>
    <row r="27" customFormat="false" ht="12.75" hidden="false" customHeight="false" outlineLevel="0" collapsed="false">
      <c r="E27" s="16" t="s">
        <v>14</v>
      </c>
      <c r="F27" s="13" t="n">
        <v>0</v>
      </c>
    </row>
    <row r="28" customFormat="false" ht="13.5" hidden="false" customHeight="false" outlineLevel="0" collapsed="false">
      <c r="E28" s="11" t="s">
        <v>3</v>
      </c>
      <c r="F28" s="10" t="n">
        <f aca="false">SUM(F26:F27)</f>
        <v>0</v>
      </c>
    </row>
    <row r="29"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9.0546875" defaultRowHeight="12.75" customHeight="true" zeroHeight="false" outlineLevelRow="0" outlineLevelCol="0"/>
  <cols>
    <col collapsed="false" customWidth="true" hidden="false" outlineLevel="0" max="1" min="1" style="0" width="4.14"/>
    <col collapsed="false" customWidth="true" hidden="false" outlineLevel="0" max="2" min="2" style="0" width="19.56"/>
    <col collapsed="false" customWidth="true" hidden="false" outlineLevel="0" max="4" min="4" style="0" width="5.41"/>
    <col collapsed="false" customWidth="true" hidden="false" outlineLevel="0" max="5" min="5" style="0" width="47.14"/>
  </cols>
  <sheetData>
    <row r="1" customFormat="false" ht="31.5" hidden="false" customHeight="false" outlineLevel="0" collapsed="false">
      <c r="A1" s="7"/>
      <c r="B1" s="4" t="s">
        <v>825</v>
      </c>
      <c r="C1" s="3"/>
      <c r="D1" s="3"/>
      <c r="E1" s="3"/>
      <c r="F1" s="3"/>
    </row>
    <row r="2" customFormat="false" ht="15.75" hidden="false" customHeight="false" outlineLevel="0" collapsed="false">
      <c r="A2" s="7"/>
      <c r="B2" s="4"/>
      <c r="C2" s="3"/>
      <c r="D2" s="3"/>
      <c r="E2" s="3"/>
      <c r="F2" s="3"/>
    </row>
    <row r="3" customFormat="false" ht="12.75" hidden="false" customHeight="false" outlineLevel="0" collapsed="false">
      <c r="A3" s="5" t="s">
        <v>824</v>
      </c>
      <c r="B3" s="5" t="s">
        <v>2</v>
      </c>
      <c r="C3" s="5" t="s">
        <v>3</v>
      </c>
      <c r="D3" s="3"/>
      <c r="E3" s="6" t="s">
        <v>4</v>
      </c>
      <c r="F3" s="5"/>
    </row>
    <row r="4" customFormat="false" ht="12.75" hidden="false" customHeight="false" outlineLevel="0" collapsed="false">
      <c r="A4" s="12" t="n">
        <v>1</v>
      </c>
      <c r="B4" s="3" t="s">
        <v>5</v>
      </c>
      <c r="C4" s="3" t="n">
        <v>16</v>
      </c>
      <c r="D4" s="3"/>
      <c r="E4" s="0" t="s">
        <v>6</v>
      </c>
      <c r="F4" s="3" t="n">
        <v>3</v>
      </c>
    </row>
    <row r="5" customFormat="false" ht="12.75" hidden="false" customHeight="false" outlineLevel="0" collapsed="false">
      <c r="A5" s="12" t="n">
        <v>2</v>
      </c>
      <c r="B5" s="3" t="s">
        <v>7</v>
      </c>
      <c r="C5" s="3"/>
      <c r="D5" s="3"/>
      <c r="E5" s="0" t="s">
        <v>826</v>
      </c>
    </row>
    <row r="6" customFormat="false" ht="12.75" hidden="false" customHeight="false" outlineLevel="0" collapsed="false">
      <c r="A6" s="12" t="n">
        <v>3</v>
      </c>
      <c r="B6" s="3" t="s">
        <v>9</v>
      </c>
      <c r="C6" s="3" t="n">
        <v>12</v>
      </c>
      <c r="D6" s="3"/>
      <c r="E6" s="7" t="s">
        <v>10</v>
      </c>
      <c r="F6" s="0" t="n">
        <v>2</v>
      </c>
    </row>
    <row r="7" customFormat="false" ht="12.75" hidden="false" customHeight="false" outlineLevel="0" collapsed="false">
      <c r="A7" s="12" t="n">
        <v>4</v>
      </c>
      <c r="B7" s="3" t="s">
        <v>11</v>
      </c>
      <c r="C7" s="3"/>
      <c r="D7" s="3"/>
      <c r="E7" s="7" t="s">
        <v>12</v>
      </c>
    </row>
    <row r="8" customFormat="false" ht="12.75" hidden="false" customHeight="false" outlineLevel="0" collapsed="false">
      <c r="A8" s="12" t="n">
        <v>5</v>
      </c>
      <c r="B8" s="3" t="s">
        <v>13</v>
      </c>
      <c r="C8" s="13"/>
      <c r="D8" s="3"/>
      <c r="E8" s="0" t="s">
        <v>14</v>
      </c>
      <c r="F8" s="13" t="n">
        <v>11</v>
      </c>
    </row>
    <row r="9" customFormat="false" ht="13.5" hidden="false" customHeight="false" outlineLevel="0" collapsed="false">
      <c r="A9" s="138"/>
      <c r="B9" s="9" t="s">
        <v>3</v>
      </c>
      <c r="C9" s="10" t="n">
        <f aca="false">SUM(C4:C8)</f>
        <v>28</v>
      </c>
      <c r="D9" s="3"/>
      <c r="E9" s="11" t="s">
        <v>3</v>
      </c>
      <c r="F9" s="10" t="n">
        <f aca="false">SUM(F4:F8)</f>
        <v>16</v>
      </c>
    </row>
    <row r="10" customFormat="false" ht="13.5" hidden="false" customHeight="false" outlineLevel="0" collapsed="false">
      <c r="D10" s="3"/>
      <c r="E10" s="3"/>
      <c r="F10" s="3"/>
    </row>
    <row r="11" customFormat="false" ht="12.75" hidden="false" customHeight="false" outlineLevel="0" collapsed="false">
      <c r="A11" s="7"/>
      <c r="B11" s="12"/>
      <c r="C11" s="3"/>
      <c r="D11" s="3"/>
      <c r="E11" s="12"/>
      <c r="F11" s="3"/>
    </row>
    <row r="12" customFormat="false" ht="12.75" hidden="false" customHeight="false" outlineLevel="0" collapsed="false">
      <c r="A12" s="7"/>
      <c r="B12" s="12"/>
      <c r="C12" s="3"/>
      <c r="D12" s="3"/>
      <c r="E12" s="6" t="s">
        <v>15</v>
      </c>
      <c r="F12" s="5"/>
    </row>
    <row r="13" customFormat="false" ht="12.75" hidden="false" customHeight="false" outlineLevel="0" collapsed="false">
      <c r="A13" s="7"/>
      <c r="B13" s="12"/>
      <c r="C13" s="3"/>
      <c r="D13" s="3"/>
      <c r="E13" s="7" t="s">
        <v>16</v>
      </c>
      <c r="F13" s="3"/>
    </row>
    <row r="14" customFormat="false" ht="12.75" hidden="false" customHeight="false" outlineLevel="0" collapsed="false">
      <c r="A14" s="7"/>
      <c r="B14" s="12"/>
      <c r="C14" s="3"/>
      <c r="D14" s="3"/>
      <c r="E14" s="7" t="s">
        <v>14</v>
      </c>
      <c r="F14" s="13" t="n">
        <v>0</v>
      </c>
    </row>
    <row r="15" customFormat="false" ht="13.5" hidden="false" customHeight="false" outlineLevel="0" collapsed="false">
      <c r="A15" s="7"/>
      <c r="B15" s="12"/>
      <c r="C15" s="3"/>
      <c r="D15" s="3"/>
      <c r="E15" s="11" t="s">
        <v>3</v>
      </c>
      <c r="F15" s="10" t="n">
        <f aca="false">SUM(F13:F14)</f>
        <v>0</v>
      </c>
    </row>
    <row r="16" customFormat="false" ht="13.5" hidden="false" customHeight="false" outlineLevel="0" collapsed="false">
      <c r="A16" s="7"/>
      <c r="B16" s="12"/>
      <c r="C16" s="3"/>
      <c r="D16" s="3"/>
    </row>
    <row r="17" customFormat="false" ht="12.75" hidden="false" customHeight="false" outlineLevel="0" collapsed="false">
      <c r="A17" s="7"/>
      <c r="B17" s="12"/>
      <c r="C17" s="13"/>
      <c r="D17" s="3"/>
    </row>
    <row r="18" customFormat="false" ht="12.75" hidden="false" customHeight="false" outlineLevel="0" collapsed="false">
      <c r="A18" s="139"/>
      <c r="B18" s="12"/>
      <c r="C18" s="14"/>
      <c r="D18" s="3"/>
      <c r="E18" s="6" t="s">
        <v>17</v>
      </c>
      <c r="F18" s="5"/>
    </row>
    <row r="19" customFormat="false" ht="12.75" hidden="false" customHeight="false" outlineLevel="0" collapsed="false">
      <c r="A19" s="7"/>
      <c r="B19" s="12"/>
      <c r="C19" s="3"/>
      <c r="D19" s="3"/>
      <c r="E19" s="7" t="s">
        <v>18</v>
      </c>
      <c r="F19" s="3" t="n">
        <v>1</v>
      </c>
    </row>
    <row r="20" customFormat="false" ht="12.75" hidden="false" customHeight="false" outlineLevel="0" collapsed="false">
      <c r="A20" s="7"/>
      <c r="B20" s="12"/>
      <c r="C20" s="3"/>
      <c r="D20" s="3"/>
      <c r="E20" s="0" t="s">
        <v>19</v>
      </c>
      <c r="F20" s="0" t="n">
        <v>5</v>
      </c>
    </row>
    <row r="21" customFormat="false" ht="12.75" hidden="false" customHeight="false" outlineLevel="0" collapsed="false">
      <c r="A21" s="7"/>
      <c r="B21" s="12"/>
      <c r="C21" s="3"/>
      <c r="D21" s="3"/>
      <c r="E21" s="0" t="s">
        <v>814</v>
      </c>
      <c r="F21" s="0" t="n">
        <v>1</v>
      </c>
    </row>
    <row r="22" customFormat="false" ht="12.75" hidden="false" customHeight="false" outlineLevel="0" collapsed="false">
      <c r="A22" s="7"/>
      <c r="B22" s="12"/>
      <c r="C22" s="3"/>
      <c r="D22" s="3"/>
      <c r="E22" s="7" t="s">
        <v>827</v>
      </c>
      <c r="F22" s="0" t="n">
        <v>2</v>
      </c>
    </row>
    <row r="23" customFormat="false" ht="12.75" hidden="false" customHeight="false" outlineLevel="0" collapsed="false">
      <c r="A23" s="7"/>
      <c r="B23" s="12"/>
      <c r="C23" s="3"/>
      <c r="D23" s="3"/>
      <c r="E23" s="0" t="s">
        <v>14</v>
      </c>
      <c r="F23" s="13" t="n">
        <v>3</v>
      </c>
    </row>
    <row r="24" customFormat="false" ht="13.5" hidden="false" customHeight="false" outlineLevel="0" collapsed="false">
      <c r="A24" s="7"/>
      <c r="B24" s="12"/>
      <c r="C24" s="3"/>
      <c r="D24" s="3"/>
      <c r="E24" s="11" t="s">
        <v>3</v>
      </c>
      <c r="F24" s="10" t="n">
        <f aca="false">SUM(F19:F23)</f>
        <v>12</v>
      </c>
    </row>
    <row r="25" customFormat="false" ht="13.5" hidden="false" customHeight="false" outlineLevel="0" collapsed="false">
      <c r="E25" s="12"/>
      <c r="F25" s="3"/>
    </row>
    <row r="26" customFormat="false" ht="12.75" hidden="false" customHeight="false" outlineLevel="0" collapsed="false">
      <c r="E26" s="12"/>
      <c r="F26" s="14"/>
    </row>
    <row r="27" customFormat="false" ht="12.75" hidden="false" customHeight="false" outlineLevel="0" collapsed="false">
      <c r="E27" s="6" t="s">
        <v>23</v>
      </c>
      <c r="F27" s="5"/>
    </row>
    <row r="28" customFormat="false" ht="12.75" hidden="false" customHeight="false" outlineLevel="0" collapsed="false">
      <c r="E28" s="7" t="s">
        <v>24</v>
      </c>
      <c r="F28" s="3" t="n">
        <v>0</v>
      </c>
    </row>
    <row r="29" customFormat="false" ht="12.75" hidden="false" customHeight="false" outlineLevel="0" collapsed="false">
      <c r="E29" s="16" t="s">
        <v>14</v>
      </c>
      <c r="F29" s="13" t="n">
        <v>0</v>
      </c>
    </row>
    <row r="30" customFormat="false" ht="13.5" hidden="false" customHeight="false" outlineLevel="0" collapsed="false">
      <c r="E30" s="11" t="s">
        <v>3</v>
      </c>
      <c r="F30" s="10" t="n">
        <f aca="false">SUM(F28:F29)</f>
        <v>0</v>
      </c>
    </row>
    <row r="31"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 activeCellId="0" sqref="B2"/>
    </sheetView>
  </sheetViews>
  <sheetFormatPr defaultColWidth="9.0546875" defaultRowHeight="12.75" customHeight="true" zeroHeight="false" outlineLevelRow="0" outlineLevelCol="0"/>
  <cols>
    <col collapsed="false" customWidth="true" hidden="false" outlineLevel="0" max="1" min="1" style="0" width="5.56"/>
    <col collapsed="false" customWidth="true" hidden="false" outlineLevel="0" max="2" min="2" style="0" width="20.85"/>
    <col collapsed="false" customWidth="true" hidden="false" outlineLevel="0" max="5" min="5" style="0" width="46.85"/>
  </cols>
  <sheetData>
    <row r="1" customFormat="false" ht="31.5" hidden="false" customHeight="false" outlineLevel="0" collapsed="false">
      <c r="A1" s="7"/>
      <c r="B1" s="4" t="s">
        <v>828</v>
      </c>
      <c r="C1" s="3"/>
      <c r="D1" s="3"/>
      <c r="E1" s="3"/>
      <c r="F1" s="3"/>
    </row>
    <row r="2" customFormat="false" ht="15.75" hidden="false" customHeight="false" outlineLevel="0" collapsed="false">
      <c r="A2" s="7"/>
      <c r="B2" s="4"/>
      <c r="C2" s="3"/>
      <c r="D2" s="3"/>
      <c r="E2" s="3"/>
      <c r="F2" s="3"/>
    </row>
    <row r="3" customFormat="false" ht="12.75" hidden="false" customHeight="false" outlineLevel="0" collapsed="false">
      <c r="A3" s="5" t="s">
        <v>824</v>
      </c>
      <c r="B3" s="5" t="s">
        <v>2</v>
      </c>
      <c r="C3" s="5" t="s">
        <v>3</v>
      </c>
      <c r="D3" s="3"/>
      <c r="E3" s="6" t="s">
        <v>4</v>
      </c>
      <c r="F3" s="5"/>
    </row>
    <row r="4" customFormat="false" ht="12.75" hidden="false" customHeight="false" outlineLevel="0" collapsed="false">
      <c r="A4" s="12" t="n">
        <v>1</v>
      </c>
      <c r="B4" s="3" t="s">
        <v>5</v>
      </c>
      <c r="C4" s="3" t="n">
        <v>3</v>
      </c>
      <c r="D4" s="3"/>
      <c r="E4" s="0" t="s">
        <v>6</v>
      </c>
      <c r="F4" s="3" t="n">
        <v>1</v>
      </c>
    </row>
    <row r="5" customFormat="false" ht="12.75" hidden="false" customHeight="false" outlineLevel="0" collapsed="false">
      <c r="A5" s="12" t="n">
        <v>2</v>
      </c>
      <c r="B5" s="3" t="s">
        <v>7</v>
      </c>
      <c r="C5" s="3" t="n">
        <v>1</v>
      </c>
      <c r="D5" s="3"/>
      <c r="E5" s="0" t="s">
        <v>826</v>
      </c>
      <c r="F5" s="0" t="n">
        <v>2</v>
      </c>
    </row>
    <row r="6" customFormat="false" ht="12.75" hidden="false" customHeight="false" outlineLevel="0" collapsed="false">
      <c r="A6" s="12" t="n">
        <v>3</v>
      </c>
      <c r="B6" s="3" t="s">
        <v>9</v>
      </c>
      <c r="C6" s="3" t="n">
        <v>6</v>
      </c>
      <c r="D6" s="3"/>
      <c r="E6" s="7" t="s">
        <v>10</v>
      </c>
      <c r="F6" s="0" t="n">
        <v>0</v>
      </c>
    </row>
    <row r="7" customFormat="false" ht="12.75" hidden="false" customHeight="false" outlineLevel="0" collapsed="false">
      <c r="A7" s="12" t="n">
        <v>4</v>
      </c>
      <c r="B7" s="3" t="s">
        <v>11</v>
      </c>
      <c r="C7" s="3" t="n">
        <v>0</v>
      </c>
      <c r="D7" s="3"/>
      <c r="E7" s="7" t="s">
        <v>12</v>
      </c>
      <c r="F7" s="13" t="n">
        <v>0</v>
      </c>
    </row>
    <row r="8" customFormat="false" ht="13.5" hidden="false" customHeight="false" outlineLevel="0" collapsed="false">
      <c r="A8" s="12" t="n">
        <v>5</v>
      </c>
      <c r="B8" s="3" t="s">
        <v>13</v>
      </c>
      <c r="C8" s="13" t="n">
        <v>0</v>
      </c>
      <c r="D8" s="3"/>
      <c r="E8" s="11" t="s">
        <v>3</v>
      </c>
      <c r="F8" s="10" t="n">
        <f aca="false">SUM(F4:F7)</f>
        <v>3</v>
      </c>
    </row>
    <row r="9" customFormat="false" ht="14.25" hidden="false" customHeight="false" outlineLevel="0" collapsed="false">
      <c r="A9" s="138"/>
      <c r="B9" s="9" t="s">
        <v>3</v>
      </c>
      <c r="C9" s="10" t="n">
        <f aca="false">SUM(C4:C8)</f>
        <v>10</v>
      </c>
      <c r="D9" s="3"/>
      <c r="E9" s="3"/>
      <c r="F9" s="3"/>
    </row>
    <row r="10" customFormat="false" ht="13.5" hidden="false" customHeight="false" outlineLevel="0" collapsed="false">
      <c r="A10" s="7"/>
      <c r="B10" s="12"/>
      <c r="C10" s="3"/>
      <c r="D10" s="3"/>
      <c r="E10" s="12"/>
      <c r="F10" s="3"/>
    </row>
    <row r="11" customFormat="false" ht="12.75" hidden="false" customHeight="false" outlineLevel="0" collapsed="false">
      <c r="A11" s="7"/>
      <c r="B11" s="12"/>
      <c r="C11" s="3"/>
      <c r="D11" s="3"/>
      <c r="E11" s="6" t="s">
        <v>15</v>
      </c>
      <c r="F11" s="5"/>
    </row>
    <row r="12" customFormat="false" ht="12.75" hidden="false" customHeight="false" outlineLevel="0" collapsed="false">
      <c r="A12" s="7"/>
      <c r="B12" s="12"/>
      <c r="C12" s="3"/>
      <c r="D12" s="3"/>
      <c r="E12" s="7" t="s">
        <v>16</v>
      </c>
      <c r="F12" s="3" t="n">
        <v>1</v>
      </c>
    </row>
    <row r="13" customFormat="false" ht="12.75" hidden="false" customHeight="false" outlineLevel="0" collapsed="false">
      <c r="A13" s="7"/>
      <c r="B13" s="12"/>
      <c r="C13" s="3"/>
      <c r="D13" s="3"/>
      <c r="E13" s="7" t="s">
        <v>14</v>
      </c>
      <c r="F13" s="13" t="n">
        <v>0</v>
      </c>
    </row>
    <row r="14" customFormat="false" ht="13.5" hidden="false" customHeight="false" outlineLevel="0" collapsed="false">
      <c r="A14" s="7"/>
      <c r="B14" s="12"/>
      <c r="C14" s="3"/>
      <c r="D14" s="3"/>
      <c r="E14" s="11" t="s">
        <v>3</v>
      </c>
      <c r="F14" s="10" t="n">
        <f aca="false">SUM(F12:F13)</f>
        <v>1</v>
      </c>
    </row>
    <row r="15" customFormat="false" ht="13.5" hidden="false" customHeight="false" outlineLevel="0" collapsed="false">
      <c r="A15" s="7"/>
      <c r="B15" s="12"/>
      <c r="C15" s="3"/>
      <c r="D15" s="3"/>
    </row>
    <row r="16" customFormat="false" ht="12.75" hidden="false" customHeight="false" outlineLevel="0" collapsed="false">
      <c r="A16" s="7"/>
      <c r="B16" s="12"/>
      <c r="C16" s="13"/>
      <c r="D16" s="3"/>
    </row>
    <row r="17" customFormat="false" ht="12.75" hidden="false" customHeight="false" outlineLevel="0" collapsed="false">
      <c r="A17" s="139"/>
      <c r="B17" s="12"/>
      <c r="C17" s="14"/>
      <c r="D17" s="3"/>
      <c r="E17" s="6" t="s">
        <v>17</v>
      </c>
      <c r="F17" s="5"/>
    </row>
    <row r="18" customFormat="false" ht="12.75" hidden="false" customHeight="false" outlineLevel="0" collapsed="false">
      <c r="A18" s="7"/>
      <c r="B18" s="12"/>
      <c r="C18" s="3"/>
      <c r="D18" s="3"/>
      <c r="E18" s="7" t="s">
        <v>18</v>
      </c>
      <c r="F18" s="3" t="n">
        <v>1</v>
      </c>
    </row>
    <row r="19" customFormat="false" ht="12.75" hidden="false" customHeight="false" outlineLevel="0" collapsed="false">
      <c r="A19" s="7"/>
      <c r="B19" s="12"/>
      <c r="C19" s="3"/>
      <c r="D19" s="3"/>
      <c r="E19" s="0" t="s">
        <v>19</v>
      </c>
      <c r="F19" s="0" t="n">
        <v>2</v>
      </c>
    </row>
    <row r="20" customFormat="false" ht="12.75" hidden="false" customHeight="false" outlineLevel="0" collapsed="false">
      <c r="A20" s="7"/>
      <c r="B20" s="12"/>
      <c r="C20" s="3"/>
      <c r="D20" s="3"/>
      <c r="E20" s="0" t="s">
        <v>814</v>
      </c>
      <c r="F20" s="0" t="n">
        <v>1</v>
      </c>
    </row>
    <row r="21" customFormat="false" ht="12.75" hidden="false" customHeight="false" outlineLevel="0" collapsed="false">
      <c r="A21" s="7"/>
      <c r="B21" s="12"/>
      <c r="C21" s="3"/>
      <c r="D21" s="3"/>
      <c r="E21" s="7" t="s">
        <v>14</v>
      </c>
      <c r="F21" s="13" t="n">
        <v>2</v>
      </c>
    </row>
    <row r="22" customFormat="false" ht="13.5" hidden="false" customHeight="false" outlineLevel="0" collapsed="false">
      <c r="A22" s="7"/>
      <c r="B22" s="12"/>
      <c r="C22" s="3"/>
      <c r="D22" s="3"/>
      <c r="E22" s="11" t="s">
        <v>3</v>
      </c>
      <c r="F22" s="10" t="n">
        <f aca="false">SUM(F18:F21)</f>
        <v>6</v>
      </c>
    </row>
    <row r="23" customFormat="false" ht="13.5" hidden="false" customHeight="false" outlineLevel="0" collapsed="false">
      <c r="E23" s="12"/>
      <c r="F23" s="3"/>
    </row>
    <row r="24" customFormat="false" ht="12.75" hidden="false" customHeight="false" outlineLevel="0" collapsed="false">
      <c r="E24" s="12"/>
      <c r="F24" s="14"/>
    </row>
    <row r="25" customFormat="false" ht="12.75" hidden="false" customHeight="false" outlineLevel="0" collapsed="false">
      <c r="E25" s="6" t="s">
        <v>23</v>
      </c>
      <c r="F25" s="5"/>
    </row>
    <row r="26" customFormat="false" ht="12.75" hidden="false" customHeight="false" outlineLevel="0" collapsed="false">
      <c r="E26" s="7" t="s">
        <v>24</v>
      </c>
      <c r="F26" s="3" t="n">
        <v>0</v>
      </c>
    </row>
    <row r="27" customFormat="false" ht="12.75" hidden="false" customHeight="false" outlineLevel="0" collapsed="false">
      <c r="E27" s="16" t="s">
        <v>14</v>
      </c>
      <c r="F27" s="13" t="n">
        <v>0</v>
      </c>
    </row>
    <row r="28" customFormat="false" ht="13.5" hidden="false" customHeight="false" outlineLevel="0" collapsed="false">
      <c r="E28" s="11" t="s">
        <v>3</v>
      </c>
      <c r="F28" s="10" t="n">
        <f aca="false">SUM(F26:F27)</f>
        <v>0</v>
      </c>
    </row>
    <row r="29"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48" activeCellId="0" sqref="G48"/>
    </sheetView>
  </sheetViews>
  <sheetFormatPr defaultColWidth="9.0546875" defaultRowHeight="12.75" customHeight="true" zeroHeight="false" outlineLevelRow="0" outlineLevelCol="0"/>
  <cols>
    <col collapsed="false" customWidth="true" hidden="false" outlineLevel="0" max="1" min="1" style="7" width="6.99"/>
    <col collapsed="false" customWidth="true" hidden="false" outlineLevel="0" max="2" min="2" style="12" width="29.13"/>
    <col collapsed="false" customWidth="true" hidden="false" outlineLevel="0" max="3" min="3" style="3" width="9.14"/>
    <col collapsed="false" customWidth="true" hidden="false" outlineLevel="0" max="4" min="4" style="3" width="2.56"/>
    <col collapsed="false" customWidth="true" hidden="false" outlineLevel="0" max="5" min="5" style="3" width="23.7"/>
    <col collapsed="false" customWidth="true" hidden="false" outlineLevel="0" max="6" min="6" style="3" width="10.71"/>
    <col collapsed="false" customWidth="true" hidden="false" outlineLevel="0" max="27" min="7" style="3" width="9.14"/>
  </cols>
  <sheetData>
    <row r="1" customFormat="false" ht="15.75" hidden="false" customHeight="false" outlineLevel="0" collapsed="false">
      <c r="B1" s="4" t="s">
        <v>829</v>
      </c>
    </row>
    <row r="2" customFormat="false" ht="15.75" hidden="false" customHeight="false" outlineLevel="0" collapsed="false">
      <c r="B2" s="4"/>
    </row>
    <row r="3" customFormat="false" ht="12.75" hidden="false" customHeight="false" outlineLevel="0" collapsed="false">
      <c r="A3" s="5" t="s">
        <v>824</v>
      </c>
      <c r="B3" s="5" t="s">
        <v>2</v>
      </c>
      <c r="C3" s="5" t="s">
        <v>3</v>
      </c>
      <c r="E3" s="6" t="s">
        <v>4</v>
      </c>
      <c r="F3" s="5"/>
    </row>
    <row r="4" customFormat="false" ht="12.75" hidden="false" customHeight="false" outlineLevel="0" collapsed="false">
      <c r="A4" s="12" t="n">
        <v>1</v>
      </c>
      <c r="B4" s="3" t="s">
        <v>5</v>
      </c>
      <c r="C4" s="3" t="n">
        <v>10</v>
      </c>
      <c r="E4" s="7" t="s">
        <v>10</v>
      </c>
      <c r="F4" s="3" t="n">
        <v>7</v>
      </c>
    </row>
    <row r="5" customFormat="false" ht="12.75" hidden="false" customHeight="false" outlineLevel="0" collapsed="false">
      <c r="A5" s="12" t="n">
        <v>2</v>
      </c>
      <c r="B5" s="3" t="s">
        <v>7</v>
      </c>
      <c r="C5" s="3" t="n">
        <f aca="false">C17</f>
        <v>0</v>
      </c>
      <c r="E5" s="7" t="s">
        <v>14</v>
      </c>
      <c r="F5" s="13" t="n">
        <v>3</v>
      </c>
    </row>
    <row r="6" customFormat="false" ht="13.5" hidden="false" customHeight="false" outlineLevel="0" collapsed="false">
      <c r="A6" s="12" t="n">
        <v>3</v>
      </c>
      <c r="B6" s="3" t="s">
        <v>9</v>
      </c>
      <c r="C6" s="3" t="n">
        <v>19</v>
      </c>
      <c r="E6" s="11" t="s">
        <v>3</v>
      </c>
      <c r="F6" s="10" t="n">
        <f aca="false">+F5+F4</f>
        <v>10</v>
      </c>
    </row>
    <row r="7" customFormat="false" ht="13.5" hidden="false" customHeight="false" outlineLevel="0" collapsed="false">
      <c r="A7" s="12" t="n">
        <v>4</v>
      </c>
      <c r="B7" s="3" t="s">
        <v>11</v>
      </c>
      <c r="C7" s="3" t="n">
        <v>4</v>
      </c>
    </row>
    <row r="8" customFormat="false" ht="14.25" hidden="false" customHeight="true" outlineLevel="0" collapsed="false">
      <c r="A8" s="12" t="n">
        <v>5</v>
      </c>
      <c r="B8" s="3" t="s">
        <v>13</v>
      </c>
      <c r="C8" s="13" t="n">
        <f aca="false">C38</f>
        <v>0</v>
      </c>
      <c r="E8" s="12"/>
    </row>
    <row r="9" customFormat="false" ht="13.5" hidden="false" customHeight="false" outlineLevel="0" collapsed="false">
      <c r="A9" s="138"/>
      <c r="B9" s="9" t="s">
        <v>3</v>
      </c>
      <c r="C9" s="10" t="n">
        <f aca="false">SUM(C4:C8)</f>
        <v>33</v>
      </c>
      <c r="E9" s="6" t="s">
        <v>17</v>
      </c>
      <c r="F9" s="5"/>
    </row>
    <row r="10" customFormat="false" ht="13.5" hidden="false" customHeight="false" outlineLevel="0" collapsed="false">
      <c r="E10" s="7" t="s">
        <v>830</v>
      </c>
      <c r="F10" s="3" t="n">
        <v>19</v>
      </c>
    </row>
    <row r="11" customFormat="false" ht="12.75" hidden="false" customHeight="false" outlineLevel="0" collapsed="false">
      <c r="E11" s="7" t="s">
        <v>14</v>
      </c>
      <c r="F11" s="13" t="n">
        <v>0</v>
      </c>
    </row>
    <row r="12" customFormat="false" ht="13.5" hidden="false" customHeight="false" outlineLevel="0" collapsed="false">
      <c r="E12" s="11" t="s">
        <v>3</v>
      </c>
      <c r="F12" s="10" t="n">
        <f aca="false">SUM(F10:F11)</f>
        <v>19</v>
      </c>
    </row>
    <row r="13" customFormat="false" ht="13.5" hidden="false" customHeight="false" outlineLevel="0" collapsed="false">
      <c r="E13" s="12"/>
    </row>
    <row r="14" customFormat="false" ht="12.75" hidden="false" customHeight="false" outlineLevel="0" collapsed="false">
      <c r="E14" s="12"/>
      <c r="F14" s="14"/>
    </row>
    <row r="15" customFormat="false" ht="12.75" hidden="false" customHeight="false" outlineLevel="0" collapsed="false">
      <c r="E15" s="6" t="s">
        <v>23</v>
      </c>
      <c r="F15" s="5"/>
    </row>
    <row r="16" customFormat="false" ht="12.75" hidden="false" customHeight="false" outlineLevel="0" collapsed="false">
      <c r="C16" s="13"/>
      <c r="E16" s="7" t="s">
        <v>24</v>
      </c>
      <c r="F16" s="3" t="n">
        <v>1</v>
      </c>
    </row>
    <row r="17" customFormat="false" ht="12.75" hidden="false" customHeight="false" outlineLevel="0" collapsed="false">
      <c r="A17" s="139"/>
      <c r="C17" s="14"/>
      <c r="E17" s="16" t="s">
        <v>14</v>
      </c>
      <c r="F17" s="13" t="n">
        <v>3</v>
      </c>
    </row>
    <row r="18" customFormat="false" ht="13.5" hidden="false" customHeight="false" outlineLevel="0" collapsed="false">
      <c r="E18" s="11" t="s">
        <v>3</v>
      </c>
      <c r="F18" s="10" t="n">
        <f aca="false">SUM(F16:F17)</f>
        <v>4</v>
      </c>
    </row>
    <row r="19" customFormat="false" ht="13.5" hidden="false" customHeight="false" outlineLevel="0" collapsed="false"/>
    <row r="26" customFormat="false" ht="12.75" hidden="false" customHeight="false" outlineLevel="0" collapsed="false">
      <c r="A26" s="140"/>
    </row>
    <row r="34" customFormat="false" ht="12.75" hidden="false" customHeight="false" outlineLevel="0" collapsed="false">
      <c r="A34" s="139"/>
      <c r="C34" s="14"/>
    </row>
    <row r="37" customFormat="false" ht="12.75" hidden="false" customHeight="false" outlineLevel="0" collapsed="false">
      <c r="C37" s="13"/>
    </row>
    <row r="38" customFormat="false" ht="12.75" hidden="false" customHeight="false" outlineLevel="0" collapsed="false">
      <c r="A38" s="139"/>
      <c r="C38" s="14"/>
    </row>
  </sheetData>
  <printOptions headings="false" gridLines="false" gridLinesSet="true" horizontalCentered="false" verticalCentered="false"/>
  <pageMargins left="0" right="0" top="0.5" bottom="0.75"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&amp;L&amp;8&amp;F  &amp;A&amp;R&amp;8&amp;D</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7" activeCellId="0" sqref="B7"/>
    </sheetView>
  </sheetViews>
  <sheetFormatPr defaultColWidth="9.0546875" defaultRowHeight="12.75" customHeight="true" zeroHeight="false" outlineLevelRow="0" outlineLevelCol="0"/>
  <cols>
    <col collapsed="false" customWidth="true" hidden="false" outlineLevel="0" max="2" min="2" style="0" width="13.99"/>
    <col collapsed="false" customWidth="true" hidden="false" outlineLevel="0" max="3" min="3" style="0" width="30.85"/>
    <col collapsed="false" customWidth="true" hidden="false" outlineLevel="0" max="4" min="4" style="141" width="9.14"/>
    <col collapsed="false" customWidth="true" hidden="false" outlineLevel="0" max="5" min="5" style="0" width="16.7"/>
  </cols>
  <sheetData>
    <row r="1" customFormat="false" ht="27" hidden="false" customHeight="false" outlineLevel="0" collapsed="false">
      <c r="A1" s="25" t="s">
        <v>25</v>
      </c>
      <c r="B1" s="26" t="s">
        <v>26</v>
      </c>
      <c r="C1" s="26" t="s">
        <v>27</v>
      </c>
      <c r="D1" s="28" t="s">
        <v>32</v>
      </c>
      <c r="E1" s="28" t="s">
        <v>33</v>
      </c>
      <c r="F1" s="29" t="s">
        <v>35</v>
      </c>
      <c r="G1" s="29" t="s">
        <v>36</v>
      </c>
      <c r="H1" s="29" t="s">
        <v>37</v>
      </c>
    </row>
    <row r="2" customFormat="false" ht="13.5" hidden="false" customHeight="false" outlineLevel="0" collapsed="false">
      <c r="A2" s="142"/>
      <c r="B2" s="50"/>
      <c r="C2" s="50"/>
      <c r="D2" s="52"/>
      <c r="E2" s="52"/>
      <c r="F2" s="53"/>
      <c r="G2" s="53"/>
      <c r="H2" s="53"/>
    </row>
    <row r="3" customFormat="false" ht="13.5" hidden="false" customHeight="false" outlineLevel="0" collapsed="false">
      <c r="A3" s="62"/>
      <c r="B3" s="57"/>
      <c r="C3" s="58"/>
      <c r="D3" s="52"/>
      <c r="E3" s="52"/>
      <c r="F3" s="53"/>
      <c r="G3" s="53"/>
      <c r="H3" s="53"/>
    </row>
    <row r="4" customFormat="false" ht="13.5" hidden="false" customHeight="false" outlineLevel="0" collapsed="false">
      <c r="A4" s="143" t="n">
        <v>36865</v>
      </c>
      <c r="B4" s="24" t="s">
        <v>40</v>
      </c>
      <c r="C4" s="144" t="s">
        <v>831</v>
      </c>
      <c r="D4" s="52" t="n">
        <v>1</v>
      </c>
      <c r="E4" s="24" t="s">
        <v>793</v>
      </c>
      <c r="F4" s="145" t="s">
        <v>111</v>
      </c>
      <c r="G4" s="145" t="s">
        <v>111</v>
      </c>
      <c r="H4" s="145" t="s">
        <v>115</v>
      </c>
    </row>
    <row r="5" customFormat="false" ht="13.5" hidden="false" customHeight="false" outlineLevel="0" collapsed="false">
      <c r="A5" s="143" t="n">
        <v>36865</v>
      </c>
      <c r="B5" s="24" t="s">
        <v>40</v>
      </c>
      <c r="C5" s="144" t="s">
        <v>832</v>
      </c>
      <c r="D5" s="52" t="n">
        <v>1</v>
      </c>
      <c r="E5" s="24" t="s">
        <v>793</v>
      </c>
      <c r="F5" s="145" t="s">
        <v>111</v>
      </c>
      <c r="G5" s="145" t="s">
        <v>111</v>
      </c>
      <c r="H5" s="145" t="s">
        <v>115</v>
      </c>
    </row>
    <row r="6" customFormat="false" ht="12.75" hidden="false" customHeight="false" outlineLevel="0" collapsed="false">
      <c r="A6" s="143" t="n">
        <v>36865</v>
      </c>
      <c r="B6" s="24" t="s">
        <v>40</v>
      </c>
      <c r="C6" s="144" t="s">
        <v>833</v>
      </c>
      <c r="D6" s="146" t="n">
        <v>1</v>
      </c>
      <c r="E6" s="24" t="s">
        <v>793</v>
      </c>
      <c r="F6" s="145" t="s">
        <v>111</v>
      </c>
      <c r="G6" s="145" t="s">
        <v>111</v>
      </c>
      <c r="H6" s="145" t="s">
        <v>115</v>
      </c>
    </row>
    <row r="7" customFormat="false" ht="12.75" hidden="false" customHeight="false" outlineLevel="0" collapsed="false">
      <c r="A7" s="75" t="n">
        <v>36838</v>
      </c>
      <c r="B7" s="79" t="s">
        <v>40</v>
      </c>
      <c r="C7" s="147" t="s">
        <v>831</v>
      </c>
      <c r="D7" s="148" t="n">
        <v>1</v>
      </c>
      <c r="E7" s="79" t="s">
        <v>793</v>
      </c>
      <c r="F7" s="80" t="s">
        <v>111</v>
      </c>
      <c r="G7" s="80" t="s">
        <v>111</v>
      </c>
      <c r="H7" s="80" t="s">
        <v>115</v>
      </c>
    </row>
    <row r="8" customFormat="false" ht="12.75" hidden="false" customHeight="false" outlineLevel="0" collapsed="false">
      <c r="A8" s="75" t="n">
        <v>36837</v>
      </c>
      <c r="B8" s="79" t="s">
        <v>40</v>
      </c>
      <c r="C8" s="78" t="s">
        <v>831</v>
      </c>
      <c r="D8" s="80" t="n">
        <v>1</v>
      </c>
      <c r="E8" s="79" t="s">
        <v>793</v>
      </c>
      <c r="F8" s="80" t="s">
        <v>111</v>
      </c>
      <c r="G8" s="80" t="s">
        <v>111</v>
      </c>
      <c r="H8" s="80" t="s">
        <v>115</v>
      </c>
    </row>
    <row r="9" customFormat="false" ht="12.75" hidden="false" customHeight="false" outlineLevel="0" collapsed="false">
      <c r="A9" s="75" t="n">
        <v>36837</v>
      </c>
      <c r="B9" s="79" t="s">
        <v>40</v>
      </c>
      <c r="C9" s="78" t="s">
        <v>832</v>
      </c>
      <c r="D9" s="80" t="n">
        <v>1</v>
      </c>
      <c r="E9" s="79" t="s">
        <v>793</v>
      </c>
      <c r="F9" s="80" t="s">
        <v>111</v>
      </c>
      <c r="G9" s="80" t="s">
        <v>111</v>
      </c>
      <c r="H9" s="80" t="s">
        <v>115</v>
      </c>
    </row>
    <row r="10" customFormat="false" ht="12.75" hidden="false" customHeight="false" outlineLevel="0" collapsed="false">
      <c r="A10" s="75" t="n">
        <v>36837</v>
      </c>
      <c r="B10" s="79" t="s">
        <v>40</v>
      </c>
      <c r="C10" s="78" t="s">
        <v>833</v>
      </c>
      <c r="D10" s="80" t="n">
        <v>1</v>
      </c>
      <c r="E10" s="79" t="s">
        <v>793</v>
      </c>
      <c r="F10" s="80" t="s">
        <v>111</v>
      </c>
      <c r="G10" s="80" t="s">
        <v>111</v>
      </c>
      <c r="H10" s="80" t="s">
        <v>115</v>
      </c>
    </row>
    <row r="11" customFormat="false" ht="12.75" hidden="false" customHeight="false" outlineLevel="0" collapsed="false">
      <c r="A11" s="75" t="n">
        <v>36832</v>
      </c>
      <c r="B11" s="79" t="s">
        <v>40</v>
      </c>
      <c r="C11" s="78" t="s">
        <v>834</v>
      </c>
      <c r="D11" s="80" t="n">
        <v>1</v>
      </c>
      <c r="E11" s="79" t="s">
        <v>793</v>
      </c>
      <c r="F11" s="80" t="s">
        <v>111</v>
      </c>
      <c r="G11" s="80" t="s">
        <v>111</v>
      </c>
      <c r="H11" s="80" t="s">
        <v>115</v>
      </c>
    </row>
    <row r="12" customFormat="false" ht="12.75" hidden="false" customHeight="false" outlineLevel="0" collapsed="false">
      <c r="A12" s="75" t="n">
        <v>36832</v>
      </c>
      <c r="B12" s="79" t="s">
        <v>40</v>
      </c>
      <c r="C12" s="78" t="s">
        <v>834</v>
      </c>
      <c r="D12" s="80" t="n">
        <v>1</v>
      </c>
      <c r="E12" s="79" t="s">
        <v>793</v>
      </c>
      <c r="F12" s="80" t="s">
        <v>111</v>
      </c>
      <c r="G12" s="80" t="s">
        <v>111</v>
      </c>
      <c r="H12" s="80" t="s">
        <v>115</v>
      </c>
    </row>
    <row r="13" customFormat="false" ht="12.75" hidden="false" customHeight="false" outlineLevel="0" collapsed="false">
      <c r="A13" s="75" t="n">
        <v>36832</v>
      </c>
      <c r="B13" s="79" t="s">
        <v>40</v>
      </c>
      <c r="C13" s="78" t="s">
        <v>834</v>
      </c>
      <c r="D13" s="80" t="n">
        <v>1</v>
      </c>
      <c r="E13" s="79" t="s">
        <v>793</v>
      </c>
      <c r="F13" s="80" t="s">
        <v>111</v>
      </c>
      <c r="G13" s="80" t="s">
        <v>111</v>
      </c>
      <c r="H13" s="80" t="s">
        <v>115</v>
      </c>
    </row>
    <row r="14" customFormat="false" ht="12.75" hidden="false" customHeight="false" outlineLevel="0" collapsed="false">
      <c r="A14" s="75" t="n">
        <v>36832</v>
      </c>
      <c r="B14" s="79" t="s">
        <v>40</v>
      </c>
      <c r="C14" s="78" t="s">
        <v>834</v>
      </c>
      <c r="D14" s="80" t="n">
        <v>1</v>
      </c>
      <c r="E14" s="79" t="s">
        <v>793</v>
      </c>
      <c r="F14" s="80" t="s">
        <v>111</v>
      </c>
      <c r="G14" s="80" t="s">
        <v>111</v>
      </c>
      <c r="H14" s="80" t="s">
        <v>115</v>
      </c>
    </row>
    <row r="15" customFormat="false" ht="12.75" hidden="false" customHeight="false" outlineLevel="0" collapsed="false">
      <c r="A15" s="75" t="n">
        <v>36832</v>
      </c>
      <c r="B15" s="79" t="s">
        <v>40</v>
      </c>
      <c r="C15" s="78" t="s">
        <v>834</v>
      </c>
      <c r="D15" s="80" t="n">
        <v>1</v>
      </c>
      <c r="E15" s="79" t="s">
        <v>793</v>
      </c>
      <c r="F15" s="80" t="s">
        <v>111</v>
      </c>
      <c r="G15" s="80" t="s">
        <v>111</v>
      </c>
      <c r="H15" s="80" t="s">
        <v>115</v>
      </c>
    </row>
    <row r="16" customFormat="false" ht="12.75" hidden="false" customHeight="false" outlineLevel="0" collapsed="false">
      <c r="A16" s="75" t="n">
        <v>36832</v>
      </c>
      <c r="B16" s="79" t="s">
        <v>40</v>
      </c>
      <c r="C16" s="78" t="s">
        <v>834</v>
      </c>
      <c r="D16" s="80" t="n">
        <v>1</v>
      </c>
      <c r="E16" s="79" t="s">
        <v>793</v>
      </c>
      <c r="F16" s="80" t="s">
        <v>111</v>
      </c>
      <c r="G16" s="80" t="s">
        <v>111</v>
      </c>
      <c r="H16" s="80" t="s">
        <v>115</v>
      </c>
    </row>
    <row r="17" customFormat="false" ht="12.75" hidden="false" customHeight="false" outlineLevel="0" collapsed="false">
      <c r="A17" s="75" t="n">
        <v>36832</v>
      </c>
      <c r="B17" s="79" t="s">
        <v>40</v>
      </c>
      <c r="C17" s="78" t="s">
        <v>834</v>
      </c>
      <c r="D17" s="80" t="n">
        <v>1</v>
      </c>
      <c r="E17" s="79" t="s">
        <v>793</v>
      </c>
      <c r="F17" s="80" t="s">
        <v>111</v>
      </c>
      <c r="G17" s="80" t="s">
        <v>111</v>
      </c>
      <c r="H17" s="80" t="s">
        <v>115</v>
      </c>
    </row>
    <row r="18" customFormat="false" ht="12.75" hidden="false" customHeight="false" outlineLevel="0" collapsed="false">
      <c r="A18" s="75" t="n">
        <v>36832</v>
      </c>
      <c r="B18" s="79" t="s">
        <v>40</v>
      </c>
      <c r="C18" s="78" t="s">
        <v>834</v>
      </c>
      <c r="D18" s="80" t="n">
        <v>1</v>
      </c>
      <c r="E18" s="79" t="s">
        <v>793</v>
      </c>
      <c r="F18" s="80" t="s">
        <v>111</v>
      </c>
      <c r="G18" s="80" t="s">
        <v>111</v>
      </c>
      <c r="H18" s="80" t="s">
        <v>115</v>
      </c>
    </row>
    <row r="19" customFormat="false" ht="12.75" hidden="false" customHeight="false" outlineLevel="0" collapsed="false">
      <c r="A19" s="75" t="n">
        <v>36832</v>
      </c>
      <c r="B19" s="79" t="s">
        <v>40</v>
      </c>
      <c r="C19" s="78" t="s">
        <v>834</v>
      </c>
      <c r="D19" s="80" t="n">
        <v>1</v>
      </c>
      <c r="E19" s="79" t="s">
        <v>793</v>
      </c>
      <c r="F19" s="80" t="s">
        <v>111</v>
      </c>
      <c r="G19" s="80" t="s">
        <v>111</v>
      </c>
      <c r="H19" s="80" t="s">
        <v>115</v>
      </c>
    </row>
    <row r="20" customFormat="false" ht="12.75" hidden="false" customHeight="false" outlineLevel="0" collapsed="false">
      <c r="A20" s="75" t="n">
        <v>36832</v>
      </c>
      <c r="B20" s="79" t="s">
        <v>40</v>
      </c>
      <c r="C20" s="78" t="s">
        <v>834</v>
      </c>
      <c r="D20" s="80" t="n">
        <v>1</v>
      </c>
      <c r="E20" s="79" t="s">
        <v>793</v>
      </c>
      <c r="F20" s="80" t="s">
        <v>111</v>
      </c>
      <c r="G20" s="80" t="s">
        <v>111</v>
      </c>
      <c r="H20" s="80" t="s">
        <v>115</v>
      </c>
    </row>
    <row r="21" customFormat="false" ht="12.75" hidden="false" customHeight="false" outlineLevel="0" collapsed="false">
      <c r="A21" s="75" t="n">
        <v>36832</v>
      </c>
      <c r="B21" s="79" t="s">
        <v>40</v>
      </c>
      <c r="C21" s="78" t="s">
        <v>834</v>
      </c>
      <c r="D21" s="80" t="n">
        <v>1</v>
      </c>
      <c r="E21" s="79" t="s">
        <v>793</v>
      </c>
      <c r="F21" s="80" t="s">
        <v>111</v>
      </c>
      <c r="G21" s="80" t="s">
        <v>111</v>
      </c>
      <c r="H21" s="80" t="s">
        <v>115</v>
      </c>
    </row>
    <row r="22" customFormat="false" ht="12.75" hidden="false" customHeight="false" outlineLevel="0" collapsed="false">
      <c r="A22" s="75" t="n">
        <v>36832</v>
      </c>
      <c r="B22" s="79" t="s">
        <v>40</v>
      </c>
      <c r="C22" s="78" t="s">
        <v>834</v>
      </c>
      <c r="D22" s="80" t="n">
        <v>1</v>
      </c>
      <c r="E22" s="79" t="s">
        <v>793</v>
      </c>
      <c r="F22" s="80" t="s">
        <v>111</v>
      </c>
      <c r="G22" s="80" t="s">
        <v>111</v>
      </c>
      <c r="H22" s="80" t="s">
        <v>115</v>
      </c>
    </row>
    <row r="23" customFormat="false" ht="12.75" hidden="false" customHeight="false" outlineLevel="0" collapsed="false">
      <c r="A23" s="75" t="n">
        <v>36832</v>
      </c>
      <c r="B23" s="79" t="s">
        <v>40</v>
      </c>
      <c r="C23" s="78" t="s">
        <v>834</v>
      </c>
      <c r="D23" s="80" t="n">
        <v>1</v>
      </c>
      <c r="E23" s="79" t="s">
        <v>793</v>
      </c>
      <c r="F23" s="80" t="s">
        <v>111</v>
      </c>
      <c r="G23" s="80" t="s">
        <v>111</v>
      </c>
      <c r="H23" s="80" t="s">
        <v>115</v>
      </c>
    </row>
    <row r="24" customFormat="false" ht="12.75" hidden="false" customHeight="false" outlineLevel="0" collapsed="false">
      <c r="A24" s="75" t="n">
        <v>36832</v>
      </c>
      <c r="B24" s="79" t="s">
        <v>40</v>
      </c>
      <c r="C24" s="78" t="s">
        <v>834</v>
      </c>
      <c r="D24" s="80" t="n">
        <v>1</v>
      </c>
      <c r="E24" s="79" t="s">
        <v>793</v>
      </c>
      <c r="F24" s="80" t="s">
        <v>111</v>
      </c>
      <c r="G24" s="80" t="s">
        <v>111</v>
      </c>
      <c r="H24" s="80" t="s">
        <v>115</v>
      </c>
    </row>
    <row r="25" customFormat="false" ht="12.75" hidden="false" customHeight="false" outlineLevel="0" collapsed="false">
      <c r="A25" s="75" t="n">
        <v>36831</v>
      </c>
      <c r="B25" s="79" t="s">
        <v>40</v>
      </c>
      <c r="C25" s="78" t="s">
        <v>832</v>
      </c>
      <c r="D25" s="80" t="n">
        <v>1</v>
      </c>
      <c r="E25" s="79" t="s">
        <v>793</v>
      </c>
      <c r="F25" s="80" t="s">
        <v>111</v>
      </c>
      <c r="G25" s="80" t="s">
        <v>111</v>
      </c>
      <c r="H25" s="80" t="s">
        <v>115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7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0" ySplit="1" topLeftCell="BM8" activePane="bottomLeft" state="frozen"/>
      <selection pane="topLeft" activeCell="A1" activeCellId="0" sqref="A1"/>
      <selection pane="bottomLeft" activeCell="I10" activeCellId="0" sqref="I10"/>
    </sheetView>
  </sheetViews>
  <sheetFormatPr defaultColWidth="9.13671875" defaultRowHeight="13.5" customHeight="true" zeroHeight="false" outlineLevelRow="0" outlineLevelCol="0"/>
  <cols>
    <col collapsed="false" customWidth="true" hidden="false" outlineLevel="0" max="1" min="1" style="17" width="10.28"/>
    <col collapsed="false" customWidth="true" hidden="false" outlineLevel="0" max="2" min="2" style="18" width="16.7"/>
    <col collapsed="false" customWidth="true" hidden="false" outlineLevel="0" max="3" min="3" style="19" width="24.56"/>
    <col collapsed="false" customWidth="true" hidden="false" outlineLevel="0" max="4" min="4" style="20" width="11.56"/>
    <col collapsed="false" customWidth="true" hidden="true" outlineLevel="0" max="5" min="5" style="21" width="11.99"/>
    <col collapsed="false" customWidth="true" hidden="true" outlineLevel="0" max="6" min="6" style="21" width="12.56"/>
    <col collapsed="false" customWidth="true" hidden="false" outlineLevel="0" max="7" min="7" style="22" width="14.56"/>
    <col collapsed="false" customWidth="true" hidden="false" outlineLevel="0" max="8" min="8" style="22" width="5.56"/>
    <col collapsed="false" customWidth="true" hidden="false" outlineLevel="0" max="9" min="9" style="23" width="42.99"/>
    <col collapsed="false" customWidth="true" hidden="false" outlineLevel="0" max="10" min="10" style="20" width="32.14"/>
    <col collapsed="false" customWidth="true" hidden="false" outlineLevel="0" max="11" min="11" style="22" width="7.42"/>
    <col collapsed="false" customWidth="true" hidden="false" outlineLevel="0" max="12" min="12" style="22" width="10.13"/>
    <col collapsed="false" customWidth="true" hidden="false" outlineLevel="0" max="13" min="13" style="22" width="9.41"/>
    <col collapsed="false" customWidth="false" hidden="false" outlineLevel="0" max="14" min="14" style="22" width="9.14"/>
    <col collapsed="false" customWidth="false" hidden="false" outlineLevel="0" max="257" min="15" style="24" width="9.14"/>
  </cols>
  <sheetData>
    <row r="1" customFormat="false" ht="27" hidden="false" customHeight="false" outlineLevel="0" collapsed="false">
      <c r="A1" s="25" t="s">
        <v>25</v>
      </c>
      <c r="B1" s="26" t="s">
        <v>26</v>
      </c>
      <c r="C1" s="27" t="s">
        <v>27</v>
      </c>
      <c r="D1" s="26" t="s">
        <v>28</v>
      </c>
      <c r="E1" s="28" t="s">
        <v>29</v>
      </c>
      <c r="F1" s="28" t="s">
        <v>30</v>
      </c>
      <c r="G1" s="29" t="s">
        <v>31</v>
      </c>
      <c r="H1" s="28" t="s">
        <v>32</v>
      </c>
      <c r="I1" s="29" t="s">
        <v>33</v>
      </c>
      <c r="J1" s="29" t="s">
        <v>34</v>
      </c>
      <c r="K1" s="29" t="s">
        <v>35</v>
      </c>
      <c r="L1" s="29" t="s">
        <v>36</v>
      </c>
      <c r="M1" s="29" t="s">
        <v>37</v>
      </c>
      <c r="N1" s="30" t="s">
        <v>38</v>
      </c>
    </row>
    <row r="2" customFormat="false" ht="13.5" hidden="false" customHeight="false" outlineLevel="0" collapsed="false">
      <c r="A2" s="31"/>
      <c r="B2" s="32"/>
      <c r="C2" s="33"/>
      <c r="D2" s="32"/>
      <c r="E2" s="34"/>
      <c r="F2" s="34"/>
      <c r="G2" s="35"/>
      <c r="H2" s="34"/>
      <c r="I2" s="35"/>
      <c r="J2" s="35"/>
      <c r="K2" s="35"/>
      <c r="L2" s="35"/>
      <c r="M2" s="35"/>
      <c r="N2" s="36"/>
    </row>
    <row r="3" customFormat="false" ht="13.5" hidden="false" customHeight="false" outlineLevel="0" collapsed="false">
      <c r="A3" s="31"/>
      <c r="B3" s="32"/>
      <c r="C3" s="33"/>
      <c r="D3" s="32"/>
      <c r="E3" s="34"/>
      <c r="F3" s="34"/>
      <c r="G3" s="35"/>
      <c r="H3" s="34"/>
      <c r="I3" s="35"/>
      <c r="J3" s="35"/>
      <c r="K3" s="35"/>
      <c r="L3" s="35"/>
      <c r="M3" s="35"/>
      <c r="N3" s="36"/>
    </row>
    <row r="4" customFormat="false" ht="13.5" hidden="false" customHeight="false" outlineLevel="0" collapsed="false">
      <c r="A4" s="31"/>
      <c r="B4" s="32"/>
      <c r="C4" s="33"/>
      <c r="D4" s="32"/>
      <c r="E4" s="34"/>
      <c r="F4" s="34"/>
      <c r="G4" s="35"/>
      <c r="H4" s="34"/>
      <c r="I4" s="35"/>
      <c r="J4" s="35"/>
      <c r="K4" s="35"/>
      <c r="L4" s="35"/>
      <c r="M4" s="35"/>
      <c r="N4" s="36"/>
    </row>
    <row r="5" customFormat="false" ht="13.5" hidden="false" customHeight="false" outlineLevel="0" collapsed="false">
      <c r="A5" s="31"/>
      <c r="B5" s="32"/>
      <c r="C5" s="33"/>
      <c r="D5" s="32"/>
      <c r="E5" s="34"/>
      <c r="F5" s="34"/>
      <c r="G5" s="35"/>
      <c r="H5" s="34"/>
      <c r="I5" s="35"/>
      <c r="J5" s="35"/>
      <c r="K5" s="35"/>
      <c r="L5" s="35"/>
      <c r="M5" s="35"/>
      <c r="N5" s="36"/>
    </row>
    <row r="6" customFormat="false" ht="13.5" hidden="false" customHeight="false" outlineLevel="0" collapsed="false">
      <c r="A6" s="31"/>
      <c r="B6" s="32"/>
      <c r="C6" s="33"/>
      <c r="D6" s="32"/>
      <c r="E6" s="34"/>
      <c r="F6" s="34"/>
      <c r="G6" s="35"/>
      <c r="H6" s="34"/>
      <c r="I6" s="35"/>
      <c r="J6" s="35"/>
      <c r="K6" s="35"/>
      <c r="L6" s="35"/>
      <c r="M6" s="35"/>
      <c r="N6" s="36"/>
    </row>
    <row r="7" customFormat="false" ht="14.25" hidden="false" customHeight="false" outlineLevel="0" collapsed="false">
      <c r="A7" s="31"/>
      <c r="B7" s="32"/>
      <c r="C7" s="33"/>
      <c r="D7" s="32"/>
      <c r="E7" s="34"/>
      <c r="F7" s="34"/>
      <c r="G7" s="35"/>
      <c r="H7" s="34"/>
      <c r="I7" s="35"/>
      <c r="J7" s="35"/>
      <c r="K7" s="35"/>
      <c r="L7" s="35"/>
      <c r="M7" s="35"/>
      <c r="N7" s="36"/>
    </row>
    <row r="8" customFormat="false" ht="13.5" hidden="false" customHeight="false" outlineLevel="0" collapsed="false">
      <c r="A8" s="37" t="s">
        <v>39</v>
      </c>
      <c r="B8" s="38"/>
      <c r="C8" s="39"/>
      <c r="D8" s="38" t="n">
        <f aca="false">COUNT(H10:H34)</f>
        <v>19</v>
      </c>
      <c r="E8" s="40"/>
      <c r="F8" s="40"/>
      <c r="G8" s="41"/>
      <c r="H8" s="40"/>
      <c r="I8" s="41"/>
      <c r="J8" s="41"/>
      <c r="K8" s="41"/>
      <c r="L8" s="41"/>
      <c r="M8" s="41"/>
      <c r="N8" s="42"/>
    </row>
    <row r="9" customFormat="false" ht="13.5" hidden="false" customHeight="false" outlineLevel="0" collapsed="false">
      <c r="A9" s="43"/>
      <c r="B9" s="44"/>
      <c r="C9" s="45"/>
      <c r="D9" s="44"/>
      <c r="E9" s="46"/>
      <c r="F9" s="46"/>
      <c r="G9" s="47"/>
      <c r="H9" s="46"/>
      <c r="I9" s="47"/>
      <c r="J9" s="47"/>
      <c r="K9" s="47"/>
      <c r="L9" s="47"/>
      <c r="M9" s="47"/>
      <c r="N9" s="48"/>
    </row>
    <row r="10" customFormat="false" ht="12.75" hidden="false" customHeight="true" outlineLevel="0" collapsed="false">
      <c r="A10" s="49"/>
      <c r="B10" s="50"/>
      <c r="C10" s="51"/>
      <c r="D10" s="50"/>
      <c r="E10" s="52"/>
      <c r="F10" s="52"/>
      <c r="G10" s="53"/>
      <c r="H10" s="52"/>
      <c r="I10" s="53"/>
      <c r="J10" s="53"/>
      <c r="K10" s="53"/>
      <c r="L10" s="53"/>
      <c r="M10" s="53"/>
      <c r="N10" s="54"/>
    </row>
    <row r="11" customFormat="false" ht="13.5" hidden="false" customHeight="false" outlineLevel="0" collapsed="false">
      <c r="A11" s="49"/>
      <c r="B11" s="50"/>
      <c r="C11" s="51"/>
      <c r="D11" s="50"/>
      <c r="E11" s="52"/>
      <c r="F11" s="52"/>
      <c r="G11" s="53"/>
      <c r="H11" s="52"/>
      <c r="I11" s="53"/>
      <c r="J11" s="53"/>
      <c r="K11" s="53"/>
      <c r="L11" s="53"/>
      <c r="M11" s="53"/>
      <c r="N11" s="54"/>
    </row>
    <row r="12" customFormat="false" ht="13.5" hidden="false" customHeight="false" outlineLevel="0" collapsed="false">
      <c r="A12" s="49"/>
      <c r="B12" s="50"/>
      <c r="C12" s="51"/>
      <c r="D12" s="50"/>
      <c r="E12" s="52"/>
      <c r="F12" s="52"/>
      <c r="G12" s="53"/>
      <c r="H12" s="52"/>
      <c r="I12" s="53"/>
      <c r="J12" s="53"/>
      <c r="K12" s="53"/>
      <c r="L12" s="53"/>
      <c r="M12" s="53"/>
      <c r="N12" s="54"/>
    </row>
    <row r="13" customFormat="false" ht="13.5" hidden="false" customHeight="false" outlineLevel="0" collapsed="false">
      <c r="A13" s="49"/>
      <c r="B13" s="50"/>
      <c r="C13" s="51"/>
      <c r="D13" s="50"/>
      <c r="E13" s="52"/>
      <c r="F13" s="52"/>
      <c r="G13" s="53"/>
      <c r="H13" s="52"/>
      <c r="I13" s="53"/>
      <c r="J13" s="53"/>
      <c r="K13" s="53"/>
      <c r="L13" s="53"/>
      <c r="M13" s="53"/>
      <c r="N13" s="54"/>
    </row>
    <row r="14" customFormat="false" ht="13.5" hidden="false" customHeight="false" outlineLevel="0" collapsed="false">
      <c r="A14" s="49"/>
      <c r="B14" s="50"/>
      <c r="C14" s="51"/>
      <c r="D14" s="50"/>
      <c r="E14" s="52"/>
      <c r="F14" s="52"/>
      <c r="G14" s="53"/>
      <c r="H14" s="52"/>
      <c r="I14" s="53"/>
      <c r="J14" s="53"/>
      <c r="K14" s="53"/>
      <c r="L14" s="53"/>
      <c r="M14" s="53"/>
      <c r="N14" s="54"/>
    </row>
    <row r="15" customFormat="false" ht="13.5" hidden="false" customHeight="false" outlineLevel="0" collapsed="false">
      <c r="A15" s="49"/>
      <c r="B15" s="50"/>
      <c r="C15" s="51"/>
      <c r="D15" s="50"/>
      <c r="E15" s="52"/>
      <c r="F15" s="52"/>
      <c r="G15" s="53"/>
      <c r="H15" s="52"/>
      <c r="I15" s="53"/>
      <c r="J15" s="53"/>
      <c r="K15" s="53"/>
      <c r="L15" s="53"/>
      <c r="M15" s="53"/>
      <c r="N15" s="54"/>
    </row>
    <row r="16" customFormat="false" ht="40.5" hidden="false" customHeight="false" outlineLevel="0" collapsed="false">
      <c r="A16" s="49" t="n">
        <v>36934</v>
      </c>
      <c r="B16" s="50" t="s">
        <v>40</v>
      </c>
      <c r="C16" s="51" t="s">
        <v>41</v>
      </c>
      <c r="D16" s="50" t="s">
        <v>42</v>
      </c>
      <c r="E16" s="52"/>
      <c r="F16" s="52"/>
      <c r="G16" s="53" t="s">
        <v>43</v>
      </c>
      <c r="H16" s="52" t="n">
        <v>1</v>
      </c>
      <c r="I16" s="53" t="s">
        <v>44</v>
      </c>
      <c r="J16" s="53" t="s">
        <v>45</v>
      </c>
      <c r="K16" s="53" t="s">
        <v>46</v>
      </c>
      <c r="L16" s="53" t="s">
        <v>47</v>
      </c>
      <c r="M16" s="53" t="s">
        <v>47</v>
      </c>
      <c r="N16" s="54" t="n">
        <v>2</v>
      </c>
    </row>
    <row r="17" customFormat="false" ht="27" hidden="false" customHeight="false" outlineLevel="0" collapsed="false">
      <c r="A17" s="49" t="n">
        <v>36934</v>
      </c>
      <c r="B17" s="50" t="s">
        <v>40</v>
      </c>
      <c r="C17" s="51" t="s">
        <v>48</v>
      </c>
      <c r="D17" s="50" t="s">
        <v>49</v>
      </c>
      <c r="E17" s="52"/>
      <c r="F17" s="52"/>
      <c r="G17" s="53" t="s">
        <v>43</v>
      </c>
      <c r="H17" s="52" t="n">
        <v>3</v>
      </c>
      <c r="I17" s="53" t="s">
        <v>50</v>
      </c>
      <c r="J17" s="53" t="s">
        <v>51</v>
      </c>
      <c r="K17" s="53" t="s">
        <v>47</v>
      </c>
      <c r="L17" s="53" t="s">
        <v>47</v>
      </c>
      <c r="M17" s="53" t="s">
        <v>47</v>
      </c>
      <c r="N17" s="54" t="n">
        <v>1</v>
      </c>
    </row>
    <row r="18" customFormat="false" ht="27" hidden="false" customHeight="false" outlineLevel="0" collapsed="false">
      <c r="A18" s="49" t="n">
        <v>36931</v>
      </c>
      <c r="B18" s="50" t="s">
        <v>40</v>
      </c>
      <c r="C18" s="51" t="s">
        <v>52</v>
      </c>
      <c r="D18" s="50" t="s">
        <v>53</v>
      </c>
      <c r="E18" s="52"/>
      <c r="F18" s="52"/>
      <c r="G18" s="53" t="s">
        <v>43</v>
      </c>
      <c r="H18" s="52" t="n">
        <v>1</v>
      </c>
      <c r="I18" s="53" t="s">
        <v>54</v>
      </c>
      <c r="J18" s="53" t="s">
        <v>55</v>
      </c>
      <c r="K18" s="53" t="s">
        <v>56</v>
      </c>
      <c r="L18" s="53" t="s">
        <v>56</v>
      </c>
      <c r="M18" s="53" t="s">
        <v>56</v>
      </c>
      <c r="N18" s="54" t="n">
        <v>1</v>
      </c>
    </row>
    <row r="19" customFormat="false" ht="42.75" hidden="false" customHeight="true" outlineLevel="0" collapsed="false">
      <c r="A19" s="49" t="n">
        <v>36931</v>
      </c>
      <c r="B19" s="50" t="s">
        <v>40</v>
      </c>
      <c r="C19" s="51" t="s">
        <v>57</v>
      </c>
      <c r="D19" s="50" t="s">
        <v>42</v>
      </c>
      <c r="E19" s="52"/>
      <c r="F19" s="52"/>
      <c r="G19" s="53" t="s">
        <v>43</v>
      </c>
      <c r="H19" s="52" t="n">
        <v>1</v>
      </c>
      <c r="I19" s="53" t="s">
        <v>58</v>
      </c>
      <c r="J19" s="55" t="s">
        <v>59</v>
      </c>
      <c r="K19" s="53" t="s">
        <v>46</v>
      </c>
      <c r="L19" s="53" t="s">
        <v>46</v>
      </c>
      <c r="M19" s="53" t="s">
        <v>56</v>
      </c>
      <c r="N19" s="54" t="n">
        <v>1</v>
      </c>
    </row>
    <row r="20" customFormat="false" ht="42" hidden="false" customHeight="true" outlineLevel="0" collapsed="false">
      <c r="A20" s="49" t="n">
        <v>36931</v>
      </c>
      <c r="B20" s="50" t="s">
        <v>40</v>
      </c>
      <c r="C20" s="51" t="s">
        <v>60</v>
      </c>
      <c r="D20" s="50" t="s">
        <v>42</v>
      </c>
      <c r="E20" s="52"/>
      <c r="F20" s="52"/>
      <c r="G20" s="53" t="s">
        <v>43</v>
      </c>
      <c r="H20" s="52" t="n">
        <v>3</v>
      </c>
      <c r="I20" s="53" t="s">
        <v>61</v>
      </c>
      <c r="J20" s="53"/>
      <c r="K20" s="53" t="s">
        <v>56</v>
      </c>
      <c r="L20" s="53" t="s">
        <v>56</v>
      </c>
      <c r="M20" s="53" t="s">
        <v>56</v>
      </c>
      <c r="N20" s="54"/>
    </row>
    <row r="21" customFormat="false" ht="40.5" hidden="false" customHeight="true" outlineLevel="0" collapsed="false">
      <c r="A21" s="49" t="n">
        <v>36931</v>
      </c>
      <c r="B21" s="50" t="s">
        <v>40</v>
      </c>
      <c r="C21" s="51" t="s">
        <v>62</v>
      </c>
      <c r="D21" s="50" t="s">
        <v>42</v>
      </c>
      <c r="E21" s="52"/>
      <c r="F21" s="52"/>
      <c r="G21" s="53" t="s">
        <v>43</v>
      </c>
      <c r="H21" s="52" t="n">
        <v>3</v>
      </c>
      <c r="I21" s="53" t="s">
        <v>61</v>
      </c>
      <c r="J21" s="53"/>
      <c r="K21" s="53" t="s">
        <v>56</v>
      </c>
      <c r="L21" s="53" t="s">
        <v>56</v>
      </c>
      <c r="M21" s="53" t="s">
        <v>56</v>
      </c>
      <c r="N21" s="54"/>
    </row>
    <row r="22" customFormat="false" ht="36.75" hidden="false" customHeight="true" outlineLevel="0" collapsed="false">
      <c r="A22" s="49" t="n">
        <v>36931</v>
      </c>
      <c r="B22" s="50" t="s">
        <v>40</v>
      </c>
      <c r="C22" s="51" t="s">
        <v>63</v>
      </c>
      <c r="D22" s="50" t="s">
        <v>42</v>
      </c>
      <c r="E22" s="52"/>
      <c r="F22" s="52"/>
      <c r="G22" s="53" t="s">
        <v>43</v>
      </c>
      <c r="H22" s="52" t="n">
        <v>1</v>
      </c>
      <c r="I22" s="53" t="s">
        <v>64</v>
      </c>
      <c r="J22" s="55" t="s">
        <v>65</v>
      </c>
      <c r="K22" s="53" t="s">
        <v>46</v>
      </c>
      <c r="L22" s="53" t="s">
        <v>46</v>
      </c>
      <c r="M22" s="53" t="s">
        <v>56</v>
      </c>
      <c r="N22" s="54" t="n">
        <v>1</v>
      </c>
    </row>
    <row r="23" customFormat="false" ht="54" hidden="false" customHeight="false" outlineLevel="0" collapsed="false">
      <c r="A23" s="49" t="n">
        <v>36931</v>
      </c>
      <c r="B23" s="50" t="s">
        <v>40</v>
      </c>
      <c r="C23" s="51" t="s">
        <v>66</v>
      </c>
      <c r="D23" s="50" t="s">
        <v>67</v>
      </c>
      <c r="E23" s="52"/>
      <c r="F23" s="52"/>
      <c r="G23" s="53" t="s">
        <v>43</v>
      </c>
      <c r="H23" s="52" t="n">
        <v>3</v>
      </c>
      <c r="I23" s="56" t="s">
        <v>68</v>
      </c>
      <c r="J23" s="53" t="s">
        <v>69</v>
      </c>
      <c r="K23" s="53" t="s">
        <v>46</v>
      </c>
      <c r="L23" s="53" t="s">
        <v>70</v>
      </c>
      <c r="M23" s="53" t="s">
        <v>70</v>
      </c>
      <c r="N23" s="54" t="n">
        <v>1</v>
      </c>
    </row>
    <row r="24" customFormat="false" ht="27.75" hidden="false" customHeight="true" outlineLevel="0" collapsed="false">
      <c r="A24" s="49" t="n">
        <v>36931</v>
      </c>
      <c r="B24" s="50" t="s">
        <v>40</v>
      </c>
      <c r="C24" s="51" t="s">
        <v>71</v>
      </c>
      <c r="D24" s="50" t="s">
        <v>42</v>
      </c>
      <c r="E24" s="52"/>
      <c r="F24" s="52"/>
      <c r="G24" s="53" t="s">
        <v>43</v>
      </c>
      <c r="H24" s="52" t="n">
        <v>1</v>
      </c>
      <c r="I24" s="53" t="s">
        <v>72</v>
      </c>
      <c r="J24" s="55" t="s">
        <v>65</v>
      </c>
      <c r="K24" s="53" t="s">
        <v>56</v>
      </c>
      <c r="L24" s="53" t="s">
        <v>56</v>
      </c>
      <c r="M24" s="53" t="s">
        <v>56</v>
      </c>
      <c r="N24" s="54" t="n">
        <v>1</v>
      </c>
    </row>
    <row r="25" customFormat="false" ht="40.5" hidden="false" customHeight="true" outlineLevel="0" collapsed="false">
      <c r="A25" s="49" t="n">
        <v>36930</v>
      </c>
      <c r="B25" s="57" t="s">
        <v>40</v>
      </c>
      <c r="C25" s="58" t="s">
        <v>73</v>
      </c>
      <c r="D25" s="57" t="s">
        <v>42</v>
      </c>
      <c r="E25" s="59"/>
      <c r="F25" s="59"/>
      <c r="G25" s="55" t="s">
        <v>43</v>
      </c>
      <c r="H25" s="59" t="n">
        <v>1</v>
      </c>
      <c r="I25" s="55" t="s">
        <v>74</v>
      </c>
      <c r="J25" s="55" t="s">
        <v>75</v>
      </c>
      <c r="K25" s="55" t="s">
        <v>56</v>
      </c>
      <c r="L25" s="55" t="s">
        <v>70</v>
      </c>
      <c r="M25" s="55" t="s">
        <v>70</v>
      </c>
      <c r="N25" s="60" t="n">
        <v>1</v>
      </c>
    </row>
    <row r="26" customFormat="false" ht="64.5" hidden="false" customHeight="true" outlineLevel="0" collapsed="false">
      <c r="A26" s="49" t="n">
        <v>36930</v>
      </c>
      <c r="B26" s="57" t="s">
        <v>40</v>
      </c>
      <c r="C26" s="58" t="s">
        <v>76</v>
      </c>
      <c r="D26" s="57" t="s">
        <v>77</v>
      </c>
      <c r="E26" s="59"/>
      <c r="F26" s="59"/>
      <c r="G26" s="55" t="s">
        <v>43</v>
      </c>
      <c r="H26" s="59" t="n">
        <v>1</v>
      </c>
      <c r="I26" s="55" t="s">
        <v>78</v>
      </c>
      <c r="J26" s="55" t="s">
        <v>79</v>
      </c>
      <c r="K26" s="55" t="s">
        <v>46</v>
      </c>
      <c r="L26" s="55" t="s">
        <v>56</v>
      </c>
      <c r="M26" s="55" t="s">
        <v>56</v>
      </c>
      <c r="N26" s="60" t="n">
        <v>1</v>
      </c>
    </row>
    <row r="27" customFormat="false" ht="38.25" hidden="false" customHeight="true" outlineLevel="0" collapsed="false">
      <c r="A27" s="49" t="n">
        <v>36930</v>
      </c>
      <c r="B27" s="57" t="s">
        <v>40</v>
      </c>
      <c r="C27" s="58" t="s">
        <v>80</v>
      </c>
      <c r="D27" s="57" t="s">
        <v>67</v>
      </c>
      <c r="E27" s="59"/>
      <c r="F27" s="59"/>
      <c r="G27" s="55" t="s">
        <v>43</v>
      </c>
      <c r="H27" s="59" t="n">
        <v>1</v>
      </c>
      <c r="I27" s="55" t="s">
        <v>81</v>
      </c>
      <c r="J27" s="55" t="s">
        <v>82</v>
      </c>
      <c r="K27" s="55" t="s">
        <v>46</v>
      </c>
      <c r="L27" s="55" t="s">
        <v>56</v>
      </c>
      <c r="M27" s="55" t="s">
        <v>56</v>
      </c>
      <c r="N27" s="60" t="n">
        <v>1</v>
      </c>
    </row>
    <row r="28" customFormat="false" ht="40.5" hidden="false" customHeight="true" outlineLevel="0" collapsed="false">
      <c r="A28" s="49" t="n">
        <v>36929</v>
      </c>
      <c r="B28" s="24" t="s">
        <v>40</v>
      </c>
      <c r="C28" s="58" t="s">
        <v>76</v>
      </c>
      <c r="D28" s="57" t="s">
        <v>77</v>
      </c>
      <c r="E28" s="59"/>
      <c r="F28" s="59"/>
      <c r="G28" s="55" t="s">
        <v>43</v>
      </c>
      <c r="H28" s="59" t="n">
        <v>1</v>
      </c>
      <c r="I28" s="55" t="s">
        <v>83</v>
      </c>
      <c r="J28" s="55" t="s">
        <v>79</v>
      </c>
      <c r="K28" s="55" t="s">
        <v>46</v>
      </c>
      <c r="L28" s="55" t="s">
        <v>47</v>
      </c>
      <c r="M28" s="55" t="s">
        <v>47</v>
      </c>
      <c r="N28" s="60" t="n">
        <v>1</v>
      </c>
    </row>
    <row r="29" customFormat="false" ht="40.5" hidden="false" customHeight="false" outlineLevel="0" collapsed="false">
      <c r="A29" s="49" t="n">
        <v>36929</v>
      </c>
      <c r="B29" s="24" t="s">
        <v>40</v>
      </c>
      <c r="C29" s="58" t="s">
        <v>84</v>
      </c>
      <c r="D29" s="57" t="s">
        <v>85</v>
      </c>
      <c r="E29" s="59"/>
      <c r="F29" s="59"/>
      <c r="G29" s="55" t="s">
        <v>86</v>
      </c>
      <c r="H29" s="59" t="n">
        <v>1</v>
      </c>
      <c r="I29" s="55" t="s">
        <v>87</v>
      </c>
      <c r="J29" s="55" t="s">
        <v>88</v>
      </c>
      <c r="K29" s="55" t="s">
        <v>46</v>
      </c>
      <c r="L29" s="55" t="s">
        <v>47</v>
      </c>
      <c r="M29" s="55" t="s">
        <v>47</v>
      </c>
      <c r="N29" s="60" t="n">
        <v>1</v>
      </c>
    </row>
    <row r="30" customFormat="false" ht="27" hidden="false" customHeight="false" outlineLevel="0" collapsed="false">
      <c r="A30" s="49" t="n">
        <v>36929</v>
      </c>
      <c r="B30" s="24" t="s">
        <v>40</v>
      </c>
      <c r="C30" s="58" t="s">
        <v>89</v>
      </c>
      <c r="D30" s="57" t="s">
        <v>90</v>
      </c>
      <c r="E30" s="59"/>
      <c r="F30" s="59"/>
      <c r="G30" s="55" t="s">
        <v>43</v>
      </c>
      <c r="H30" s="59" t="n">
        <v>1</v>
      </c>
      <c r="I30" s="55" t="s">
        <v>91</v>
      </c>
      <c r="J30" s="55" t="s">
        <v>92</v>
      </c>
      <c r="K30" s="55" t="s">
        <v>47</v>
      </c>
      <c r="L30" s="55" t="s">
        <v>46</v>
      </c>
      <c r="M30" s="55" t="s">
        <v>46</v>
      </c>
      <c r="N30" s="60" t="n">
        <v>1</v>
      </c>
    </row>
    <row r="31" customFormat="false" ht="27" hidden="false" customHeight="false" outlineLevel="0" collapsed="false">
      <c r="A31" s="49" t="n">
        <v>36929</v>
      </c>
      <c r="B31" s="24" t="s">
        <v>40</v>
      </c>
      <c r="C31" s="58" t="s">
        <v>93</v>
      </c>
      <c r="D31" s="57" t="s">
        <v>67</v>
      </c>
      <c r="E31" s="59"/>
      <c r="F31" s="59"/>
      <c r="G31" s="55" t="s">
        <v>43</v>
      </c>
      <c r="H31" s="59" t="n">
        <v>1</v>
      </c>
      <c r="I31" s="55" t="s">
        <v>94</v>
      </c>
      <c r="J31" s="55" t="s">
        <v>95</v>
      </c>
      <c r="K31" s="55" t="s">
        <v>47</v>
      </c>
      <c r="L31" s="55" t="s">
        <v>46</v>
      </c>
      <c r="M31" s="55" t="s">
        <v>46</v>
      </c>
      <c r="N31" s="60" t="n">
        <v>1</v>
      </c>
    </row>
    <row r="32" customFormat="false" ht="40.5" hidden="false" customHeight="false" outlineLevel="0" collapsed="false">
      <c r="A32" s="49" t="n">
        <v>36929</v>
      </c>
      <c r="B32" s="24" t="s">
        <v>40</v>
      </c>
      <c r="C32" s="58" t="s">
        <v>96</v>
      </c>
      <c r="D32" s="57" t="s">
        <v>97</v>
      </c>
      <c r="E32" s="59"/>
      <c r="F32" s="59"/>
      <c r="G32" s="55" t="s">
        <v>43</v>
      </c>
      <c r="H32" s="59" t="n">
        <v>1</v>
      </c>
      <c r="I32" s="55" t="s">
        <v>98</v>
      </c>
      <c r="J32" s="55" t="s">
        <v>99</v>
      </c>
      <c r="K32" s="55" t="s">
        <v>47</v>
      </c>
      <c r="L32" s="55" t="s">
        <v>47</v>
      </c>
      <c r="M32" s="55" t="s">
        <v>100</v>
      </c>
      <c r="N32" s="60" t="n">
        <v>1</v>
      </c>
    </row>
    <row r="33" customFormat="false" ht="27" hidden="false" customHeight="false" outlineLevel="0" collapsed="false">
      <c r="A33" s="49" t="n">
        <v>36929</v>
      </c>
      <c r="B33" s="24" t="s">
        <v>40</v>
      </c>
      <c r="C33" s="58" t="s">
        <v>101</v>
      </c>
      <c r="D33" s="57" t="s">
        <v>42</v>
      </c>
      <c r="E33" s="59"/>
      <c r="F33" s="59"/>
      <c r="G33" s="55" t="s">
        <v>43</v>
      </c>
      <c r="H33" s="59" t="n">
        <v>1</v>
      </c>
      <c r="I33" s="55" t="s">
        <v>102</v>
      </c>
      <c r="J33" s="55" t="s">
        <v>65</v>
      </c>
      <c r="K33" s="55" t="s">
        <v>47</v>
      </c>
      <c r="L33" s="55" t="s">
        <v>46</v>
      </c>
      <c r="M33" s="55" t="s">
        <v>46</v>
      </c>
      <c r="N33" s="60" t="n">
        <v>1</v>
      </c>
    </row>
    <row r="34" customFormat="false" ht="27.75" hidden="false" customHeight="false" outlineLevel="0" collapsed="false">
      <c r="A34" s="49" t="n">
        <v>36929</v>
      </c>
      <c r="B34" s="24" t="s">
        <v>40</v>
      </c>
      <c r="C34" s="24" t="s">
        <v>103</v>
      </c>
      <c r="D34" s="24" t="s">
        <v>67</v>
      </c>
      <c r="E34" s="59"/>
      <c r="F34" s="59"/>
      <c r="G34" s="55" t="s">
        <v>43</v>
      </c>
      <c r="H34" s="59" t="n">
        <v>1</v>
      </c>
      <c r="I34" s="55" t="s">
        <v>104</v>
      </c>
      <c r="J34" s="55" t="s">
        <v>105</v>
      </c>
      <c r="K34" s="55" t="s">
        <v>46</v>
      </c>
      <c r="L34" s="55" t="s">
        <v>46</v>
      </c>
      <c r="M34" s="55" t="s">
        <v>46</v>
      </c>
      <c r="N34" s="60" t="n">
        <v>1</v>
      </c>
    </row>
    <row r="35" customFormat="false" ht="13.5" hidden="false" customHeight="false" outlineLevel="0" collapsed="false">
      <c r="A35" s="37" t="s">
        <v>106</v>
      </c>
      <c r="B35" s="38"/>
      <c r="C35" s="39"/>
      <c r="D35" s="38" t="n">
        <f aca="false">COUNT(H37:H59)</f>
        <v>21</v>
      </c>
      <c r="E35" s="40"/>
      <c r="F35" s="40"/>
      <c r="G35" s="41"/>
      <c r="H35" s="40"/>
      <c r="I35" s="41"/>
      <c r="J35" s="41"/>
      <c r="K35" s="41"/>
      <c r="L35" s="41"/>
      <c r="M35" s="41"/>
      <c r="N35" s="42"/>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c r="DQ35" s="61"/>
      <c r="DR35" s="61"/>
      <c r="DS35" s="61"/>
      <c r="DT35" s="61"/>
      <c r="DU35" s="61"/>
      <c r="DV35" s="61"/>
      <c r="DW35" s="61"/>
      <c r="DX35" s="61"/>
      <c r="DY35" s="61"/>
      <c r="DZ35" s="61"/>
      <c r="EA35" s="61"/>
      <c r="EB35" s="61"/>
      <c r="EC35" s="61"/>
      <c r="ED35" s="61"/>
      <c r="EE35" s="61"/>
      <c r="EF35" s="61"/>
      <c r="EG35" s="61"/>
      <c r="EH35" s="61"/>
      <c r="EI35" s="61"/>
      <c r="EJ35" s="61"/>
      <c r="EK35" s="61"/>
      <c r="EL35" s="61"/>
      <c r="EM35" s="61"/>
      <c r="EN35" s="61"/>
      <c r="EO35" s="61"/>
      <c r="EP35" s="61"/>
      <c r="EQ35" s="61"/>
      <c r="ER35" s="61"/>
      <c r="ES35" s="61"/>
      <c r="ET35" s="61"/>
      <c r="EU35" s="61"/>
      <c r="EV35" s="61"/>
      <c r="EW35" s="61"/>
      <c r="EX35" s="61"/>
      <c r="EY35" s="61"/>
      <c r="EZ35" s="61"/>
      <c r="FA35" s="61"/>
      <c r="FB35" s="61"/>
      <c r="FC35" s="61"/>
      <c r="FD35" s="61"/>
      <c r="FE35" s="61"/>
      <c r="FF35" s="61"/>
      <c r="FG35" s="61"/>
      <c r="FH35" s="61"/>
      <c r="FI35" s="61"/>
      <c r="FJ35" s="61"/>
      <c r="FK35" s="61"/>
      <c r="FL35" s="61"/>
      <c r="FM35" s="61"/>
      <c r="FN35" s="61"/>
      <c r="FO35" s="61"/>
      <c r="FP35" s="61"/>
      <c r="FQ35" s="61"/>
      <c r="FR35" s="61"/>
      <c r="FS35" s="61"/>
      <c r="FT35" s="61"/>
      <c r="FU35" s="61"/>
      <c r="FV35" s="61"/>
      <c r="FW35" s="61"/>
      <c r="FX35" s="61"/>
      <c r="FY35" s="61"/>
      <c r="FZ35" s="61"/>
      <c r="GA35" s="61"/>
      <c r="GB35" s="61"/>
      <c r="GC35" s="61"/>
      <c r="GD35" s="61"/>
      <c r="GE35" s="61"/>
      <c r="GF35" s="61"/>
      <c r="GG35" s="61"/>
      <c r="GH35" s="61"/>
      <c r="GI35" s="61"/>
      <c r="GJ35" s="61"/>
      <c r="GK35" s="61"/>
      <c r="GL35" s="61"/>
      <c r="GM35" s="61"/>
      <c r="GN35" s="61"/>
      <c r="GO35" s="61"/>
      <c r="GP35" s="61"/>
      <c r="GQ35" s="61"/>
      <c r="GR35" s="61"/>
      <c r="GS35" s="61"/>
      <c r="GT35" s="61"/>
      <c r="GU35" s="61"/>
      <c r="GV35" s="61"/>
      <c r="GW35" s="61"/>
      <c r="GX35" s="61"/>
      <c r="GY35" s="61"/>
      <c r="GZ35" s="61"/>
      <c r="HA35" s="61"/>
      <c r="HB35" s="61"/>
      <c r="HC35" s="61"/>
      <c r="HD35" s="61"/>
      <c r="HE35" s="61"/>
      <c r="HF35" s="61"/>
      <c r="HG35" s="61"/>
      <c r="HH35" s="61"/>
      <c r="HI35" s="61"/>
      <c r="HJ35" s="61"/>
      <c r="HK35" s="61"/>
      <c r="HL35" s="61"/>
      <c r="HM35" s="61"/>
      <c r="HN35" s="61"/>
      <c r="HO35" s="61"/>
      <c r="HP35" s="61"/>
      <c r="HQ35" s="61"/>
      <c r="HR35" s="61"/>
      <c r="HS35" s="61"/>
      <c r="HT35" s="61"/>
      <c r="HU35" s="61"/>
      <c r="HV35" s="61"/>
      <c r="HW35" s="61"/>
      <c r="HX35" s="61"/>
      <c r="HY35" s="61"/>
      <c r="HZ35" s="61"/>
      <c r="IA35" s="61"/>
      <c r="IB35" s="61"/>
      <c r="IC35" s="61"/>
      <c r="ID35" s="61"/>
      <c r="IE35" s="61"/>
      <c r="IF35" s="61"/>
      <c r="IG35" s="61"/>
      <c r="IH35" s="61"/>
      <c r="II35" s="61"/>
      <c r="IJ35" s="61"/>
      <c r="IK35" s="61"/>
      <c r="IL35" s="61"/>
      <c r="IM35" s="61"/>
      <c r="IN35" s="61"/>
      <c r="IO35" s="61"/>
      <c r="IP35" s="61"/>
      <c r="IQ35" s="61"/>
      <c r="IR35" s="61"/>
      <c r="IS35" s="61"/>
      <c r="IT35" s="61"/>
      <c r="IU35" s="61"/>
      <c r="IV35" s="61"/>
      <c r="IW35" s="61"/>
    </row>
    <row r="36" customFormat="false" ht="13.5" hidden="false" customHeight="false" outlineLevel="0" collapsed="false">
      <c r="A36" s="62"/>
      <c r="B36" s="57"/>
      <c r="C36" s="58"/>
      <c r="D36" s="57"/>
      <c r="E36" s="59"/>
      <c r="F36" s="59"/>
      <c r="G36" s="55"/>
      <c r="H36" s="59"/>
      <c r="I36" s="55"/>
      <c r="J36" s="55"/>
      <c r="K36" s="55"/>
      <c r="L36" s="55"/>
      <c r="M36" s="55"/>
      <c r="N36" s="60"/>
    </row>
    <row r="37" customFormat="false" ht="13.5" hidden="false" customHeight="false" outlineLevel="0" collapsed="false">
      <c r="A37" s="62"/>
      <c r="B37" s="57"/>
      <c r="C37" s="58"/>
      <c r="D37" s="57"/>
      <c r="E37" s="59"/>
      <c r="F37" s="59"/>
      <c r="G37" s="55"/>
      <c r="H37" s="59"/>
      <c r="I37" s="55"/>
      <c r="J37" s="55"/>
      <c r="K37" s="55"/>
      <c r="L37" s="55"/>
      <c r="M37" s="55"/>
      <c r="N37" s="60"/>
    </row>
    <row r="38" customFormat="false" ht="13.5" hidden="false" customHeight="false" outlineLevel="0" collapsed="false">
      <c r="A38" s="62"/>
      <c r="B38" s="57"/>
      <c r="C38" s="58"/>
      <c r="D38" s="57"/>
      <c r="E38" s="59"/>
      <c r="F38" s="59"/>
      <c r="G38" s="55"/>
      <c r="H38" s="59"/>
      <c r="I38" s="55"/>
      <c r="J38" s="55"/>
      <c r="K38" s="55"/>
      <c r="L38" s="55"/>
      <c r="M38" s="55"/>
      <c r="N38" s="60"/>
    </row>
    <row r="39" customFormat="false" ht="13.5" hidden="false" customHeight="false" outlineLevel="0" collapsed="false">
      <c r="A39" s="62" t="n">
        <v>36928</v>
      </c>
      <c r="B39" s="57" t="s">
        <v>40</v>
      </c>
      <c r="C39" s="58" t="s">
        <v>107</v>
      </c>
      <c r="D39" s="57" t="s">
        <v>108</v>
      </c>
      <c r="E39" s="59"/>
      <c r="F39" s="59"/>
      <c r="G39" s="55" t="s">
        <v>43</v>
      </c>
      <c r="H39" s="59" t="n">
        <v>1</v>
      </c>
      <c r="I39" s="55" t="s">
        <v>109</v>
      </c>
      <c r="J39" s="55" t="s">
        <v>110</v>
      </c>
      <c r="K39" s="55" t="s">
        <v>111</v>
      </c>
      <c r="L39" s="55" t="s">
        <v>111</v>
      </c>
      <c r="M39" s="55" t="s">
        <v>111</v>
      </c>
      <c r="N39" s="60" t="n">
        <v>1</v>
      </c>
    </row>
    <row r="40" customFormat="false" ht="27" hidden="false" customHeight="false" outlineLevel="0" collapsed="false">
      <c r="A40" s="62" t="n">
        <v>36928</v>
      </c>
      <c r="B40" s="57" t="s">
        <v>40</v>
      </c>
      <c r="C40" s="58" t="s">
        <v>112</v>
      </c>
      <c r="D40" s="57" t="s">
        <v>97</v>
      </c>
      <c r="E40" s="59"/>
      <c r="F40" s="59"/>
      <c r="G40" s="55" t="s">
        <v>43</v>
      </c>
      <c r="H40" s="59" t="n">
        <v>1</v>
      </c>
      <c r="I40" s="55" t="s">
        <v>113</v>
      </c>
      <c r="J40" s="55" t="s">
        <v>114</v>
      </c>
      <c r="K40" s="55" t="s">
        <v>115</v>
      </c>
      <c r="L40" s="55" t="s">
        <v>115</v>
      </c>
      <c r="M40" s="55" t="s">
        <v>115</v>
      </c>
      <c r="N40" s="60" t="n">
        <v>1</v>
      </c>
    </row>
    <row r="41" customFormat="false" ht="94.5" hidden="false" customHeight="false" outlineLevel="0" collapsed="false">
      <c r="A41" s="62" t="n">
        <v>36928</v>
      </c>
      <c r="B41" s="57" t="s">
        <v>40</v>
      </c>
      <c r="C41" s="58" t="s">
        <v>116</v>
      </c>
      <c r="D41" s="57" t="s">
        <v>67</v>
      </c>
      <c r="E41" s="59"/>
      <c r="F41" s="59"/>
      <c r="G41" s="55" t="s">
        <v>43</v>
      </c>
      <c r="H41" s="59" t="n">
        <v>1</v>
      </c>
      <c r="I41" s="55" t="s">
        <v>117</v>
      </c>
      <c r="J41" s="55" t="s">
        <v>118</v>
      </c>
      <c r="K41" s="55" t="s">
        <v>111</v>
      </c>
      <c r="L41" s="55" t="s">
        <v>115</v>
      </c>
      <c r="M41" s="55" t="s">
        <v>115</v>
      </c>
      <c r="N41" s="60" t="n">
        <v>1</v>
      </c>
    </row>
    <row r="42" customFormat="false" ht="27" hidden="false" customHeight="false" outlineLevel="0" collapsed="false">
      <c r="A42" s="62" t="n">
        <v>36927</v>
      </c>
      <c r="B42" s="57" t="s">
        <v>40</v>
      </c>
      <c r="C42" s="58" t="s">
        <v>119</v>
      </c>
      <c r="D42" s="57"/>
      <c r="E42" s="59"/>
      <c r="F42" s="59"/>
      <c r="G42" s="55" t="s">
        <v>120</v>
      </c>
      <c r="H42" s="59" t="n">
        <v>3</v>
      </c>
      <c r="I42" s="55" t="s">
        <v>121</v>
      </c>
      <c r="J42" s="55" t="s">
        <v>122</v>
      </c>
      <c r="K42" s="55" t="s">
        <v>115</v>
      </c>
      <c r="L42" s="55" t="s">
        <v>115</v>
      </c>
      <c r="M42" s="55" t="s">
        <v>115</v>
      </c>
      <c r="N42" s="60" t="n">
        <v>1</v>
      </c>
    </row>
    <row r="43" customFormat="false" ht="40.5" hidden="false" customHeight="false" outlineLevel="0" collapsed="false">
      <c r="A43" s="62" t="n">
        <v>36927</v>
      </c>
      <c r="B43" s="57" t="s">
        <v>40</v>
      </c>
      <c r="C43" s="58" t="s">
        <v>123</v>
      </c>
      <c r="D43" s="57" t="s">
        <v>124</v>
      </c>
      <c r="E43" s="59"/>
      <c r="F43" s="59"/>
      <c r="G43" s="55" t="s">
        <v>43</v>
      </c>
      <c r="H43" s="59" t="n">
        <v>3</v>
      </c>
      <c r="I43" s="55" t="s">
        <v>125</v>
      </c>
      <c r="J43" s="55" t="s">
        <v>65</v>
      </c>
      <c r="K43" s="55" t="s">
        <v>115</v>
      </c>
      <c r="L43" s="55" t="s">
        <v>115</v>
      </c>
      <c r="M43" s="55" t="s">
        <v>115</v>
      </c>
      <c r="N43" s="60" t="n">
        <v>1</v>
      </c>
    </row>
    <row r="44" customFormat="false" ht="38.25" hidden="false" customHeight="true" outlineLevel="0" collapsed="false">
      <c r="A44" s="62" t="n">
        <v>36927</v>
      </c>
      <c r="B44" s="57" t="s">
        <v>40</v>
      </c>
      <c r="C44" s="58" t="s">
        <v>126</v>
      </c>
      <c r="D44" s="57" t="s">
        <v>108</v>
      </c>
      <c r="E44" s="59"/>
      <c r="F44" s="59"/>
      <c r="G44" s="55" t="s">
        <v>43</v>
      </c>
      <c r="H44" s="59" t="n">
        <v>3</v>
      </c>
      <c r="I44" s="55" t="s">
        <v>127</v>
      </c>
      <c r="J44" s="55" t="s">
        <v>110</v>
      </c>
      <c r="K44" s="55" t="s">
        <v>111</v>
      </c>
      <c r="L44" s="55" t="s">
        <v>111</v>
      </c>
      <c r="M44" s="55" t="s">
        <v>111</v>
      </c>
      <c r="N44" s="60" t="n">
        <v>1</v>
      </c>
    </row>
    <row r="45" customFormat="false" ht="27" hidden="false" customHeight="false" outlineLevel="0" collapsed="false">
      <c r="A45" s="62" t="n">
        <v>36927</v>
      </c>
      <c r="B45" s="57" t="s">
        <v>40</v>
      </c>
      <c r="C45" s="58" t="s">
        <v>128</v>
      </c>
      <c r="D45" s="57" t="s">
        <v>67</v>
      </c>
      <c r="E45" s="59"/>
      <c r="F45" s="59"/>
      <c r="G45" s="55" t="s">
        <v>43</v>
      </c>
      <c r="H45" s="59" t="n">
        <v>1</v>
      </c>
      <c r="I45" s="55" t="s">
        <v>129</v>
      </c>
      <c r="J45" s="55" t="s">
        <v>65</v>
      </c>
      <c r="K45" s="55" t="s">
        <v>111</v>
      </c>
      <c r="L45" s="55" t="s">
        <v>111</v>
      </c>
      <c r="M45" s="55" t="s">
        <v>111</v>
      </c>
      <c r="N45" s="60" t="n">
        <v>1</v>
      </c>
    </row>
    <row r="46" customFormat="false" ht="40.5" hidden="false" customHeight="false" outlineLevel="0" collapsed="false">
      <c r="A46" s="62" t="n">
        <v>36927</v>
      </c>
      <c r="B46" s="57" t="s">
        <v>40</v>
      </c>
      <c r="C46" s="58" t="s">
        <v>130</v>
      </c>
      <c r="D46" s="57" t="s">
        <v>131</v>
      </c>
      <c r="E46" s="59"/>
      <c r="F46" s="59"/>
      <c r="G46" s="55" t="s">
        <v>43</v>
      </c>
      <c r="H46" s="59" t="n">
        <v>3</v>
      </c>
      <c r="I46" s="55" t="s">
        <v>132</v>
      </c>
      <c r="J46" s="55" t="s">
        <v>65</v>
      </c>
      <c r="K46" s="55" t="s">
        <v>115</v>
      </c>
      <c r="L46" s="55" t="s">
        <v>115</v>
      </c>
      <c r="M46" s="55" t="s">
        <v>115</v>
      </c>
      <c r="N46" s="60" t="n">
        <v>1</v>
      </c>
    </row>
    <row r="47" customFormat="false" ht="40.5" hidden="false" customHeight="false" outlineLevel="0" collapsed="false">
      <c r="A47" s="62" t="n">
        <v>36927</v>
      </c>
      <c r="B47" s="57" t="s">
        <v>40</v>
      </c>
      <c r="C47" s="58" t="s">
        <v>133</v>
      </c>
      <c r="D47" s="57" t="s">
        <v>67</v>
      </c>
      <c r="E47" s="59"/>
      <c r="F47" s="59"/>
      <c r="G47" s="55" t="s">
        <v>43</v>
      </c>
      <c r="H47" s="59" t="n">
        <v>3</v>
      </c>
      <c r="I47" s="55" t="s">
        <v>134</v>
      </c>
      <c r="J47" s="55" t="s">
        <v>135</v>
      </c>
      <c r="K47" s="55" t="s">
        <v>115</v>
      </c>
      <c r="L47" s="55" t="s">
        <v>115</v>
      </c>
      <c r="M47" s="55" t="s">
        <v>115</v>
      </c>
      <c r="N47" s="60" t="n">
        <v>1</v>
      </c>
    </row>
    <row r="48" customFormat="false" ht="40.5" hidden="false" customHeight="false" outlineLevel="0" collapsed="false">
      <c r="A48" s="62" t="n">
        <v>36927</v>
      </c>
      <c r="B48" s="57" t="s">
        <v>40</v>
      </c>
      <c r="C48" s="58" t="s">
        <v>136</v>
      </c>
      <c r="D48" s="57" t="s">
        <v>137</v>
      </c>
      <c r="E48" s="59"/>
      <c r="F48" s="59"/>
      <c r="G48" s="55" t="s">
        <v>43</v>
      </c>
      <c r="H48" s="59" t="n">
        <v>1</v>
      </c>
      <c r="I48" s="55" t="s">
        <v>138</v>
      </c>
      <c r="J48" s="55" t="s">
        <v>139</v>
      </c>
      <c r="K48" s="55" t="s">
        <v>115</v>
      </c>
      <c r="L48" s="55" t="s">
        <v>115</v>
      </c>
      <c r="M48" s="55" t="s">
        <v>115</v>
      </c>
      <c r="N48" s="60" t="n">
        <v>1</v>
      </c>
    </row>
    <row r="49" customFormat="false" ht="40.5" hidden="false" customHeight="false" outlineLevel="0" collapsed="false">
      <c r="A49" s="62" t="n">
        <v>36924</v>
      </c>
      <c r="B49" s="57" t="s">
        <v>40</v>
      </c>
      <c r="C49" s="58" t="s">
        <v>140</v>
      </c>
      <c r="D49" s="57"/>
      <c r="E49" s="59"/>
      <c r="F49" s="59"/>
      <c r="G49" s="55" t="s">
        <v>120</v>
      </c>
      <c r="H49" s="59" t="n">
        <v>3</v>
      </c>
      <c r="I49" s="55" t="s">
        <v>141</v>
      </c>
      <c r="J49" s="55"/>
      <c r="K49" s="55" t="s">
        <v>115</v>
      </c>
      <c r="L49" s="55" t="s">
        <v>115</v>
      </c>
      <c r="M49" s="55" t="s">
        <v>115</v>
      </c>
      <c r="N49" s="60" t="n">
        <v>1</v>
      </c>
    </row>
    <row r="50" customFormat="false" ht="40.5" hidden="false" customHeight="false" outlineLevel="0" collapsed="false">
      <c r="A50" s="62" t="n">
        <v>36924</v>
      </c>
      <c r="B50" s="57" t="s">
        <v>40</v>
      </c>
      <c r="C50" s="58" t="s">
        <v>142</v>
      </c>
      <c r="D50" s="57"/>
      <c r="E50" s="59"/>
      <c r="F50" s="59"/>
      <c r="G50" s="55" t="s">
        <v>120</v>
      </c>
      <c r="H50" s="59" t="n">
        <v>2</v>
      </c>
      <c r="I50" s="55" t="s">
        <v>143</v>
      </c>
      <c r="J50" s="55" t="s">
        <v>144</v>
      </c>
      <c r="K50" s="55" t="s">
        <v>115</v>
      </c>
      <c r="L50" s="55" t="s">
        <v>115</v>
      </c>
      <c r="M50" s="55" t="s">
        <v>115</v>
      </c>
      <c r="N50" s="60" t="n">
        <v>1</v>
      </c>
    </row>
    <row r="51" customFormat="false" ht="40.5" hidden="false" customHeight="false" outlineLevel="0" collapsed="false">
      <c r="A51" s="62" t="n">
        <v>36924</v>
      </c>
      <c r="B51" s="57" t="s">
        <v>40</v>
      </c>
      <c r="C51" s="58" t="s">
        <v>145</v>
      </c>
      <c r="D51" s="57" t="s">
        <v>97</v>
      </c>
      <c r="E51" s="59"/>
      <c r="F51" s="59"/>
      <c r="G51" s="55" t="s">
        <v>43</v>
      </c>
      <c r="H51" s="59" t="n">
        <v>1</v>
      </c>
      <c r="I51" s="55" t="s">
        <v>146</v>
      </c>
      <c r="J51" s="55" t="s">
        <v>65</v>
      </c>
      <c r="K51" s="55" t="s">
        <v>115</v>
      </c>
      <c r="L51" s="55" t="s">
        <v>115</v>
      </c>
      <c r="M51" s="55" t="s">
        <v>111</v>
      </c>
      <c r="N51" s="60" t="n">
        <v>1</v>
      </c>
    </row>
    <row r="52" customFormat="false" ht="27" hidden="false" customHeight="false" outlineLevel="0" collapsed="false">
      <c r="A52" s="62" t="n">
        <v>36924</v>
      </c>
      <c r="B52" s="57" t="s">
        <v>40</v>
      </c>
      <c r="C52" s="58" t="s">
        <v>147</v>
      </c>
      <c r="D52" s="57" t="s">
        <v>97</v>
      </c>
      <c r="E52" s="59"/>
      <c r="F52" s="59"/>
      <c r="G52" s="55" t="s">
        <v>43</v>
      </c>
      <c r="H52" s="59" t="n">
        <v>1</v>
      </c>
      <c r="I52" s="55" t="s">
        <v>148</v>
      </c>
      <c r="J52" s="55" t="s">
        <v>65</v>
      </c>
      <c r="K52" s="55" t="s">
        <v>115</v>
      </c>
      <c r="L52" s="55" t="s">
        <v>111</v>
      </c>
      <c r="M52" s="55" t="s">
        <v>111</v>
      </c>
      <c r="N52" s="60" t="n">
        <v>1</v>
      </c>
    </row>
    <row r="53" customFormat="false" ht="27" hidden="false" customHeight="false" outlineLevel="0" collapsed="false">
      <c r="A53" s="62" t="n">
        <v>36924</v>
      </c>
      <c r="B53" s="57" t="s">
        <v>40</v>
      </c>
      <c r="C53" s="58" t="s">
        <v>149</v>
      </c>
      <c r="D53" s="57"/>
      <c r="E53" s="59"/>
      <c r="F53" s="59"/>
      <c r="G53" s="55" t="s">
        <v>43</v>
      </c>
      <c r="H53" s="59" t="n">
        <v>1</v>
      </c>
      <c r="I53" s="55" t="s">
        <v>150</v>
      </c>
      <c r="J53" s="55" t="s">
        <v>65</v>
      </c>
      <c r="K53" s="55" t="s">
        <v>111</v>
      </c>
      <c r="L53" s="55" t="s">
        <v>111</v>
      </c>
      <c r="M53" s="55" t="s">
        <v>111</v>
      </c>
      <c r="N53" s="60" t="n">
        <v>1</v>
      </c>
    </row>
    <row r="54" customFormat="false" ht="27" hidden="false" customHeight="false" outlineLevel="0" collapsed="false">
      <c r="A54" s="62" t="n">
        <v>36923</v>
      </c>
      <c r="B54" s="57" t="s">
        <v>40</v>
      </c>
      <c r="C54" s="58" t="s">
        <v>151</v>
      </c>
      <c r="D54" s="57"/>
      <c r="E54" s="59"/>
      <c r="F54" s="59"/>
      <c r="G54" s="55" t="s">
        <v>43</v>
      </c>
      <c r="H54" s="59" t="n">
        <v>1</v>
      </c>
      <c r="I54" s="55" t="s">
        <v>152</v>
      </c>
      <c r="J54" s="55" t="s">
        <v>118</v>
      </c>
      <c r="K54" s="55" t="s">
        <v>115</v>
      </c>
      <c r="L54" s="55" t="s">
        <v>111</v>
      </c>
      <c r="M54" s="55" t="s">
        <v>111</v>
      </c>
      <c r="N54" s="60" t="n">
        <v>1</v>
      </c>
    </row>
    <row r="55" customFormat="false" ht="79.5" hidden="false" customHeight="true" outlineLevel="0" collapsed="false">
      <c r="A55" s="62" t="n">
        <v>36923</v>
      </c>
      <c r="B55" s="57" t="s">
        <v>40</v>
      </c>
      <c r="C55" s="58" t="s">
        <v>153</v>
      </c>
      <c r="D55" s="57" t="s">
        <v>97</v>
      </c>
      <c r="E55" s="59"/>
      <c r="F55" s="59"/>
      <c r="G55" s="55" t="s">
        <v>43</v>
      </c>
      <c r="H55" s="59" t="n">
        <v>1</v>
      </c>
      <c r="I55" s="55" t="s">
        <v>154</v>
      </c>
      <c r="J55" s="55" t="s">
        <v>155</v>
      </c>
      <c r="K55" s="55" t="s">
        <v>115</v>
      </c>
      <c r="L55" s="55" t="s">
        <v>111</v>
      </c>
      <c r="M55" s="55" t="s">
        <v>111</v>
      </c>
      <c r="N55" s="60" t="n">
        <v>1</v>
      </c>
    </row>
    <row r="56" customFormat="false" ht="54" hidden="false" customHeight="true" outlineLevel="0" collapsed="false">
      <c r="A56" s="62" t="n">
        <v>36922</v>
      </c>
      <c r="B56" s="57" t="s">
        <v>40</v>
      </c>
      <c r="C56" s="58" t="s">
        <v>156</v>
      </c>
      <c r="D56" s="57" t="s">
        <v>97</v>
      </c>
      <c r="E56" s="59"/>
      <c r="F56" s="59"/>
      <c r="G56" s="55" t="s">
        <v>43</v>
      </c>
      <c r="H56" s="59" t="n">
        <v>1</v>
      </c>
      <c r="I56" s="55" t="s">
        <v>157</v>
      </c>
      <c r="J56" s="55" t="s">
        <v>158</v>
      </c>
      <c r="K56" s="55" t="s">
        <v>111</v>
      </c>
      <c r="L56" s="55" t="s">
        <v>115</v>
      </c>
      <c r="M56" s="55" t="s">
        <v>115</v>
      </c>
      <c r="N56" s="60" t="n">
        <v>1</v>
      </c>
    </row>
    <row r="57" customFormat="false" ht="40.5" hidden="false" customHeight="true" outlineLevel="0" collapsed="false">
      <c r="A57" s="62" t="n">
        <v>36922</v>
      </c>
      <c r="B57" s="57" t="s">
        <v>40</v>
      </c>
      <c r="C57" s="58" t="s">
        <v>159</v>
      </c>
      <c r="D57" s="57" t="s">
        <v>108</v>
      </c>
      <c r="E57" s="59"/>
      <c r="F57" s="59"/>
      <c r="G57" s="55" t="s">
        <v>43</v>
      </c>
      <c r="H57" s="59" t="n">
        <v>1</v>
      </c>
      <c r="I57" s="55" t="s">
        <v>160</v>
      </c>
      <c r="J57" s="55" t="s">
        <v>161</v>
      </c>
      <c r="K57" s="55" t="s">
        <v>111</v>
      </c>
      <c r="L57" s="55" t="s">
        <v>111</v>
      </c>
      <c r="M57" s="55" t="s">
        <v>111</v>
      </c>
      <c r="N57" s="60" t="n">
        <v>1</v>
      </c>
    </row>
    <row r="58" customFormat="false" ht="27" hidden="false" customHeight="false" outlineLevel="0" collapsed="false">
      <c r="A58" s="62" t="n">
        <v>36922</v>
      </c>
      <c r="B58" s="57" t="s">
        <v>40</v>
      </c>
      <c r="C58" s="58" t="s">
        <v>162</v>
      </c>
      <c r="D58" s="57" t="s">
        <v>97</v>
      </c>
      <c r="E58" s="59"/>
      <c r="F58" s="59"/>
      <c r="G58" s="55" t="s">
        <v>43</v>
      </c>
      <c r="H58" s="59" t="n">
        <v>1</v>
      </c>
      <c r="I58" s="55" t="s">
        <v>163</v>
      </c>
      <c r="J58" s="55" t="s">
        <v>65</v>
      </c>
      <c r="K58" s="55" t="s">
        <v>115</v>
      </c>
      <c r="L58" s="55" t="s">
        <v>111</v>
      </c>
      <c r="M58" s="55" t="s">
        <v>111</v>
      </c>
      <c r="N58" s="60" t="n">
        <v>1</v>
      </c>
    </row>
    <row r="59" customFormat="false" ht="27.75" hidden="false" customHeight="false" outlineLevel="0" collapsed="false">
      <c r="A59" s="62" t="n">
        <v>36922</v>
      </c>
      <c r="B59" s="57" t="s">
        <v>40</v>
      </c>
      <c r="C59" s="58" t="s">
        <v>164</v>
      </c>
      <c r="D59" s="57" t="s">
        <v>165</v>
      </c>
      <c r="E59" s="59"/>
      <c r="F59" s="59"/>
      <c r="G59" s="55" t="s">
        <v>43</v>
      </c>
      <c r="H59" s="59" t="n">
        <v>1</v>
      </c>
      <c r="I59" s="55" t="s">
        <v>163</v>
      </c>
      <c r="J59" s="55" t="s">
        <v>65</v>
      </c>
      <c r="K59" s="55" t="s">
        <v>115</v>
      </c>
      <c r="L59" s="55" t="s">
        <v>111</v>
      </c>
      <c r="M59" s="55" t="s">
        <v>111</v>
      </c>
      <c r="N59" s="60" t="n">
        <v>1</v>
      </c>
    </row>
    <row r="60" customFormat="false" ht="13.5" hidden="false" customHeight="false" outlineLevel="0" collapsed="false">
      <c r="A60" s="63" t="s">
        <v>166</v>
      </c>
      <c r="B60" s="64"/>
      <c r="C60" s="65"/>
      <c r="D60" s="64" t="n">
        <f aca="false">COUNT(H63:H86)</f>
        <v>24</v>
      </c>
      <c r="E60" s="66"/>
      <c r="F60" s="66"/>
      <c r="G60" s="67"/>
      <c r="H60" s="66"/>
      <c r="I60" s="67"/>
      <c r="J60" s="67"/>
      <c r="K60" s="67"/>
      <c r="L60" s="67"/>
      <c r="M60" s="67"/>
      <c r="N60" s="68"/>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c r="DQ60" s="61"/>
      <c r="DR60" s="61"/>
      <c r="DS60" s="61"/>
      <c r="DT60" s="61"/>
      <c r="DU60" s="61"/>
      <c r="DV60" s="61"/>
      <c r="DW60" s="61"/>
      <c r="DX60" s="61"/>
      <c r="DY60" s="61"/>
      <c r="DZ60" s="61"/>
      <c r="EA60" s="61"/>
      <c r="EB60" s="61"/>
      <c r="EC60" s="61"/>
      <c r="ED60" s="61"/>
      <c r="EE60" s="61"/>
      <c r="EF60" s="61"/>
      <c r="EG60" s="61"/>
      <c r="EH60" s="61"/>
      <c r="EI60" s="61"/>
      <c r="EJ60" s="61"/>
      <c r="EK60" s="61"/>
      <c r="EL60" s="61"/>
      <c r="EM60" s="61"/>
      <c r="EN60" s="61"/>
      <c r="EO60" s="61"/>
      <c r="EP60" s="61"/>
      <c r="EQ60" s="61"/>
      <c r="ER60" s="61"/>
      <c r="ES60" s="61"/>
      <c r="ET60" s="61"/>
      <c r="EU60" s="61"/>
      <c r="EV60" s="61"/>
      <c r="EW60" s="61"/>
      <c r="EX60" s="61"/>
      <c r="EY60" s="61"/>
      <c r="EZ60" s="61"/>
      <c r="FA60" s="61"/>
      <c r="FB60" s="61"/>
      <c r="FC60" s="61"/>
      <c r="FD60" s="61"/>
      <c r="FE60" s="61"/>
      <c r="FF60" s="61"/>
      <c r="FG60" s="61"/>
      <c r="FH60" s="61"/>
      <c r="FI60" s="61"/>
      <c r="FJ60" s="61"/>
      <c r="FK60" s="61"/>
      <c r="FL60" s="61"/>
      <c r="FM60" s="61"/>
      <c r="FN60" s="61"/>
      <c r="FO60" s="61"/>
      <c r="FP60" s="61"/>
      <c r="FQ60" s="61"/>
      <c r="FR60" s="61"/>
      <c r="FS60" s="61"/>
      <c r="FT60" s="61"/>
      <c r="FU60" s="61"/>
      <c r="FV60" s="61"/>
      <c r="FW60" s="61"/>
      <c r="FX60" s="61"/>
      <c r="FY60" s="61"/>
      <c r="FZ60" s="61"/>
      <c r="GA60" s="61"/>
      <c r="GB60" s="61"/>
      <c r="GC60" s="61"/>
      <c r="GD60" s="61"/>
      <c r="GE60" s="61"/>
      <c r="GF60" s="61"/>
      <c r="GG60" s="61"/>
      <c r="GH60" s="61"/>
      <c r="GI60" s="61"/>
      <c r="GJ60" s="61"/>
      <c r="GK60" s="61"/>
      <c r="GL60" s="61"/>
      <c r="GM60" s="61"/>
      <c r="GN60" s="61"/>
      <c r="GO60" s="61"/>
      <c r="GP60" s="61"/>
      <c r="GQ60" s="61"/>
      <c r="GR60" s="61"/>
      <c r="GS60" s="61"/>
      <c r="GT60" s="61"/>
      <c r="GU60" s="61"/>
      <c r="GV60" s="61"/>
      <c r="GW60" s="61"/>
      <c r="GX60" s="61"/>
      <c r="GY60" s="61"/>
      <c r="GZ60" s="61"/>
      <c r="HA60" s="61"/>
      <c r="HB60" s="61"/>
      <c r="HC60" s="61"/>
      <c r="HD60" s="61"/>
      <c r="HE60" s="61"/>
      <c r="HF60" s="61"/>
      <c r="HG60" s="61"/>
      <c r="HH60" s="61"/>
      <c r="HI60" s="61"/>
      <c r="HJ60" s="61"/>
      <c r="HK60" s="61"/>
      <c r="HL60" s="61"/>
      <c r="HM60" s="61"/>
      <c r="HN60" s="61"/>
      <c r="HO60" s="61"/>
      <c r="HP60" s="61"/>
      <c r="HQ60" s="61"/>
      <c r="HR60" s="61"/>
      <c r="HS60" s="61"/>
      <c r="HT60" s="61"/>
      <c r="HU60" s="61"/>
      <c r="HV60" s="61"/>
      <c r="HW60" s="61"/>
      <c r="HX60" s="61"/>
      <c r="HY60" s="61"/>
      <c r="HZ60" s="61"/>
      <c r="IA60" s="61"/>
      <c r="IB60" s="61"/>
      <c r="IC60" s="61"/>
      <c r="ID60" s="61"/>
      <c r="IE60" s="61"/>
      <c r="IF60" s="61"/>
      <c r="IG60" s="61"/>
      <c r="IH60" s="61"/>
      <c r="II60" s="61"/>
      <c r="IJ60" s="61"/>
      <c r="IK60" s="61"/>
      <c r="IL60" s="61"/>
      <c r="IM60" s="61"/>
      <c r="IN60" s="61"/>
      <c r="IO60" s="61"/>
      <c r="IP60" s="61"/>
      <c r="IQ60" s="61"/>
      <c r="IR60" s="61"/>
      <c r="IS60" s="61"/>
      <c r="IT60" s="61"/>
      <c r="IU60" s="61"/>
      <c r="IV60" s="61"/>
      <c r="IW60" s="61"/>
    </row>
    <row r="61" customFormat="false" ht="13.5" hidden="false" customHeight="false" outlineLevel="0" collapsed="false">
      <c r="A61" s="69"/>
      <c r="B61" s="70"/>
      <c r="C61" s="71"/>
      <c r="D61" s="70"/>
      <c r="E61" s="72"/>
      <c r="F61" s="72"/>
      <c r="G61" s="73"/>
      <c r="H61" s="72"/>
      <c r="I61" s="73"/>
      <c r="J61" s="73"/>
      <c r="K61" s="73"/>
      <c r="L61" s="73"/>
      <c r="M61" s="73"/>
      <c r="N61" s="74"/>
    </row>
    <row r="62" customFormat="false" ht="13.5" hidden="false" customHeight="false" outlineLevel="0" collapsed="false">
      <c r="A62" s="75"/>
      <c r="B62" s="76"/>
      <c r="C62" s="77"/>
      <c r="D62" s="78"/>
      <c r="E62" s="79"/>
      <c r="F62" s="79"/>
      <c r="G62" s="80"/>
      <c r="H62" s="80"/>
      <c r="I62" s="81"/>
      <c r="J62" s="78"/>
      <c r="K62" s="80"/>
      <c r="L62" s="80"/>
      <c r="M62" s="80"/>
      <c r="N62" s="80"/>
    </row>
    <row r="63" customFormat="false" ht="27" hidden="false" customHeight="false" outlineLevel="0" collapsed="false">
      <c r="A63" s="69" t="n">
        <v>36921</v>
      </c>
      <c r="B63" s="70" t="s">
        <v>40</v>
      </c>
      <c r="C63" s="71" t="s">
        <v>167</v>
      </c>
      <c r="D63" s="70" t="s">
        <v>67</v>
      </c>
      <c r="E63" s="72"/>
      <c r="F63" s="72"/>
      <c r="G63" s="73" t="s">
        <v>43</v>
      </c>
      <c r="H63" s="72" t="n">
        <v>1</v>
      </c>
      <c r="I63" s="73" t="s">
        <v>168</v>
      </c>
      <c r="J63" s="73" t="s">
        <v>169</v>
      </c>
      <c r="K63" s="73" t="s">
        <v>115</v>
      </c>
      <c r="L63" s="73" t="s">
        <v>111</v>
      </c>
      <c r="M63" s="73" t="s">
        <v>111</v>
      </c>
      <c r="N63" s="74" t="n">
        <v>1</v>
      </c>
    </row>
    <row r="64" customFormat="false" ht="40.5" hidden="false" customHeight="false" outlineLevel="0" collapsed="false">
      <c r="A64" s="69" t="n">
        <v>36921</v>
      </c>
      <c r="B64" s="70" t="s">
        <v>40</v>
      </c>
      <c r="C64" s="71" t="s">
        <v>170</v>
      </c>
      <c r="D64" s="70" t="s">
        <v>67</v>
      </c>
      <c r="E64" s="72"/>
      <c r="F64" s="72"/>
      <c r="G64" s="73" t="s">
        <v>43</v>
      </c>
      <c r="H64" s="72" t="n">
        <v>1</v>
      </c>
      <c r="I64" s="73" t="s">
        <v>171</v>
      </c>
      <c r="J64" s="73" t="s">
        <v>172</v>
      </c>
      <c r="K64" s="73" t="s">
        <v>111</v>
      </c>
      <c r="L64" s="73" t="s">
        <v>111</v>
      </c>
      <c r="M64" s="73" t="s">
        <v>111</v>
      </c>
      <c r="N64" s="74" t="n">
        <v>1</v>
      </c>
    </row>
    <row r="65" customFormat="false" ht="40.5" hidden="false" customHeight="false" outlineLevel="0" collapsed="false">
      <c r="A65" s="69" t="n">
        <v>36921</v>
      </c>
      <c r="B65" s="70" t="s">
        <v>40</v>
      </c>
      <c r="C65" s="71" t="s">
        <v>173</v>
      </c>
      <c r="D65" s="70" t="s">
        <v>165</v>
      </c>
      <c r="E65" s="72"/>
      <c r="F65" s="72"/>
      <c r="G65" s="73" t="s">
        <v>43</v>
      </c>
      <c r="H65" s="72" t="n">
        <v>1</v>
      </c>
      <c r="I65" s="73" t="s">
        <v>174</v>
      </c>
      <c r="J65" s="73" t="s">
        <v>175</v>
      </c>
      <c r="K65" s="73" t="s">
        <v>111</v>
      </c>
      <c r="L65" s="73" t="s">
        <v>111</v>
      </c>
      <c r="M65" s="73" t="s">
        <v>111</v>
      </c>
      <c r="N65" s="74" t="n">
        <v>1</v>
      </c>
    </row>
    <row r="66" customFormat="false" ht="65.25" hidden="false" customHeight="true" outlineLevel="0" collapsed="false">
      <c r="A66" s="69" t="n">
        <v>36921</v>
      </c>
      <c r="B66" s="70" t="s">
        <v>40</v>
      </c>
      <c r="C66" s="71" t="s">
        <v>176</v>
      </c>
      <c r="D66" s="70" t="s">
        <v>97</v>
      </c>
      <c r="E66" s="72"/>
      <c r="F66" s="72"/>
      <c r="G66" s="73" t="s">
        <v>43</v>
      </c>
      <c r="H66" s="72" t="n">
        <v>1</v>
      </c>
      <c r="I66" s="73" t="s">
        <v>177</v>
      </c>
      <c r="J66" s="73" t="s">
        <v>155</v>
      </c>
      <c r="K66" s="73" t="s">
        <v>115</v>
      </c>
      <c r="L66" s="73" t="s">
        <v>111</v>
      </c>
      <c r="M66" s="73" t="s">
        <v>111</v>
      </c>
      <c r="N66" s="74" t="n">
        <v>1</v>
      </c>
    </row>
    <row r="67" customFormat="false" ht="84" hidden="false" customHeight="true" outlineLevel="0" collapsed="false">
      <c r="A67" s="69" t="n">
        <v>36921</v>
      </c>
      <c r="B67" s="70" t="s">
        <v>40</v>
      </c>
      <c r="C67" s="71" t="s">
        <v>178</v>
      </c>
      <c r="D67" s="70" t="s">
        <v>97</v>
      </c>
      <c r="E67" s="72"/>
      <c r="F67" s="72"/>
      <c r="G67" s="73" t="s">
        <v>43</v>
      </c>
      <c r="H67" s="72" t="n">
        <v>3</v>
      </c>
      <c r="I67" s="73" t="s">
        <v>179</v>
      </c>
      <c r="J67" s="73" t="s">
        <v>180</v>
      </c>
      <c r="K67" s="73" t="s">
        <v>115</v>
      </c>
      <c r="L67" s="73" t="s">
        <v>115</v>
      </c>
      <c r="M67" s="73" t="s">
        <v>111</v>
      </c>
      <c r="N67" s="74" t="n">
        <v>1</v>
      </c>
    </row>
    <row r="68" customFormat="false" ht="80.25" hidden="false" customHeight="true" outlineLevel="0" collapsed="false">
      <c r="A68" s="69" t="n">
        <v>36920</v>
      </c>
      <c r="B68" s="70" t="s">
        <v>40</v>
      </c>
      <c r="C68" s="71" t="s">
        <v>181</v>
      </c>
      <c r="D68" s="70"/>
      <c r="E68" s="72"/>
      <c r="F68" s="72"/>
      <c r="G68" s="73" t="s">
        <v>43</v>
      </c>
      <c r="H68" s="72" t="n">
        <v>1</v>
      </c>
      <c r="I68" s="73" t="s">
        <v>182</v>
      </c>
      <c r="J68" s="73" t="s">
        <v>183</v>
      </c>
      <c r="K68" s="73" t="s">
        <v>115</v>
      </c>
      <c r="L68" s="73" t="s">
        <v>115</v>
      </c>
      <c r="M68" s="73" t="s">
        <v>184</v>
      </c>
      <c r="N68" s="74" t="n">
        <v>1</v>
      </c>
    </row>
    <row r="69" customFormat="false" ht="27" hidden="false" customHeight="false" outlineLevel="0" collapsed="false">
      <c r="A69" s="69" t="n">
        <v>36920</v>
      </c>
      <c r="B69" s="70" t="s">
        <v>40</v>
      </c>
      <c r="C69" s="71" t="s">
        <v>185</v>
      </c>
      <c r="D69" s="70" t="s">
        <v>186</v>
      </c>
      <c r="E69" s="72"/>
      <c r="F69" s="72"/>
      <c r="G69" s="73" t="s">
        <v>43</v>
      </c>
      <c r="H69" s="72" t="n">
        <v>1</v>
      </c>
      <c r="I69" s="73" t="s">
        <v>187</v>
      </c>
      <c r="J69" s="73" t="s">
        <v>65</v>
      </c>
      <c r="K69" s="73" t="s">
        <v>115</v>
      </c>
      <c r="L69" s="73" t="s">
        <v>115</v>
      </c>
      <c r="M69" s="73" t="s">
        <v>111</v>
      </c>
      <c r="N69" s="74" t="n">
        <v>1</v>
      </c>
    </row>
    <row r="70" customFormat="false" ht="48" hidden="false" customHeight="true" outlineLevel="0" collapsed="false">
      <c r="A70" s="69" t="n">
        <v>36920</v>
      </c>
      <c r="B70" s="70" t="s">
        <v>40</v>
      </c>
      <c r="C70" s="71" t="s">
        <v>188</v>
      </c>
      <c r="D70" s="70" t="s">
        <v>186</v>
      </c>
      <c r="E70" s="72"/>
      <c r="F70" s="72"/>
      <c r="G70" s="73" t="s">
        <v>43</v>
      </c>
      <c r="H70" s="72" t="n">
        <v>1</v>
      </c>
      <c r="I70" s="73" t="s">
        <v>189</v>
      </c>
      <c r="J70" s="73" t="s">
        <v>190</v>
      </c>
      <c r="K70" s="73" t="s">
        <v>115</v>
      </c>
      <c r="L70" s="73" t="s">
        <v>115</v>
      </c>
      <c r="M70" s="73" t="s">
        <v>111</v>
      </c>
      <c r="N70" s="74" t="n">
        <v>1</v>
      </c>
    </row>
    <row r="71" customFormat="false" ht="38.25" hidden="false" customHeight="true" outlineLevel="0" collapsed="false">
      <c r="A71" s="69" t="n">
        <v>36920</v>
      </c>
      <c r="B71" s="70" t="s">
        <v>40</v>
      </c>
      <c r="C71" s="71" t="s">
        <v>191</v>
      </c>
      <c r="D71" s="70" t="s">
        <v>186</v>
      </c>
      <c r="E71" s="72"/>
      <c r="F71" s="72"/>
      <c r="G71" s="73" t="s">
        <v>43</v>
      </c>
      <c r="H71" s="72" t="n">
        <v>1</v>
      </c>
      <c r="I71" s="73" t="s">
        <v>192</v>
      </c>
      <c r="J71" s="73" t="s">
        <v>193</v>
      </c>
      <c r="K71" s="73" t="s">
        <v>115</v>
      </c>
      <c r="L71" s="73" t="s">
        <v>115</v>
      </c>
      <c r="M71" s="73" t="s">
        <v>184</v>
      </c>
      <c r="N71" s="74" t="n">
        <v>1</v>
      </c>
    </row>
    <row r="72" customFormat="false" ht="90" hidden="false" customHeight="true" outlineLevel="0" collapsed="false">
      <c r="A72" s="69" t="n">
        <v>36917</v>
      </c>
      <c r="B72" s="70" t="s">
        <v>194</v>
      </c>
      <c r="C72" s="71" t="s">
        <v>195</v>
      </c>
      <c r="D72" s="70" t="s">
        <v>97</v>
      </c>
      <c r="E72" s="72"/>
      <c r="F72" s="72"/>
      <c r="G72" s="73" t="s">
        <v>43</v>
      </c>
      <c r="H72" s="72" t="n">
        <v>1</v>
      </c>
      <c r="I72" s="73" t="s">
        <v>196</v>
      </c>
      <c r="J72" s="73" t="s">
        <v>197</v>
      </c>
      <c r="K72" s="73" t="s">
        <v>115</v>
      </c>
      <c r="L72" s="73" t="s">
        <v>111</v>
      </c>
      <c r="M72" s="73" t="s">
        <v>111</v>
      </c>
      <c r="N72" s="74" t="n">
        <v>1</v>
      </c>
    </row>
    <row r="73" customFormat="false" ht="65.25" hidden="false" customHeight="true" outlineLevel="0" collapsed="false">
      <c r="A73" s="69" t="n">
        <v>36917</v>
      </c>
      <c r="B73" s="70" t="s">
        <v>40</v>
      </c>
      <c r="C73" s="71" t="s">
        <v>198</v>
      </c>
      <c r="D73" s="70" t="s">
        <v>165</v>
      </c>
      <c r="E73" s="72"/>
      <c r="F73" s="72"/>
      <c r="G73" s="73" t="s">
        <v>43</v>
      </c>
      <c r="H73" s="72" t="n">
        <v>1</v>
      </c>
      <c r="I73" s="73" t="s">
        <v>199</v>
      </c>
      <c r="J73" s="73" t="s">
        <v>200</v>
      </c>
      <c r="K73" s="73" t="s">
        <v>115</v>
      </c>
      <c r="L73" s="73" t="s">
        <v>111</v>
      </c>
      <c r="M73" s="73" t="s">
        <v>111</v>
      </c>
      <c r="N73" s="74" t="n">
        <v>1</v>
      </c>
    </row>
    <row r="74" customFormat="false" ht="42" hidden="false" customHeight="true" outlineLevel="0" collapsed="false">
      <c r="A74" s="69" t="n">
        <v>36917</v>
      </c>
      <c r="B74" s="70" t="s">
        <v>40</v>
      </c>
      <c r="C74" s="71" t="s">
        <v>201</v>
      </c>
      <c r="D74" s="70" t="s">
        <v>202</v>
      </c>
      <c r="E74" s="72"/>
      <c r="F74" s="72"/>
      <c r="G74" s="73" t="s">
        <v>43</v>
      </c>
      <c r="H74" s="72" t="n">
        <v>1</v>
      </c>
      <c r="I74" s="73" t="s">
        <v>203</v>
      </c>
      <c r="J74" s="73" t="s">
        <v>204</v>
      </c>
      <c r="K74" s="73" t="s">
        <v>115</v>
      </c>
      <c r="L74" s="73" t="s">
        <v>111</v>
      </c>
      <c r="M74" s="73" t="s">
        <v>111</v>
      </c>
      <c r="N74" s="74" t="n">
        <v>1</v>
      </c>
    </row>
    <row r="75" customFormat="false" ht="41.25" hidden="false" customHeight="true" outlineLevel="0" collapsed="false">
      <c r="A75" s="69" t="n">
        <v>36917</v>
      </c>
      <c r="B75" s="70" t="s">
        <v>40</v>
      </c>
      <c r="C75" s="71" t="s">
        <v>205</v>
      </c>
      <c r="D75" s="70" t="s">
        <v>186</v>
      </c>
      <c r="E75" s="72"/>
      <c r="F75" s="72"/>
      <c r="G75" s="73" t="s">
        <v>43</v>
      </c>
      <c r="H75" s="72" t="n">
        <v>1</v>
      </c>
      <c r="I75" s="73" t="s">
        <v>206</v>
      </c>
      <c r="J75" s="73" t="s">
        <v>207</v>
      </c>
      <c r="K75" s="73" t="s">
        <v>115</v>
      </c>
      <c r="L75" s="73" t="s">
        <v>111</v>
      </c>
      <c r="M75" s="73" t="s">
        <v>111</v>
      </c>
      <c r="N75" s="74" t="n">
        <v>1</v>
      </c>
    </row>
    <row r="76" customFormat="false" ht="29.25" hidden="false" customHeight="true" outlineLevel="0" collapsed="false">
      <c r="A76" s="69" t="n">
        <v>36916</v>
      </c>
      <c r="B76" s="70" t="s">
        <v>40</v>
      </c>
      <c r="C76" s="71" t="s">
        <v>208</v>
      </c>
      <c r="D76" s="70" t="s">
        <v>186</v>
      </c>
      <c r="E76" s="72"/>
      <c r="F76" s="72"/>
      <c r="G76" s="73" t="s">
        <v>43</v>
      </c>
      <c r="H76" s="72" t="n">
        <v>1</v>
      </c>
      <c r="I76" s="73" t="s">
        <v>209</v>
      </c>
      <c r="J76" s="73" t="s">
        <v>65</v>
      </c>
      <c r="K76" s="73" t="s">
        <v>115</v>
      </c>
      <c r="L76" s="73" t="s">
        <v>111</v>
      </c>
      <c r="M76" s="73" t="s">
        <v>111</v>
      </c>
      <c r="N76" s="74" t="n">
        <v>1</v>
      </c>
    </row>
    <row r="77" customFormat="false" ht="27" hidden="false" customHeight="false" outlineLevel="0" collapsed="false">
      <c r="A77" s="69" t="n">
        <v>36916</v>
      </c>
      <c r="B77" s="70" t="s">
        <v>40</v>
      </c>
      <c r="C77" s="71" t="s">
        <v>205</v>
      </c>
      <c r="D77" s="70" t="s">
        <v>186</v>
      </c>
      <c r="E77" s="72"/>
      <c r="F77" s="72"/>
      <c r="G77" s="73" t="s">
        <v>43</v>
      </c>
      <c r="H77" s="72" t="n">
        <v>1</v>
      </c>
      <c r="I77" s="73" t="s">
        <v>206</v>
      </c>
      <c r="J77" s="73" t="s">
        <v>207</v>
      </c>
      <c r="K77" s="73" t="s">
        <v>115</v>
      </c>
      <c r="L77" s="73" t="s">
        <v>111</v>
      </c>
      <c r="M77" s="73" t="s">
        <v>111</v>
      </c>
      <c r="N77" s="74" t="n">
        <v>1</v>
      </c>
    </row>
    <row r="78" customFormat="false" ht="54.75" hidden="false" customHeight="true" outlineLevel="0" collapsed="false">
      <c r="A78" s="69" t="n">
        <v>36915</v>
      </c>
      <c r="B78" s="70" t="s">
        <v>40</v>
      </c>
      <c r="C78" s="71" t="s">
        <v>156</v>
      </c>
      <c r="D78" s="70" t="s">
        <v>97</v>
      </c>
      <c r="E78" s="72"/>
      <c r="F78" s="72"/>
      <c r="G78" s="73" t="s">
        <v>43</v>
      </c>
      <c r="H78" s="72" t="n">
        <v>1</v>
      </c>
      <c r="I78" s="73" t="s">
        <v>210</v>
      </c>
      <c r="J78" s="73" t="s">
        <v>211</v>
      </c>
      <c r="K78" s="73" t="s">
        <v>111</v>
      </c>
      <c r="L78" s="73" t="s">
        <v>115</v>
      </c>
      <c r="M78" s="73" t="s">
        <v>184</v>
      </c>
      <c r="N78" s="74" t="n">
        <v>1</v>
      </c>
    </row>
    <row r="79" customFormat="false" ht="27" hidden="false" customHeight="true" outlineLevel="0" collapsed="false">
      <c r="A79" s="69" t="n">
        <v>36915</v>
      </c>
      <c r="B79" s="70" t="s">
        <v>40</v>
      </c>
      <c r="C79" s="71" t="s">
        <v>212</v>
      </c>
      <c r="D79" s="70" t="s">
        <v>186</v>
      </c>
      <c r="E79" s="72"/>
      <c r="F79" s="72"/>
      <c r="G79" s="73" t="s">
        <v>43</v>
      </c>
      <c r="H79" s="72" t="n">
        <v>1</v>
      </c>
      <c r="I79" s="82" t="s">
        <v>213</v>
      </c>
      <c r="J79" s="82" t="s">
        <v>65</v>
      </c>
      <c r="K79" s="82" t="s">
        <v>111</v>
      </c>
      <c r="L79" s="82" t="s">
        <v>111</v>
      </c>
      <c r="M79" s="82" t="s">
        <v>111</v>
      </c>
      <c r="N79" s="74" t="n">
        <v>1</v>
      </c>
    </row>
    <row r="80" customFormat="false" ht="13.5" hidden="false" customHeight="false" outlineLevel="0" collapsed="false">
      <c r="A80" s="69" t="n">
        <v>36915</v>
      </c>
      <c r="B80" s="70" t="s">
        <v>40</v>
      </c>
      <c r="C80" s="71" t="s">
        <v>214</v>
      </c>
      <c r="D80" s="70" t="s">
        <v>186</v>
      </c>
      <c r="E80" s="72"/>
      <c r="F80" s="72"/>
      <c r="G80" s="73" t="s">
        <v>43</v>
      </c>
      <c r="H80" s="72" t="n">
        <v>1</v>
      </c>
      <c r="I80" s="82"/>
      <c r="J80" s="82"/>
      <c r="K80" s="82"/>
      <c r="L80" s="82"/>
      <c r="M80" s="82"/>
      <c r="N80" s="74" t="n">
        <v>1</v>
      </c>
    </row>
    <row r="81" customFormat="false" ht="13.5" hidden="false" customHeight="false" outlineLevel="0" collapsed="false">
      <c r="A81" s="69" t="n">
        <v>36915</v>
      </c>
      <c r="B81" s="70" t="s">
        <v>40</v>
      </c>
      <c r="C81" s="71" t="s">
        <v>215</v>
      </c>
      <c r="D81" s="70" t="s">
        <v>186</v>
      </c>
      <c r="E81" s="72"/>
      <c r="F81" s="72"/>
      <c r="G81" s="73" t="s">
        <v>43</v>
      </c>
      <c r="H81" s="72" t="n">
        <v>1</v>
      </c>
      <c r="I81" s="82"/>
      <c r="J81" s="82"/>
      <c r="K81" s="82"/>
      <c r="L81" s="82"/>
      <c r="M81" s="82"/>
      <c r="N81" s="74" t="n">
        <v>1</v>
      </c>
    </row>
    <row r="82" customFormat="false" ht="13.5" hidden="false" customHeight="false" outlineLevel="0" collapsed="false">
      <c r="A82" s="69" t="n">
        <v>36915</v>
      </c>
      <c r="B82" s="70" t="s">
        <v>40</v>
      </c>
      <c r="C82" s="71" t="s">
        <v>216</v>
      </c>
      <c r="D82" s="70" t="s">
        <v>186</v>
      </c>
      <c r="E82" s="72"/>
      <c r="F82" s="72"/>
      <c r="G82" s="73" t="s">
        <v>43</v>
      </c>
      <c r="H82" s="72" t="n">
        <v>1</v>
      </c>
      <c r="I82" s="82"/>
      <c r="J82" s="82"/>
      <c r="K82" s="82"/>
      <c r="L82" s="82"/>
      <c r="M82" s="82"/>
      <c r="N82" s="74" t="n">
        <v>1</v>
      </c>
    </row>
    <row r="83" customFormat="false" ht="13.5" hidden="false" customHeight="false" outlineLevel="0" collapsed="false">
      <c r="A83" s="69" t="n">
        <v>36915</v>
      </c>
      <c r="B83" s="70" t="s">
        <v>40</v>
      </c>
      <c r="C83" s="71" t="s">
        <v>217</v>
      </c>
      <c r="D83" s="70" t="s">
        <v>186</v>
      </c>
      <c r="E83" s="72"/>
      <c r="F83" s="72"/>
      <c r="G83" s="73" t="s">
        <v>43</v>
      </c>
      <c r="H83" s="72" t="n">
        <v>1</v>
      </c>
      <c r="I83" s="82"/>
      <c r="J83" s="82"/>
      <c r="K83" s="82"/>
      <c r="L83" s="82"/>
      <c r="M83" s="82"/>
      <c r="N83" s="74" t="n">
        <v>1</v>
      </c>
    </row>
    <row r="84" customFormat="false" ht="13.5" hidden="false" customHeight="false" outlineLevel="0" collapsed="false">
      <c r="A84" s="69" t="n">
        <v>36915</v>
      </c>
      <c r="B84" s="70" t="s">
        <v>40</v>
      </c>
      <c r="C84" s="71" t="s">
        <v>218</v>
      </c>
      <c r="D84" s="70" t="s">
        <v>186</v>
      </c>
      <c r="E84" s="72"/>
      <c r="F84" s="72"/>
      <c r="G84" s="73" t="s">
        <v>43</v>
      </c>
      <c r="H84" s="72" t="n">
        <v>1</v>
      </c>
      <c r="I84" s="82"/>
      <c r="J84" s="82"/>
      <c r="K84" s="82"/>
      <c r="L84" s="82"/>
      <c r="M84" s="82"/>
      <c r="N84" s="74" t="n">
        <v>1</v>
      </c>
    </row>
    <row r="85" customFormat="false" ht="13.5" hidden="false" customHeight="false" outlineLevel="0" collapsed="false">
      <c r="A85" s="69" t="n">
        <v>36915</v>
      </c>
      <c r="B85" s="70" t="s">
        <v>40</v>
      </c>
      <c r="C85" s="71" t="s">
        <v>219</v>
      </c>
      <c r="D85" s="70" t="s">
        <v>186</v>
      </c>
      <c r="E85" s="72"/>
      <c r="F85" s="72"/>
      <c r="G85" s="73" t="s">
        <v>43</v>
      </c>
      <c r="H85" s="72" t="n">
        <v>1</v>
      </c>
      <c r="I85" s="82"/>
      <c r="J85" s="82"/>
      <c r="K85" s="82"/>
      <c r="L85" s="82"/>
      <c r="M85" s="82"/>
      <c r="N85" s="74" t="n">
        <v>1</v>
      </c>
    </row>
    <row r="86" customFormat="false" ht="27.75" hidden="false" customHeight="false" outlineLevel="0" collapsed="false">
      <c r="A86" s="69" t="n">
        <v>36915</v>
      </c>
      <c r="B86" s="70" t="s">
        <v>40</v>
      </c>
      <c r="C86" s="71" t="s">
        <v>220</v>
      </c>
      <c r="D86" s="70" t="s">
        <v>186</v>
      </c>
      <c r="E86" s="72"/>
      <c r="F86" s="72"/>
      <c r="G86" s="73" t="s">
        <v>43</v>
      </c>
      <c r="H86" s="72" t="n">
        <v>1</v>
      </c>
      <c r="I86" s="82"/>
      <c r="J86" s="82"/>
      <c r="K86" s="82"/>
      <c r="L86" s="82"/>
      <c r="M86" s="82"/>
      <c r="N86" s="74" t="n">
        <v>1</v>
      </c>
    </row>
    <row r="87" customFormat="false" ht="13.5" hidden="false" customHeight="false" outlineLevel="0" collapsed="false">
      <c r="A87" s="63" t="s">
        <v>221</v>
      </c>
      <c r="B87" s="64"/>
      <c r="C87" s="65"/>
      <c r="D87" s="64" t="n">
        <f aca="false">COUNT(H90:H115)</f>
        <v>26</v>
      </c>
      <c r="E87" s="66"/>
      <c r="F87" s="66"/>
      <c r="G87" s="67"/>
      <c r="H87" s="66"/>
      <c r="I87" s="67"/>
      <c r="J87" s="67"/>
      <c r="K87" s="67"/>
      <c r="L87" s="67"/>
      <c r="M87" s="67"/>
      <c r="N87" s="68"/>
    </row>
    <row r="88" customFormat="false" ht="13.5" hidden="false" customHeight="false" outlineLevel="0" collapsed="false">
      <c r="A88" s="69"/>
      <c r="B88" s="70"/>
      <c r="C88" s="71"/>
      <c r="D88" s="70"/>
      <c r="E88" s="72"/>
      <c r="F88" s="72"/>
      <c r="G88" s="73"/>
      <c r="H88" s="72"/>
      <c r="I88" s="73"/>
      <c r="J88" s="73"/>
      <c r="K88" s="73"/>
      <c r="L88" s="73"/>
      <c r="M88" s="73"/>
      <c r="N88" s="74"/>
    </row>
    <row r="89" customFormat="false" ht="63.75" hidden="false" customHeight="true" outlineLevel="0" collapsed="false">
      <c r="A89" s="69" t="n">
        <v>36914</v>
      </c>
      <c r="B89" s="70" t="s">
        <v>40</v>
      </c>
      <c r="C89" s="71" t="s">
        <v>222</v>
      </c>
      <c r="D89" s="70" t="s">
        <v>223</v>
      </c>
      <c r="E89" s="72"/>
      <c r="F89" s="72"/>
      <c r="G89" s="73" t="s">
        <v>43</v>
      </c>
      <c r="H89" s="72" t="n">
        <v>1</v>
      </c>
      <c r="I89" s="73" t="s">
        <v>224</v>
      </c>
      <c r="J89" s="73" t="s">
        <v>225</v>
      </c>
      <c r="K89" s="73" t="s">
        <v>115</v>
      </c>
      <c r="L89" s="73" t="s">
        <v>111</v>
      </c>
      <c r="M89" s="73" t="s">
        <v>111</v>
      </c>
      <c r="N89" s="74" t="n">
        <v>1</v>
      </c>
    </row>
    <row r="90" customFormat="false" ht="54" hidden="false" customHeight="false" outlineLevel="0" collapsed="false">
      <c r="A90" s="69" t="n">
        <v>36914</v>
      </c>
      <c r="B90" s="70" t="s">
        <v>40</v>
      </c>
      <c r="C90" s="71" t="s">
        <v>226</v>
      </c>
      <c r="D90" s="70" t="s">
        <v>223</v>
      </c>
      <c r="E90" s="72"/>
      <c r="F90" s="72"/>
      <c r="G90" s="73" t="s">
        <v>43</v>
      </c>
      <c r="H90" s="72" t="n">
        <v>1</v>
      </c>
      <c r="I90" s="73" t="s">
        <v>227</v>
      </c>
      <c r="J90" s="73" t="s">
        <v>65</v>
      </c>
      <c r="K90" s="73" t="s">
        <v>115</v>
      </c>
      <c r="L90" s="73" t="s">
        <v>111</v>
      </c>
      <c r="M90" s="73" t="s">
        <v>111</v>
      </c>
      <c r="N90" s="74" t="n">
        <v>1</v>
      </c>
    </row>
    <row r="91" customFormat="false" ht="27" hidden="false" customHeight="false" outlineLevel="0" collapsed="false">
      <c r="A91" s="69" t="n">
        <v>36914</v>
      </c>
      <c r="B91" s="70" t="s">
        <v>40</v>
      </c>
      <c r="C91" s="71" t="s">
        <v>228</v>
      </c>
      <c r="D91" s="70" t="s">
        <v>223</v>
      </c>
      <c r="E91" s="72"/>
      <c r="F91" s="72"/>
      <c r="G91" s="73" t="s">
        <v>43</v>
      </c>
      <c r="H91" s="72" t="n">
        <v>1</v>
      </c>
      <c r="I91" s="73" t="s">
        <v>229</v>
      </c>
      <c r="J91" s="73" t="s">
        <v>65</v>
      </c>
      <c r="K91" s="73"/>
      <c r="L91" s="73" t="s">
        <v>111</v>
      </c>
      <c r="M91" s="73" t="s">
        <v>111</v>
      </c>
      <c r="N91" s="74" t="n">
        <v>1</v>
      </c>
    </row>
    <row r="92" customFormat="false" ht="27" hidden="false" customHeight="true" outlineLevel="0" collapsed="false">
      <c r="A92" s="69" t="n">
        <v>36914</v>
      </c>
      <c r="B92" s="70" t="s">
        <v>40</v>
      </c>
      <c r="C92" s="71" t="s">
        <v>230</v>
      </c>
      <c r="D92" s="70" t="s">
        <v>223</v>
      </c>
      <c r="E92" s="72"/>
      <c r="F92" s="72"/>
      <c r="G92" s="73" t="s">
        <v>43</v>
      </c>
      <c r="H92" s="72" t="n">
        <v>1</v>
      </c>
      <c r="I92" s="73" t="s">
        <v>231</v>
      </c>
      <c r="J92" s="73" t="s">
        <v>65</v>
      </c>
      <c r="K92" s="73" t="s">
        <v>111</v>
      </c>
      <c r="L92" s="73" t="s">
        <v>111</v>
      </c>
      <c r="M92" s="73" t="s">
        <v>111</v>
      </c>
      <c r="N92" s="74" t="n">
        <v>1</v>
      </c>
    </row>
    <row r="93" customFormat="false" ht="27" hidden="false" customHeight="false" outlineLevel="0" collapsed="false">
      <c r="A93" s="69" t="n">
        <v>36913</v>
      </c>
      <c r="B93" s="70" t="s">
        <v>40</v>
      </c>
      <c r="C93" s="71" t="s">
        <v>232</v>
      </c>
      <c r="D93" s="70" t="s">
        <v>165</v>
      </c>
      <c r="E93" s="72"/>
      <c r="F93" s="72"/>
      <c r="G93" s="73" t="s">
        <v>43</v>
      </c>
      <c r="H93" s="72" t="n">
        <v>1</v>
      </c>
      <c r="I93" s="73" t="s">
        <v>233</v>
      </c>
      <c r="J93" s="73" t="s">
        <v>65</v>
      </c>
      <c r="K93" s="73" t="s">
        <v>115</v>
      </c>
      <c r="L93" s="73" t="s">
        <v>111</v>
      </c>
      <c r="M93" s="73" t="s">
        <v>111</v>
      </c>
      <c r="N93" s="74" t="n">
        <v>1</v>
      </c>
    </row>
    <row r="94" customFormat="false" ht="55.5" hidden="false" customHeight="true" outlineLevel="0" collapsed="false">
      <c r="A94" s="69" t="n">
        <v>36913</v>
      </c>
      <c r="B94" s="70" t="s">
        <v>40</v>
      </c>
      <c r="C94" s="71" t="s">
        <v>93</v>
      </c>
      <c r="D94" s="70" t="s">
        <v>67</v>
      </c>
      <c r="E94" s="72"/>
      <c r="F94" s="72"/>
      <c r="G94" s="73" t="s">
        <v>43</v>
      </c>
      <c r="H94" s="72" t="n">
        <v>1</v>
      </c>
      <c r="I94" s="73" t="s">
        <v>234</v>
      </c>
      <c r="J94" s="73" t="s">
        <v>65</v>
      </c>
      <c r="K94" s="73" t="s">
        <v>111</v>
      </c>
      <c r="L94" s="73" t="s">
        <v>111</v>
      </c>
      <c r="M94" s="73" t="s">
        <v>111</v>
      </c>
      <c r="N94" s="74" t="n">
        <v>1</v>
      </c>
    </row>
    <row r="95" customFormat="false" ht="54.75" hidden="false" customHeight="true" outlineLevel="0" collapsed="false">
      <c r="A95" s="69" t="n">
        <v>36913</v>
      </c>
      <c r="B95" s="70" t="s">
        <v>40</v>
      </c>
      <c r="C95" s="71" t="s">
        <v>235</v>
      </c>
      <c r="D95" s="70" t="s">
        <v>236</v>
      </c>
      <c r="E95" s="72"/>
      <c r="F95" s="72"/>
      <c r="G95" s="73" t="s">
        <v>43</v>
      </c>
      <c r="H95" s="72" t="n">
        <v>1</v>
      </c>
      <c r="I95" s="73" t="s">
        <v>237</v>
      </c>
      <c r="J95" s="73" t="s">
        <v>65</v>
      </c>
      <c r="K95" s="73" t="s">
        <v>111</v>
      </c>
      <c r="L95" s="73" t="s">
        <v>111</v>
      </c>
      <c r="M95" s="73" t="s">
        <v>111</v>
      </c>
      <c r="N95" s="74" t="n">
        <v>1</v>
      </c>
    </row>
    <row r="96" customFormat="false" ht="27.75" hidden="false" customHeight="true" outlineLevel="0" collapsed="false">
      <c r="A96" s="69" t="n">
        <v>36913</v>
      </c>
      <c r="B96" s="70" t="s">
        <v>40</v>
      </c>
      <c r="C96" s="71" t="s">
        <v>238</v>
      </c>
      <c r="D96" s="70" t="s">
        <v>223</v>
      </c>
      <c r="E96" s="72"/>
      <c r="F96" s="72"/>
      <c r="G96" s="73" t="s">
        <v>43</v>
      </c>
      <c r="H96" s="72" t="n">
        <v>1</v>
      </c>
      <c r="I96" s="73" t="s">
        <v>239</v>
      </c>
      <c r="J96" s="73" t="s">
        <v>240</v>
      </c>
      <c r="K96" s="73" t="s">
        <v>115</v>
      </c>
      <c r="L96" s="73" t="s">
        <v>111</v>
      </c>
      <c r="M96" s="73" t="s">
        <v>111</v>
      </c>
      <c r="N96" s="74" t="n">
        <v>1</v>
      </c>
    </row>
    <row r="97" customFormat="false" ht="27.75" hidden="false" customHeight="true" outlineLevel="0" collapsed="false">
      <c r="A97" s="69" t="n">
        <v>36913</v>
      </c>
      <c r="B97" s="70" t="s">
        <v>40</v>
      </c>
      <c r="C97" s="71" t="s">
        <v>241</v>
      </c>
      <c r="D97" s="70" t="s">
        <v>223</v>
      </c>
      <c r="E97" s="72"/>
      <c r="F97" s="72"/>
      <c r="G97" s="73" t="s">
        <v>43</v>
      </c>
      <c r="H97" s="72" t="n">
        <v>1</v>
      </c>
      <c r="I97" s="73" t="s">
        <v>239</v>
      </c>
      <c r="J97" s="73" t="s">
        <v>240</v>
      </c>
      <c r="K97" s="73" t="s">
        <v>115</v>
      </c>
      <c r="L97" s="73" t="s">
        <v>111</v>
      </c>
      <c r="M97" s="73" t="s">
        <v>111</v>
      </c>
      <c r="N97" s="74" t="n">
        <v>1</v>
      </c>
    </row>
    <row r="98" customFormat="false" ht="24.75" hidden="false" customHeight="true" outlineLevel="0" collapsed="false">
      <c r="A98" s="69" t="n">
        <v>36910</v>
      </c>
      <c r="B98" s="70" t="s">
        <v>40</v>
      </c>
      <c r="C98" s="71" t="s">
        <v>242</v>
      </c>
      <c r="D98" s="70" t="s">
        <v>223</v>
      </c>
      <c r="E98" s="72"/>
      <c r="F98" s="72"/>
      <c r="G98" s="73" t="s">
        <v>43</v>
      </c>
      <c r="H98" s="72" t="n">
        <v>3.1</v>
      </c>
      <c r="I98" s="83" t="s">
        <v>243</v>
      </c>
      <c r="J98" s="84" t="s">
        <v>244</v>
      </c>
      <c r="K98" s="73" t="s">
        <v>115</v>
      </c>
      <c r="L98" s="73" t="s">
        <v>111</v>
      </c>
      <c r="M98" s="73" t="s">
        <v>111</v>
      </c>
      <c r="N98" s="74" t="n">
        <v>2</v>
      </c>
    </row>
    <row r="99" customFormat="false" ht="13.5" hidden="false" customHeight="false" outlineLevel="0" collapsed="false">
      <c r="A99" s="69" t="n">
        <v>36910</v>
      </c>
      <c r="B99" s="70" t="s">
        <v>40</v>
      </c>
      <c r="C99" s="71" t="s">
        <v>245</v>
      </c>
      <c r="D99" s="70" t="s">
        <v>223</v>
      </c>
      <c r="E99" s="72"/>
      <c r="F99" s="72"/>
      <c r="G99" s="73" t="s">
        <v>43</v>
      </c>
      <c r="H99" s="72" t="n">
        <v>3.1</v>
      </c>
      <c r="I99" s="83"/>
      <c r="J99" s="84"/>
      <c r="K99" s="73" t="s">
        <v>115</v>
      </c>
      <c r="L99" s="73" t="s">
        <v>111</v>
      </c>
      <c r="M99" s="73" t="s">
        <v>111</v>
      </c>
      <c r="N99" s="74" t="n">
        <v>2</v>
      </c>
    </row>
    <row r="100" customFormat="false" ht="13.5" hidden="false" customHeight="false" outlineLevel="0" collapsed="false">
      <c r="A100" s="69" t="n">
        <v>36910</v>
      </c>
      <c r="B100" s="70" t="s">
        <v>40</v>
      </c>
      <c r="C100" s="71" t="s">
        <v>246</v>
      </c>
      <c r="D100" s="70" t="s">
        <v>223</v>
      </c>
      <c r="E100" s="72"/>
      <c r="F100" s="72"/>
      <c r="G100" s="73" t="s">
        <v>43</v>
      </c>
      <c r="H100" s="72" t="n">
        <v>3.1</v>
      </c>
      <c r="I100" s="83"/>
      <c r="J100" s="84"/>
      <c r="K100" s="73" t="s">
        <v>115</v>
      </c>
      <c r="L100" s="73" t="s">
        <v>111</v>
      </c>
      <c r="M100" s="73" t="s">
        <v>111</v>
      </c>
      <c r="N100" s="74" t="n">
        <v>2</v>
      </c>
    </row>
    <row r="101" customFormat="false" ht="13.5" hidden="false" customHeight="false" outlineLevel="0" collapsed="false">
      <c r="A101" s="69" t="n">
        <v>36910</v>
      </c>
      <c r="B101" s="70" t="s">
        <v>40</v>
      </c>
      <c r="C101" s="71" t="s">
        <v>247</v>
      </c>
      <c r="D101" s="70" t="s">
        <v>223</v>
      </c>
      <c r="E101" s="72"/>
      <c r="F101" s="72"/>
      <c r="G101" s="73" t="s">
        <v>43</v>
      </c>
      <c r="H101" s="72" t="n">
        <v>3.1</v>
      </c>
      <c r="I101" s="83"/>
      <c r="J101" s="84"/>
      <c r="K101" s="73" t="s">
        <v>115</v>
      </c>
      <c r="L101" s="73" t="s">
        <v>111</v>
      </c>
      <c r="M101" s="73" t="s">
        <v>111</v>
      </c>
      <c r="N101" s="74" t="n">
        <v>2</v>
      </c>
    </row>
    <row r="102" customFormat="false" ht="13.5" hidden="false" customHeight="false" outlineLevel="0" collapsed="false">
      <c r="A102" s="69" t="n">
        <v>36910</v>
      </c>
      <c r="B102" s="70" t="s">
        <v>40</v>
      </c>
      <c r="C102" s="71" t="s">
        <v>248</v>
      </c>
      <c r="D102" s="70" t="s">
        <v>223</v>
      </c>
      <c r="E102" s="72"/>
      <c r="F102" s="72"/>
      <c r="G102" s="73" t="s">
        <v>43</v>
      </c>
      <c r="H102" s="72" t="n">
        <v>3.1</v>
      </c>
      <c r="I102" s="83"/>
      <c r="J102" s="84"/>
      <c r="K102" s="73" t="s">
        <v>115</v>
      </c>
      <c r="L102" s="73" t="s">
        <v>111</v>
      </c>
      <c r="M102" s="73" t="s">
        <v>111</v>
      </c>
      <c r="N102" s="74" t="n">
        <v>2</v>
      </c>
    </row>
    <row r="103" customFormat="false" ht="27" hidden="false" customHeight="false" outlineLevel="0" collapsed="false">
      <c r="A103" s="69" t="n">
        <v>36910</v>
      </c>
      <c r="B103" s="70" t="s">
        <v>40</v>
      </c>
      <c r="C103" s="85" t="s">
        <v>249</v>
      </c>
      <c r="D103" s="70" t="s">
        <v>223</v>
      </c>
      <c r="E103" s="72"/>
      <c r="F103" s="72"/>
      <c r="G103" s="73" t="s">
        <v>43</v>
      </c>
      <c r="H103" s="72" t="n">
        <v>3.1</v>
      </c>
      <c r="I103" s="83"/>
      <c r="J103" s="84"/>
      <c r="K103" s="73" t="s">
        <v>115</v>
      </c>
      <c r="L103" s="73" t="s">
        <v>111</v>
      </c>
      <c r="M103" s="73" t="s">
        <v>111</v>
      </c>
      <c r="N103" s="74" t="n">
        <v>2</v>
      </c>
    </row>
    <row r="104" customFormat="false" ht="54" hidden="false" customHeight="true" outlineLevel="0" collapsed="false">
      <c r="A104" s="69" t="n">
        <v>36910</v>
      </c>
      <c r="B104" s="70" t="s">
        <v>40</v>
      </c>
      <c r="C104" s="71" t="s">
        <v>250</v>
      </c>
      <c r="D104" s="70" t="s">
        <v>223</v>
      </c>
      <c r="E104" s="72"/>
      <c r="F104" s="72"/>
      <c r="G104" s="73" t="s">
        <v>43</v>
      </c>
      <c r="H104" s="72" t="n">
        <v>1</v>
      </c>
      <c r="I104" s="70" t="s">
        <v>251</v>
      </c>
      <c r="J104" s="73" t="s">
        <v>240</v>
      </c>
      <c r="K104" s="73" t="s">
        <v>115</v>
      </c>
      <c r="L104" s="73" t="s">
        <v>115</v>
      </c>
      <c r="M104" s="73" t="s">
        <v>115</v>
      </c>
      <c r="N104" s="74" t="n">
        <v>1</v>
      </c>
    </row>
    <row r="105" customFormat="false" ht="38.25" hidden="false" customHeight="true" outlineLevel="0" collapsed="false">
      <c r="A105" s="69" t="n">
        <v>36909</v>
      </c>
      <c r="B105" s="70" t="s">
        <v>40</v>
      </c>
      <c r="C105" s="85" t="s">
        <v>252</v>
      </c>
      <c r="D105" s="70" t="s">
        <v>223</v>
      </c>
      <c r="E105" s="72"/>
      <c r="F105" s="72"/>
      <c r="G105" s="73" t="s">
        <v>43</v>
      </c>
      <c r="H105" s="72" t="n">
        <v>3</v>
      </c>
      <c r="I105" s="73"/>
      <c r="J105" s="73"/>
      <c r="K105" s="73" t="s">
        <v>115</v>
      </c>
      <c r="L105" s="73" t="s">
        <v>111</v>
      </c>
      <c r="M105" s="73" t="s">
        <v>111</v>
      </c>
      <c r="N105" s="74" t="n">
        <v>1</v>
      </c>
    </row>
    <row r="106" customFormat="false" ht="27" hidden="false" customHeight="false" outlineLevel="0" collapsed="false">
      <c r="A106" s="69" t="n">
        <v>36909</v>
      </c>
      <c r="B106" s="70" t="s">
        <v>40</v>
      </c>
      <c r="C106" s="71" t="s">
        <v>253</v>
      </c>
      <c r="D106" s="70" t="s">
        <v>223</v>
      </c>
      <c r="E106" s="72"/>
      <c r="F106" s="72"/>
      <c r="G106" s="73" t="s">
        <v>43</v>
      </c>
      <c r="H106" s="72" t="n">
        <v>1</v>
      </c>
      <c r="I106" s="73" t="s">
        <v>254</v>
      </c>
      <c r="J106" s="73" t="s">
        <v>255</v>
      </c>
      <c r="K106" s="73" t="s">
        <v>115</v>
      </c>
      <c r="L106" s="73" t="s">
        <v>111</v>
      </c>
      <c r="M106" s="73" t="s">
        <v>111</v>
      </c>
      <c r="N106" s="74" t="n">
        <v>1</v>
      </c>
    </row>
    <row r="107" customFormat="false" ht="27" hidden="false" customHeight="false" outlineLevel="0" collapsed="false">
      <c r="A107" s="69" t="n">
        <v>36909</v>
      </c>
      <c r="B107" s="70" t="s">
        <v>40</v>
      </c>
      <c r="C107" s="71" t="s">
        <v>256</v>
      </c>
      <c r="D107" s="70" t="s">
        <v>223</v>
      </c>
      <c r="E107" s="72"/>
      <c r="F107" s="72"/>
      <c r="G107" s="73" t="s">
        <v>43</v>
      </c>
      <c r="H107" s="72" t="n">
        <v>1</v>
      </c>
      <c r="I107" s="73" t="s">
        <v>257</v>
      </c>
      <c r="J107" s="73" t="s">
        <v>65</v>
      </c>
      <c r="K107" s="73" t="s">
        <v>111</v>
      </c>
      <c r="L107" s="73" t="s">
        <v>111</v>
      </c>
      <c r="M107" s="73" t="s">
        <v>111</v>
      </c>
      <c r="N107" s="74" t="n">
        <v>1</v>
      </c>
    </row>
    <row r="108" customFormat="false" ht="54" hidden="false" customHeight="true" outlineLevel="0" collapsed="false">
      <c r="A108" s="69" t="n">
        <v>36909</v>
      </c>
      <c r="B108" s="70" t="s">
        <v>40</v>
      </c>
      <c r="C108" s="70" t="s">
        <v>250</v>
      </c>
      <c r="D108" s="70" t="s">
        <v>223</v>
      </c>
      <c r="E108" s="72"/>
      <c r="F108" s="72"/>
      <c r="G108" s="73" t="s">
        <v>43</v>
      </c>
      <c r="H108" s="72" t="n">
        <v>1</v>
      </c>
      <c r="I108" s="70" t="s">
        <v>258</v>
      </c>
      <c r="J108" s="73" t="s">
        <v>240</v>
      </c>
      <c r="K108" s="73" t="s">
        <v>115</v>
      </c>
      <c r="L108" s="73" t="s">
        <v>111</v>
      </c>
      <c r="M108" s="73" t="s">
        <v>111</v>
      </c>
      <c r="N108" s="74" t="n">
        <v>1</v>
      </c>
    </row>
    <row r="109" customFormat="false" ht="40.5" hidden="false" customHeight="false" outlineLevel="0" collapsed="false">
      <c r="A109" s="69" t="n">
        <v>36908</v>
      </c>
      <c r="B109" s="70" t="s">
        <v>120</v>
      </c>
      <c r="C109" s="71" t="s">
        <v>259</v>
      </c>
      <c r="D109" s="70" t="s">
        <v>67</v>
      </c>
      <c r="E109" s="72"/>
      <c r="F109" s="72"/>
      <c r="G109" s="73" t="s">
        <v>120</v>
      </c>
      <c r="H109" s="72" t="n">
        <v>2</v>
      </c>
      <c r="I109" s="73" t="s">
        <v>260</v>
      </c>
      <c r="J109" s="73" t="s">
        <v>261</v>
      </c>
      <c r="K109" s="73" t="s">
        <v>111</v>
      </c>
      <c r="L109" s="73" t="s">
        <v>111</v>
      </c>
      <c r="M109" s="73" t="s">
        <v>111</v>
      </c>
      <c r="N109" s="74" t="n">
        <v>1</v>
      </c>
    </row>
    <row r="110" customFormat="false" ht="40.5" hidden="false" customHeight="true" outlineLevel="0" collapsed="false">
      <c r="A110" s="69" t="n">
        <v>36908</v>
      </c>
      <c r="B110" s="70" t="s">
        <v>120</v>
      </c>
      <c r="C110" s="71" t="s">
        <v>262</v>
      </c>
      <c r="D110" s="70"/>
      <c r="E110" s="72"/>
      <c r="F110" s="72"/>
      <c r="G110" s="73" t="s">
        <v>120</v>
      </c>
      <c r="H110" s="72" t="n">
        <v>2</v>
      </c>
      <c r="I110" s="73" t="s">
        <v>263</v>
      </c>
      <c r="J110" s="73" t="s">
        <v>264</v>
      </c>
      <c r="K110" s="73" t="s">
        <v>115</v>
      </c>
      <c r="L110" s="73" t="s">
        <v>111</v>
      </c>
      <c r="M110" s="73" t="s">
        <v>111</v>
      </c>
      <c r="N110" s="74" t="n">
        <v>1</v>
      </c>
    </row>
    <row r="111" customFormat="false" ht="27" hidden="false" customHeight="true" outlineLevel="0" collapsed="false">
      <c r="A111" s="69" t="n">
        <v>36908</v>
      </c>
      <c r="B111" s="70" t="s">
        <v>40</v>
      </c>
      <c r="C111" s="71" t="s">
        <v>265</v>
      </c>
      <c r="D111" s="70" t="s">
        <v>223</v>
      </c>
      <c r="E111" s="72"/>
      <c r="F111" s="72"/>
      <c r="G111" s="73" t="s">
        <v>43</v>
      </c>
      <c r="H111" s="72" t="n">
        <v>1</v>
      </c>
      <c r="I111" s="86" t="s">
        <v>266</v>
      </c>
      <c r="J111" s="86" t="s">
        <v>65</v>
      </c>
      <c r="K111" s="73" t="s">
        <v>115</v>
      </c>
      <c r="L111" s="73" t="s">
        <v>111</v>
      </c>
      <c r="M111" s="73" t="s">
        <v>111</v>
      </c>
      <c r="N111" s="74" t="n">
        <v>1</v>
      </c>
    </row>
    <row r="112" customFormat="false" ht="13.5" hidden="false" customHeight="false" outlineLevel="0" collapsed="false">
      <c r="A112" s="69" t="n">
        <v>36908</v>
      </c>
      <c r="B112" s="70" t="s">
        <v>40</v>
      </c>
      <c r="C112" s="71" t="s">
        <v>245</v>
      </c>
      <c r="D112" s="70" t="s">
        <v>223</v>
      </c>
      <c r="E112" s="72"/>
      <c r="F112" s="72"/>
      <c r="G112" s="73" t="s">
        <v>43</v>
      </c>
      <c r="H112" s="72" t="n">
        <v>1</v>
      </c>
      <c r="I112" s="86"/>
      <c r="J112" s="86"/>
      <c r="K112" s="73" t="s">
        <v>115</v>
      </c>
      <c r="L112" s="73" t="s">
        <v>111</v>
      </c>
      <c r="M112" s="73" t="s">
        <v>111</v>
      </c>
      <c r="N112" s="74" t="n">
        <v>1</v>
      </c>
    </row>
    <row r="113" customFormat="false" ht="25.5" hidden="false" customHeight="true" outlineLevel="0" collapsed="false">
      <c r="A113" s="69" t="n">
        <v>36908</v>
      </c>
      <c r="B113" s="70" t="s">
        <v>40</v>
      </c>
      <c r="C113" s="71" t="s">
        <v>267</v>
      </c>
      <c r="D113" s="70" t="s">
        <v>223</v>
      </c>
      <c r="E113" s="72"/>
      <c r="F113" s="72"/>
      <c r="G113" s="73" t="s">
        <v>43</v>
      </c>
      <c r="H113" s="72" t="n">
        <v>1</v>
      </c>
      <c r="I113" s="86"/>
      <c r="J113" s="86"/>
      <c r="K113" s="73" t="s">
        <v>115</v>
      </c>
      <c r="L113" s="73" t="s">
        <v>111</v>
      </c>
      <c r="M113" s="73" t="s">
        <v>111</v>
      </c>
      <c r="N113" s="74" t="n">
        <v>1</v>
      </c>
    </row>
    <row r="114" customFormat="false" ht="31.5" hidden="false" customHeight="true" outlineLevel="0" collapsed="false">
      <c r="A114" s="69" t="n">
        <v>36908</v>
      </c>
      <c r="B114" s="70" t="s">
        <v>40</v>
      </c>
      <c r="C114" s="71" t="s">
        <v>248</v>
      </c>
      <c r="D114" s="70" t="s">
        <v>223</v>
      </c>
      <c r="E114" s="72"/>
      <c r="F114" s="72"/>
      <c r="G114" s="73" t="s">
        <v>43</v>
      </c>
      <c r="H114" s="72" t="n">
        <v>1</v>
      </c>
      <c r="I114" s="86"/>
      <c r="J114" s="86"/>
      <c r="K114" s="73" t="s">
        <v>115</v>
      </c>
      <c r="L114" s="73" t="s">
        <v>111</v>
      </c>
      <c r="M114" s="73" t="s">
        <v>111</v>
      </c>
      <c r="N114" s="74" t="n">
        <v>1</v>
      </c>
    </row>
    <row r="115" customFormat="false" ht="27.75" hidden="false" customHeight="false" outlineLevel="0" collapsed="false">
      <c r="A115" s="69" t="n">
        <v>36908</v>
      </c>
      <c r="B115" s="70" t="s">
        <v>40</v>
      </c>
      <c r="C115" s="85" t="s">
        <v>249</v>
      </c>
      <c r="D115" s="70" t="s">
        <v>223</v>
      </c>
      <c r="E115" s="72"/>
      <c r="F115" s="72"/>
      <c r="G115" s="73" t="s">
        <v>43</v>
      </c>
      <c r="H115" s="72" t="n">
        <v>1</v>
      </c>
      <c r="I115" s="86"/>
      <c r="J115" s="86"/>
      <c r="K115" s="73" t="s">
        <v>115</v>
      </c>
      <c r="L115" s="73" t="s">
        <v>111</v>
      </c>
      <c r="M115" s="73" t="s">
        <v>111</v>
      </c>
      <c r="N115" s="74" t="n">
        <v>1</v>
      </c>
    </row>
    <row r="116" customFormat="false" ht="13.5" hidden="false" customHeight="false" outlineLevel="0" collapsed="false">
      <c r="A116" s="63" t="s">
        <v>268</v>
      </c>
      <c r="B116" s="64"/>
      <c r="C116" s="65"/>
      <c r="D116" s="64" t="n">
        <f aca="false">COUNT(H117:H135)</f>
        <v>17</v>
      </c>
      <c r="E116" s="66"/>
      <c r="F116" s="66"/>
      <c r="G116" s="67"/>
      <c r="H116" s="66"/>
      <c r="I116" s="87"/>
      <c r="J116" s="67"/>
      <c r="K116" s="67"/>
      <c r="L116" s="67"/>
      <c r="M116" s="67"/>
      <c r="N116" s="68"/>
    </row>
    <row r="117" customFormat="false" ht="13.5" hidden="false" customHeight="false" outlineLevel="0" collapsed="false">
      <c r="A117" s="69"/>
      <c r="B117" s="70"/>
      <c r="C117" s="71"/>
      <c r="D117" s="70"/>
      <c r="E117" s="72"/>
      <c r="F117" s="72"/>
      <c r="G117" s="73"/>
      <c r="H117" s="72"/>
      <c r="I117" s="81"/>
      <c r="J117" s="73"/>
      <c r="K117" s="73"/>
      <c r="L117" s="73"/>
      <c r="M117" s="73"/>
      <c r="N117" s="74"/>
    </row>
    <row r="118" customFormat="false" ht="13.5" hidden="false" customHeight="false" outlineLevel="0" collapsed="false">
      <c r="A118" s="69"/>
      <c r="B118" s="70"/>
      <c r="C118" s="71"/>
      <c r="D118" s="70"/>
      <c r="E118" s="72"/>
      <c r="F118" s="72"/>
      <c r="G118" s="73"/>
      <c r="H118" s="72"/>
      <c r="I118" s="81"/>
      <c r="J118" s="73"/>
      <c r="K118" s="73"/>
      <c r="L118" s="73"/>
      <c r="M118" s="73"/>
      <c r="N118" s="74"/>
    </row>
    <row r="119" customFormat="false" ht="40.5" hidden="false" customHeight="false" outlineLevel="0" collapsed="false">
      <c r="A119" s="69" t="n">
        <v>36907</v>
      </c>
      <c r="B119" s="70" t="s">
        <v>40</v>
      </c>
      <c r="C119" s="71" t="s">
        <v>269</v>
      </c>
      <c r="D119" s="70" t="s">
        <v>165</v>
      </c>
      <c r="E119" s="72"/>
      <c r="F119" s="72"/>
      <c r="G119" s="73" t="s">
        <v>43</v>
      </c>
      <c r="H119" s="72" t="n">
        <v>1</v>
      </c>
      <c r="I119" s="81" t="s">
        <v>270</v>
      </c>
      <c r="J119" s="73" t="s">
        <v>271</v>
      </c>
      <c r="K119" s="73" t="s">
        <v>111</v>
      </c>
      <c r="L119" s="73" t="s">
        <v>111</v>
      </c>
      <c r="M119" s="73" t="s">
        <v>111</v>
      </c>
      <c r="N119" s="74" t="n">
        <v>1</v>
      </c>
    </row>
    <row r="120" customFormat="false" ht="27" hidden="false" customHeight="true" outlineLevel="0" collapsed="false">
      <c r="A120" s="69" t="n">
        <v>36907</v>
      </c>
      <c r="B120" s="70" t="s">
        <v>40</v>
      </c>
      <c r="C120" s="71" t="s">
        <v>265</v>
      </c>
      <c r="D120" s="70" t="s">
        <v>97</v>
      </c>
      <c r="E120" s="72"/>
      <c r="F120" s="72"/>
      <c r="G120" s="73" t="s">
        <v>43</v>
      </c>
      <c r="H120" s="72" t="n">
        <v>1</v>
      </c>
      <c r="I120" s="83" t="s">
        <v>272</v>
      </c>
      <c r="J120" s="84" t="s">
        <v>273</v>
      </c>
      <c r="K120" s="73" t="s">
        <v>115</v>
      </c>
      <c r="L120" s="73" t="s">
        <v>111</v>
      </c>
      <c r="M120" s="73" t="s">
        <v>111</v>
      </c>
      <c r="N120" s="74" t="n">
        <v>1</v>
      </c>
    </row>
    <row r="121" customFormat="false" ht="13.5" hidden="false" customHeight="false" outlineLevel="0" collapsed="false">
      <c r="A121" s="69" t="n">
        <v>36907</v>
      </c>
      <c r="B121" s="70" t="s">
        <v>40</v>
      </c>
      <c r="C121" s="71" t="s">
        <v>245</v>
      </c>
      <c r="D121" s="70" t="s">
        <v>97</v>
      </c>
      <c r="E121" s="72"/>
      <c r="F121" s="72"/>
      <c r="G121" s="73" t="s">
        <v>43</v>
      </c>
      <c r="H121" s="72" t="n">
        <v>1</v>
      </c>
      <c r="I121" s="83"/>
      <c r="J121" s="84"/>
      <c r="K121" s="73" t="s">
        <v>115</v>
      </c>
      <c r="L121" s="73" t="s">
        <v>111</v>
      </c>
      <c r="M121" s="73" t="s">
        <v>111</v>
      </c>
      <c r="N121" s="74" t="n">
        <v>1</v>
      </c>
    </row>
    <row r="122" customFormat="false" ht="13.5" hidden="false" customHeight="false" outlineLevel="0" collapsed="false">
      <c r="A122" s="69" t="n">
        <v>36907</v>
      </c>
      <c r="B122" s="70" t="s">
        <v>40</v>
      </c>
      <c r="C122" s="71" t="s">
        <v>267</v>
      </c>
      <c r="D122" s="70" t="s">
        <v>97</v>
      </c>
      <c r="E122" s="72"/>
      <c r="F122" s="72"/>
      <c r="G122" s="73" t="s">
        <v>43</v>
      </c>
      <c r="H122" s="72" t="n">
        <v>1</v>
      </c>
      <c r="I122" s="83"/>
      <c r="J122" s="84"/>
      <c r="K122" s="73" t="s">
        <v>115</v>
      </c>
      <c r="L122" s="73" t="s">
        <v>111</v>
      </c>
      <c r="M122" s="73" t="s">
        <v>111</v>
      </c>
      <c r="N122" s="74" t="n">
        <v>1</v>
      </c>
    </row>
    <row r="123" customFormat="false" ht="29.25" hidden="false" customHeight="true" outlineLevel="0" collapsed="false">
      <c r="A123" s="69" t="n">
        <v>36907</v>
      </c>
      <c r="B123" s="70" t="s">
        <v>40</v>
      </c>
      <c r="C123" s="88" t="s">
        <v>248</v>
      </c>
      <c r="D123" s="70" t="s">
        <v>97</v>
      </c>
      <c r="E123" s="72"/>
      <c r="F123" s="72"/>
      <c r="G123" s="73" t="s">
        <v>43</v>
      </c>
      <c r="H123" s="72" t="n">
        <v>1</v>
      </c>
      <c r="I123" s="83"/>
      <c r="J123" s="84"/>
      <c r="K123" s="73" t="s">
        <v>115</v>
      </c>
      <c r="L123" s="73" t="s">
        <v>111</v>
      </c>
      <c r="M123" s="73" t="s">
        <v>111</v>
      </c>
      <c r="N123" s="74" t="n">
        <v>1</v>
      </c>
    </row>
    <row r="124" customFormat="false" ht="27" hidden="false" customHeight="false" outlineLevel="0" collapsed="false">
      <c r="A124" s="69" t="n">
        <v>36907</v>
      </c>
      <c r="B124" s="70" t="s">
        <v>40</v>
      </c>
      <c r="C124" s="71" t="s">
        <v>249</v>
      </c>
      <c r="D124" s="70" t="s">
        <v>97</v>
      </c>
      <c r="E124" s="72"/>
      <c r="F124" s="72"/>
      <c r="G124" s="73" t="s">
        <v>43</v>
      </c>
      <c r="H124" s="72" t="n">
        <v>1</v>
      </c>
      <c r="I124" s="83"/>
      <c r="J124" s="84"/>
      <c r="K124" s="73" t="s">
        <v>115</v>
      </c>
      <c r="L124" s="73" t="s">
        <v>111</v>
      </c>
      <c r="M124" s="73" t="s">
        <v>111</v>
      </c>
      <c r="N124" s="74" t="n">
        <v>1</v>
      </c>
    </row>
    <row r="125" customFormat="false" ht="41.25" hidden="false" customHeight="true" outlineLevel="0" collapsed="false">
      <c r="A125" s="69" t="n">
        <v>36907</v>
      </c>
      <c r="B125" s="70" t="s">
        <v>40</v>
      </c>
      <c r="C125" s="85" t="s">
        <v>274</v>
      </c>
      <c r="D125" s="70"/>
      <c r="E125" s="72"/>
      <c r="F125" s="72"/>
      <c r="G125" s="73" t="s">
        <v>43</v>
      </c>
      <c r="H125" s="72" t="n">
        <v>1</v>
      </c>
      <c r="I125" s="81" t="s">
        <v>275</v>
      </c>
      <c r="J125" s="73" t="s">
        <v>65</v>
      </c>
      <c r="K125" s="73" t="s">
        <v>115</v>
      </c>
      <c r="L125" s="73" t="s">
        <v>115</v>
      </c>
      <c r="M125" s="73" t="s">
        <v>115</v>
      </c>
      <c r="N125" s="74" t="n">
        <v>1</v>
      </c>
    </row>
    <row r="126" customFormat="false" ht="27" hidden="false" customHeight="false" outlineLevel="0" collapsed="false">
      <c r="A126" s="69" t="n">
        <v>36907</v>
      </c>
      <c r="B126" s="70" t="s">
        <v>40</v>
      </c>
      <c r="C126" s="71" t="s">
        <v>276</v>
      </c>
      <c r="D126" s="70" t="s">
        <v>277</v>
      </c>
      <c r="E126" s="72"/>
      <c r="F126" s="72"/>
      <c r="G126" s="73" t="s">
        <v>43</v>
      </c>
      <c r="H126" s="72" t="n">
        <v>1</v>
      </c>
      <c r="I126" s="81" t="s">
        <v>278</v>
      </c>
      <c r="J126" s="73" t="s">
        <v>65</v>
      </c>
      <c r="K126" s="73" t="s">
        <v>115</v>
      </c>
      <c r="L126" s="73" t="s">
        <v>115</v>
      </c>
      <c r="M126" s="73" t="s">
        <v>115</v>
      </c>
      <c r="N126" s="74" t="n">
        <v>1</v>
      </c>
    </row>
    <row r="127" customFormat="false" ht="40.5" hidden="false" customHeight="false" outlineLevel="0" collapsed="false">
      <c r="A127" s="69" t="n">
        <v>36903</v>
      </c>
      <c r="B127" s="70" t="s">
        <v>40</v>
      </c>
      <c r="C127" s="71" t="s">
        <v>279</v>
      </c>
      <c r="D127" s="70"/>
      <c r="E127" s="72"/>
      <c r="F127" s="72"/>
      <c r="G127" s="73" t="s">
        <v>43</v>
      </c>
      <c r="H127" s="72" t="n">
        <v>1</v>
      </c>
      <c r="I127" s="81" t="s">
        <v>280</v>
      </c>
      <c r="J127" s="73" t="s">
        <v>281</v>
      </c>
      <c r="K127" s="73" t="s">
        <v>115</v>
      </c>
      <c r="L127" s="73" t="s">
        <v>115</v>
      </c>
      <c r="M127" s="73" t="s">
        <v>115</v>
      </c>
      <c r="N127" s="74" t="n">
        <v>1</v>
      </c>
    </row>
    <row r="128" customFormat="false" ht="28.5" hidden="false" customHeight="true" outlineLevel="0" collapsed="false">
      <c r="A128" s="69" t="n">
        <v>36903</v>
      </c>
      <c r="B128" s="70" t="s">
        <v>40</v>
      </c>
      <c r="C128" s="71" t="s">
        <v>282</v>
      </c>
      <c r="D128" s="70" t="s">
        <v>67</v>
      </c>
      <c r="E128" s="72"/>
      <c r="F128" s="72"/>
      <c r="G128" s="73" t="s">
        <v>43</v>
      </c>
      <c r="H128" s="72" t="n">
        <v>3</v>
      </c>
      <c r="I128" s="81" t="s">
        <v>283</v>
      </c>
      <c r="J128" s="73" t="s">
        <v>284</v>
      </c>
      <c r="K128" s="73" t="s">
        <v>115</v>
      </c>
      <c r="L128" s="73" t="s">
        <v>111</v>
      </c>
      <c r="M128" s="73" t="s">
        <v>111</v>
      </c>
      <c r="N128" s="74" t="n">
        <v>1</v>
      </c>
    </row>
    <row r="129" customFormat="false" ht="73.5" hidden="false" customHeight="true" outlineLevel="0" collapsed="false">
      <c r="A129" s="69" t="n">
        <v>36903</v>
      </c>
      <c r="B129" s="70" t="s">
        <v>40</v>
      </c>
      <c r="C129" s="71" t="s">
        <v>285</v>
      </c>
      <c r="D129" s="70" t="s">
        <v>67</v>
      </c>
      <c r="E129" s="72"/>
      <c r="F129" s="72"/>
      <c r="G129" s="73" t="s">
        <v>43</v>
      </c>
      <c r="H129" s="72" t="n">
        <v>3</v>
      </c>
      <c r="I129" s="81" t="s">
        <v>286</v>
      </c>
      <c r="J129" s="73" t="s">
        <v>287</v>
      </c>
      <c r="K129" s="73" t="s">
        <v>111</v>
      </c>
      <c r="L129" s="73" t="s">
        <v>111</v>
      </c>
      <c r="M129" s="73" t="s">
        <v>111</v>
      </c>
      <c r="N129" s="74" t="n">
        <v>1</v>
      </c>
    </row>
    <row r="130" customFormat="false" ht="42.75" hidden="false" customHeight="true" outlineLevel="0" collapsed="false">
      <c r="A130" s="69" t="n">
        <v>36903</v>
      </c>
      <c r="B130" s="70" t="s">
        <v>40</v>
      </c>
      <c r="C130" s="71" t="s">
        <v>288</v>
      </c>
      <c r="D130" s="70" t="s">
        <v>97</v>
      </c>
      <c r="E130" s="72"/>
      <c r="F130" s="72"/>
      <c r="G130" s="73" t="s">
        <v>43</v>
      </c>
      <c r="H130" s="72" t="n">
        <v>1</v>
      </c>
      <c r="I130" s="81" t="s">
        <v>289</v>
      </c>
      <c r="J130" s="73" t="s">
        <v>65</v>
      </c>
      <c r="K130" s="73" t="s">
        <v>115</v>
      </c>
      <c r="L130" s="73" t="s">
        <v>115</v>
      </c>
      <c r="M130" s="73" t="s">
        <v>115</v>
      </c>
      <c r="N130" s="74" t="n">
        <v>1</v>
      </c>
    </row>
    <row r="131" customFormat="false" ht="68.25" hidden="false" customHeight="true" outlineLevel="0" collapsed="false">
      <c r="A131" s="69" t="n">
        <v>36903</v>
      </c>
      <c r="B131" s="70" t="s">
        <v>40</v>
      </c>
      <c r="C131" s="71" t="s">
        <v>290</v>
      </c>
      <c r="D131" s="70" t="s">
        <v>97</v>
      </c>
      <c r="E131" s="72"/>
      <c r="F131" s="72"/>
      <c r="G131" s="73" t="s">
        <v>43</v>
      </c>
      <c r="H131" s="72" t="n">
        <v>1</v>
      </c>
      <c r="I131" s="81" t="s">
        <v>291</v>
      </c>
      <c r="J131" s="73" t="s">
        <v>292</v>
      </c>
      <c r="K131" s="73" t="s">
        <v>115</v>
      </c>
      <c r="L131" s="73" t="s">
        <v>111</v>
      </c>
      <c r="M131" s="73" t="s">
        <v>115</v>
      </c>
      <c r="N131" s="74" t="n">
        <v>1</v>
      </c>
    </row>
    <row r="132" customFormat="false" ht="80.25" hidden="false" customHeight="true" outlineLevel="0" collapsed="false">
      <c r="A132" s="69" t="n">
        <v>36902</v>
      </c>
      <c r="B132" s="70" t="s">
        <v>40</v>
      </c>
      <c r="C132" s="71" t="s">
        <v>249</v>
      </c>
      <c r="D132" s="70" t="s">
        <v>97</v>
      </c>
      <c r="E132" s="72"/>
      <c r="F132" s="72"/>
      <c r="G132" s="73" t="s">
        <v>43</v>
      </c>
      <c r="H132" s="72" t="n">
        <v>1</v>
      </c>
      <c r="I132" s="81" t="s">
        <v>293</v>
      </c>
      <c r="J132" s="73" t="s">
        <v>294</v>
      </c>
      <c r="K132" s="73" t="s">
        <v>115</v>
      </c>
      <c r="L132" s="73" t="s">
        <v>111</v>
      </c>
      <c r="M132" s="73" t="s">
        <v>111</v>
      </c>
      <c r="N132" s="74" t="n">
        <v>1</v>
      </c>
    </row>
    <row r="133" customFormat="false" ht="27" hidden="false" customHeight="false" outlineLevel="0" collapsed="false">
      <c r="A133" s="69" t="n">
        <v>36902</v>
      </c>
      <c r="B133" s="70" t="s">
        <v>40</v>
      </c>
      <c r="C133" s="71" t="s">
        <v>295</v>
      </c>
      <c r="D133" s="70" t="s">
        <v>97</v>
      </c>
      <c r="E133" s="72"/>
      <c r="F133" s="72"/>
      <c r="G133" s="73" t="s">
        <v>43</v>
      </c>
      <c r="H133" s="72" t="n">
        <v>1</v>
      </c>
      <c r="I133" s="81" t="s">
        <v>296</v>
      </c>
      <c r="J133" s="73" t="s">
        <v>297</v>
      </c>
      <c r="K133" s="73" t="s">
        <v>115</v>
      </c>
      <c r="L133" s="73" t="s">
        <v>115</v>
      </c>
      <c r="M133" s="73" t="s">
        <v>115</v>
      </c>
      <c r="N133" s="74" t="n">
        <v>1</v>
      </c>
    </row>
    <row r="134" customFormat="false" ht="27" hidden="false" customHeight="false" outlineLevel="0" collapsed="false">
      <c r="A134" s="69" t="n">
        <v>36902</v>
      </c>
      <c r="B134" s="70" t="s">
        <v>40</v>
      </c>
      <c r="C134" s="71" t="s">
        <v>93</v>
      </c>
      <c r="D134" s="70" t="s">
        <v>67</v>
      </c>
      <c r="E134" s="72"/>
      <c r="F134" s="72"/>
      <c r="G134" s="73" t="s">
        <v>43</v>
      </c>
      <c r="H134" s="72" t="n">
        <v>1</v>
      </c>
      <c r="I134" s="81" t="s">
        <v>298</v>
      </c>
      <c r="J134" s="73" t="s">
        <v>65</v>
      </c>
      <c r="K134" s="73" t="s">
        <v>111</v>
      </c>
      <c r="L134" s="73" t="s">
        <v>111</v>
      </c>
      <c r="M134" s="73" t="s">
        <v>111</v>
      </c>
      <c r="N134" s="74" t="n">
        <v>1</v>
      </c>
    </row>
    <row r="135" customFormat="false" ht="27.75" hidden="false" customHeight="false" outlineLevel="0" collapsed="false">
      <c r="A135" s="89" t="n">
        <v>36901</v>
      </c>
      <c r="B135" s="90" t="s">
        <v>120</v>
      </c>
      <c r="C135" s="91" t="s">
        <v>299</v>
      </c>
      <c r="D135" s="90" t="s">
        <v>97</v>
      </c>
      <c r="E135" s="92"/>
      <c r="F135" s="92"/>
      <c r="G135" s="93" t="s">
        <v>43</v>
      </c>
      <c r="H135" s="92" t="n">
        <v>1</v>
      </c>
      <c r="I135" s="93" t="s">
        <v>300</v>
      </c>
      <c r="J135" s="93" t="s">
        <v>301</v>
      </c>
      <c r="K135" s="93" t="s">
        <v>115</v>
      </c>
      <c r="L135" s="93" t="s">
        <v>115</v>
      </c>
      <c r="M135" s="93" t="s">
        <v>115</v>
      </c>
      <c r="N135" s="94" t="n">
        <v>1</v>
      </c>
    </row>
    <row r="136" customFormat="false" ht="13.5" hidden="false" customHeight="false" outlineLevel="0" collapsed="false">
      <c r="A136" s="95" t="s">
        <v>302</v>
      </c>
      <c r="B136" s="26"/>
      <c r="C136" s="27"/>
      <c r="D136" s="26" t="n">
        <f aca="false">COUNT(H138:H169)</f>
        <v>31</v>
      </c>
      <c r="E136" s="28"/>
      <c r="F136" s="28"/>
      <c r="G136" s="29"/>
      <c r="H136" s="28"/>
      <c r="I136" s="81"/>
      <c r="J136" s="29"/>
      <c r="K136" s="29"/>
      <c r="L136" s="29"/>
      <c r="M136" s="29"/>
      <c r="N136" s="30"/>
    </row>
    <row r="137" customFormat="false" ht="13.5" hidden="false" customHeight="false" outlineLevel="0" collapsed="false">
      <c r="A137" s="25"/>
      <c r="B137" s="26"/>
      <c r="C137" s="27"/>
      <c r="D137" s="26"/>
      <c r="E137" s="28"/>
      <c r="F137" s="28"/>
      <c r="G137" s="29"/>
      <c r="H137" s="28"/>
      <c r="I137" s="81"/>
      <c r="J137" s="29"/>
      <c r="K137" s="29"/>
      <c r="L137" s="29"/>
      <c r="M137" s="29"/>
      <c r="N137" s="30"/>
    </row>
    <row r="138" customFormat="false" ht="13.5" hidden="false" customHeight="false" outlineLevel="0" collapsed="false">
      <c r="A138" s="69"/>
      <c r="B138" s="70"/>
      <c r="C138" s="71"/>
      <c r="D138" s="70"/>
      <c r="E138" s="72"/>
      <c r="F138" s="72"/>
      <c r="G138" s="73"/>
      <c r="H138" s="72"/>
      <c r="I138" s="81"/>
      <c r="J138" s="73"/>
      <c r="K138" s="73"/>
      <c r="L138" s="73"/>
      <c r="M138" s="73"/>
      <c r="N138" s="74"/>
    </row>
    <row r="139" customFormat="false" ht="41.25" hidden="false" customHeight="true" outlineLevel="0" collapsed="false">
      <c r="A139" s="69" t="n">
        <v>36900</v>
      </c>
      <c r="B139" s="70" t="s">
        <v>40</v>
      </c>
      <c r="C139" s="71" t="s">
        <v>303</v>
      </c>
      <c r="D139" s="70" t="s">
        <v>67</v>
      </c>
      <c r="E139" s="72"/>
      <c r="F139" s="72"/>
      <c r="G139" s="73" t="s">
        <v>43</v>
      </c>
      <c r="H139" s="72" t="n">
        <v>1</v>
      </c>
      <c r="I139" s="81" t="s">
        <v>304</v>
      </c>
      <c r="J139" s="70" t="s">
        <v>305</v>
      </c>
      <c r="K139" s="73" t="s">
        <v>115</v>
      </c>
      <c r="L139" s="73" t="s">
        <v>111</v>
      </c>
      <c r="M139" s="73" t="s">
        <v>111</v>
      </c>
      <c r="N139" s="74"/>
    </row>
    <row r="140" customFormat="false" ht="42.75" hidden="false" customHeight="true" outlineLevel="0" collapsed="false">
      <c r="A140" s="69" t="n">
        <v>36900</v>
      </c>
      <c r="B140" s="70" t="s">
        <v>40</v>
      </c>
      <c r="C140" s="71" t="s">
        <v>306</v>
      </c>
      <c r="D140" s="70"/>
      <c r="E140" s="72"/>
      <c r="F140" s="72"/>
      <c r="G140" s="73" t="s">
        <v>43</v>
      </c>
      <c r="H140" s="72" t="n">
        <v>1</v>
      </c>
      <c r="I140" s="81" t="s">
        <v>307</v>
      </c>
      <c r="J140" s="73" t="s">
        <v>308</v>
      </c>
      <c r="K140" s="73" t="s">
        <v>115</v>
      </c>
      <c r="L140" s="73" t="s">
        <v>111</v>
      </c>
      <c r="M140" s="73" t="s">
        <v>115</v>
      </c>
      <c r="N140" s="74"/>
    </row>
    <row r="141" customFormat="false" ht="67.5" hidden="false" customHeight="true" outlineLevel="0" collapsed="false">
      <c r="A141" s="69" t="n">
        <v>36900</v>
      </c>
      <c r="B141" s="70" t="s">
        <v>40</v>
      </c>
      <c r="C141" s="70" t="s">
        <v>309</v>
      </c>
      <c r="D141" s="70"/>
      <c r="E141" s="72"/>
      <c r="F141" s="72"/>
      <c r="G141" s="73" t="s">
        <v>43</v>
      </c>
      <c r="H141" s="72" t="n">
        <v>1</v>
      </c>
      <c r="I141" s="81" t="s">
        <v>310</v>
      </c>
      <c r="J141" s="73" t="s">
        <v>308</v>
      </c>
      <c r="K141" s="73" t="s">
        <v>115</v>
      </c>
      <c r="L141" s="73" t="s">
        <v>115</v>
      </c>
      <c r="M141" s="73" t="s">
        <v>115</v>
      </c>
      <c r="N141" s="74"/>
    </row>
    <row r="142" customFormat="false" ht="40.5" hidden="false" customHeight="true" outlineLevel="0" collapsed="false">
      <c r="A142" s="69" t="n">
        <v>36900</v>
      </c>
      <c r="B142" s="70" t="s">
        <v>40</v>
      </c>
      <c r="C142" s="71" t="s">
        <v>311</v>
      </c>
      <c r="D142" s="70"/>
      <c r="E142" s="72"/>
      <c r="F142" s="72"/>
      <c r="G142" s="73"/>
      <c r="H142" s="72" t="n">
        <v>1</v>
      </c>
      <c r="I142" s="81" t="s">
        <v>312</v>
      </c>
      <c r="J142" s="73" t="s">
        <v>308</v>
      </c>
      <c r="K142" s="73" t="s">
        <v>115</v>
      </c>
      <c r="L142" s="73" t="s">
        <v>111</v>
      </c>
      <c r="M142" s="73" t="s">
        <v>111</v>
      </c>
      <c r="N142" s="74"/>
    </row>
    <row r="143" customFormat="false" ht="45.75" hidden="false" customHeight="true" outlineLevel="0" collapsed="false">
      <c r="A143" s="69" t="n">
        <v>36900</v>
      </c>
      <c r="B143" s="70" t="s">
        <v>40</v>
      </c>
      <c r="C143" s="71" t="s">
        <v>313</v>
      </c>
      <c r="D143" s="70"/>
      <c r="E143" s="72"/>
      <c r="F143" s="72"/>
      <c r="G143" s="73" t="s">
        <v>43</v>
      </c>
      <c r="H143" s="72" t="n">
        <v>1</v>
      </c>
      <c r="I143" s="81" t="s">
        <v>314</v>
      </c>
      <c r="J143" s="73" t="s">
        <v>308</v>
      </c>
      <c r="K143" s="73" t="s">
        <v>115</v>
      </c>
      <c r="L143" s="73" t="s">
        <v>115</v>
      </c>
      <c r="M143" s="73" t="s">
        <v>115</v>
      </c>
      <c r="N143" s="74"/>
    </row>
    <row r="144" customFormat="false" ht="64.5" hidden="false" customHeight="true" outlineLevel="0" collapsed="false">
      <c r="A144" s="69" t="n">
        <v>36900</v>
      </c>
      <c r="B144" s="70" t="s">
        <v>40</v>
      </c>
      <c r="C144" s="71" t="s">
        <v>315</v>
      </c>
      <c r="D144" s="70"/>
      <c r="E144" s="72"/>
      <c r="F144" s="72"/>
      <c r="G144" s="73" t="s">
        <v>43</v>
      </c>
      <c r="H144" s="72" t="n">
        <v>1</v>
      </c>
      <c r="I144" s="81" t="s">
        <v>316</v>
      </c>
      <c r="J144" s="73" t="s">
        <v>308</v>
      </c>
      <c r="K144" s="73" t="s">
        <v>115</v>
      </c>
      <c r="L144" s="73" t="s">
        <v>111</v>
      </c>
      <c r="M144" s="73" t="s">
        <v>115</v>
      </c>
      <c r="N144" s="74"/>
    </row>
    <row r="145" customFormat="false" ht="54" hidden="false" customHeight="false" outlineLevel="0" collapsed="false">
      <c r="A145" s="69" t="n">
        <v>36899</v>
      </c>
      <c r="B145" s="70" t="s">
        <v>40</v>
      </c>
      <c r="C145" s="71" t="s">
        <v>265</v>
      </c>
      <c r="D145" s="70" t="s">
        <v>42</v>
      </c>
      <c r="E145" s="72"/>
      <c r="F145" s="72"/>
      <c r="G145" s="73" t="s">
        <v>43</v>
      </c>
      <c r="H145" s="72" t="n">
        <v>1</v>
      </c>
      <c r="I145" s="81" t="s">
        <v>317</v>
      </c>
      <c r="J145" s="73" t="s">
        <v>65</v>
      </c>
      <c r="K145" s="73" t="s">
        <v>115</v>
      </c>
      <c r="L145" s="73" t="s">
        <v>111</v>
      </c>
      <c r="M145" s="73" t="s">
        <v>111</v>
      </c>
      <c r="N145" s="74"/>
    </row>
    <row r="146" customFormat="false" ht="54" hidden="false" customHeight="false" outlineLevel="0" collapsed="false">
      <c r="A146" s="69" t="n">
        <v>36899</v>
      </c>
      <c r="B146" s="70" t="s">
        <v>40</v>
      </c>
      <c r="C146" s="71" t="s">
        <v>245</v>
      </c>
      <c r="D146" s="70" t="s">
        <v>42</v>
      </c>
      <c r="E146" s="72"/>
      <c r="F146" s="72"/>
      <c r="G146" s="73" t="s">
        <v>43</v>
      </c>
      <c r="H146" s="72" t="n">
        <v>1</v>
      </c>
      <c r="I146" s="81" t="s">
        <v>317</v>
      </c>
      <c r="J146" s="73" t="s">
        <v>65</v>
      </c>
      <c r="K146" s="73" t="s">
        <v>115</v>
      </c>
      <c r="L146" s="73" t="s">
        <v>111</v>
      </c>
      <c r="M146" s="73" t="s">
        <v>111</v>
      </c>
      <c r="N146" s="74"/>
    </row>
    <row r="147" customFormat="false" ht="54" hidden="false" customHeight="false" outlineLevel="0" collapsed="false">
      <c r="A147" s="69" t="n">
        <v>36899</v>
      </c>
      <c r="B147" s="70" t="s">
        <v>40</v>
      </c>
      <c r="C147" s="71" t="s">
        <v>318</v>
      </c>
      <c r="D147" s="70" t="s">
        <v>42</v>
      </c>
      <c r="E147" s="72"/>
      <c r="F147" s="72"/>
      <c r="G147" s="73" t="s">
        <v>43</v>
      </c>
      <c r="H147" s="72" t="n">
        <v>1</v>
      </c>
      <c r="I147" s="81" t="s">
        <v>317</v>
      </c>
      <c r="J147" s="73" t="s">
        <v>65</v>
      </c>
      <c r="K147" s="73" t="s">
        <v>115</v>
      </c>
      <c r="L147" s="73" t="s">
        <v>111</v>
      </c>
      <c r="M147" s="73" t="s">
        <v>111</v>
      </c>
      <c r="N147" s="74"/>
    </row>
    <row r="148" customFormat="false" ht="27" hidden="false" customHeight="false" outlineLevel="0" collapsed="false">
      <c r="A148" s="69" t="n">
        <v>36899</v>
      </c>
      <c r="B148" s="70" t="s">
        <v>40</v>
      </c>
      <c r="C148" s="71" t="s">
        <v>319</v>
      </c>
      <c r="D148" s="70" t="s">
        <v>67</v>
      </c>
      <c r="E148" s="72"/>
      <c r="F148" s="72"/>
      <c r="G148" s="73" t="s">
        <v>43</v>
      </c>
      <c r="H148" s="72" t="n">
        <v>1</v>
      </c>
      <c r="I148" s="81" t="s">
        <v>320</v>
      </c>
      <c r="J148" s="73" t="s">
        <v>297</v>
      </c>
      <c r="K148" s="73" t="s">
        <v>115</v>
      </c>
      <c r="L148" s="73" t="s">
        <v>111</v>
      </c>
      <c r="M148" s="73" t="s">
        <v>111</v>
      </c>
      <c r="N148" s="74"/>
    </row>
    <row r="149" customFormat="false" ht="54" hidden="false" customHeight="false" outlineLevel="0" collapsed="false">
      <c r="A149" s="69" t="n">
        <v>36899</v>
      </c>
      <c r="B149" s="70" t="s">
        <v>40</v>
      </c>
      <c r="C149" s="71" t="s">
        <v>321</v>
      </c>
      <c r="D149" s="70" t="s">
        <v>42</v>
      </c>
      <c r="E149" s="72"/>
      <c r="F149" s="72"/>
      <c r="G149" s="73" t="s">
        <v>43</v>
      </c>
      <c r="H149" s="72" t="n">
        <v>1</v>
      </c>
      <c r="I149" s="81" t="s">
        <v>322</v>
      </c>
      <c r="J149" s="73" t="s">
        <v>294</v>
      </c>
      <c r="K149" s="73" t="s">
        <v>115</v>
      </c>
      <c r="L149" s="73" t="s">
        <v>115</v>
      </c>
      <c r="M149" s="73" t="s">
        <v>115</v>
      </c>
      <c r="N149" s="74"/>
    </row>
    <row r="150" customFormat="false" ht="54" hidden="false" customHeight="false" outlineLevel="0" collapsed="false">
      <c r="A150" s="69" t="n">
        <v>36899</v>
      </c>
      <c r="B150" s="70" t="s">
        <v>40</v>
      </c>
      <c r="C150" s="96" t="s">
        <v>323</v>
      </c>
      <c r="D150" s="70" t="s">
        <v>42</v>
      </c>
      <c r="E150" s="72"/>
      <c r="F150" s="72"/>
      <c r="G150" s="73" t="s">
        <v>43</v>
      </c>
      <c r="H150" s="72" t="n">
        <v>1</v>
      </c>
      <c r="I150" s="81" t="s">
        <v>317</v>
      </c>
      <c r="J150" s="73" t="s">
        <v>65</v>
      </c>
      <c r="K150" s="73" t="s">
        <v>115</v>
      </c>
      <c r="L150" s="73" t="s">
        <v>111</v>
      </c>
      <c r="M150" s="73" t="s">
        <v>111</v>
      </c>
      <c r="N150" s="74"/>
    </row>
    <row r="151" customFormat="false" ht="69" hidden="false" customHeight="true" outlineLevel="0" collapsed="false">
      <c r="A151" s="69" t="n">
        <v>36899</v>
      </c>
      <c r="B151" s="70" t="s">
        <v>40</v>
      </c>
      <c r="C151" s="71" t="s">
        <v>249</v>
      </c>
      <c r="D151" s="70" t="s">
        <v>42</v>
      </c>
      <c r="E151" s="72"/>
      <c r="F151" s="72"/>
      <c r="G151" s="73" t="s">
        <v>43</v>
      </c>
      <c r="H151" s="72" t="n">
        <v>1</v>
      </c>
      <c r="I151" s="81" t="s">
        <v>317</v>
      </c>
      <c r="J151" s="73" t="s">
        <v>65</v>
      </c>
      <c r="K151" s="73" t="s">
        <v>115</v>
      </c>
      <c r="L151" s="73" t="s">
        <v>111</v>
      </c>
      <c r="M151" s="73" t="s">
        <v>111</v>
      </c>
      <c r="N151" s="74" t="n">
        <v>1</v>
      </c>
    </row>
    <row r="152" customFormat="false" ht="67.5" hidden="false" customHeight="true" outlineLevel="0" collapsed="false">
      <c r="A152" s="69" t="n">
        <v>36896</v>
      </c>
      <c r="B152" s="70" t="s">
        <v>40</v>
      </c>
      <c r="C152" s="71" t="s">
        <v>321</v>
      </c>
      <c r="D152" s="70" t="s">
        <v>42</v>
      </c>
      <c r="E152" s="72"/>
      <c r="F152" s="72"/>
      <c r="G152" s="73" t="s">
        <v>43</v>
      </c>
      <c r="H152" s="72" t="n">
        <v>1</v>
      </c>
      <c r="I152" s="81" t="s">
        <v>322</v>
      </c>
      <c r="J152" s="73" t="s">
        <v>294</v>
      </c>
      <c r="K152" s="73" t="s">
        <v>115</v>
      </c>
      <c r="L152" s="73" t="s">
        <v>115</v>
      </c>
      <c r="M152" s="73" t="s">
        <v>115</v>
      </c>
      <c r="N152" s="74" t="n">
        <v>1</v>
      </c>
    </row>
    <row r="153" customFormat="false" ht="27" hidden="false" customHeight="false" outlineLevel="0" collapsed="false">
      <c r="A153" s="69" t="n">
        <v>36896</v>
      </c>
      <c r="B153" s="70" t="s">
        <v>40</v>
      </c>
      <c r="C153" s="71" t="s">
        <v>250</v>
      </c>
      <c r="D153" s="70" t="s">
        <v>42</v>
      </c>
      <c r="E153" s="72"/>
      <c r="F153" s="72"/>
      <c r="G153" s="73" t="s">
        <v>43</v>
      </c>
      <c r="H153" s="72" t="n">
        <v>1</v>
      </c>
      <c r="I153" s="81" t="s">
        <v>324</v>
      </c>
      <c r="J153" s="70" t="s">
        <v>65</v>
      </c>
      <c r="K153" s="73" t="s">
        <v>115</v>
      </c>
      <c r="L153" s="73" t="s">
        <v>115</v>
      </c>
      <c r="M153" s="73" t="s">
        <v>115</v>
      </c>
      <c r="N153" s="74" t="n">
        <v>1</v>
      </c>
    </row>
    <row r="154" customFormat="false" ht="27" hidden="false" customHeight="false" outlineLevel="0" collapsed="false">
      <c r="A154" s="69" t="n">
        <v>36896</v>
      </c>
      <c r="B154" s="70" t="s">
        <v>40</v>
      </c>
      <c r="C154" s="71" t="s">
        <v>325</v>
      </c>
      <c r="D154" s="70" t="s">
        <v>326</v>
      </c>
      <c r="E154" s="72"/>
      <c r="F154" s="72"/>
      <c r="G154" s="73" t="s">
        <v>43</v>
      </c>
      <c r="H154" s="72" t="n">
        <v>1</v>
      </c>
      <c r="I154" s="81" t="s">
        <v>327</v>
      </c>
      <c r="J154" s="73" t="s">
        <v>297</v>
      </c>
      <c r="K154" s="73" t="s">
        <v>115</v>
      </c>
      <c r="L154" s="73" t="s">
        <v>115</v>
      </c>
      <c r="M154" s="73" t="s">
        <v>115</v>
      </c>
      <c r="N154" s="74" t="n">
        <v>1</v>
      </c>
    </row>
    <row r="155" customFormat="false" ht="108" hidden="false" customHeight="true" outlineLevel="0" collapsed="false">
      <c r="A155" s="69" t="n">
        <v>36895</v>
      </c>
      <c r="B155" s="70" t="s">
        <v>40</v>
      </c>
      <c r="C155" s="71" t="s">
        <v>328</v>
      </c>
      <c r="D155" s="70" t="s">
        <v>42</v>
      </c>
      <c r="E155" s="72"/>
      <c r="F155" s="72"/>
      <c r="G155" s="73" t="s">
        <v>43</v>
      </c>
      <c r="H155" s="72" t="n">
        <v>3</v>
      </c>
      <c r="I155" s="81" t="s">
        <v>329</v>
      </c>
      <c r="J155" s="73" t="s">
        <v>330</v>
      </c>
      <c r="K155" s="73" t="s">
        <v>331</v>
      </c>
      <c r="L155" s="73" t="s">
        <v>111</v>
      </c>
      <c r="M155" s="73" t="s">
        <v>111</v>
      </c>
      <c r="N155" s="74" t="n">
        <v>2</v>
      </c>
    </row>
    <row r="156" customFormat="false" ht="27" hidden="false" customHeight="false" outlineLevel="0" collapsed="false">
      <c r="A156" s="69" t="n">
        <v>36895</v>
      </c>
      <c r="B156" s="70" t="s">
        <v>40</v>
      </c>
      <c r="C156" s="71" t="s">
        <v>332</v>
      </c>
      <c r="D156" s="70" t="s">
        <v>67</v>
      </c>
      <c r="E156" s="72"/>
      <c r="F156" s="72"/>
      <c r="G156" s="73" t="s">
        <v>43</v>
      </c>
      <c r="H156" s="72" t="n">
        <v>3</v>
      </c>
      <c r="I156" s="81" t="s">
        <v>333</v>
      </c>
      <c r="J156" s="84" t="s">
        <v>334</v>
      </c>
      <c r="K156" s="73" t="s">
        <v>115</v>
      </c>
      <c r="L156" s="73" t="s">
        <v>115</v>
      </c>
      <c r="M156" s="73" t="s">
        <v>115</v>
      </c>
      <c r="N156" s="74" t="n">
        <v>1</v>
      </c>
    </row>
    <row r="157" customFormat="false" ht="27" hidden="false" customHeight="false" outlineLevel="0" collapsed="false">
      <c r="A157" s="69" t="n">
        <v>36895</v>
      </c>
      <c r="B157" s="70" t="s">
        <v>40</v>
      </c>
      <c r="C157" s="71" t="s">
        <v>335</v>
      </c>
      <c r="D157" s="70" t="s">
        <v>42</v>
      </c>
      <c r="E157" s="72"/>
      <c r="F157" s="72"/>
      <c r="G157" s="73" t="s">
        <v>43</v>
      </c>
      <c r="H157" s="72" t="n">
        <v>1</v>
      </c>
      <c r="I157" s="81" t="s">
        <v>336</v>
      </c>
      <c r="J157" s="73" t="s">
        <v>65</v>
      </c>
      <c r="K157" s="73" t="s">
        <v>115</v>
      </c>
      <c r="L157" s="73" t="s">
        <v>111</v>
      </c>
      <c r="M157" s="73" t="s">
        <v>115</v>
      </c>
      <c r="N157" s="74" t="n">
        <v>1</v>
      </c>
    </row>
    <row r="158" customFormat="false" ht="27" hidden="false" customHeight="false" outlineLevel="0" collapsed="false">
      <c r="A158" s="69" t="n">
        <v>36895</v>
      </c>
      <c r="B158" s="70" t="s">
        <v>40</v>
      </c>
      <c r="C158" s="71" t="s">
        <v>337</v>
      </c>
      <c r="D158" s="70" t="s">
        <v>67</v>
      </c>
      <c r="E158" s="72"/>
      <c r="F158" s="72"/>
      <c r="G158" s="73" t="s">
        <v>43</v>
      </c>
      <c r="H158" s="72" t="n">
        <v>1</v>
      </c>
      <c r="I158" s="81" t="s">
        <v>338</v>
      </c>
      <c r="J158" s="73" t="s">
        <v>297</v>
      </c>
      <c r="K158" s="73" t="s">
        <v>115</v>
      </c>
      <c r="L158" s="73" t="s">
        <v>115</v>
      </c>
      <c r="M158" s="73" t="s">
        <v>115</v>
      </c>
      <c r="N158" s="74" t="n">
        <v>1</v>
      </c>
    </row>
    <row r="159" customFormat="false" ht="78.75" hidden="false" customHeight="true" outlineLevel="0" collapsed="false">
      <c r="A159" s="97" t="n">
        <v>36894</v>
      </c>
      <c r="B159" s="98" t="s">
        <v>40</v>
      </c>
      <c r="C159" s="71" t="s">
        <v>339</v>
      </c>
      <c r="D159" s="99"/>
      <c r="E159" s="72"/>
      <c r="F159" s="72"/>
      <c r="G159" s="73" t="s">
        <v>43</v>
      </c>
      <c r="H159" s="72" t="n">
        <v>1</v>
      </c>
      <c r="I159" s="81" t="s">
        <v>340</v>
      </c>
      <c r="J159" s="73" t="s">
        <v>341</v>
      </c>
      <c r="K159" s="73" t="s">
        <v>331</v>
      </c>
      <c r="L159" s="73" t="s">
        <v>111</v>
      </c>
      <c r="M159" s="73" t="s">
        <v>111</v>
      </c>
      <c r="N159" s="74" t="n">
        <v>1</v>
      </c>
    </row>
    <row r="160" customFormat="false" ht="27" hidden="false" customHeight="false" outlineLevel="0" collapsed="false">
      <c r="A160" s="97" t="n">
        <v>36894</v>
      </c>
      <c r="B160" s="98" t="s">
        <v>40</v>
      </c>
      <c r="C160" s="71" t="s">
        <v>342</v>
      </c>
      <c r="D160" s="70"/>
      <c r="E160" s="72"/>
      <c r="F160" s="72"/>
      <c r="G160" s="73" t="s">
        <v>43</v>
      </c>
      <c r="H160" s="72" t="n">
        <v>1</v>
      </c>
      <c r="I160" s="81" t="s">
        <v>343</v>
      </c>
      <c r="J160" s="85" t="s">
        <v>344</v>
      </c>
      <c r="K160" s="73" t="s">
        <v>115</v>
      </c>
      <c r="L160" s="73" t="s">
        <v>115</v>
      </c>
      <c r="M160" s="73" t="s">
        <v>111</v>
      </c>
      <c r="N160" s="74" t="n">
        <v>1</v>
      </c>
    </row>
    <row r="161" customFormat="false" ht="27" hidden="false" customHeight="false" outlineLevel="0" collapsed="false">
      <c r="A161" s="97" t="n">
        <v>36894</v>
      </c>
      <c r="B161" s="98" t="s">
        <v>40</v>
      </c>
      <c r="C161" s="71" t="s">
        <v>345</v>
      </c>
      <c r="D161" s="70" t="s">
        <v>346</v>
      </c>
      <c r="E161" s="72"/>
      <c r="F161" s="72"/>
      <c r="G161" s="73"/>
      <c r="H161" s="72" t="n">
        <v>3</v>
      </c>
      <c r="I161" s="81" t="s">
        <v>347</v>
      </c>
      <c r="J161" s="73" t="s">
        <v>348</v>
      </c>
      <c r="K161" s="73" t="s">
        <v>331</v>
      </c>
      <c r="L161" s="73" t="s">
        <v>111</v>
      </c>
      <c r="M161" s="73" t="s">
        <v>111</v>
      </c>
      <c r="N161" s="74" t="n">
        <v>1</v>
      </c>
    </row>
    <row r="162" customFormat="false" ht="67.5" hidden="false" customHeight="false" outlineLevel="0" collapsed="false">
      <c r="A162" s="97" t="n">
        <v>36894</v>
      </c>
      <c r="B162" s="98" t="s">
        <v>40</v>
      </c>
      <c r="C162" s="71" t="s">
        <v>349</v>
      </c>
      <c r="D162" s="70" t="s">
        <v>42</v>
      </c>
      <c r="E162" s="72"/>
      <c r="F162" s="72"/>
      <c r="G162" s="73" t="s">
        <v>350</v>
      </c>
      <c r="H162" s="72" t="n">
        <v>1</v>
      </c>
      <c r="I162" s="81" t="s">
        <v>351</v>
      </c>
      <c r="J162" s="73" t="s">
        <v>352</v>
      </c>
      <c r="K162" s="73" t="s">
        <v>115</v>
      </c>
      <c r="L162" s="73" t="s">
        <v>111</v>
      </c>
      <c r="M162" s="73" t="s">
        <v>115</v>
      </c>
      <c r="N162" s="74" t="n">
        <v>1</v>
      </c>
    </row>
    <row r="163" customFormat="false" ht="27" hidden="false" customHeight="false" outlineLevel="0" collapsed="false">
      <c r="A163" s="97" t="n">
        <v>36894</v>
      </c>
      <c r="B163" s="98" t="s">
        <v>40</v>
      </c>
      <c r="C163" s="71" t="s">
        <v>353</v>
      </c>
      <c r="D163" s="70" t="s">
        <v>354</v>
      </c>
      <c r="E163" s="72"/>
      <c r="F163" s="72"/>
      <c r="G163" s="73" t="s">
        <v>43</v>
      </c>
      <c r="H163" s="72" t="n">
        <v>1</v>
      </c>
      <c r="I163" s="81" t="s">
        <v>355</v>
      </c>
      <c r="J163" s="84" t="s">
        <v>356</v>
      </c>
      <c r="K163" s="73" t="s">
        <v>115</v>
      </c>
      <c r="L163" s="73" t="s">
        <v>115</v>
      </c>
      <c r="M163" s="73" t="s">
        <v>115</v>
      </c>
      <c r="N163" s="74" t="n">
        <v>1</v>
      </c>
    </row>
    <row r="164" customFormat="false" ht="27" hidden="false" customHeight="false" outlineLevel="0" collapsed="false">
      <c r="A164" s="97" t="n">
        <v>36894</v>
      </c>
      <c r="B164" s="98" t="s">
        <v>40</v>
      </c>
      <c r="C164" s="71" t="s">
        <v>357</v>
      </c>
      <c r="D164" s="70" t="s">
        <v>42</v>
      </c>
      <c r="E164" s="72"/>
      <c r="F164" s="72"/>
      <c r="G164" s="73" t="s">
        <v>43</v>
      </c>
      <c r="H164" s="72" t="n">
        <v>1</v>
      </c>
      <c r="I164" s="81" t="s">
        <v>358</v>
      </c>
      <c r="J164" s="73" t="s">
        <v>359</v>
      </c>
      <c r="K164" s="73" t="s">
        <v>331</v>
      </c>
      <c r="L164" s="73" t="s">
        <v>111</v>
      </c>
      <c r="M164" s="73" t="s">
        <v>111</v>
      </c>
      <c r="N164" s="74" t="n">
        <v>1</v>
      </c>
    </row>
    <row r="165" customFormat="false" ht="55.5" hidden="false" customHeight="true" outlineLevel="0" collapsed="false">
      <c r="A165" s="97" t="n">
        <v>36894</v>
      </c>
      <c r="B165" s="98" t="s">
        <v>40</v>
      </c>
      <c r="C165" s="100" t="s">
        <v>321</v>
      </c>
      <c r="D165" s="98" t="s">
        <v>42</v>
      </c>
      <c r="E165" s="101"/>
      <c r="F165" s="101"/>
      <c r="G165" s="84" t="s">
        <v>360</v>
      </c>
      <c r="H165" s="101" t="n">
        <v>3</v>
      </c>
      <c r="I165" s="81" t="s">
        <v>361</v>
      </c>
      <c r="J165" s="84" t="s">
        <v>362</v>
      </c>
      <c r="K165" s="84" t="s">
        <v>115</v>
      </c>
      <c r="L165" s="84" t="s">
        <v>115</v>
      </c>
      <c r="M165" s="84" t="s">
        <v>115</v>
      </c>
      <c r="N165" s="102" t="n">
        <v>1</v>
      </c>
      <c r="O165" s="61"/>
      <c r="P165" s="61"/>
      <c r="Q165" s="61"/>
      <c r="R165" s="61"/>
      <c r="S165" s="61"/>
      <c r="T165" s="61"/>
      <c r="U165" s="61"/>
      <c r="V165" s="61"/>
      <c r="W165" s="61"/>
      <c r="X165" s="61"/>
      <c r="Y165" s="61"/>
      <c r="Z165" s="61"/>
      <c r="AA165" s="61"/>
      <c r="AB165" s="61"/>
      <c r="AC165" s="61"/>
      <c r="AD165" s="61"/>
      <c r="AE165" s="61"/>
      <c r="AF165" s="61"/>
      <c r="AG165" s="61"/>
      <c r="AH165" s="61"/>
      <c r="AI165" s="61"/>
      <c r="AJ165" s="61"/>
      <c r="AK165" s="61"/>
      <c r="AL165" s="61"/>
      <c r="AM165" s="61"/>
      <c r="AN165" s="61"/>
      <c r="AO165" s="61"/>
      <c r="AP165" s="61"/>
      <c r="AQ165" s="61"/>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c r="BQ165" s="61"/>
      <c r="BR165" s="61"/>
      <c r="BS165" s="61"/>
      <c r="BT165" s="61"/>
      <c r="BU165" s="61"/>
      <c r="BV165" s="61"/>
      <c r="BW165" s="61"/>
      <c r="BX165" s="61"/>
      <c r="BY165" s="61"/>
      <c r="BZ165" s="61"/>
      <c r="CA165" s="61"/>
      <c r="CB165" s="61"/>
      <c r="CC165" s="61"/>
      <c r="CD165" s="61"/>
      <c r="CE165" s="61"/>
      <c r="CF165" s="61"/>
      <c r="CG165" s="61"/>
      <c r="CH165" s="61"/>
      <c r="CI165" s="61"/>
      <c r="CJ165" s="61"/>
      <c r="CK165" s="61"/>
      <c r="CL165" s="61"/>
      <c r="CM165" s="61"/>
      <c r="CN165" s="61"/>
      <c r="CO165" s="61"/>
      <c r="CP165" s="61"/>
      <c r="CQ165" s="61"/>
      <c r="CR165" s="61"/>
      <c r="CS165" s="61"/>
      <c r="CT165" s="61"/>
      <c r="CU165" s="61"/>
      <c r="CV165" s="61"/>
      <c r="CW165" s="61"/>
      <c r="CX165" s="61"/>
      <c r="CY165" s="61"/>
      <c r="CZ165" s="61"/>
      <c r="DA165" s="61"/>
      <c r="DB165" s="61"/>
      <c r="DC165" s="61"/>
      <c r="DD165" s="61"/>
      <c r="DE165" s="61"/>
      <c r="DF165" s="61"/>
      <c r="DG165" s="61"/>
      <c r="DH165" s="61"/>
      <c r="DI165" s="61"/>
      <c r="DJ165" s="61"/>
      <c r="DK165" s="61"/>
      <c r="DL165" s="61"/>
      <c r="DM165" s="61"/>
      <c r="DN165" s="61"/>
      <c r="DO165" s="61"/>
      <c r="DP165" s="61"/>
      <c r="DQ165" s="61"/>
      <c r="DR165" s="61"/>
      <c r="DS165" s="61"/>
      <c r="DT165" s="61"/>
      <c r="DU165" s="61"/>
      <c r="DV165" s="61"/>
      <c r="DW165" s="61"/>
      <c r="DX165" s="61"/>
      <c r="DY165" s="61"/>
      <c r="DZ165" s="61"/>
      <c r="EA165" s="61"/>
      <c r="EB165" s="61"/>
      <c r="EC165" s="61"/>
      <c r="ED165" s="61"/>
      <c r="EE165" s="61"/>
      <c r="EF165" s="61"/>
      <c r="EG165" s="61"/>
      <c r="EH165" s="61"/>
      <c r="EI165" s="61"/>
      <c r="EJ165" s="61"/>
      <c r="EK165" s="61"/>
      <c r="EL165" s="61"/>
      <c r="EM165" s="61"/>
      <c r="EN165" s="61"/>
      <c r="EO165" s="61"/>
      <c r="EP165" s="61"/>
      <c r="EQ165" s="61"/>
      <c r="ER165" s="61"/>
      <c r="ES165" s="61"/>
      <c r="ET165" s="61"/>
      <c r="EU165" s="61"/>
      <c r="EV165" s="61"/>
      <c r="EW165" s="61"/>
      <c r="EX165" s="61"/>
      <c r="EY165" s="61"/>
      <c r="EZ165" s="61"/>
      <c r="FA165" s="61"/>
      <c r="FB165" s="61"/>
      <c r="FC165" s="61"/>
      <c r="FD165" s="61"/>
      <c r="FE165" s="61"/>
      <c r="FF165" s="61"/>
      <c r="FG165" s="61"/>
      <c r="FH165" s="61"/>
      <c r="FI165" s="61"/>
      <c r="FJ165" s="61"/>
      <c r="FK165" s="61"/>
      <c r="FL165" s="61"/>
      <c r="FM165" s="61"/>
      <c r="FN165" s="61"/>
      <c r="FO165" s="61"/>
      <c r="FP165" s="61"/>
      <c r="FQ165" s="61"/>
      <c r="FR165" s="61"/>
      <c r="FS165" s="61"/>
      <c r="FT165" s="61"/>
      <c r="FU165" s="61"/>
      <c r="FV165" s="61"/>
      <c r="FW165" s="61"/>
      <c r="FX165" s="61"/>
      <c r="FY165" s="61"/>
      <c r="FZ165" s="61"/>
      <c r="GA165" s="61"/>
      <c r="GB165" s="61"/>
      <c r="GC165" s="61"/>
      <c r="GD165" s="61"/>
      <c r="GE165" s="61"/>
      <c r="GF165" s="61"/>
      <c r="GG165" s="61"/>
      <c r="GH165" s="61"/>
      <c r="GI165" s="61"/>
      <c r="GJ165" s="61"/>
      <c r="GK165" s="61"/>
      <c r="GL165" s="61"/>
      <c r="GM165" s="61"/>
      <c r="GN165" s="61"/>
      <c r="GO165" s="61"/>
      <c r="GP165" s="61"/>
      <c r="GQ165" s="61"/>
      <c r="GR165" s="61"/>
      <c r="GS165" s="61"/>
      <c r="GT165" s="61"/>
      <c r="GU165" s="61"/>
      <c r="GV165" s="61"/>
      <c r="GW165" s="61"/>
      <c r="GX165" s="61"/>
      <c r="GY165" s="61"/>
      <c r="GZ165" s="61"/>
      <c r="HA165" s="61"/>
      <c r="HB165" s="61"/>
      <c r="HC165" s="61"/>
      <c r="HD165" s="61"/>
      <c r="HE165" s="61"/>
      <c r="HF165" s="61"/>
      <c r="HG165" s="61"/>
      <c r="HH165" s="61"/>
      <c r="HI165" s="61"/>
      <c r="HJ165" s="61"/>
      <c r="HK165" s="61"/>
      <c r="HL165" s="61"/>
      <c r="HM165" s="61"/>
      <c r="HN165" s="61"/>
      <c r="HO165" s="61"/>
      <c r="HP165" s="61"/>
      <c r="HQ165" s="61"/>
      <c r="HR165" s="61"/>
      <c r="HS165" s="61"/>
      <c r="HT165" s="61"/>
      <c r="HU165" s="61"/>
      <c r="HV165" s="61"/>
      <c r="HW165" s="61"/>
      <c r="HX165" s="61"/>
      <c r="HY165" s="61"/>
      <c r="HZ165" s="61"/>
      <c r="IA165" s="61"/>
      <c r="IB165" s="61"/>
      <c r="IC165" s="61"/>
      <c r="ID165" s="61"/>
      <c r="IE165" s="61"/>
      <c r="IF165" s="61"/>
      <c r="IG165" s="61"/>
      <c r="IH165" s="61"/>
      <c r="II165" s="61"/>
      <c r="IJ165" s="61"/>
      <c r="IK165" s="61"/>
      <c r="IL165" s="61"/>
      <c r="IM165" s="61"/>
      <c r="IN165" s="61"/>
      <c r="IO165" s="61"/>
      <c r="IP165" s="61"/>
      <c r="IQ165" s="61"/>
      <c r="IR165" s="61"/>
      <c r="IS165" s="61"/>
      <c r="IT165" s="61"/>
      <c r="IU165" s="61"/>
      <c r="IV165" s="61"/>
      <c r="IW165" s="61"/>
    </row>
    <row r="166" customFormat="false" ht="27" hidden="false" customHeight="false" outlineLevel="0" collapsed="false">
      <c r="A166" s="97" t="n">
        <v>36894</v>
      </c>
      <c r="B166" s="98" t="s">
        <v>40</v>
      </c>
      <c r="C166" s="100" t="s">
        <v>319</v>
      </c>
      <c r="D166" s="98" t="s">
        <v>67</v>
      </c>
      <c r="E166" s="101"/>
      <c r="F166" s="101"/>
      <c r="G166" s="84" t="s">
        <v>360</v>
      </c>
      <c r="H166" s="101" t="n">
        <v>1</v>
      </c>
      <c r="I166" s="81" t="s">
        <v>363</v>
      </c>
      <c r="J166" s="84" t="s">
        <v>356</v>
      </c>
      <c r="K166" s="84" t="s">
        <v>115</v>
      </c>
      <c r="L166" s="84" t="s">
        <v>115</v>
      </c>
      <c r="M166" s="84" t="s">
        <v>115</v>
      </c>
      <c r="N166" s="102" t="n">
        <v>1</v>
      </c>
      <c r="O166" s="61"/>
      <c r="P166" s="61"/>
      <c r="Q166" s="61"/>
      <c r="R166" s="61"/>
      <c r="S166" s="61"/>
      <c r="T166" s="61"/>
      <c r="U166" s="61"/>
      <c r="V166" s="61"/>
      <c r="W166" s="61"/>
      <c r="X166" s="61"/>
      <c r="Y166" s="61"/>
      <c r="Z166" s="61"/>
      <c r="AA166" s="61"/>
      <c r="AB166" s="61"/>
      <c r="AC166" s="61"/>
      <c r="AD166" s="61"/>
      <c r="AE166" s="61"/>
      <c r="AF166" s="61"/>
      <c r="AG166" s="61"/>
      <c r="AH166" s="61"/>
      <c r="AI166" s="61"/>
      <c r="AJ166" s="61"/>
      <c r="AK166" s="61"/>
      <c r="AL166" s="61"/>
      <c r="AM166" s="61"/>
      <c r="AN166" s="61"/>
      <c r="AO166" s="61"/>
      <c r="AP166" s="61"/>
      <c r="AQ166" s="61"/>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c r="BQ166" s="61"/>
      <c r="BR166" s="61"/>
      <c r="BS166" s="61"/>
      <c r="BT166" s="61"/>
      <c r="BU166" s="61"/>
      <c r="BV166" s="61"/>
      <c r="BW166" s="61"/>
      <c r="BX166" s="61"/>
      <c r="BY166" s="61"/>
      <c r="BZ166" s="61"/>
      <c r="CA166" s="61"/>
      <c r="CB166" s="61"/>
      <c r="CC166" s="61"/>
      <c r="CD166" s="61"/>
      <c r="CE166" s="61"/>
      <c r="CF166" s="61"/>
      <c r="CG166" s="61"/>
      <c r="CH166" s="61"/>
      <c r="CI166" s="61"/>
      <c r="CJ166" s="61"/>
      <c r="CK166" s="61"/>
      <c r="CL166" s="61"/>
      <c r="CM166" s="61"/>
      <c r="CN166" s="61"/>
      <c r="CO166" s="61"/>
      <c r="CP166" s="61"/>
      <c r="CQ166" s="61"/>
      <c r="CR166" s="61"/>
      <c r="CS166" s="61"/>
      <c r="CT166" s="61"/>
      <c r="CU166" s="61"/>
      <c r="CV166" s="61"/>
      <c r="CW166" s="61"/>
      <c r="CX166" s="61"/>
      <c r="CY166" s="61"/>
      <c r="CZ166" s="61"/>
      <c r="DA166" s="61"/>
      <c r="DB166" s="61"/>
      <c r="DC166" s="61"/>
      <c r="DD166" s="61"/>
      <c r="DE166" s="61"/>
      <c r="DF166" s="61"/>
      <c r="DG166" s="61"/>
      <c r="DH166" s="61"/>
      <c r="DI166" s="61"/>
      <c r="DJ166" s="61"/>
      <c r="DK166" s="61"/>
      <c r="DL166" s="61"/>
      <c r="DM166" s="61"/>
      <c r="DN166" s="61"/>
      <c r="DO166" s="61"/>
      <c r="DP166" s="61"/>
      <c r="DQ166" s="61"/>
      <c r="DR166" s="61"/>
      <c r="DS166" s="61"/>
      <c r="DT166" s="61"/>
      <c r="DU166" s="61"/>
      <c r="DV166" s="61"/>
      <c r="DW166" s="61"/>
      <c r="DX166" s="61"/>
      <c r="DY166" s="61"/>
      <c r="DZ166" s="61"/>
      <c r="EA166" s="61"/>
      <c r="EB166" s="61"/>
      <c r="EC166" s="61"/>
      <c r="ED166" s="61"/>
      <c r="EE166" s="61"/>
      <c r="EF166" s="61"/>
      <c r="EG166" s="61"/>
      <c r="EH166" s="61"/>
      <c r="EI166" s="61"/>
      <c r="EJ166" s="61"/>
      <c r="EK166" s="61"/>
      <c r="EL166" s="61"/>
      <c r="EM166" s="61"/>
      <c r="EN166" s="61"/>
      <c r="EO166" s="61"/>
      <c r="EP166" s="61"/>
      <c r="EQ166" s="61"/>
      <c r="ER166" s="61"/>
      <c r="ES166" s="61"/>
      <c r="ET166" s="61"/>
      <c r="EU166" s="61"/>
      <c r="EV166" s="61"/>
      <c r="EW166" s="61"/>
      <c r="EX166" s="61"/>
      <c r="EY166" s="61"/>
      <c r="EZ166" s="61"/>
      <c r="FA166" s="61"/>
      <c r="FB166" s="61"/>
      <c r="FC166" s="61"/>
      <c r="FD166" s="61"/>
      <c r="FE166" s="61"/>
      <c r="FF166" s="61"/>
      <c r="FG166" s="61"/>
      <c r="FH166" s="61"/>
      <c r="FI166" s="61"/>
      <c r="FJ166" s="61"/>
      <c r="FK166" s="61"/>
      <c r="FL166" s="61"/>
      <c r="FM166" s="61"/>
      <c r="FN166" s="61"/>
      <c r="FO166" s="61"/>
      <c r="FP166" s="61"/>
      <c r="FQ166" s="61"/>
      <c r="FR166" s="61"/>
      <c r="FS166" s="61"/>
      <c r="FT166" s="61"/>
      <c r="FU166" s="61"/>
      <c r="FV166" s="61"/>
      <c r="FW166" s="61"/>
      <c r="FX166" s="61"/>
      <c r="FY166" s="61"/>
      <c r="FZ166" s="61"/>
      <c r="GA166" s="61"/>
      <c r="GB166" s="61"/>
      <c r="GC166" s="61"/>
      <c r="GD166" s="61"/>
      <c r="GE166" s="61"/>
      <c r="GF166" s="61"/>
      <c r="GG166" s="61"/>
      <c r="GH166" s="61"/>
      <c r="GI166" s="61"/>
      <c r="GJ166" s="61"/>
      <c r="GK166" s="61"/>
      <c r="GL166" s="61"/>
      <c r="GM166" s="61"/>
      <c r="GN166" s="61"/>
      <c r="GO166" s="61"/>
      <c r="GP166" s="61"/>
      <c r="GQ166" s="61"/>
      <c r="GR166" s="61"/>
      <c r="GS166" s="61"/>
      <c r="GT166" s="61"/>
      <c r="GU166" s="61"/>
      <c r="GV166" s="61"/>
      <c r="GW166" s="61"/>
      <c r="GX166" s="61"/>
      <c r="GY166" s="61"/>
      <c r="GZ166" s="61"/>
      <c r="HA166" s="61"/>
      <c r="HB166" s="61"/>
      <c r="HC166" s="61"/>
      <c r="HD166" s="61"/>
      <c r="HE166" s="61"/>
      <c r="HF166" s="61"/>
      <c r="HG166" s="61"/>
      <c r="HH166" s="61"/>
      <c r="HI166" s="61"/>
      <c r="HJ166" s="61"/>
      <c r="HK166" s="61"/>
      <c r="HL166" s="61"/>
      <c r="HM166" s="61"/>
      <c r="HN166" s="61"/>
      <c r="HO166" s="61"/>
      <c r="HP166" s="61"/>
      <c r="HQ166" s="61"/>
      <c r="HR166" s="61"/>
      <c r="HS166" s="61"/>
      <c r="HT166" s="61"/>
      <c r="HU166" s="61"/>
      <c r="HV166" s="61"/>
      <c r="HW166" s="61"/>
      <c r="HX166" s="61"/>
      <c r="HY166" s="61"/>
      <c r="HZ166" s="61"/>
      <c r="IA166" s="61"/>
      <c r="IB166" s="61"/>
      <c r="IC166" s="61"/>
      <c r="ID166" s="61"/>
      <c r="IE166" s="61"/>
      <c r="IF166" s="61"/>
      <c r="IG166" s="61"/>
      <c r="IH166" s="61"/>
      <c r="II166" s="61"/>
      <c r="IJ166" s="61"/>
      <c r="IK166" s="61"/>
      <c r="IL166" s="61"/>
      <c r="IM166" s="61"/>
      <c r="IN166" s="61"/>
      <c r="IO166" s="61"/>
      <c r="IP166" s="61"/>
      <c r="IQ166" s="61"/>
      <c r="IR166" s="61"/>
      <c r="IS166" s="61"/>
      <c r="IT166" s="61"/>
      <c r="IU166" s="61"/>
      <c r="IV166" s="61"/>
      <c r="IW166" s="61"/>
    </row>
    <row r="167" customFormat="false" ht="27" hidden="false" customHeight="false" outlineLevel="0" collapsed="false">
      <c r="A167" s="97" t="n">
        <v>36894</v>
      </c>
      <c r="B167" s="98" t="s">
        <v>40</v>
      </c>
      <c r="C167" s="100" t="s">
        <v>332</v>
      </c>
      <c r="D167" s="98" t="s">
        <v>67</v>
      </c>
      <c r="E167" s="101"/>
      <c r="F167" s="101"/>
      <c r="G167" s="84" t="s">
        <v>360</v>
      </c>
      <c r="H167" s="101" t="n">
        <v>3</v>
      </c>
      <c r="I167" s="81" t="s">
        <v>364</v>
      </c>
      <c r="J167" s="84" t="s">
        <v>365</v>
      </c>
      <c r="K167" s="84" t="s">
        <v>115</v>
      </c>
      <c r="L167" s="84" t="s">
        <v>115</v>
      </c>
      <c r="M167" s="84" t="s">
        <v>115</v>
      </c>
      <c r="N167" s="102" t="n">
        <v>1</v>
      </c>
      <c r="O167" s="61"/>
      <c r="P167" s="61"/>
      <c r="Q167" s="61"/>
      <c r="R167" s="61"/>
      <c r="S167" s="61"/>
      <c r="T167" s="61"/>
      <c r="U167" s="61"/>
      <c r="V167" s="61"/>
      <c r="W167" s="61"/>
      <c r="X167" s="61"/>
      <c r="Y167" s="61"/>
      <c r="Z167" s="61"/>
      <c r="AA167" s="61"/>
      <c r="AB167" s="61"/>
      <c r="AC167" s="61"/>
      <c r="AD167" s="61"/>
      <c r="AE167" s="61"/>
      <c r="AF167" s="61"/>
      <c r="AG167" s="61"/>
      <c r="AH167" s="61"/>
      <c r="AI167" s="61"/>
      <c r="AJ167" s="61"/>
      <c r="AK167" s="61"/>
      <c r="AL167" s="61"/>
      <c r="AM167" s="61"/>
      <c r="AN167" s="61"/>
      <c r="AO167" s="61"/>
      <c r="AP167" s="61"/>
      <c r="AQ167" s="61"/>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c r="BQ167" s="61"/>
      <c r="BR167" s="61"/>
      <c r="BS167" s="61"/>
      <c r="BT167" s="61"/>
      <c r="BU167" s="61"/>
      <c r="BV167" s="61"/>
      <c r="BW167" s="61"/>
      <c r="BX167" s="61"/>
      <c r="BY167" s="61"/>
      <c r="BZ167" s="61"/>
      <c r="CA167" s="61"/>
      <c r="CB167" s="61"/>
      <c r="CC167" s="61"/>
      <c r="CD167" s="61"/>
      <c r="CE167" s="61"/>
      <c r="CF167" s="61"/>
      <c r="CG167" s="61"/>
      <c r="CH167" s="61"/>
      <c r="CI167" s="61"/>
      <c r="CJ167" s="61"/>
      <c r="CK167" s="61"/>
      <c r="CL167" s="61"/>
      <c r="CM167" s="61"/>
      <c r="CN167" s="61"/>
      <c r="CO167" s="61"/>
      <c r="CP167" s="61"/>
      <c r="CQ167" s="61"/>
      <c r="CR167" s="61"/>
      <c r="CS167" s="61"/>
      <c r="CT167" s="61"/>
      <c r="CU167" s="61"/>
      <c r="CV167" s="61"/>
      <c r="CW167" s="61"/>
      <c r="CX167" s="61"/>
      <c r="CY167" s="61"/>
      <c r="CZ167" s="61"/>
      <c r="DA167" s="61"/>
      <c r="DB167" s="61"/>
      <c r="DC167" s="61"/>
      <c r="DD167" s="61"/>
      <c r="DE167" s="61"/>
      <c r="DF167" s="61"/>
      <c r="DG167" s="61"/>
      <c r="DH167" s="61"/>
      <c r="DI167" s="61"/>
      <c r="DJ167" s="61"/>
      <c r="DK167" s="61"/>
      <c r="DL167" s="61"/>
      <c r="DM167" s="61"/>
      <c r="DN167" s="61"/>
      <c r="DO167" s="61"/>
      <c r="DP167" s="61"/>
      <c r="DQ167" s="61"/>
      <c r="DR167" s="61"/>
      <c r="DS167" s="61"/>
      <c r="DT167" s="61"/>
      <c r="DU167" s="61"/>
      <c r="DV167" s="61"/>
      <c r="DW167" s="61"/>
      <c r="DX167" s="61"/>
      <c r="DY167" s="61"/>
      <c r="DZ167" s="61"/>
      <c r="EA167" s="61"/>
      <c r="EB167" s="61"/>
      <c r="EC167" s="61"/>
      <c r="ED167" s="61"/>
      <c r="EE167" s="61"/>
      <c r="EF167" s="61"/>
      <c r="EG167" s="61"/>
      <c r="EH167" s="61"/>
      <c r="EI167" s="61"/>
      <c r="EJ167" s="61"/>
      <c r="EK167" s="61"/>
      <c r="EL167" s="61"/>
      <c r="EM167" s="61"/>
      <c r="EN167" s="61"/>
      <c r="EO167" s="61"/>
      <c r="EP167" s="61"/>
      <c r="EQ167" s="61"/>
      <c r="ER167" s="61"/>
      <c r="ES167" s="61"/>
      <c r="ET167" s="61"/>
      <c r="EU167" s="61"/>
      <c r="EV167" s="61"/>
      <c r="EW167" s="61"/>
      <c r="EX167" s="61"/>
      <c r="EY167" s="61"/>
      <c r="EZ167" s="61"/>
      <c r="FA167" s="61"/>
      <c r="FB167" s="61"/>
      <c r="FC167" s="61"/>
      <c r="FD167" s="61"/>
      <c r="FE167" s="61"/>
      <c r="FF167" s="61"/>
      <c r="FG167" s="61"/>
      <c r="FH167" s="61"/>
      <c r="FI167" s="61"/>
      <c r="FJ167" s="61"/>
      <c r="FK167" s="61"/>
      <c r="FL167" s="61"/>
      <c r="FM167" s="61"/>
      <c r="FN167" s="61"/>
      <c r="FO167" s="61"/>
      <c r="FP167" s="61"/>
      <c r="FQ167" s="61"/>
      <c r="FR167" s="61"/>
      <c r="FS167" s="61"/>
      <c r="FT167" s="61"/>
      <c r="FU167" s="61"/>
      <c r="FV167" s="61"/>
      <c r="FW167" s="61"/>
      <c r="FX167" s="61"/>
      <c r="FY167" s="61"/>
      <c r="FZ167" s="61"/>
      <c r="GA167" s="61"/>
      <c r="GB167" s="61"/>
      <c r="GC167" s="61"/>
      <c r="GD167" s="61"/>
      <c r="GE167" s="61"/>
      <c r="GF167" s="61"/>
      <c r="GG167" s="61"/>
      <c r="GH167" s="61"/>
      <c r="GI167" s="61"/>
      <c r="GJ167" s="61"/>
      <c r="GK167" s="61"/>
      <c r="GL167" s="61"/>
      <c r="GM167" s="61"/>
      <c r="GN167" s="61"/>
      <c r="GO167" s="61"/>
      <c r="GP167" s="61"/>
      <c r="GQ167" s="61"/>
      <c r="GR167" s="61"/>
      <c r="GS167" s="61"/>
      <c r="GT167" s="61"/>
      <c r="GU167" s="61"/>
      <c r="GV167" s="61"/>
      <c r="GW167" s="61"/>
      <c r="GX167" s="61"/>
      <c r="GY167" s="61"/>
      <c r="GZ167" s="61"/>
      <c r="HA167" s="61"/>
      <c r="HB167" s="61"/>
      <c r="HC167" s="61"/>
      <c r="HD167" s="61"/>
      <c r="HE167" s="61"/>
      <c r="HF167" s="61"/>
      <c r="HG167" s="61"/>
      <c r="HH167" s="61"/>
      <c r="HI167" s="61"/>
      <c r="HJ167" s="61"/>
      <c r="HK167" s="61"/>
      <c r="HL167" s="61"/>
      <c r="HM167" s="61"/>
      <c r="HN167" s="61"/>
      <c r="HO167" s="61"/>
      <c r="HP167" s="61"/>
      <c r="HQ167" s="61"/>
      <c r="HR167" s="61"/>
      <c r="HS167" s="61"/>
      <c r="HT167" s="61"/>
      <c r="HU167" s="61"/>
      <c r="HV167" s="61"/>
      <c r="HW167" s="61"/>
      <c r="HX167" s="61"/>
      <c r="HY167" s="61"/>
      <c r="HZ167" s="61"/>
      <c r="IA167" s="61"/>
      <c r="IB167" s="61"/>
      <c r="IC167" s="61"/>
      <c r="ID167" s="61"/>
      <c r="IE167" s="61"/>
      <c r="IF167" s="61"/>
      <c r="IG167" s="61"/>
      <c r="IH167" s="61"/>
      <c r="II167" s="61"/>
      <c r="IJ167" s="61"/>
      <c r="IK167" s="61"/>
      <c r="IL167" s="61"/>
      <c r="IM167" s="61"/>
      <c r="IN167" s="61"/>
      <c r="IO167" s="61"/>
      <c r="IP167" s="61"/>
      <c r="IQ167" s="61"/>
      <c r="IR167" s="61"/>
      <c r="IS167" s="61"/>
      <c r="IT167" s="61"/>
      <c r="IU167" s="61"/>
      <c r="IV167" s="61"/>
      <c r="IW167" s="61"/>
    </row>
    <row r="168" customFormat="false" ht="27" hidden="false" customHeight="false" outlineLevel="0" collapsed="false">
      <c r="A168" s="97" t="n">
        <v>36894</v>
      </c>
      <c r="B168" s="98" t="s">
        <v>40</v>
      </c>
      <c r="C168" s="100" t="s">
        <v>366</v>
      </c>
      <c r="D168" s="98" t="s">
        <v>67</v>
      </c>
      <c r="E168" s="101"/>
      <c r="F168" s="101"/>
      <c r="G168" s="84" t="s">
        <v>360</v>
      </c>
      <c r="H168" s="101" t="n">
        <v>3</v>
      </c>
      <c r="I168" s="81" t="s">
        <v>364</v>
      </c>
      <c r="J168" s="84" t="s">
        <v>365</v>
      </c>
      <c r="K168" s="84" t="s">
        <v>115</v>
      </c>
      <c r="L168" s="84" t="s">
        <v>115</v>
      </c>
      <c r="M168" s="84" t="s">
        <v>115</v>
      </c>
      <c r="N168" s="102" t="n">
        <v>1</v>
      </c>
      <c r="O168" s="61"/>
      <c r="P168" s="61"/>
      <c r="Q168" s="61"/>
      <c r="R168" s="61"/>
      <c r="S168" s="61"/>
      <c r="T168" s="61"/>
      <c r="U168" s="61"/>
      <c r="V168" s="61"/>
      <c r="W168" s="61"/>
      <c r="X168" s="61"/>
      <c r="Y168" s="61"/>
      <c r="Z168" s="61"/>
      <c r="AA168" s="61"/>
      <c r="AB168" s="61"/>
      <c r="AC168" s="61"/>
      <c r="AD168" s="61"/>
      <c r="AE168" s="61"/>
      <c r="AF168" s="61"/>
      <c r="AG168" s="61"/>
      <c r="AH168" s="61"/>
      <c r="AI168" s="61"/>
      <c r="AJ168" s="61"/>
      <c r="AK168" s="61"/>
      <c r="AL168" s="61"/>
      <c r="AM168" s="61"/>
      <c r="AN168" s="61"/>
      <c r="AO168" s="61"/>
      <c r="AP168" s="61"/>
      <c r="AQ168" s="61"/>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c r="BQ168" s="61"/>
      <c r="BR168" s="61"/>
      <c r="BS168" s="61"/>
      <c r="BT168" s="61"/>
      <c r="BU168" s="61"/>
      <c r="BV168" s="61"/>
      <c r="BW168" s="61"/>
      <c r="BX168" s="61"/>
      <c r="BY168" s="61"/>
      <c r="BZ168" s="61"/>
      <c r="CA168" s="61"/>
      <c r="CB168" s="61"/>
      <c r="CC168" s="61"/>
      <c r="CD168" s="61"/>
      <c r="CE168" s="61"/>
      <c r="CF168" s="61"/>
      <c r="CG168" s="61"/>
      <c r="CH168" s="61"/>
      <c r="CI168" s="61"/>
      <c r="CJ168" s="61"/>
      <c r="CK168" s="61"/>
      <c r="CL168" s="61"/>
      <c r="CM168" s="61"/>
      <c r="CN168" s="61"/>
      <c r="CO168" s="61"/>
      <c r="CP168" s="61"/>
      <c r="CQ168" s="61"/>
      <c r="CR168" s="61"/>
      <c r="CS168" s="61"/>
      <c r="CT168" s="61"/>
      <c r="CU168" s="61"/>
      <c r="CV168" s="61"/>
      <c r="CW168" s="61"/>
      <c r="CX168" s="61"/>
      <c r="CY168" s="61"/>
      <c r="CZ168" s="61"/>
      <c r="DA168" s="61"/>
      <c r="DB168" s="61"/>
      <c r="DC168" s="61"/>
      <c r="DD168" s="61"/>
      <c r="DE168" s="61"/>
      <c r="DF168" s="61"/>
      <c r="DG168" s="61"/>
      <c r="DH168" s="61"/>
      <c r="DI168" s="61"/>
      <c r="DJ168" s="61"/>
      <c r="DK168" s="61"/>
      <c r="DL168" s="61"/>
      <c r="DM168" s="61"/>
      <c r="DN168" s="61"/>
      <c r="DO168" s="61"/>
      <c r="DP168" s="61"/>
      <c r="DQ168" s="61"/>
      <c r="DR168" s="61"/>
      <c r="DS168" s="61"/>
      <c r="DT168" s="61"/>
      <c r="DU168" s="61"/>
      <c r="DV168" s="61"/>
      <c r="DW168" s="61"/>
      <c r="DX168" s="61"/>
      <c r="DY168" s="61"/>
      <c r="DZ168" s="61"/>
      <c r="EA168" s="61"/>
      <c r="EB168" s="61"/>
      <c r="EC168" s="61"/>
      <c r="ED168" s="61"/>
      <c r="EE168" s="61"/>
      <c r="EF168" s="61"/>
      <c r="EG168" s="61"/>
      <c r="EH168" s="61"/>
      <c r="EI168" s="61"/>
      <c r="EJ168" s="61"/>
      <c r="EK168" s="61"/>
      <c r="EL168" s="61"/>
      <c r="EM168" s="61"/>
      <c r="EN168" s="61"/>
      <c r="EO168" s="61"/>
      <c r="EP168" s="61"/>
      <c r="EQ168" s="61"/>
      <c r="ER168" s="61"/>
      <c r="ES168" s="61"/>
      <c r="ET168" s="61"/>
      <c r="EU168" s="61"/>
      <c r="EV168" s="61"/>
      <c r="EW168" s="61"/>
      <c r="EX168" s="61"/>
      <c r="EY168" s="61"/>
      <c r="EZ168" s="61"/>
      <c r="FA168" s="61"/>
      <c r="FB168" s="61"/>
      <c r="FC168" s="61"/>
      <c r="FD168" s="61"/>
      <c r="FE168" s="61"/>
      <c r="FF168" s="61"/>
      <c r="FG168" s="61"/>
      <c r="FH168" s="61"/>
      <c r="FI168" s="61"/>
      <c r="FJ168" s="61"/>
      <c r="FK168" s="61"/>
      <c r="FL168" s="61"/>
      <c r="FM168" s="61"/>
      <c r="FN168" s="61"/>
      <c r="FO168" s="61"/>
      <c r="FP168" s="61"/>
      <c r="FQ168" s="61"/>
      <c r="FR168" s="61"/>
      <c r="FS168" s="61"/>
      <c r="FT168" s="61"/>
      <c r="FU168" s="61"/>
      <c r="FV168" s="61"/>
      <c r="FW168" s="61"/>
      <c r="FX168" s="61"/>
      <c r="FY168" s="61"/>
      <c r="FZ168" s="61"/>
      <c r="GA168" s="61"/>
      <c r="GB168" s="61"/>
      <c r="GC168" s="61"/>
      <c r="GD168" s="61"/>
      <c r="GE168" s="61"/>
      <c r="GF168" s="61"/>
      <c r="GG168" s="61"/>
      <c r="GH168" s="61"/>
      <c r="GI168" s="61"/>
      <c r="GJ168" s="61"/>
      <c r="GK168" s="61"/>
      <c r="GL168" s="61"/>
      <c r="GM168" s="61"/>
      <c r="GN168" s="61"/>
      <c r="GO168" s="61"/>
      <c r="GP168" s="61"/>
      <c r="GQ168" s="61"/>
      <c r="GR168" s="61"/>
      <c r="GS168" s="61"/>
      <c r="GT168" s="61"/>
      <c r="GU168" s="61"/>
      <c r="GV168" s="61"/>
      <c r="GW168" s="61"/>
      <c r="GX168" s="61"/>
      <c r="GY168" s="61"/>
      <c r="GZ168" s="61"/>
      <c r="HA168" s="61"/>
      <c r="HB168" s="61"/>
      <c r="HC168" s="61"/>
      <c r="HD168" s="61"/>
      <c r="HE168" s="61"/>
      <c r="HF168" s="61"/>
      <c r="HG168" s="61"/>
      <c r="HH168" s="61"/>
      <c r="HI168" s="61"/>
      <c r="HJ168" s="61"/>
      <c r="HK168" s="61"/>
      <c r="HL168" s="61"/>
      <c r="HM168" s="61"/>
      <c r="HN168" s="61"/>
      <c r="HO168" s="61"/>
      <c r="HP168" s="61"/>
      <c r="HQ168" s="61"/>
      <c r="HR168" s="61"/>
      <c r="HS168" s="61"/>
      <c r="HT168" s="61"/>
      <c r="HU168" s="61"/>
      <c r="HV168" s="61"/>
      <c r="HW168" s="61"/>
      <c r="HX168" s="61"/>
      <c r="HY168" s="61"/>
      <c r="HZ168" s="61"/>
      <c r="IA168" s="61"/>
      <c r="IB168" s="61"/>
      <c r="IC168" s="61"/>
      <c r="ID168" s="61"/>
      <c r="IE168" s="61"/>
      <c r="IF168" s="61"/>
      <c r="IG168" s="61"/>
      <c r="IH168" s="61"/>
      <c r="II168" s="61"/>
      <c r="IJ168" s="61"/>
      <c r="IK168" s="61"/>
      <c r="IL168" s="61"/>
      <c r="IM168" s="61"/>
      <c r="IN168" s="61"/>
      <c r="IO168" s="61"/>
      <c r="IP168" s="61"/>
      <c r="IQ168" s="61"/>
      <c r="IR168" s="61"/>
      <c r="IS168" s="61"/>
      <c r="IT168" s="61"/>
      <c r="IU168" s="61"/>
      <c r="IV168" s="61"/>
      <c r="IW168" s="61"/>
    </row>
    <row r="169" customFormat="false" ht="41.25" hidden="false" customHeight="true" outlineLevel="0" collapsed="false">
      <c r="A169" s="89" t="n">
        <v>36894</v>
      </c>
      <c r="B169" s="90" t="s">
        <v>40</v>
      </c>
      <c r="C169" s="91" t="s">
        <v>205</v>
      </c>
      <c r="D169" s="90" t="s">
        <v>67</v>
      </c>
      <c r="E169" s="92"/>
      <c r="F169" s="92"/>
      <c r="G169" s="93" t="s">
        <v>360</v>
      </c>
      <c r="H169" s="92" t="n">
        <v>3</v>
      </c>
      <c r="I169" s="103" t="s">
        <v>367</v>
      </c>
      <c r="J169" s="93" t="s">
        <v>368</v>
      </c>
      <c r="K169" s="93" t="s">
        <v>115</v>
      </c>
      <c r="L169" s="93" t="s">
        <v>111</v>
      </c>
      <c r="M169" s="93" t="s">
        <v>111</v>
      </c>
      <c r="N169" s="94" t="n">
        <v>1</v>
      </c>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L169" s="61"/>
      <c r="AM169" s="61"/>
      <c r="AN169" s="61"/>
      <c r="AO169" s="61"/>
      <c r="AP169" s="61"/>
      <c r="AQ169" s="61"/>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c r="BQ169" s="61"/>
      <c r="BR169" s="61"/>
      <c r="BS169" s="61"/>
      <c r="BT169" s="61"/>
      <c r="BU169" s="61"/>
      <c r="BV169" s="61"/>
      <c r="BW169" s="61"/>
      <c r="BX169" s="61"/>
      <c r="BY169" s="61"/>
      <c r="BZ169" s="61"/>
      <c r="CA169" s="61"/>
      <c r="CB169" s="61"/>
      <c r="CC169" s="61"/>
      <c r="CD169" s="61"/>
      <c r="CE169" s="61"/>
      <c r="CF169" s="61"/>
      <c r="CG169" s="61"/>
      <c r="CH169" s="61"/>
      <c r="CI169" s="61"/>
      <c r="CJ169" s="61"/>
      <c r="CK169" s="61"/>
      <c r="CL169" s="61"/>
      <c r="CM169" s="61"/>
      <c r="CN169" s="61"/>
      <c r="CO169" s="61"/>
      <c r="CP169" s="61"/>
      <c r="CQ169" s="61"/>
      <c r="CR169" s="61"/>
      <c r="CS169" s="61"/>
      <c r="CT169" s="61"/>
      <c r="CU169" s="61"/>
      <c r="CV169" s="61"/>
      <c r="CW169" s="61"/>
      <c r="CX169" s="61"/>
      <c r="CY169" s="61"/>
      <c r="CZ169" s="61"/>
      <c r="DA169" s="61"/>
      <c r="DB169" s="61"/>
      <c r="DC169" s="61"/>
      <c r="DD169" s="61"/>
      <c r="DE169" s="61"/>
      <c r="DF169" s="61"/>
      <c r="DG169" s="61"/>
      <c r="DH169" s="61"/>
      <c r="DI169" s="61"/>
      <c r="DJ169" s="61"/>
      <c r="DK169" s="61"/>
      <c r="DL169" s="61"/>
      <c r="DM169" s="61"/>
      <c r="DN169" s="61"/>
      <c r="DO169" s="61"/>
      <c r="DP169" s="61"/>
      <c r="DQ169" s="61"/>
      <c r="DR169" s="61"/>
      <c r="DS169" s="61"/>
      <c r="DT169" s="61"/>
      <c r="DU169" s="61"/>
      <c r="DV169" s="61"/>
      <c r="DW169" s="61"/>
      <c r="DX169" s="61"/>
      <c r="DY169" s="61"/>
      <c r="DZ169" s="61"/>
      <c r="EA169" s="61"/>
      <c r="EB169" s="61"/>
      <c r="EC169" s="61"/>
      <c r="ED169" s="61"/>
      <c r="EE169" s="61"/>
      <c r="EF169" s="61"/>
      <c r="EG169" s="61"/>
      <c r="EH169" s="61"/>
      <c r="EI169" s="61"/>
      <c r="EJ169" s="61"/>
      <c r="EK169" s="61"/>
      <c r="EL169" s="61"/>
      <c r="EM169" s="61"/>
      <c r="EN169" s="61"/>
      <c r="EO169" s="61"/>
      <c r="EP169" s="61"/>
      <c r="EQ169" s="61"/>
      <c r="ER169" s="61"/>
      <c r="ES169" s="61"/>
      <c r="ET169" s="61"/>
      <c r="EU169" s="61"/>
      <c r="EV169" s="61"/>
      <c r="EW169" s="61"/>
      <c r="EX169" s="61"/>
      <c r="EY169" s="61"/>
      <c r="EZ169" s="61"/>
      <c r="FA169" s="61"/>
      <c r="FB169" s="61"/>
      <c r="FC169" s="61"/>
      <c r="FD169" s="61"/>
      <c r="FE169" s="61"/>
      <c r="FF169" s="61"/>
      <c r="FG169" s="61"/>
      <c r="FH169" s="61"/>
      <c r="FI169" s="61"/>
      <c r="FJ169" s="61"/>
      <c r="FK169" s="61"/>
      <c r="FL169" s="61"/>
      <c r="FM169" s="61"/>
      <c r="FN169" s="61"/>
      <c r="FO169" s="61"/>
      <c r="FP169" s="61"/>
      <c r="FQ169" s="61"/>
      <c r="FR169" s="61"/>
      <c r="FS169" s="61"/>
      <c r="FT169" s="61"/>
      <c r="FU169" s="61"/>
      <c r="FV169" s="61"/>
      <c r="FW169" s="61"/>
      <c r="FX169" s="61"/>
      <c r="FY169" s="61"/>
      <c r="FZ169" s="61"/>
      <c r="GA169" s="61"/>
      <c r="GB169" s="61"/>
      <c r="GC169" s="61"/>
      <c r="GD169" s="61"/>
      <c r="GE169" s="61"/>
      <c r="GF169" s="61"/>
      <c r="GG169" s="61"/>
      <c r="GH169" s="61"/>
      <c r="GI169" s="61"/>
      <c r="GJ169" s="61"/>
      <c r="GK169" s="61"/>
      <c r="GL169" s="61"/>
      <c r="GM169" s="61"/>
      <c r="GN169" s="61"/>
      <c r="GO169" s="61"/>
      <c r="GP169" s="61"/>
      <c r="GQ169" s="61"/>
      <c r="GR169" s="61"/>
      <c r="GS169" s="61"/>
      <c r="GT169" s="61"/>
      <c r="GU169" s="61"/>
      <c r="GV169" s="61"/>
      <c r="GW169" s="61"/>
      <c r="GX169" s="61"/>
      <c r="GY169" s="61"/>
      <c r="GZ169" s="61"/>
      <c r="HA169" s="61"/>
      <c r="HB169" s="61"/>
      <c r="HC169" s="61"/>
      <c r="HD169" s="61"/>
      <c r="HE169" s="61"/>
      <c r="HF169" s="61"/>
      <c r="HG169" s="61"/>
      <c r="HH169" s="61"/>
      <c r="HI169" s="61"/>
      <c r="HJ169" s="61"/>
      <c r="HK169" s="61"/>
      <c r="HL169" s="61"/>
      <c r="HM169" s="61"/>
      <c r="HN169" s="61"/>
      <c r="HO169" s="61"/>
      <c r="HP169" s="61"/>
      <c r="HQ169" s="61"/>
      <c r="HR169" s="61"/>
      <c r="HS169" s="61"/>
      <c r="HT169" s="61"/>
      <c r="HU169" s="61"/>
      <c r="HV169" s="61"/>
      <c r="HW169" s="61"/>
      <c r="HX169" s="61"/>
      <c r="HY169" s="61"/>
      <c r="HZ169" s="61"/>
      <c r="IA169" s="61"/>
      <c r="IB169" s="61"/>
      <c r="IC169" s="61"/>
      <c r="ID169" s="61"/>
      <c r="IE169" s="61"/>
      <c r="IF169" s="61"/>
      <c r="IG169" s="61"/>
      <c r="IH169" s="61"/>
      <c r="II169" s="61"/>
      <c r="IJ169" s="61"/>
      <c r="IK169" s="61"/>
      <c r="IL169" s="61"/>
      <c r="IM169" s="61"/>
      <c r="IN169" s="61"/>
      <c r="IO169" s="61"/>
      <c r="IP169" s="61"/>
      <c r="IQ169" s="61"/>
      <c r="IR169" s="61"/>
      <c r="IS169" s="61"/>
      <c r="IT169" s="61"/>
      <c r="IU169" s="61"/>
      <c r="IV169" s="61"/>
      <c r="IW169" s="61"/>
    </row>
    <row r="170" customFormat="false" ht="13.5" hidden="false" customHeight="false" outlineLevel="0" collapsed="false">
      <c r="A170" s="95" t="s">
        <v>369</v>
      </c>
      <c r="B170" s="104"/>
      <c r="C170" s="105"/>
      <c r="D170" s="104" t="n">
        <f aca="false">COUNT(H172:H188)</f>
        <v>16</v>
      </c>
      <c r="E170" s="106"/>
      <c r="F170" s="106"/>
      <c r="G170" s="107"/>
      <c r="H170" s="106"/>
      <c r="I170" s="81"/>
      <c r="J170" s="107"/>
      <c r="K170" s="107"/>
      <c r="L170" s="107"/>
      <c r="M170" s="107"/>
      <c r="N170" s="108"/>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L170" s="61"/>
      <c r="AM170" s="61"/>
      <c r="AN170" s="61"/>
      <c r="AO170" s="61"/>
      <c r="AP170" s="61"/>
      <c r="AQ170" s="61"/>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c r="BQ170" s="61"/>
      <c r="BR170" s="61"/>
      <c r="BS170" s="61"/>
      <c r="BT170" s="61"/>
      <c r="BU170" s="61"/>
      <c r="BV170" s="61"/>
      <c r="BW170" s="61"/>
      <c r="BX170" s="61"/>
      <c r="BY170" s="61"/>
      <c r="BZ170" s="61"/>
      <c r="CA170" s="61"/>
      <c r="CB170" s="61"/>
      <c r="CC170" s="61"/>
      <c r="CD170" s="61"/>
      <c r="CE170" s="61"/>
      <c r="CF170" s="61"/>
      <c r="CG170" s="61"/>
      <c r="CH170" s="61"/>
      <c r="CI170" s="61"/>
      <c r="CJ170" s="61"/>
      <c r="CK170" s="61"/>
      <c r="CL170" s="61"/>
      <c r="CM170" s="61"/>
      <c r="CN170" s="61"/>
      <c r="CO170" s="61"/>
      <c r="CP170" s="61"/>
      <c r="CQ170" s="61"/>
      <c r="CR170" s="61"/>
      <c r="CS170" s="61"/>
      <c r="CT170" s="61"/>
      <c r="CU170" s="61"/>
      <c r="CV170" s="61"/>
      <c r="CW170" s="61"/>
      <c r="CX170" s="61"/>
      <c r="CY170" s="61"/>
      <c r="CZ170" s="61"/>
      <c r="DA170" s="61"/>
      <c r="DB170" s="61"/>
      <c r="DC170" s="61"/>
      <c r="DD170" s="61"/>
      <c r="DE170" s="61"/>
      <c r="DF170" s="61"/>
      <c r="DG170" s="61"/>
      <c r="DH170" s="61"/>
      <c r="DI170" s="61"/>
      <c r="DJ170" s="61"/>
      <c r="DK170" s="61"/>
      <c r="DL170" s="61"/>
      <c r="DM170" s="61"/>
      <c r="DN170" s="61"/>
      <c r="DO170" s="61"/>
      <c r="DP170" s="61"/>
      <c r="DQ170" s="61"/>
      <c r="DR170" s="61"/>
      <c r="DS170" s="61"/>
      <c r="DT170" s="61"/>
      <c r="DU170" s="61"/>
      <c r="DV170" s="61"/>
      <c r="DW170" s="61"/>
      <c r="DX170" s="61"/>
      <c r="DY170" s="61"/>
      <c r="DZ170" s="61"/>
      <c r="EA170" s="61"/>
      <c r="EB170" s="61"/>
      <c r="EC170" s="61"/>
      <c r="ED170" s="61"/>
      <c r="EE170" s="61"/>
      <c r="EF170" s="61"/>
      <c r="EG170" s="61"/>
      <c r="EH170" s="61"/>
      <c r="EI170" s="61"/>
      <c r="EJ170" s="61"/>
      <c r="EK170" s="61"/>
      <c r="EL170" s="61"/>
      <c r="EM170" s="61"/>
      <c r="EN170" s="61"/>
      <c r="EO170" s="61"/>
      <c r="EP170" s="61"/>
      <c r="EQ170" s="61"/>
      <c r="ER170" s="61"/>
      <c r="ES170" s="61"/>
      <c r="ET170" s="61"/>
      <c r="EU170" s="61"/>
      <c r="EV170" s="61"/>
      <c r="EW170" s="61"/>
      <c r="EX170" s="61"/>
      <c r="EY170" s="61"/>
      <c r="EZ170" s="61"/>
      <c r="FA170" s="61"/>
      <c r="FB170" s="61"/>
      <c r="FC170" s="61"/>
      <c r="FD170" s="61"/>
      <c r="FE170" s="61"/>
      <c r="FF170" s="61"/>
      <c r="FG170" s="61"/>
      <c r="FH170" s="61"/>
      <c r="FI170" s="61"/>
      <c r="FJ170" s="61"/>
      <c r="FK170" s="61"/>
      <c r="FL170" s="61"/>
      <c r="FM170" s="61"/>
      <c r="FN170" s="61"/>
      <c r="FO170" s="61"/>
      <c r="FP170" s="61"/>
      <c r="FQ170" s="61"/>
      <c r="FR170" s="61"/>
      <c r="FS170" s="61"/>
      <c r="FT170" s="61"/>
      <c r="FU170" s="61"/>
      <c r="FV170" s="61"/>
      <c r="FW170" s="61"/>
      <c r="FX170" s="61"/>
      <c r="FY170" s="61"/>
      <c r="FZ170" s="61"/>
      <c r="GA170" s="61"/>
      <c r="GB170" s="61"/>
      <c r="GC170" s="61"/>
      <c r="GD170" s="61"/>
      <c r="GE170" s="61"/>
      <c r="GF170" s="61"/>
      <c r="GG170" s="61"/>
      <c r="GH170" s="61"/>
      <c r="GI170" s="61"/>
      <c r="GJ170" s="61"/>
      <c r="GK170" s="61"/>
      <c r="GL170" s="61"/>
      <c r="GM170" s="61"/>
      <c r="GN170" s="61"/>
      <c r="GO170" s="61"/>
      <c r="GP170" s="61"/>
      <c r="GQ170" s="61"/>
      <c r="GR170" s="61"/>
      <c r="GS170" s="61"/>
      <c r="GT170" s="61"/>
      <c r="GU170" s="61"/>
      <c r="GV170" s="61"/>
      <c r="GW170" s="61"/>
      <c r="GX170" s="61"/>
      <c r="GY170" s="61"/>
      <c r="GZ170" s="61"/>
      <c r="HA170" s="61"/>
      <c r="HB170" s="61"/>
      <c r="HC170" s="61"/>
      <c r="HD170" s="61"/>
      <c r="HE170" s="61"/>
      <c r="HF170" s="61"/>
      <c r="HG170" s="61"/>
      <c r="HH170" s="61"/>
      <c r="HI170" s="61"/>
      <c r="HJ170" s="61"/>
      <c r="HK170" s="61"/>
      <c r="HL170" s="61"/>
      <c r="HM170" s="61"/>
      <c r="HN170" s="61"/>
      <c r="HO170" s="61"/>
      <c r="HP170" s="61"/>
      <c r="HQ170" s="61"/>
      <c r="HR170" s="61"/>
      <c r="HS170" s="61"/>
      <c r="HT170" s="61"/>
      <c r="HU170" s="61"/>
      <c r="HV170" s="61"/>
      <c r="HW170" s="61"/>
      <c r="HX170" s="61"/>
      <c r="HY170" s="61"/>
      <c r="HZ170" s="61"/>
      <c r="IA170" s="61"/>
      <c r="IB170" s="61"/>
      <c r="IC170" s="61"/>
      <c r="ID170" s="61"/>
      <c r="IE170" s="61"/>
      <c r="IF170" s="61"/>
      <c r="IG170" s="61"/>
      <c r="IH170" s="61"/>
      <c r="II170" s="61"/>
      <c r="IJ170" s="61"/>
      <c r="IK170" s="61"/>
      <c r="IL170" s="61"/>
      <c r="IM170" s="61"/>
      <c r="IN170" s="61"/>
      <c r="IO170" s="61"/>
      <c r="IP170" s="61"/>
      <c r="IQ170" s="61"/>
      <c r="IR170" s="61"/>
      <c r="IS170" s="61"/>
      <c r="IT170" s="61"/>
      <c r="IU170" s="61"/>
      <c r="IV170" s="61"/>
      <c r="IW170" s="61"/>
    </row>
    <row r="171" customFormat="false" ht="13.5" hidden="false" customHeight="false" outlineLevel="0" collapsed="false">
      <c r="A171" s="97"/>
      <c r="B171" s="98"/>
      <c r="C171" s="100"/>
      <c r="D171" s="98"/>
      <c r="E171" s="101"/>
      <c r="F171" s="101"/>
      <c r="G171" s="84"/>
      <c r="H171" s="101"/>
      <c r="I171" s="81"/>
      <c r="J171" s="84"/>
      <c r="K171" s="84"/>
      <c r="L171" s="84"/>
      <c r="M171" s="84"/>
      <c r="N171" s="102"/>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L171" s="61"/>
      <c r="AM171" s="61"/>
      <c r="AN171" s="61"/>
      <c r="AO171" s="61"/>
      <c r="AP171" s="61"/>
      <c r="AQ171" s="61"/>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1"/>
      <c r="BS171" s="61"/>
      <c r="BT171" s="61"/>
      <c r="BU171" s="61"/>
      <c r="BV171" s="61"/>
      <c r="BW171" s="61"/>
      <c r="BX171" s="61"/>
      <c r="BY171" s="61"/>
      <c r="BZ171" s="61"/>
      <c r="CA171" s="61"/>
      <c r="CB171" s="61"/>
      <c r="CC171" s="61"/>
      <c r="CD171" s="61"/>
      <c r="CE171" s="61"/>
      <c r="CF171" s="61"/>
      <c r="CG171" s="61"/>
      <c r="CH171" s="61"/>
      <c r="CI171" s="61"/>
      <c r="CJ171" s="61"/>
      <c r="CK171" s="61"/>
      <c r="CL171" s="61"/>
      <c r="CM171" s="61"/>
      <c r="CN171" s="61"/>
      <c r="CO171" s="61"/>
      <c r="CP171" s="61"/>
      <c r="CQ171" s="61"/>
      <c r="CR171" s="61"/>
      <c r="CS171" s="61"/>
      <c r="CT171" s="61"/>
      <c r="CU171" s="61"/>
      <c r="CV171" s="61"/>
      <c r="CW171" s="61"/>
      <c r="CX171" s="61"/>
      <c r="CY171" s="61"/>
      <c r="CZ171" s="61"/>
      <c r="DA171" s="61"/>
      <c r="DB171" s="61"/>
      <c r="DC171" s="61"/>
      <c r="DD171" s="61"/>
      <c r="DE171" s="61"/>
      <c r="DF171" s="61"/>
      <c r="DG171" s="61"/>
      <c r="DH171" s="61"/>
      <c r="DI171" s="61"/>
      <c r="DJ171" s="61"/>
      <c r="DK171" s="61"/>
      <c r="DL171" s="61"/>
      <c r="DM171" s="61"/>
      <c r="DN171" s="61"/>
      <c r="DO171" s="61"/>
      <c r="DP171" s="61"/>
      <c r="DQ171" s="61"/>
      <c r="DR171" s="61"/>
      <c r="DS171" s="61"/>
      <c r="DT171" s="61"/>
      <c r="DU171" s="61"/>
      <c r="DV171" s="61"/>
      <c r="DW171" s="61"/>
      <c r="DX171" s="61"/>
      <c r="DY171" s="61"/>
      <c r="DZ171" s="61"/>
      <c r="EA171" s="61"/>
      <c r="EB171" s="61"/>
      <c r="EC171" s="61"/>
      <c r="ED171" s="61"/>
      <c r="EE171" s="61"/>
      <c r="EF171" s="61"/>
      <c r="EG171" s="61"/>
      <c r="EH171" s="61"/>
      <c r="EI171" s="61"/>
      <c r="EJ171" s="61"/>
      <c r="EK171" s="61"/>
      <c r="EL171" s="61"/>
      <c r="EM171" s="61"/>
      <c r="EN171" s="61"/>
      <c r="EO171" s="61"/>
      <c r="EP171" s="61"/>
      <c r="EQ171" s="61"/>
      <c r="ER171" s="61"/>
      <c r="ES171" s="61"/>
      <c r="ET171" s="61"/>
      <c r="EU171" s="61"/>
      <c r="EV171" s="61"/>
      <c r="EW171" s="61"/>
      <c r="EX171" s="61"/>
      <c r="EY171" s="61"/>
      <c r="EZ171" s="61"/>
      <c r="FA171" s="61"/>
      <c r="FB171" s="61"/>
      <c r="FC171" s="61"/>
      <c r="FD171" s="61"/>
      <c r="FE171" s="61"/>
      <c r="FF171" s="61"/>
      <c r="FG171" s="61"/>
      <c r="FH171" s="61"/>
      <c r="FI171" s="61"/>
      <c r="FJ171" s="61"/>
      <c r="FK171" s="61"/>
      <c r="FL171" s="61"/>
      <c r="FM171" s="61"/>
      <c r="FN171" s="61"/>
      <c r="FO171" s="61"/>
      <c r="FP171" s="61"/>
      <c r="FQ171" s="61"/>
      <c r="FR171" s="61"/>
      <c r="FS171" s="61"/>
      <c r="FT171" s="61"/>
      <c r="FU171" s="61"/>
      <c r="FV171" s="61"/>
      <c r="FW171" s="61"/>
      <c r="FX171" s="61"/>
      <c r="FY171" s="61"/>
      <c r="FZ171" s="61"/>
      <c r="GA171" s="61"/>
      <c r="GB171" s="61"/>
      <c r="GC171" s="61"/>
      <c r="GD171" s="61"/>
      <c r="GE171" s="61"/>
      <c r="GF171" s="61"/>
      <c r="GG171" s="61"/>
      <c r="GH171" s="61"/>
      <c r="GI171" s="61"/>
      <c r="GJ171" s="61"/>
      <c r="GK171" s="61"/>
      <c r="GL171" s="61"/>
      <c r="GM171" s="61"/>
      <c r="GN171" s="61"/>
      <c r="GO171" s="61"/>
      <c r="GP171" s="61"/>
      <c r="GQ171" s="61"/>
      <c r="GR171" s="61"/>
      <c r="GS171" s="61"/>
      <c r="GT171" s="61"/>
      <c r="GU171" s="61"/>
      <c r="GV171" s="61"/>
      <c r="GW171" s="61"/>
      <c r="GX171" s="61"/>
      <c r="GY171" s="61"/>
      <c r="GZ171" s="61"/>
      <c r="HA171" s="61"/>
      <c r="HB171" s="61"/>
      <c r="HC171" s="61"/>
      <c r="HD171" s="61"/>
      <c r="HE171" s="61"/>
      <c r="HF171" s="61"/>
      <c r="HG171" s="61"/>
      <c r="HH171" s="61"/>
      <c r="HI171" s="61"/>
      <c r="HJ171" s="61"/>
      <c r="HK171" s="61"/>
      <c r="HL171" s="61"/>
      <c r="HM171" s="61"/>
      <c r="HN171" s="61"/>
      <c r="HO171" s="61"/>
      <c r="HP171" s="61"/>
      <c r="HQ171" s="61"/>
      <c r="HR171" s="61"/>
      <c r="HS171" s="61"/>
      <c r="HT171" s="61"/>
      <c r="HU171" s="61"/>
      <c r="HV171" s="61"/>
      <c r="HW171" s="61"/>
      <c r="HX171" s="61"/>
      <c r="HY171" s="61"/>
      <c r="HZ171" s="61"/>
      <c r="IA171" s="61"/>
      <c r="IB171" s="61"/>
      <c r="IC171" s="61"/>
      <c r="ID171" s="61"/>
      <c r="IE171" s="61"/>
      <c r="IF171" s="61"/>
      <c r="IG171" s="61"/>
      <c r="IH171" s="61"/>
      <c r="II171" s="61"/>
      <c r="IJ171" s="61"/>
      <c r="IK171" s="61"/>
      <c r="IL171" s="61"/>
      <c r="IM171" s="61"/>
      <c r="IN171" s="61"/>
      <c r="IO171" s="61"/>
      <c r="IP171" s="61"/>
      <c r="IQ171" s="61"/>
      <c r="IR171" s="61"/>
      <c r="IS171" s="61"/>
      <c r="IT171" s="61"/>
      <c r="IU171" s="61"/>
      <c r="IV171" s="61"/>
      <c r="IW171" s="61"/>
    </row>
    <row r="172" customFormat="false" ht="13.5" hidden="false" customHeight="false" outlineLevel="0" collapsed="false">
      <c r="A172" s="97"/>
      <c r="B172" s="98"/>
      <c r="C172" s="100"/>
      <c r="D172" s="98"/>
      <c r="E172" s="101"/>
      <c r="F172" s="101"/>
      <c r="G172" s="84"/>
      <c r="H172" s="101"/>
      <c r="I172" s="81"/>
      <c r="J172" s="84"/>
      <c r="K172" s="84"/>
      <c r="L172" s="84"/>
      <c r="M172" s="84"/>
      <c r="N172" s="102"/>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L172" s="61"/>
      <c r="AM172" s="61"/>
      <c r="AN172" s="61"/>
      <c r="AO172" s="61"/>
      <c r="AP172" s="61"/>
      <c r="AQ172" s="61"/>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c r="BQ172" s="61"/>
      <c r="BR172" s="61"/>
      <c r="BS172" s="61"/>
      <c r="BT172" s="61"/>
      <c r="BU172" s="61"/>
      <c r="BV172" s="61"/>
      <c r="BW172" s="61"/>
      <c r="BX172" s="61"/>
      <c r="BY172" s="61"/>
      <c r="BZ172" s="61"/>
      <c r="CA172" s="61"/>
      <c r="CB172" s="61"/>
      <c r="CC172" s="61"/>
      <c r="CD172" s="61"/>
      <c r="CE172" s="61"/>
      <c r="CF172" s="61"/>
      <c r="CG172" s="61"/>
      <c r="CH172" s="61"/>
      <c r="CI172" s="61"/>
      <c r="CJ172" s="61"/>
      <c r="CK172" s="61"/>
      <c r="CL172" s="61"/>
      <c r="CM172" s="61"/>
      <c r="CN172" s="61"/>
      <c r="CO172" s="61"/>
      <c r="CP172" s="61"/>
      <c r="CQ172" s="61"/>
      <c r="CR172" s="61"/>
      <c r="CS172" s="61"/>
      <c r="CT172" s="61"/>
      <c r="CU172" s="61"/>
      <c r="CV172" s="61"/>
      <c r="CW172" s="61"/>
      <c r="CX172" s="61"/>
      <c r="CY172" s="61"/>
      <c r="CZ172" s="61"/>
      <c r="DA172" s="61"/>
      <c r="DB172" s="61"/>
      <c r="DC172" s="61"/>
      <c r="DD172" s="61"/>
      <c r="DE172" s="61"/>
      <c r="DF172" s="61"/>
      <c r="DG172" s="61"/>
      <c r="DH172" s="61"/>
      <c r="DI172" s="61"/>
      <c r="DJ172" s="61"/>
      <c r="DK172" s="61"/>
      <c r="DL172" s="61"/>
      <c r="DM172" s="61"/>
      <c r="DN172" s="61"/>
      <c r="DO172" s="61"/>
      <c r="DP172" s="61"/>
      <c r="DQ172" s="61"/>
      <c r="DR172" s="61"/>
      <c r="DS172" s="61"/>
      <c r="DT172" s="61"/>
      <c r="DU172" s="61"/>
      <c r="DV172" s="61"/>
      <c r="DW172" s="61"/>
      <c r="DX172" s="61"/>
      <c r="DY172" s="61"/>
      <c r="DZ172" s="61"/>
      <c r="EA172" s="61"/>
      <c r="EB172" s="61"/>
      <c r="EC172" s="61"/>
      <c r="ED172" s="61"/>
      <c r="EE172" s="61"/>
      <c r="EF172" s="61"/>
      <c r="EG172" s="61"/>
      <c r="EH172" s="61"/>
      <c r="EI172" s="61"/>
      <c r="EJ172" s="61"/>
      <c r="EK172" s="61"/>
      <c r="EL172" s="61"/>
      <c r="EM172" s="61"/>
      <c r="EN172" s="61"/>
      <c r="EO172" s="61"/>
      <c r="EP172" s="61"/>
      <c r="EQ172" s="61"/>
      <c r="ER172" s="61"/>
      <c r="ES172" s="61"/>
      <c r="ET172" s="61"/>
      <c r="EU172" s="61"/>
      <c r="EV172" s="61"/>
      <c r="EW172" s="61"/>
      <c r="EX172" s="61"/>
      <c r="EY172" s="61"/>
      <c r="EZ172" s="61"/>
      <c r="FA172" s="61"/>
      <c r="FB172" s="61"/>
      <c r="FC172" s="61"/>
      <c r="FD172" s="61"/>
      <c r="FE172" s="61"/>
      <c r="FF172" s="61"/>
      <c r="FG172" s="61"/>
      <c r="FH172" s="61"/>
      <c r="FI172" s="61"/>
      <c r="FJ172" s="61"/>
      <c r="FK172" s="61"/>
      <c r="FL172" s="61"/>
      <c r="FM172" s="61"/>
      <c r="FN172" s="61"/>
      <c r="FO172" s="61"/>
      <c r="FP172" s="61"/>
      <c r="FQ172" s="61"/>
      <c r="FR172" s="61"/>
      <c r="FS172" s="61"/>
      <c r="FT172" s="61"/>
      <c r="FU172" s="61"/>
      <c r="FV172" s="61"/>
      <c r="FW172" s="61"/>
      <c r="FX172" s="61"/>
      <c r="FY172" s="61"/>
      <c r="FZ172" s="61"/>
      <c r="GA172" s="61"/>
      <c r="GB172" s="61"/>
      <c r="GC172" s="61"/>
      <c r="GD172" s="61"/>
      <c r="GE172" s="61"/>
      <c r="GF172" s="61"/>
      <c r="GG172" s="61"/>
      <c r="GH172" s="61"/>
      <c r="GI172" s="61"/>
      <c r="GJ172" s="61"/>
      <c r="GK172" s="61"/>
      <c r="GL172" s="61"/>
      <c r="GM172" s="61"/>
      <c r="GN172" s="61"/>
      <c r="GO172" s="61"/>
      <c r="GP172" s="61"/>
      <c r="GQ172" s="61"/>
      <c r="GR172" s="61"/>
      <c r="GS172" s="61"/>
      <c r="GT172" s="61"/>
      <c r="GU172" s="61"/>
      <c r="GV172" s="61"/>
      <c r="GW172" s="61"/>
      <c r="GX172" s="61"/>
      <c r="GY172" s="61"/>
      <c r="GZ172" s="61"/>
      <c r="HA172" s="61"/>
      <c r="HB172" s="61"/>
      <c r="HC172" s="61"/>
      <c r="HD172" s="61"/>
      <c r="HE172" s="61"/>
      <c r="HF172" s="61"/>
      <c r="HG172" s="61"/>
      <c r="HH172" s="61"/>
      <c r="HI172" s="61"/>
      <c r="HJ172" s="61"/>
      <c r="HK172" s="61"/>
      <c r="HL172" s="61"/>
      <c r="HM172" s="61"/>
      <c r="HN172" s="61"/>
      <c r="HO172" s="61"/>
      <c r="HP172" s="61"/>
      <c r="HQ172" s="61"/>
      <c r="HR172" s="61"/>
      <c r="HS172" s="61"/>
      <c r="HT172" s="61"/>
      <c r="HU172" s="61"/>
      <c r="HV172" s="61"/>
      <c r="HW172" s="61"/>
      <c r="HX172" s="61"/>
      <c r="HY172" s="61"/>
      <c r="HZ172" s="61"/>
      <c r="IA172" s="61"/>
      <c r="IB172" s="61"/>
      <c r="IC172" s="61"/>
      <c r="ID172" s="61"/>
      <c r="IE172" s="61"/>
      <c r="IF172" s="61"/>
      <c r="IG172" s="61"/>
      <c r="IH172" s="61"/>
      <c r="II172" s="61"/>
      <c r="IJ172" s="61"/>
      <c r="IK172" s="61"/>
      <c r="IL172" s="61"/>
      <c r="IM172" s="61"/>
      <c r="IN172" s="61"/>
      <c r="IO172" s="61"/>
      <c r="IP172" s="61"/>
      <c r="IQ172" s="61"/>
      <c r="IR172" s="61"/>
      <c r="IS172" s="61"/>
      <c r="IT172" s="61"/>
      <c r="IU172" s="61"/>
      <c r="IV172" s="61"/>
      <c r="IW172" s="61"/>
    </row>
    <row r="173" customFormat="false" ht="40.5" hidden="false" customHeight="false" outlineLevel="0" collapsed="false">
      <c r="A173" s="97" t="n">
        <v>36893</v>
      </c>
      <c r="B173" s="98" t="s">
        <v>40</v>
      </c>
      <c r="C173" s="100" t="s">
        <v>370</v>
      </c>
      <c r="D173" s="98"/>
      <c r="E173" s="101"/>
      <c r="F173" s="101"/>
      <c r="G173" s="84" t="s">
        <v>120</v>
      </c>
      <c r="H173" s="101" t="n">
        <v>1</v>
      </c>
      <c r="I173" s="81" t="s">
        <v>371</v>
      </c>
      <c r="J173" s="84" t="s">
        <v>372</v>
      </c>
      <c r="K173" s="84" t="s">
        <v>111</v>
      </c>
      <c r="L173" s="84" t="s">
        <v>115</v>
      </c>
      <c r="M173" s="84" t="s">
        <v>115</v>
      </c>
      <c r="N173" s="102" t="n">
        <v>1</v>
      </c>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L173" s="61"/>
      <c r="AM173" s="61"/>
      <c r="AN173" s="61"/>
      <c r="AO173" s="61"/>
      <c r="AP173" s="61"/>
      <c r="AQ173" s="61"/>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c r="BQ173" s="61"/>
      <c r="BR173" s="61"/>
      <c r="BS173" s="61"/>
      <c r="BT173" s="61"/>
      <c r="BU173" s="61"/>
      <c r="BV173" s="61"/>
      <c r="BW173" s="61"/>
      <c r="BX173" s="61"/>
      <c r="BY173" s="61"/>
      <c r="BZ173" s="61"/>
      <c r="CA173" s="61"/>
      <c r="CB173" s="61"/>
      <c r="CC173" s="61"/>
      <c r="CD173" s="61"/>
      <c r="CE173" s="61"/>
      <c r="CF173" s="61"/>
      <c r="CG173" s="61"/>
      <c r="CH173" s="61"/>
      <c r="CI173" s="61"/>
      <c r="CJ173" s="61"/>
      <c r="CK173" s="61"/>
      <c r="CL173" s="61"/>
      <c r="CM173" s="61"/>
      <c r="CN173" s="61"/>
      <c r="CO173" s="61"/>
      <c r="CP173" s="61"/>
      <c r="CQ173" s="61"/>
      <c r="CR173" s="61"/>
      <c r="CS173" s="61"/>
      <c r="CT173" s="61"/>
      <c r="CU173" s="61"/>
      <c r="CV173" s="61"/>
      <c r="CW173" s="61"/>
      <c r="CX173" s="61"/>
      <c r="CY173" s="61"/>
      <c r="CZ173" s="61"/>
      <c r="DA173" s="61"/>
      <c r="DB173" s="61"/>
      <c r="DC173" s="61"/>
      <c r="DD173" s="61"/>
      <c r="DE173" s="61"/>
      <c r="DF173" s="61"/>
      <c r="DG173" s="61"/>
      <c r="DH173" s="61"/>
      <c r="DI173" s="61"/>
      <c r="DJ173" s="61"/>
      <c r="DK173" s="61"/>
      <c r="DL173" s="61"/>
      <c r="DM173" s="61"/>
      <c r="DN173" s="61"/>
      <c r="DO173" s="61"/>
      <c r="DP173" s="61"/>
      <c r="DQ173" s="61"/>
      <c r="DR173" s="61"/>
      <c r="DS173" s="61"/>
      <c r="DT173" s="61"/>
      <c r="DU173" s="61"/>
      <c r="DV173" s="61"/>
      <c r="DW173" s="61"/>
      <c r="DX173" s="61"/>
      <c r="DY173" s="61"/>
      <c r="DZ173" s="61"/>
      <c r="EA173" s="61"/>
      <c r="EB173" s="61"/>
      <c r="EC173" s="61"/>
      <c r="ED173" s="61"/>
      <c r="EE173" s="61"/>
      <c r="EF173" s="61"/>
      <c r="EG173" s="61"/>
      <c r="EH173" s="61"/>
      <c r="EI173" s="61"/>
      <c r="EJ173" s="61"/>
      <c r="EK173" s="61"/>
      <c r="EL173" s="61"/>
      <c r="EM173" s="61"/>
      <c r="EN173" s="61"/>
      <c r="EO173" s="61"/>
      <c r="EP173" s="61"/>
      <c r="EQ173" s="61"/>
      <c r="ER173" s="61"/>
      <c r="ES173" s="61"/>
      <c r="ET173" s="61"/>
      <c r="EU173" s="61"/>
      <c r="EV173" s="61"/>
      <c r="EW173" s="61"/>
      <c r="EX173" s="61"/>
      <c r="EY173" s="61"/>
      <c r="EZ173" s="61"/>
      <c r="FA173" s="61"/>
      <c r="FB173" s="61"/>
      <c r="FC173" s="61"/>
      <c r="FD173" s="61"/>
      <c r="FE173" s="61"/>
      <c r="FF173" s="61"/>
      <c r="FG173" s="61"/>
      <c r="FH173" s="61"/>
      <c r="FI173" s="61"/>
      <c r="FJ173" s="61"/>
      <c r="FK173" s="61"/>
      <c r="FL173" s="61"/>
      <c r="FM173" s="61"/>
      <c r="FN173" s="61"/>
      <c r="FO173" s="61"/>
      <c r="FP173" s="61"/>
      <c r="FQ173" s="61"/>
      <c r="FR173" s="61"/>
      <c r="FS173" s="61"/>
      <c r="FT173" s="61"/>
      <c r="FU173" s="61"/>
      <c r="FV173" s="61"/>
      <c r="FW173" s="61"/>
      <c r="FX173" s="61"/>
      <c r="FY173" s="61"/>
      <c r="FZ173" s="61"/>
      <c r="GA173" s="61"/>
      <c r="GB173" s="61"/>
      <c r="GC173" s="61"/>
      <c r="GD173" s="61"/>
      <c r="GE173" s="61"/>
      <c r="GF173" s="61"/>
      <c r="GG173" s="61"/>
      <c r="GH173" s="61"/>
      <c r="GI173" s="61"/>
      <c r="GJ173" s="61"/>
      <c r="GK173" s="61"/>
      <c r="GL173" s="61"/>
      <c r="GM173" s="61"/>
      <c r="GN173" s="61"/>
      <c r="GO173" s="61"/>
      <c r="GP173" s="61"/>
      <c r="GQ173" s="61"/>
      <c r="GR173" s="61"/>
      <c r="GS173" s="61"/>
      <c r="GT173" s="61"/>
      <c r="GU173" s="61"/>
      <c r="GV173" s="61"/>
      <c r="GW173" s="61"/>
      <c r="GX173" s="61"/>
      <c r="GY173" s="61"/>
      <c r="GZ173" s="61"/>
      <c r="HA173" s="61"/>
      <c r="HB173" s="61"/>
      <c r="HC173" s="61"/>
      <c r="HD173" s="61"/>
      <c r="HE173" s="61"/>
      <c r="HF173" s="61"/>
      <c r="HG173" s="61"/>
      <c r="HH173" s="61"/>
      <c r="HI173" s="61"/>
      <c r="HJ173" s="61"/>
      <c r="HK173" s="61"/>
      <c r="HL173" s="61"/>
      <c r="HM173" s="61"/>
      <c r="HN173" s="61"/>
      <c r="HO173" s="61"/>
      <c r="HP173" s="61"/>
      <c r="HQ173" s="61"/>
      <c r="HR173" s="61"/>
      <c r="HS173" s="61"/>
      <c r="HT173" s="61"/>
      <c r="HU173" s="61"/>
      <c r="HV173" s="61"/>
      <c r="HW173" s="61"/>
      <c r="HX173" s="61"/>
      <c r="HY173" s="61"/>
      <c r="HZ173" s="61"/>
      <c r="IA173" s="61"/>
      <c r="IB173" s="61"/>
      <c r="IC173" s="61"/>
      <c r="ID173" s="61"/>
      <c r="IE173" s="61"/>
      <c r="IF173" s="61"/>
      <c r="IG173" s="61"/>
      <c r="IH173" s="61"/>
      <c r="II173" s="61"/>
      <c r="IJ173" s="61"/>
      <c r="IK173" s="61"/>
      <c r="IL173" s="61"/>
      <c r="IM173" s="61"/>
      <c r="IN173" s="61"/>
      <c r="IO173" s="61"/>
      <c r="IP173" s="61"/>
      <c r="IQ173" s="61"/>
      <c r="IR173" s="61"/>
      <c r="IS173" s="61"/>
      <c r="IT173" s="61"/>
      <c r="IU173" s="61"/>
      <c r="IV173" s="61"/>
      <c r="IW173" s="61"/>
    </row>
    <row r="174" customFormat="false" ht="66" hidden="false" customHeight="true" outlineLevel="0" collapsed="false">
      <c r="A174" s="97" t="n">
        <v>36893</v>
      </c>
      <c r="B174" s="98" t="s">
        <v>40</v>
      </c>
      <c r="C174" s="100" t="s">
        <v>321</v>
      </c>
      <c r="D174" s="98" t="s">
        <v>97</v>
      </c>
      <c r="E174" s="101"/>
      <c r="F174" s="101"/>
      <c r="G174" s="84" t="s">
        <v>43</v>
      </c>
      <c r="H174" s="101" t="n">
        <v>1</v>
      </c>
      <c r="I174" s="81" t="s">
        <v>373</v>
      </c>
      <c r="J174" s="84" t="s">
        <v>374</v>
      </c>
      <c r="K174" s="84" t="s">
        <v>115</v>
      </c>
      <c r="L174" s="84" t="s">
        <v>115</v>
      </c>
      <c r="M174" s="84" t="s">
        <v>115</v>
      </c>
      <c r="N174" s="102" t="n">
        <v>1</v>
      </c>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L174" s="61"/>
      <c r="AM174" s="61"/>
      <c r="AN174" s="61"/>
      <c r="AO174" s="61"/>
      <c r="AP174" s="61"/>
      <c r="AQ174" s="61"/>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c r="BQ174" s="61"/>
      <c r="BR174" s="61"/>
      <c r="BS174" s="61"/>
      <c r="BT174" s="61"/>
      <c r="BU174" s="61"/>
      <c r="BV174" s="61"/>
      <c r="BW174" s="61"/>
      <c r="BX174" s="61"/>
      <c r="BY174" s="61"/>
      <c r="BZ174" s="61"/>
      <c r="CA174" s="61"/>
      <c r="CB174" s="61"/>
      <c r="CC174" s="61"/>
      <c r="CD174" s="61"/>
      <c r="CE174" s="61"/>
      <c r="CF174" s="61"/>
      <c r="CG174" s="61"/>
      <c r="CH174" s="61"/>
      <c r="CI174" s="61"/>
      <c r="CJ174" s="61"/>
      <c r="CK174" s="61"/>
      <c r="CL174" s="61"/>
      <c r="CM174" s="61"/>
      <c r="CN174" s="61"/>
      <c r="CO174" s="61"/>
      <c r="CP174" s="61"/>
      <c r="CQ174" s="61"/>
      <c r="CR174" s="61"/>
      <c r="CS174" s="61"/>
      <c r="CT174" s="61"/>
      <c r="CU174" s="61"/>
      <c r="CV174" s="61"/>
      <c r="CW174" s="61"/>
      <c r="CX174" s="61"/>
      <c r="CY174" s="61"/>
      <c r="CZ174" s="61"/>
      <c r="DA174" s="61"/>
      <c r="DB174" s="61"/>
      <c r="DC174" s="61"/>
      <c r="DD174" s="61"/>
      <c r="DE174" s="61"/>
      <c r="DF174" s="61"/>
      <c r="DG174" s="61"/>
      <c r="DH174" s="61"/>
      <c r="DI174" s="61"/>
      <c r="DJ174" s="61"/>
      <c r="DK174" s="61"/>
      <c r="DL174" s="61"/>
      <c r="DM174" s="61"/>
      <c r="DN174" s="61"/>
      <c r="DO174" s="61"/>
      <c r="DP174" s="61"/>
      <c r="DQ174" s="61"/>
      <c r="DR174" s="61"/>
      <c r="DS174" s="61"/>
      <c r="DT174" s="61"/>
      <c r="DU174" s="61"/>
      <c r="DV174" s="61"/>
      <c r="DW174" s="61"/>
      <c r="DX174" s="61"/>
      <c r="DY174" s="61"/>
      <c r="DZ174" s="61"/>
      <c r="EA174" s="61"/>
      <c r="EB174" s="61"/>
      <c r="EC174" s="61"/>
      <c r="ED174" s="61"/>
      <c r="EE174" s="61"/>
      <c r="EF174" s="61"/>
      <c r="EG174" s="61"/>
      <c r="EH174" s="61"/>
      <c r="EI174" s="61"/>
      <c r="EJ174" s="61"/>
      <c r="EK174" s="61"/>
      <c r="EL174" s="61"/>
      <c r="EM174" s="61"/>
      <c r="EN174" s="61"/>
      <c r="EO174" s="61"/>
      <c r="EP174" s="61"/>
      <c r="EQ174" s="61"/>
      <c r="ER174" s="61"/>
      <c r="ES174" s="61"/>
      <c r="ET174" s="61"/>
      <c r="EU174" s="61"/>
      <c r="EV174" s="61"/>
      <c r="EW174" s="61"/>
      <c r="EX174" s="61"/>
      <c r="EY174" s="61"/>
      <c r="EZ174" s="61"/>
      <c r="FA174" s="61"/>
      <c r="FB174" s="61"/>
      <c r="FC174" s="61"/>
      <c r="FD174" s="61"/>
      <c r="FE174" s="61"/>
      <c r="FF174" s="61"/>
      <c r="FG174" s="61"/>
      <c r="FH174" s="61"/>
      <c r="FI174" s="61"/>
      <c r="FJ174" s="61"/>
      <c r="FK174" s="61"/>
      <c r="FL174" s="61"/>
      <c r="FM174" s="61"/>
      <c r="FN174" s="61"/>
      <c r="FO174" s="61"/>
      <c r="FP174" s="61"/>
      <c r="FQ174" s="61"/>
      <c r="FR174" s="61"/>
      <c r="FS174" s="61"/>
      <c r="FT174" s="61"/>
      <c r="FU174" s="61"/>
      <c r="FV174" s="61"/>
      <c r="FW174" s="61"/>
      <c r="FX174" s="61"/>
      <c r="FY174" s="61"/>
      <c r="FZ174" s="61"/>
      <c r="GA174" s="61"/>
      <c r="GB174" s="61"/>
      <c r="GC174" s="61"/>
      <c r="GD174" s="61"/>
      <c r="GE174" s="61"/>
      <c r="GF174" s="61"/>
      <c r="GG174" s="61"/>
      <c r="GH174" s="61"/>
      <c r="GI174" s="61"/>
      <c r="GJ174" s="61"/>
      <c r="GK174" s="61"/>
      <c r="GL174" s="61"/>
      <c r="GM174" s="61"/>
      <c r="GN174" s="61"/>
      <c r="GO174" s="61"/>
      <c r="GP174" s="61"/>
      <c r="GQ174" s="61"/>
      <c r="GR174" s="61"/>
      <c r="GS174" s="61"/>
      <c r="GT174" s="61"/>
      <c r="GU174" s="61"/>
      <c r="GV174" s="61"/>
      <c r="GW174" s="61"/>
      <c r="GX174" s="61"/>
      <c r="GY174" s="61"/>
      <c r="GZ174" s="61"/>
      <c r="HA174" s="61"/>
      <c r="HB174" s="61"/>
      <c r="HC174" s="61"/>
      <c r="HD174" s="61"/>
      <c r="HE174" s="61"/>
      <c r="HF174" s="61"/>
      <c r="HG174" s="61"/>
      <c r="HH174" s="61"/>
      <c r="HI174" s="61"/>
      <c r="HJ174" s="61"/>
      <c r="HK174" s="61"/>
      <c r="HL174" s="61"/>
      <c r="HM174" s="61"/>
      <c r="HN174" s="61"/>
      <c r="HO174" s="61"/>
      <c r="HP174" s="61"/>
      <c r="HQ174" s="61"/>
      <c r="HR174" s="61"/>
      <c r="HS174" s="61"/>
      <c r="HT174" s="61"/>
      <c r="HU174" s="61"/>
      <c r="HV174" s="61"/>
      <c r="HW174" s="61"/>
      <c r="HX174" s="61"/>
      <c r="HY174" s="61"/>
      <c r="HZ174" s="61"/>
      <c r="IA174" s="61"/>
      <c r="IB174" s="61"/>
      <c r="IC174" s="61"/>
      <c r="ID174" s="61"/>
      <c r="IE174" s="61"/>
      <c r="IF174" s="61"/>
      <c r="IG174" s="61"/>
      <c r="IH174" s="61"/>
      <c r="II174" s="61"/>
      <c r="IJ174" s="61"/>
      <c r="IK174" s="61"/>
      <c r="IL174" s="61"/>
      <c r="IM174" s="61"/>
      <c r="IN174" s="61"/>
      <c r="IO174" s="61"/>
      <c r="IP174" s="61"/>
      <c r="IQ174" s="61"/>
      <c r="IR174" s="61"/>
      <c r="IS174" s="61"/>
      <c r="IT174" s="61"/>
      <c r="IU174" s="61"/>
      <c r="IV174" s="61"/>
      <c r="IW174" s="61"/>
    </row>
    <row r="175" customFormat="false" ht="27" hidden="false" customHeight="false" outlineLevel="0" collapsed="false">
      <c r="A175" s="97" t="n">
        <v>36893</v>
      </c>
      <c r="B175" s="98" t="s">
        <v>40</v>
      </c>
      <c r="C175" s="100" t="s">
        <v>366</v>
      </c>
      <c r="D175" s="98" t="s">
        <v>67</v>
      </c>
      <c r="E175" s="101"/>
      <c r="F175" s="101"/>
      <c r="G175" s="84" t="s">
        <v>43</v>
      </c>
      <c r="H175" s="101" t="n">
        <v>3</v>
      </c>
      <c r="I175" s="81" t="s">
        <v>375</v>
      </c>
      <c r="J175" s="84" t="s">
        <v>376</v>
      </c>
      <c r="K175" s="84" t="s">
        <v>115</v>
      </c>
      <c r="L175" s="84" t="s">
        <v>115</v>
      </c>
      <c r="M175" s="84" t="s">
        <v>115</v>
      </c>
      <c r="N175" s="102" t="n">
        <v>1</v>
      </c>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L175" s="61"/>
      <c r="AM175" s="61"/>
      <c r="AN175" s="61"/>
      <c r="AO175" s="61"/>
      <c r="AP175" s="61"/>
      <c r="AQ175" s="61"/>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c r="BQ175" s="61"/>
      <c r="BR175" s="61"/>
      <c r="BS175" s="61"/>
      <c r="BT175" s="61"/>
      <c r="BU175" s="61"/>
      <c r="BV175" s="61"/>
      <c r="BW175" s="61"/>
      <c r="BX175" s="61"/>
      <c r="BY175" s="61"/>
      <c r="BZ175" s="61"/>
      <c r="CA175" s="61"/>
      <c r="CB175" s="61"/>
      <c r="CC175" s="61"/>
      <c r="CD175" s="61"/>
      <c r="CE175" s="61"/>
      <c r="CF175" s="61"/>
      <c r="CG175" s="61"/>
      <c r="CH175" s="61"/>
      <c r="CI175" s="61"/>
      <c r="CJ175" s="61"/>
      <c r="CK175" s="61"/>
      <c r="CL175" s="61"/>
      <c r="CM175" s="61"/>
      <c r="CN175" s="61"/>
      <c r="CO175" s="61"/>
      <c r="CP175" s="61"/>
      <c r="CQ175" s="61"/>
      <c r="CR175" s="61"/>
      <c r="CS175" s="61"/>
      <c r="CT175" s="61"/>
      <c r="CU175" s="61"/>
      <c r="CV175" s="61"/>
      <c r="CW175" s="61"/>
      <c r="CX175" s="61"/>
      <c r="CY175" s="61"/>
      <c r="CZ175" s="61"/>
      <c r="DA175" s="61"/>
      <c r="DB175" s="61"/>
      <c r="DC175" s="61"/>
      <c r="DD175" s="61"/>
      <c r="DE175" s="61"/>
      <c r="DF175" s="61"/>
      <c r="DG175" s="61"/>
      <c r="DH175" s="61"/>
      <c r="DI175" s="61"/>
      <c r="DJ175" s="61"/>
      <c r="DK175" s="61"/>
      <c r="DL175" s="61"/>
      <c r="DM175" s="61"/>
      <c r="DN175" s="61"/>
      <c r="DO175" s="61"/>
      <c r="DP175" s="61"/>
      <c r="DQ175" s="61"/>
      <c r="DR175" s="61"/>
      <c r="DS175" s="61"/>
      <c r="DT175" s="61"/>
      <c r="DU175" s="61"/>
      <c r="DV175" s="61"/>
      <c r="DW175" s="61"/>
      <c r="DX175" s="61"/>
      <c r="DY175" s="61"/>
      <c r="DZ175" s="61"/>
      <c r="EA175" s="61"/>
      <c r="EB175" s="61"/>
      <c r="EC175" s="61"/>
      <c r="ED175" s="61"/>
      <c r="EE175" s="61"/>
      <c r="EF175" s="61"/>
      <c r="EG175" s="61"/>
      <c r="EH175" s="61"/>
      <c r="EI175" s="61"/>
      <c r="EJ175" s="61"/>
      <c r="EK175" s="61"/>
      <c r="EL175" s="61"/>
      <c r="EM175" s="61"/>
      <c r="EN175" s="61"/>
      <c r="EO175" s="61"/>
      <c r="EP175" s="61"/>
      <c r="EQ175" s="61"/>
      <c r="ER175" s="61"/>
      <c r="ES175" s="61"/>
      <c r="ET175" s="61"/>
      <c r="EU175" s="61"/>
      <c r="EV175" s="61"/>
      <c r="EW175" s="61"/>
      <c r="EX175" s="61"/>
      <c r="EY175" s="61"/>
      <c r="EZ175" s="61"/>
      <c r="FA175" s="61"/>
      <c r="FB175" s="61"/>
      <c r="FC175" s="61"/>
      <c r="FD175" s="61"/>
      <c r="FE175" s="61"/>
      <c r="FF175" s="61"/>
      <c r="FG175" s="61"/>
      <c r="FH175" s="61"/>
      <c r="FI175" s="61"/>
      <c r="FJ175" s="61"/>
      <c r="FK175" s="61"/>
      <c r="FL175" s="61"/>
      <c r="FM175" s="61"/>
      <c r="FN175" s="61"/>
      <c r="FO175" s="61"/>
      <c r="FP175" s="61"/>
      <c r="FQ175" s="61"/>
      <c r="FR175" s="61"/>
      <c r="FS175" s="61"/>
      <c r="FT175" s="61"/>
      <c r="FU175" s="61"/>
      <c r="FV175" s="61"/>
      <c r="FW175" s="61"/>
      <c r="FX175" s="61"/>
      <c r="FY175" s="61"/>
      <c r="FZ175" s="61"/>
      <c r="GA175" s="61"/>
      <c r="GB175" s="61"/>
      <c r="GC175" s="61"/>
      <c r="GD175" s="61"/>
      <c r="GE175" s="61"/>
      <c r="GF175" s="61"/>
      <c r="GG175" s="61"/>
      <c r="GH175" s="61"/>
      <c r="GI175" s="61"/>
      <c r="GJ175" s="61"/>
      <c r="GK175" s="61"/>
      <c r="GL175" s="61"/>
      <c r="GM175" s="61"/>
      <c r="GN175" s="61"/>
      <c r="GO175" s="61"/>
      <c r="GP175" s="61"/>
      <c r="GQ175" s="61"/>
      <c r="GR175" s="61"/>
      <c r="GS175" s="61"/>
      <c r="GT175" s="61"/>
      <c r="GU175" s="61"/>
      <c r="GV175" s="61"/>
      <c r="GW175" s="61"/>
      <c r="GX175" s="61"/>
      <c r="GY175" s="61"/>
      <c r="GZ175" s="61"/>
      <c r="HA175" s="61"/>
      <c r="HB175" s="61"/>
      <c r="HC175" s="61"/>
      <c r="HD175" s="61"/>
      <c r="HE175" s="61"/>
      <c r="HF175" s="61"/>
      <c r="HG175" s="61"/>
      <c r="HH175" s="61"/>
      <c r="HI175" s="61"/>
      <c r="HJ175" s="61"/>
      <c r="HK175" s="61"/>
      <c r="HL175" s="61"/>
      <c r="HM175" s="61"/>
      <c r="HN175" s="61"/>
      <c r="HO175" s="61"/>
      <c r="HP175" s="61"/>
      <c r="HQ175" s="61"/>
      <c r="HR175" s="61"/>
      <c r="HS175" s="61"/>
      <c r="HT175" s="61"/>
      <c r="HU175" s="61"/>
      <c r="HV175" s="61"/>
      <c r="HW175" s="61"/>
      <c r="HX175" s="61"/>
      <c r="HY175" s="61"/>
      <c r="HZ175" s="61"/>
      <c r="IA175" s="61"/>
      <c r="IB175" s="61"/>
      <c r="IC175" s="61"/>
      <c r="ID175" s="61"/>
      <c r="IE175" s="61"/>
      <c r="IF175" s="61"/>
      <c r="IG175" s="61"/>
      <c r="IH175" s="61"/>
      <c r="II175" s="61"/>
      <c r="IJ175" s="61"/>
      <c r="IK175" s="61"/>
      <c r="IL175" s="61"/>
      <c r="IM175" s="61"/>
      <c r="IN175" s="61"/>
      <c r="IO175" s="61"/>
      <c r="IP175" s="61"/>
      <c r="IQ175" s="61"/>
      <c r="IR175" s="61"/>
      <c r="IS175" s="61"/>
      <c r="IT175" s="61"/>
      <c r="IU175" s="61"/>
      <c r="IV175" s="61"/>
      <c r="IW175" s="61"/>
    </row>
    <row r="176" customFormat="false" ht="27" hidden="false" customHeight="false" outlineLevel="0" collapsed="false">
      <c r="A176" s="97" t="n">
        <v>36893</v>
      </c>
      <c r="B176" s="98" t="s">
        <v>40</v>
      </c>
      <c r="C176" s="100" t="s">
        <v>332</v>
      </c>
      <c r="D176" s="98" t="s">
        <v>67</v>
      </c>
      <c r="E176" s="101"/>
      <c r="F176" s="101"/>
      <c r="G176" s="84" t="s">
        <v>43</v>
      </c>
      <c r="H176" s="101" t="n">
        <v>3</v>
      </c>
      <c r="I176" s="81" t="s">
        <v>375</v>
      </c>
      <c r="J176" s="84" t="s">
        <v>376</v>
      </c>
      <c r="K176" s="84" t="s">
        <v>115</v>
      </c>
      <c r="L176" s="84" t="s">
        <v>115</v>
      </c>
      <c r="M176" s="84" t="s">
        <v>115</v>
      </c>
      <c r="N176" s="102" t="n">
        <v>1</v>
      </c>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L176" s="61"/>
      <c r="AM176" s="61"/>
      <c r="AN176" s="61"/>
      <c r="AO176" s="61"/>
      <c r="AP176" s="61"/>
      <c r="AQ176" s="61"/>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c r="BQ176" s="61"/>
      <c r="BR176" s="61"/>
      <c r="BS176" s="61"/>
      <c r="BT176" s="61"/>
      <c r="BU176" s="61"/>
      <c r="BV176" s="61"/>
      <c r="BW176" s="61"/>
      <c r="BX176" s="61"/>
      <c r="BY176" s="61"/>
      <c r="BZ176" s="61"/>
      <c r="CA176" s="61"/>
      <c r="CB176" s="61"/>
      <c r="CC176" s="61"/>
      <c r="CD176" s="61"/>
      <c r="CE176" s="61"/>
      <c r="CF176" s="61"/>
      <c r="CG176" s="61"/>
      <c r="CH176" s="61"/>
      <c r="CI176" s="61"/>
      <c r="CJ176" s="61"/>
      <c r="CK176" s="61"/>
      <c r="CL176" s="61"/>
      <c r="CM176" s="61"/>
      <c r="CN176" s="61"/>
      <c r="CO176" s="61"/>
      <c r="CP176" s="61"/>
      <c r="CQ176" s="61"/>
      <c r="CR176" s="61"/>
      <c r="CS176" s="61"/>
      <c r="CT176" s="61"/>
      <c r="CU176" s="61"/>
      <c r="CV176" s="61"/>
      <c r="CW176" s="61"/>
      <c r="CX176" s="61"/>
      <c r="CY176" s="61"/>
      <c r="CZ176" s="61"/>
      <c r="DA176" s="61"/>
      <c r="DB176" s="61"/>
      <c r="DC176" s="61"/>
      <c r="DD176" s="61"/>
      <c r="DE176" s="61"/>
      <c r="DF176" s="61"/>
      <c r="DG176" s="61"/>
      <c r="DH176" s="61"/>
      <c r="DI176" s="61"/>
      <c r="DJ176" s="61"/>
      <c r="DK176" s="61"/>
      <c r="DL176" s="61"/>
      <c r="DM176" s="61"/>
      <c r="DN176" s="61"/>
      <c r="DO176" s="61"/>
      <c r="DP176" s="61"/>
      <c r="DQ176" s="61"/>
      <c r="DR176" s="61"/>
      <c r="DS176" s="61"/>
      <c r="DT176" s="61"/>
      <c r="DU176" s="61"/>
      <c r="DV176" s="61"/>
      <c r="DW176" s="61"/>
      <c r="DX176" s="61"/>
      <c r="DY176" s="61"/>
      <c r="DZ176" s="61"/>
      <c r="EA176" s="61"/>
      <c r="EB176" s="61"/>
      <c r="EC176" s="61"/>
      <c r="ED176" s="61"/>
      <c r="EE176" s="61"/>
      <c r="EF176" s="61"/>
      <c r="EG176" s="61"/>
      <c r="EH176" s="61"/>
      <c r="EI176" s="61"/>
      <c r="EJ176" s="61"/>
      <c r="EK176" s="61"/>
      <c r="EL176" s="61"/>
      <c r="EM176" s="61"/>
      <c r="EN176" s="61"/>
      <c r="EO176" s="61"/>
      <c r="EP176" s="61"/>
      <c r="EQ176" s="61"/>
      <c r="ER176" s="61"/>
      <c r="ES176" s="61"/>
      <c r="ET176" s="61"/>
      <c r="EU176" s="61"/>
      <c r="EV176" s="61"/>
      <c r="EW176" s="61"/>
      <c r="EX176" s="61"/>
      <c r="EY176" s="61"/>
      <c r="EZ176" s="61"/>
      <c r="FA176" s="61"/>
      <c r="FB176" s="61"/>
      <c r="FC176" s="61"/>
      <c r="FD176" s="61"/>
      <c r="FE176" s="61"/>
      <c r="FF176" s="61"/>
      <c r="FG176" s="61"/>
      <c r="FH176" s="61"/>
      <c r="FI176" s="61"/>
      <c r="FJ176" s="61"/>
      <c r="FK176" s="61"/>
      <c r="FL176" s="61"/>
      <c r="FM176" s="61"/>
      <c r="FN176" s="61"/>
      <c r="FO176" s="61"/>
      <c r="FP176" s="61"/>
      <c r="FQ176" s="61"/>
      <c r="FR176" s="61"/>
      <c r="FS176" s="61"/>
      <c r="FT176" s="61"/>
      <c r="FU176" s="61"/>
      <c r="FV176" s="61"/>
      <c r="FW176" s="61"/>
      <c r="FX176" s="61"/>
      <c r="FY176" s="61"/>
      <c r="FZ176" s="61"/>
      <c r="GA176" s="61"/>
      <c r="GB176" s="61"/>
      <c r="GC176" s="61"/>
      <c r="GD176" s="61"/>
      <c r="GE176" s="61"/>
      <c r="GF176" s="61"/>
      <c r="GG176" s="61"/>
      <c r="GH176" s="61"/>
      <c r="GI176" s="61"/>
      <c r="GJ176" s="61"/>
      <c r="GK176" s="61"/>
      <c r="GL176" s="61"/>
      <c r="GM176" s="61"/>
      <c r="GN176" s="61"/>
      <c r="GO176" s="61"/>
      <c r="GP176" s="61"/>
      <c r="GQ176" s="61"/>
      <c r="GR176" s="61"/>
      <c r="GS176" s="61"/>
      <c r="GT176" s="61"/>
      <c r="GU176" s="61"/>
      <c r="GV176" s="61"/>
      <c r="GW176" s="61"/>
      <c r="GX176" s="61"/>
      <c r="GY176" s="61"/>
      <c r="GZ176" s="61"/>
      <c r="HA176" s="61"/>
      <c r="HB176" s="61"/>
      <c r="HC176" s="61"/>
      <c r="HD176" s="61"/>
      <c r="HE176" s="61"/>
      <c r="HF176" s="61"/>
      <c r="HG176" s="61"/>
      <c r="HH176" s="61"/>
      <c r="HI176" s="61"/>
      <c r="HJ176" s="61"/>
      <c r="HK176" s="61"/>
      <c r="HL176" s="61"/>
      <c r="HM176" s="61"/>
      <c r="HN176" s="61"/>
      <c r="HO176" s="61"/>
      <c r="HP176" s="61"/>
      <c r="HQ176" s="61"/>
      <c r="HR176" s="61"/>
      <c r="HS176" s="61"/>
      <c r="HT176" s="61"/>
      <c r="HU176" s="61"/>
      <c r="HV176" s="61"/>
      <c r="HW176" s="61"/>
      <c r="HX176" s="61"/>
      <c r="HY176" s="61"/>
      <c r="HZ176" s="61"/>
      <c r="IA176" s="61"/>
      <c r="IB176" s="61"/>
      <c r="IC176" s="61"/>
      <c r="ID176" s="61"/>
      <c r="IE176" s="61"/>
      <c r="IF176" s="61"/>
      <c r="IG176" s="61"/>
      <c r="IH176" s="61"/>
      <c r="II176" s="61"/>
      <c r="IJ176" s="61"/>
      <c r="IK176" s="61"/>
      <c r="IL176" s="61"/>
      <c r="IM176" s="61"/>
      <c r="IN176" s="61"/>
      <c r="IO176" s="61"/>
      <c r="IP176" s="61"/>
      <c r="IQ176" s="61"/>
      <c r="IR176" s="61"/>
      <c r="IS176" s="61"/>
      <c r="IT176" s="61"/>
      <c r="IU176" s="61"/>
      <c r="IV176" s="61"/>
      <c r="IW176" s="61"/>
    </row>
    <row r="177" customFormat="false" ht="52.5" hidden="false" customHeight="true" outlineLevel="0" collapsed="false">
      <c r="A177" s="97" t="n">
        <v>36893</v>
      </c>
      <c r="B177" s="98" t="s">
        <v>40</v>
      </c>
      <c r="C177" s="98" t="s">
        <v>205</v>
      </c>
      <c r="D177" s="98" t="s">
        <v>67</v>
      </c>
      <c r="E177" s="101"/>
      <c r="F177" s="101"/>
      <c r="G177" s="84" t="s">
        <v>360</v>
      </c>
      <c r="H177" s="101" t="n">
        <v>3</v>
      </c>
      <c r="I177" s="81" t="s">
        <v>377</v>
      </c>
      <c r="J177" s="98" t="s">
        <v>378</v>
      </c>
      <c r="K177" s="84" t="s">
        <v>115</v>
      </c>
      <c r="L177" s="84" t="s">
        <v>111</v>
      </c>
      <c r="M177" s="84" t="s">
        <v>111</v>
      </c>
      <c r="N177" s="102" t="n">
        <v>2</v>
      </c>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c r="AM177" s="61"/>
      <c r="AN177" s="61"/>
      <c r="AO177" s="61"/>
      <c r="AP177" s="61"/>
      <c r="AQ177" s="61"/>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c r="BQ177" s="61"/>
      <c r="BR177" s="61"/>
      <c r="BS177" s="61"/>
      <c r="BT177" s="61"/>
      <c r="BU177" s="61"/>
      <c r="BV177" s="61"/>
      <c r="BW177" s="61"/>
      <c r="BX177" s="61"/>
      <c r="BY177" s="61"/>
      <c r="BZ177" s="61"/>
      <c r="CA177" s="61"/>
      <c r="CB177" s="61"/>
      <c r="CC177" s="61"/>
      <c r="CD177" s="61"/>
      <c r="CE177" s="61"/>
      <c r="CF177" s="61"/>
      <c r="CG177" s="61"/>
      <c r="CH177" s="61"/>
      <c r="CI177" s="61"/>
      <c r="CJ177" s="61"/>
      <c r="CK177" s="61"/>
      <c r="CL177" s="61"/>
      <c r="CM177" s="61"/>
      <c r="CN177" s="61"/>
      <c r="CO177" s="61"/>
      <c r="CP177" s="61"/>
      <c r="CQ177" s="61"/>
      <c r="CR177" s="61"/>
      <c r="CS177" s="61"/>
      <c r="CT177" s="61"/>
      <c r="CU177" s="61"/>
      <c r="CV177" s="61"/>
      <c r="CW177" s="61"/>
      <c r="CX177" s="61"/>
      <c r="CY177" s="61"/>
      <c r="CZ177" s="61"/>
      <c r="DA177" s="61"/>
      <c r="DB177" s="61"/>
      <c r="DC177" s="61"/>
      <c r="DD177" s="61"/>
      <c r="DE177" s="61"/>
      <c r="DF177" s="61"/>
      <c r="DG177" s="61"/>
      <c r="DH177" s="61"/>
      <c r="DI177" s="61"/>
      <c r="DJ177" s="61"/>
      <c r="DK177" s="61"/>
      <c r="DL177" s="61"/>
      <c r="DM177" s="61"/>
      <c r="DN177" s="61"/>
      <c r="DO177" s="61"/>
      <c r="DP177" s="61"/>
      <c r="DQ177" s="61"/>
      <c r="DR177" s="61"/>
      <c r="DS177" s="61"/>
      <c r="DT177" s="61"/>
      <c r="DU177" s="61"/>
      <c r="DV177" s="61"/>
      <c r="DW177" s="61"/>
      <c r="DX177" s="61"/>
      <c r="DY177" s="61"/>
      <c r="DZ177" s="61"/>
      <c r="EA177" s="61"/>
      <c r="EB177" s="61"/>
      <c r="EC177" s="61"/>
      <c r="ED177" s="61"/>
      <c r="EE177" s="61"/>
      <c r="EF177" s="61"/>
      <c r="EG177" s="61"/>
      <c r="EH177" s="61"/>
      <c r="EI177" s="61"/>
      <c r="EJ177" s="61"/>
      <c r="EK177" s="61"/>
      <c r="EL177" s="61"/>
      <c r="EM177" s="61"/>
      <c r="EN177" s="61"/>
      <c r="EO177" s="61"/>
      <c r="EP177" s="61"/>
      <c r="EQ177" s="61"/>
      <c r="ER177" s="61"/>
      <c r="ES177" s="61"/>
      <c r="ET177" s="61"/>
      <c r="EU177" s="61"/>
      <c r="EV177" s="61"/>
      <c r="EW177" s="61"/>
      <c r="EX177" s="61"/>
      <c r="EY177" s="61"/>
      <c r="EZ177" s="61"/>
      <c r="FA177" s="61"/>
      <c r="FB177" s="61"/>
      <c r="FC177" s="61"/>
      <c r="FD177" s="61"/>
      <c r="FE177" s="61"/>
      <c r="FF177" s="61"/>
      <c r="FG177" s="61"/>
      <c r="FH177" s="61"/>
      <c r="FI177" s="61"/>
      <c r="FJ177" s="61"/>
      <c r="FK177" s="61"/>
      <c r="FL177" s="61"/>
      <c r="FM177" s="61"/>
      <c r="FN177" s="61"/>
      <c r="FO177" s="61"/>
      <c r="FP177" s="61"/>
      <c r="FQ177" s="61"/>
      <c r="FR177" s="61"/>
      <c r="FS177" s="61"/>
      <c r="FT177" s="61"/>
      <c r="FU177" s="61"/>
      <c r="FV177" s="61"/>
      <c r="FW177" s="61"/>
      <c r="FX177" s="61"/>
      <c r="FY177" s="61"/>
      <c r="FZ177" s="61"/>
      <c r="GA177" s="61"/>
      <c r="GB177" s="61"/>
      <c r="GC177" s="61"/>
      <c r="GD177" s="61"/>
      <c r="GE177" s="61"/>
      <c r="GF177" s="61"/>
      <c r="GG177" s="61"/>
      <c r="GH177" s="61"/>
      <c r="GI177" s="61"/>
      <c r="GJ177" s="61"/>
      <c r="GK177" s="61"/>
      <c r="GL177" s="61"/>
      <c r="GM177" s="61"/>
      <c r="GN177" s="61"/>
      <c r="GO177" s="61"/>
      <c r="GP177" s="61"/>
      <c r="GQ177" s="61"/>
      <c r="GR177" s="61"/>
      <c r="GS177" s="61"/>
      <c r="GT177" s="61"/>
      <c r="GU177" s="61"/>
      <c r="GV177" s="61"/>
      <c r="GW177" s="61"/>
      <c r="GX177" s="61"/>
      <c r="GY177" s="61"/>
      <c r="GZ177" s="61"/>
      <c r="HA177" s="61"/>
      <c r="HB177" s="61"/>
      <c r="HC177" s="61"/>
      <c r="HD177" s="61"/>
      <c r="HE177" s="61"/>
      <c r="HF177" s="61"/>
      <c r="HG177" s="61"/>
      <c r="HH177" s="61"/>
      <c r="HI177" s="61"/>
      <c r="HJ177" s="61"/>
      <c r="HK177" s="61"/>
      <c r="HL177" s="61"/>
      <c r="HM177" s="61"/>
      <c r="HN177" s="61"/>
      <c r="HO177" s="61"/>
      <c r="HP177" s="61"/>
      <c r="HQ177" s="61"/>
      <c r="HR177" s="61"/>
      <c r="HS177" s="61"/>
      <c r="HT177" s="61"/>
      <c r="HU177" s="61"/>
      <c r="HV177" s="61"/>
      <c r="HW177" s="61"/>
      <c r="HX177" s="61"/>
      <c r="HY177" s="61"/>
      <c r="HZ177" s="61"/>
      <c r="IA177" s="61"/>
      <c r="IB177" s="61"/>
      <c r="IC177" s="61"/>
      <c r="ID177" s="61"/>
      <c r="IE177" s="61"/>
      <c r="IF177" s="61"/>
      <c r="IG177" s="61"/>
      <c r="IH177" s="61"/>
      <c r="II177" s="61"/>
      <c r="IJ177" s="61"/>
      <c r="IK177" s="61"/>
      <c r="IL177" s="61"/>
      <c r="IM177" s="61"/>
      <c r="IN177" s="61"/>
      <c r="IO177" s="61"/>
      <c r="IP177" s="61"/>
      <c r="IQ177" s="61"/>
      <c r="IR177" s="61"/>
      <c r="IS177" s="61"/>
      <c r="IT177" s="61"/>
      <c r="IU177" s="61"/>
      <c r="IV177" s="61"/>
      <c r="IW177" s="61"/>
    </row>
    <row r="178" customFormat="false" ht="39" hidden="false" customHeight="true" outlineLevel="0" collapsed="false">
      <c r="A178" s="97" t="n">
        <v>36889</v>
      </c>
      <c r="B178" s="98" t="s">
        <v>40</v>
      </c>
      <c r="C178" s="98" t="s">
        <v>205</v>
      </c>
      <c r="D178" s="98" t="s">
        <v>67</v>
      </c>
      <c r="E178" s="101"/>
      <c r="F178" s="101"/>
      <c r="G178" s="84" t="s">
        <v>43</v>
      </c>
      <c r="H178" s="101" t="n">
        <v>3</v>
      </c>
      <c r="I178" s="81" t="s">
        <v>379</v>
      </c>
      <c r="J178" s="84" t="s">
        <v>380</v>
      </c>
      <c r="K178" s="84" t="s">
        <v>115</v>
      </c>
      <c r="L178" s="84" t="s">
        <v>115</v>
      </c>
      <c r="M178" s="84" t="s">
        <v>115</v>
      </c>
      <c r="N178" s="102" t="n">
        <v>1</v>
      </c>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c r="AL178" s="61"/>
      <c r="AM178" s="61"/>
      <c r="AN178" s="61"/>
      <c r="AO178" s="61"/>
      <c r="AP178" s="61"/>
      <c r="AQ178" s="61"/>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c r="BN178" s="61"/>
      <c r="BO178" s="61"/>
      <c r="BP178" s="61"/>
      <c r="BQ178" s="61"/>
      <c r="BR178" s="61"/>
      <c r="BS178" s="61"/>
      <c r="BT178" s="61"/>
      <c r="BU178" s="61"/>
      <c r="BV178" s="61"/>
      <c r="BW178" s="61"/>
      <c r="BX178" s="61"/>
      <c r="BY178" s="61"/>
      <c r="BZ178" s="61"/>
      <c r="CA178" s="61"/>
      <c r="CB178" s="61"/>
      <c r="CC178" s="61"/>
      <c r="CD178" s="61"/>
      <c r="CE178" s="61"/>
      <c r="CF178" s="61"/>
      <c r="CG178" s="61"/>
      <c r="CH178" s="61"/>
      <c r="CI178" s="61"/>
      <c r="CJ178" s="61"/>
      <c r="CK178" s="61"/>
      <c r="CL178" s="61"/>
      <c r="CM178" s="61"/>
      <c r="CN178" s="61"/>
      <c r="CO178" s="61"/>
      <c r="CP178" s="61"/>
      <c r="CQ178" s="61"/>
      <c r="CR178" s="61"/>
      <c r="CS178" s="61"/>
      <c r="CT178" s="61"/>
      <c r="CU178" s="61"/>
      <c r="CV178" s="61"/>
      <c r="CW178" s="61"/>
      <c r="CX178" s="61"/>
      <c r="CY178" s="61"/>
      <c r="CZ178" s="61"/>
      <c r="DA178" s="61"/>
      <c r="DB178" s="61"/>
      <c r="DC178" s="61"/>
      <c r="DD178" s="61"/>
      <c r="DE178" s="61"/>
      <c r="DF178" s="61"/>
      <c r="DG178" s="61"/>
      <c r="DH178" s="61"/>
      <c r="DI178" s="61"/>
      <c r="DJ178" s="61"/>
      <c r="DK178" s="61"/>
      <c r="DL178" s="61"/>
      <c r="DM178" s="61"/>
      <c r="DN178" s="61"/>
      <c r="DO178" s="61"/>
      <c r="DP178" s="61"/>
      <c r="DQ178" s="61"/>
      <c r="DR178" s="61"/>
      <c r="DS178" s="61"/>
      <c r="DT178" s="61"/>
      <c r="DU178" s="61"/>
      <c r="DV178" s="61"/>
      <c r="DW178" s="61"/>
      <c r="DX178" s="61"/>
      <c r="DY178" s="61"/>
      <c r="DZ178" s="61"/>
      <c r="EA178" s="61"/>
      <c r="EB178" s="61"/>
      <c r="EC178" s="61"/>
      <c r="ED178" s="61"/>
      <c r="EE178" s="61"/>
      <c r="EF178" s="61"/>
      <c r="EG178" s="61"/>
      <c r="EH178" s="61"/>
      <c r="EI178" s="61"/>
      <c r="EJ178" s="61"/>
      <c r="EK178" s="61"/>
      <c r="EL178" s="61"/>
      <c r="EM178" s="61"/>
      <c r="EN178" s="61"/>
      <c r="EO178" s="61"/>
      <c r="EP178" s="61"/>
      <c r="EQ178" s="61"/>
      <c r="ER178" s="61"/>
      <c r="ES178" s="61"/>
      <c r="ET178" s="61"/>
      <c r="EU178" s="61"/>
      <c r="EV178" s="61"/>
      <c r="EW178" s="61"/>
      <c r="EX178" s="61"/>
      <c r="EY178" s="61"/>
      <c r="EZ178" s="61"/>
      <c r="FA178" s="61"/>
      <c r="FB178" s="61"/>
      <c r="FC178" s="61"/>
      <c r="FD178" s="61"/>
      <c r="FE178" s="61"/>
      <c r="FF178" s="61"/>
      <c r="FG178" s="61"/>
      <c r="FH178" s="61"/>
      <c r="FI178" s="61"/>
      <c r="FJ178" s="61"/>
      <c r="FK178" s="61"/>
      <c r="FL178" s="61"/>
      <c r="FM178" s="61"/>
      <c r="FN178" s="61"/>
      <c r="FO178" s="61"/>
      <c r="FP178" s="61"/>
      <c r="FQ178" s="61"/>
      <c r="FR178" s="61"/>
      <c r="FS178" s="61"/>
      <c r="FT178" s="61"/>
      <c r="FU178" s="61"/>
      <c r="FV178" s="61"/>
      <c r="FW178" s="61"/>
      <c r="FX178" s="61"/>
      <c r="FY178" s="61"/>
      <c r="FZ178" s="61"/>
      <c r="GA178" s="61"/>
      <c r="GB178" s="61"/>
      <c r="GC178" s="61"/>
      <c r="GD178" s="61"/>
      <c r="GE178" s="61"/>
      <c r="GF178" s="61"/>
      <c r="GG178" s="61"/>
      <c r="GH178" s="61"/>
      <c r="GI178" s="61"/>
      <c r="GJ178" s="61"/>
      <c r="GK178" s="61"/>
      <c r="GL178" s="61"/>
      <c r="GM178" s="61"/>
      <c r="GN178" s="61"/>
      <c r="GO178" s="61"/>
      <c r="GP178" s="61"/>
      <c r="GQ178" s="61"/>
      <c r="GR178" s="61"/>
      <c r="GS178" s="61"/>
      <c r="GT178" s="61"/>
      <c r="GU178" s="61"/>
      <c r="GV178" s="61"/>
      <c r="GW178" s="61"/>
      <c r="GX178" s="61"/>
      <c r="GY178" s="61"/>
      <c r="GZ178" s="61"/>
      <c r="HA178" s="61"/>
      <c r="HB178" s="61"/>
      <c r="HC178" s="61"/>
      <c r="HD178" s="61"/>
      <c r="HE178" s="61"/>
      <c r="HF178" s="61"/>
      <c r="HG178" s="61"/>
      <c r="HH178" s="61"/>
      <c r="HI178" s="61"/>
      <c r="HJ178" s="61"/>
      <c r="HK178" s="61"/>
      <c r="HL178" s="61"/>
      <c r="HM178" s="61"/>
      <c r="HN178" s="61"/>
      <c r="HO178" s="61"/>
      <c r="HP178" s="61"/>
      <c r="HQ178" s="61"/>
      <c r="HR178" s="61"/>
      <c r="HS178" s="61"/>
      <c r="HT178" s="61"/>
      <c r="HU178" s="61"/>
      <c r="HV178" s="61"/>
      <c r="HW178" s="61"/>
      <c r="HX178" s="61"/>
      <c r="HY178" s="61"/>
      <c r="HZ178" s="61"/>
      <c r="IA178" s="61"/>
      <c r="IB178" s="61"/>
      <c r="IC178" s="61"/>
      <c r="ID178" s="61"/>
      <c r="IE178" s="61"/>
      <c r="IF178" s="61"/>
      <c r="IG178" s="61"/>
      <c r="IH178" s="61"/>
      <c r="II178" s="61"/>
      <c r="IJ178" s="61"/>
      <c r="IK178" s="61"/>
      <c r="IL178" s="61"/>
      <c r="IM178" s="61"/>
      <c r="IN178" s="61"/>
      <c r="IO178" s="61"/>
      <c r="IP178" s="61"/>
      <c r="IQ178" s="61"/>
      <c r="IR178" s="61"/>
      <c r="IS178" s="61"/>
      <c r="IT178" s="61"/>
      <c r="IU178" s="61"/>
      <c r="IV178" s="61"/>
      <c r="IW178" s="61"/>
    </row>
    <row r="179" customFormat="false" ht="27" hidden="false" customHeight="false" outlineLevel="0" collapsed="false">
      <c r="A179" s="97" t="n">
        <v>36889</v>
      </c>
      <c r="B179" s="98" t="s">
        <v>40</v>
      </c>
      <c r="C179" s="100" t="s">
        <v>381</v>
      </c>
      <c r="D179" s="98" t="s">
        <v>67</v>
      </c>
      <c r="E179" s="101"/>
      <c r="F179" s="101"/>
      <c r="G179" s="84" t="s">
        <v>382</v>
      </c>
      <c r="H179" s="101" t="n">
        <v>3</v>
      </c>
      <c r="I179" s="81" t="s">
        <v>383</v>
      </c>
      <c r="J179" s="84" t="s">
        <v>384</v>
      </c>
      <c r="K179" s="84" t="s">
        <v>115</v>
      </c>
      <c r="L179" s="84" t="s">
        <v>115</v>
      </c>
      <c r="M179" s="84" t="s">
        <v>115</v>
      </c>
      <c r="N179" s="102" t="n">
        <v>1</v>
      </c>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c r="AL179" s="61"/>
      <c r="AM179" s="61"/>
      <c r="AN179" s="61"/>
      <c r="AO179" s="61"/>
      <c r="AP179" s="61"/>
      <c r="AQ179" s="61"/>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c r="BQ179" s="61"/>
      <c r="BR179" s="61"/>
      <c r="BS179" s="61"/>
      <c r="BT179" s="61"/>
      <c r="BU179" s="61"/>
      <c r="BV179" s="61"/>
      <c r="BW179" s="61"/>
      <c r="BX179" s="61"/>
      <c r="BY179" s="61"/>
      <c r="BZ179" s="61"/>
      <c r="CA179" s="61"/>
      <c r="CB179" s="61"/>
      <c r="CC179" s="61"/>
      <c r="CD179" s="61"/>
      <c r="CE179" s="61"/>
      <c r="CF179" s="61"/>
      <c r="CG179" s="61"/>
      <c r="CH179" s="61"/>
      <c r="CI179" s="61"/>
      <c r="CJ179" s="61"/>
      <c r="CK179" s="61"/>
      <c r="CL179" s="61"/>
      <c r="CM179" s="61"/>
      <c r="CN179" s="61"/>
      <c r="CO179" s="61"/>
      <c r="CP179" s="61"/>
      <c r="CQ179" s="61"/>
      <c r="CR179" s="61"/>
      <c r="CS179" s="61"/>
      <c r="CT179" s="61"/>
      <c r="CU179" s="61"/>
      <c r="CV179" s="61"/>
      <c r="CW179" s="61"/>
      <c r="CX179" s="61"/>
      <c r="CY179" s="61"/>
      <c r="CZ179" s="61"/>
      <c r="DA179" s="61"/>
      <c r="DB179" s="61"/>
      <c r="DC179" s="61"/>
      <c r="DD179" s="61"/>
      <c r="DE179" s="61"/>
      <c r="DF179" s="61"/>
      <c r="DG179" s="61"/>
      <c r="DH179" s="61"/>
      <c r="DI179" s="61"/>
      <c r="DJ179" s="61"/>
      <c r="DK179" s="61"/>
      <c r="DL179" s="61"/>
      <c r="DM179" s="61"/>
      <c r="DN179" s="61"/>
      <c r="DO179" s="61"/>
      <c r="DP179" s="61"/>
      <c r="DQ179" s="61"/>
      <c r="DR179" s="61"/>
      <c r="DS179" s="61"/>
      <c r="DT179" s="61"/>
      <c r="DU179" s="61"/>
      <c r="DV179" s="61"/>
      <c r="DW179" s="61"/>
      <c r="DX179" s="61"/>
      <c r="DY179" s="61"/>
      <c r="DZ179" s="61"/>
      <c r="EA179" s="61"/>
      <c r="EB179" s="61"/>
      <c r="EC179" s="61"/>
      <c r="ED179" s="61"/>
      <c r="EE179" s="61"/>
      <c r="EF179" s="61"/>
      <c r="EG179" s="61"/>
      <c r="EH179" s="61"/>
      <c r="EI179" s="61"/>
      <c r="EJ179" s="61"/>
      <c r="EK179" s="61"/>
      <c r="EL179" s="61"/>
      <c r="EM179" s="61"/>
      <c r="EN179" s="61"/>
      <c r="EO179" s="61"/>
      <c r="EP179" s="61"/>
      <c r="EQ179" s="61"/>
      <c r="ER179" s="61"/>
      <c r="ES179" s="61"/>
      <c r="ET179" s="61"/>
      <c r="EU179" s="61"/>
      <c r="EV179" s="61"/>
      <c r="EW179" s="61"/>
      <c r="EX179" s="61"/>
      <c r="EY179" s="61"/>
      <c r="EZ179" s="61"/>
      <c r="FA179" s="61"/>
      <c r="FB179" s="61"/>
      <c r="FC179" s="61"/>
      <c r="FD179" s="61"/>
      <c r="FE179" s="61"/>
      <c r="FF179" s="61"/>
      <c r="FG179" s="61"/>
      <c r="FH179" s="61"/>
      <c r="FI179" s="61"/>
      <c r="FJ179" s="61"/>
      <c r="FK179" s="61"/>
      <c r="FL179" s="61"/>
      <c r="FM179" s="61"/>
      <c r="FN179" s="61"/>
      <c r="FO179" s="61"/>
      <c r="FP179" s="61"/>
      <c r="FQ179" s="61"/>
      <c r="FR179" s="61"/>
      <c r="FS179" s="61"/>
      <c r="FT179" s="61"/>
      <c r="FU179" s="61"/>
      <c r="FV179" s="61"/>
      <c r="FW179" s="61"/>
      <c r="FX179" s="61"/>
      <c r="FY179" s="61"/>
      <c r="FZ179" s="61"/>
      <c r="GA179" s="61"/>
      <c r="GB179" s="61"/>
      <c r="GC179" s="61"/>
      <c r="GD179" s="61"/>
      <c r="GE179" s="61"/>
      <c r="GF179" s="61"/>
      <c r="GG179" s="61"/>
      <c r="GH179" s="61"/>
      <c r="GI179" s="61"/>
      <c r="GJ179" s="61"/>
      <c r="GK179" s="61"/>
      <c r="GL179" s="61"/>
      <c r="GM179" s="61"/>
      <c r="GN179" s="61"/>
      <c r="GO179" s="61"/>
      <c r="GP179" s="61"/>
      <c r="GQ179" s="61"/>
      <c r="GR179" s="61"/>
      <c r="GS179" s="61"/>
      <c r="GT179" s="61"/>
      <c r="GU179" s="61"/>
      <c r="GV179" s="61"/>
      <c r="GW179" s="61"/>
      <c r="GX179" s="61"/>
      <c r="GY179" s="61"/>
      <c r="GZ179" s="61"/>
      <c r="HA179" s="61"/>
      <c r="HB179" s="61"/>
      <c r="HC179" s="61"/>
      <c r="HD179" s="61"/>
      <c r="HE179" s="61"/>
      <c r="HF179" s="61"/>
      <c r="HG179" s="61"/>
      <c r="HH179" s="61"/>
      <c r="HI179" s="61"/>
      <c r="HJ179" s="61"/>
      <c r="HK179" s="61"/>
      <c r="HL179" s="61"/>
      <c r="HM179" s="61"/>
      <c r="HN179" s="61"/>
      <c r="HO179" s="61"/>
      <c r="HP179" s="61"/>
      <c r="HQ179" s="61"/>
      <c r="HR179" s="61"/>
      <c r="HS179" s="61"/>
      <c r="HT179" s="61"/>
      <c r="HU179" s="61"/>
      <c r="HV179" s="61"/>
      <c r="HW179" s="61"/>
      <c r="HX179" s="61"/>
      <c r="HY179" s="61"/>
      <c r="HZ179" s="61"/>
      <c r="IA179" s="61"/>
      <c r="IB179" s="61"/>
      <c r="IC179" s="61"/>
      <c r="ID179" s="61"/>
      <c r="IE179" s="61"/>
      <c r="IF179" s="61"/>
      <c r="IG179" s="61"/>
      <c r="IH179" s="61"/>
      <c r="II179" s="61"/>
      <c r="IJ179" s="61"/>
      <c r="IK179" s="61"/>
      <c r="IL179" s="61"/>
      <c r="IM179" s="61"/>
      <c r="IN179" s="61"/>
      <c r="IO179" s="61"/>
      <c r="IP179" s="61"/>
      <c r="IQ179" s="61"/>
      <c r="IR179" s="61"/>
      <c r="IS179" s="61"/>
      <c r="IT179" s="61"/>
      <c r="IU179" s="61"/>
      <c r="IV179" s="61"/>
      <c r="IW179" s="61"/>
    </row>
    <row r="180" customFormat="false" ht="40.5" hidden="false" customHeight="false" outlineLevel="0" collapsed="false">
      <c r="A180" s="97" t="n">
        <v>36889</v>
      </c>
      <c r="B180" s="98" t="s">
        <v>40</v>
      </c>
      <c r="C180" s="100" t="s">
        <v>321</v>
      </c>
      <c r="D180" s="98" t="s">
        <v>97</v>
      </c>
      <c r="E180" s="101"/>
      <c r="F180" s="101"/>
      <c r="G180" s="84" t="s">
        <v>43</v>
      </c>
      <c r="H180" s="101" t="n">
        <v>3</v>
      </c>
      <c r="I180" s="81" t="s">
        <v>385</v>
      </c>
      <c r="J180" s="84" t="s">
        <v>386</v>
      </c>
      <c r="K180" s="84" t="s">
        <v>115</v>
      </c>
      <c r="L180" s="84" t="s">
        <v>115</v>
      </c>
      <c r="M180" s="84" t="s">
        <v>115</v>
      </c>
      <c r="N180" s="102" t="n">
        <v>1</v>
      </c>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c r="AL180" s="61"/>
      <c r="AM180" s="61"/>
      <c r="AN180" s="61"/>
      <c r="AO180" s="61"/>
      <c r="AP180" s="61"/>
      <c r="AQ180" s="61"/>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c r="BQ180" s="61"/>
      <c r="BR180" s="61"/>
      <c r="BS180" s="61"/>
      <c r="BT180" s="61"/>
      <c r="BU180" s="61"/>
      <c r="BV180" s="61"/>
      <c r="BW180" s="61"/>
      <c r="BX180" s="61"/>
      <c r="BY180" s="61"/>
      <c r="BZ180" s="61"/>
      <c r="CA180" s="61"/>
      <c r="CB180" s="61"/>
      <c r="CC180" s="61"/>
      <c r="CD180" s="61"/>
      <c r="CE180" s="61"/>
      <c r="CF180" s="61"/>
      <c r="CG180" s="61"/>
      <c r="CH180" s="61"/>
      <c r="CI180" s="61"/>
      <c r="CJ180" s="61"/>
      <c r="CK180" s="61"/>
      <c r="CL180" s="61"/>
      <c r="CM180" s="61"/>
      <c r="CN180" s="61"/>
      <c r="CO180" s="61"/>
      <c r="CP180" s="61"/>
      <c r="CQ180" s="61"/>
      <c r="CR180" s="61"/>
      <c r="CS180" s="61"/>
      <c r="CT180" s="61"/>
      <c r="CU180" s="61"/>
      <c r="CV180" s="61"/>
      <c r="CW180" s="61"/>
      <c r="CX180" s="61"/>
      <c r="CY180" s="61"/>
      <c r="CZ180" s="61"/>
      <c r="DA180" s="61"/>
      <c r="DB180" s="61"/>
      <c r="DC180" s="61"/>
      <c r="DD180" s="61"/>
      <c r="DE180" s="61"/>
      <c r="DF180" s="61"/>
      <c r="DG180" s="61"/>
      <c r="DH180" s="61"/>
      <c r="DI180" s="61"/>
      <c r="DJ180" s="61"/>
      <c r="DK180" s="61"/>
      <c r="DL180" s="61"/>
      <c r="DM180" s="61"/>
      <c r="DN180" s="61"/>
      <c r="DO180" s="61"/>
      <c r="DP180" s="61"/>
      <c r="DQ180" s="61"/>
      <c r="DR180" s="61"/>
      <c r="DS180" s="61"/>
      <c r="DT180" s="61"/>
      <c r="DU180" s="61"/>
      <c r="DV180" s="61"/>
      <c r="DW180" s="61"/>
      <c r="DX180" s="61"/>
      <c r="DY180" s="61"/>
      <c r="DZ180" s="61"/>
      <c r="EA180" s="61"/>
      <c r="EB180" s="61"/>
      <c r="EC180" s="61"/>
      <c r="ED180" s="61"/>
      <c r="EE180" s="61"/>
      <c r="EF180" s="61"/>
      <c r="EG180" s="61"/>
      <c r="EH180" s="61"/>
      <c r="EI180" s="61"/>
      <c r="EJ180" s="61"/>
      <c r="EK180" s="61"/>
      <c r="EL180" s="61"/>
      <c r="EM180" s="61"/>
      <c r="EN180" s="61"/>
      <c r="EO180" s="61"/>
      <c r="EP180" s="61"/>
      <c r="EQ180" s="61"/>
      <c r="ER180" s="61"/>
      <c r="ES180" s="61"/>
      <c r="ET180" s="61"/>
      <c r="EU180" s="61"/>
      <c r="EV180" s="61"/>
      <c r="EW180" s="61"/>
      <c r="EX180" s="61"/>
      <c r="EY180" s="61"/>
      <c r="EZ180" s="61"/>
      <c r="FA180" s="61"/>
      <c r="FB180" s="61"/>
      <c r="FC180" s="61"/>
      <c r="FD180" s="61"/>
      <c r="FE180" s="61"/>
      <c r="FF180" s="61"/>
      <c r="FG180" s="61"/>
      <c r="FH180" s="61"/>
      <c r="FI180" s="61"/>
      <c r="FJ180" s="61"/>
      <c r="FK180" s="61"/>
      <c r="FL180" s="61"/>
      <c r="FM180" s="61"/>
      <c r="FN180" s="61"/>
      <c r="FO180" s="61"/>
      <c r="FP180" s="61"/>
      <c r="FQ180" s="61"/>
      <c r="FR180" s="61"/>
      <c r="FS180" s="61"/>
      <c r="FT180" s="61"/>
      <c r="FU180" s="61"/>
      <c r="FV180" s="61"/>
      <c r="FW180" s="61"/>
      <c r="FX180" s="61"/>
      <c r="FY180" s="61"/>
      <c r="FZ180" s="61"/>
      <c r="GA180" s="61"/>
      <c r="GB180" s="61"/>
      <c r="GC180" s="61"/>
      <c r="GD180" s="61"/>
      <c r="GE180" s="61"/>
      <c r="GF180" s="61"/>
      <c r="GG180" s="61"/>
      <c r="GH180" s="61"/>
      <c r="GI180" s="61"/>
      <c r="GJ180" s="61"/>
      <c r="GK180" s="61"/>
      <c r="GL180" s="61"/>
      <c r="GM180" s="61"/>
      <c r="GN180" s="61"/>
      <c r="GO180" s="61"/>
      <c r="GP180" s="61"/>
      <c r="GQ180" s="61"/>
      <c r="GR180" s="61"/>
      <c r="GS180" s="61"/>
      <c r="GT180" s="61"/>
      <c r="GU180" s="61"/>
      <c r="GV180" s="61"/>
      <c r="GW180" s="61"/>
      <c r="GX180" s="61"/>
      <c r="GY180" s="61"/>
      <c r="GZ180" s="61"/>
      <c r="HA180" s="61"/>
      <c r="HB180" s="61"/>
      <c r="HC180" s="61"/>
      <c r="HD180" s="61"/>
      <c r="HE180" s="61"/>
      <c r="HF180" s="61"/>
      <c r="HG180" s="61"/>
      <c r="HH180" s="61"/>
      <c r="HI180" s="61"/>
      <c r="HJ180" s="61"/>
      <c r="HK180" s="61"/>
      <c r="HL180" s="61"/>
      <c r="HM180" s="61"/>
      <c r="HN180" s="61"/>
      <c r="HO180" s="61"/>
      <c r="HP180" s="61"/>
      <c r="HQ180" s="61"/>
      <c r="HR180" s="61"/>
      <c r="HS180" s="61"/>
      <c r="HT180" s="61"/>
      <c r="HU180" s="61"/>
      <c r="HV180" s="61"/>
      <c r="HW180" s="61"/>
      <c r="HX180" s="61"/>
      <c r="HY180" s="61"/>
      <c r="HZ180" s="61"/>
      <c r="IA180" s="61"/>
      <c r="IB180" s="61"/>
      <c r="IC180" s="61"/>
      <c r="ID180" s="61"/>
      <c r="IE180" s="61"/>
      <c r="IF180" s="61"/>
      <c r="IG180" s="61"/>
      <c r="IH180" s="61"/>
      <c r="II180" s="61"/>
      <c r="IJ180" s="61"/>
      <c r="IK180" s="61"/>
      <c r="IL180" s="61"/>
      <c r="IM180" s="61"/>
      <c r="IN180" s="61"/>
      <c r="IO180" s="61"/>
      <c r="IP180" s="61"/>
      <c r="IQ180" s="61"/>
      <c r="IR180" s="61"/>
      <c r="IS180" s="61"/>
      <c r="IT180" s="61"/>
      <c r="IU180" s="61"/>
      <c r="IV180" s="61"/>
      <c r="IW180" s="61"/>
    </row>
    <row r="181" customFormat="false" ht="64.5" hidden="false" customHeight="true" outlineLevel="0" collapsed="false">
      <c r="A181" s="97" t="n">
        <v>36888</v>
      </c>
      <c r="B181" s="98" t="s">
        <v>387</v>
      </c>
      <c r="C181" s="100" t="s">
        <v>388</v>
      </c>
      <c r="D181" s="98" t="s">
        <v>389</v>
      </c>
      <c r="E181" s="101"/>
      <c r="F181" s="101"/>
      <c r="G181" s="84" t="s">
        <v>360</v>
      </c>
      <c r="H181" s="101" t="n">
        <v>3</v>
      </c>
      <c r="I181" s="81" t="s">
        <v>390</v>
      </c>
      <c r="J181" s="84" t="s">
        <v>391</v>
      </c>
      <c r="K181" s="84" t="s">
        <v>111</v>
      </c>
      <c r="L181" s="84" t="s">
        <v>111</v>
      </c>
      <c r="M181" s="84" t="s">
        <v>111</v>
      </c>
      <c r="N181" s="102" t="n">
        <v>1</v>
      </c>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c r="AL181" s="61"/>
      <c r="AM181" s="61"/>
      <c r="AN181" s="61"/>
      <c r="AO181" s="61"/>
      <c r="AP181" s="61"/>
      <c r="AQ181" s="61"/>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c r="BN181" s="61"/>
      <c r="BO181" s="61"/>
      <c r="BP181" s="61"/>
      <c r="BQ181" s="61"/>
      <c r="BR181" s="61"/>
      <c r="BS181" s="61"/>
      <c r="BT181" s="61"/>
      <c r="BU181" s="61"/>
      <c r="BV181" s="61"/>
      <c r="BW181" s="61"/>
      <c r="BX181" s="61"/>
      <c r="BY181" s="61"/>
      <c r="BZ181" s="61"/>
      <c r="CA181" s="61"/>
      <c r="CB181" s="61"/>
      <c r="CC181" s="61"/>
      <c r="CD181" s="61"/>
      <c r="CE181" s="61"/>
      <c r="CF181" s="61"/>
      <c r="CG181" s="61"/>
      <c r="CH181" s="61"/>
      <c r="CI181" s="61"/>
      <c r="CJ181" s="61"/>
      <c r="CK181" s="61"/>
      <c r="CL181" s="61"/>
      <c r="CM181" s="61"/>
      <c r="CN181" s="61"/>
      <c r="CO181" s="61"/>
      <c r="CP181" s="61"/>
      <c r="CQ181" s="61"/>
      <c r="CR181" s="61"/>
      <c r="CS181" s="61"/>
      <c r="CT181" s="61"/>
      <c r="CU181" s="61"/>
      <c r="CV181" s="61"/>
      <c r="CW181" s="61"/>
      <c r="CX181" s="61"/>
      <c r="CY181" s="61"/>
      <c r="CZ181" s="61"/>
      <c r="DA181" s="61"/>
      <c r="DB181" s="61"/>
      <c r="DC181" s="61"/>
      <c r="DD181" s="61"/>
      <c r="DE181" s="61"/>
      <c r="DF181" s="61"/>
      <c r="DG181" s="61"/>
      <c r="DH181" s="61"/>
      <c r="DI181" s="61"/>
      <c r="DJ181" s="61"/>
      <c r="DK181" s="61"/>
      <c r="DL181" s="61"/>
      <c r="DM181" s="61"/>
      <c r="DN181" s="61"/>
      <c r="DO181" s="61"/>
      <c r="DP181" s="61"/>
      <c r="DQ181" s="61"/>
      <c r="DR181" s="61"/>
      <c r="DS181" s="61"/>
      <c r="DT181" s="61"/>
      <c r="DU181" s="61"/>
      <c r="DV181" s="61"/>
      <c r="DW181" s="61"/>
      <c r="DX181" s="61"/>
      <c r="DY181" s="61"/>
      <c r="DZ181" s="61"/>
      <c r="EA181" s="61"/>
      <c r="EB181" s="61"/>
      <c r="EC181" s="61"/>
      <c r="ED181" s="61"/>
      <c r="EE181" s="61"/>
      <c r="EF181" s="61"/>
      <c r="EG181" s="61"/>
      <c r="EH181" s="61"/>
      <c r="EI181" s="61"/>
      <c r="EJ181" s="61"/>
      <c r="EK181" s="61"/>
      <c r="EL181" s="61"/>
      <c r="EM181" s="61"/>
      <c r="EN181" s="61"/>
      <c r="EO181" s="61"/>
      <c r="EP181" s="61"/>
      <c r="EQ181" s="61"/>
      <c r="ER181" s="61"/>
      <c r="ES181" s="61"/>
      <c r="ET181" s="61"/>
      <c r="EU181" s="61"/>
      <c r="EV181" s="61"/>
      <c r="EW181" s="61"/>
      <c r="EX181" s="61"/>
      <c r="EY181" s="61"/>
      <c r="EZ181" s="61"/>
      <c r="FA181" s="61"/>
      <c r="FB181" s="61"/>
      <c r="FC181" s="61"/>
      <c r="FD181" s="61"/>
      <c r="FE181" s="61"/>
      <c r="FF181" s="61"/>
      <c r="FG181" s="61"/>
      <c r="FH181" s="61"/>
      <c r="FI181" s="61"/>
      <c r="FJ181" s="61"/>
      <c r="FK181" s="61"/>
      <c r="FL181" s="61"/>
      <c r="FM181" s="61"/>
      <c r="FN181" s="61"/>
      <c r="FO181" s="61"/>
      <c r="FP181" s="61"/>
      <c r="FQ181" s="61"/>
      <c r="FR181" s="61"/>
      <c r="FS181" s="61"/>
      <c r="FT181" s="61"/>
      <c r="FU181" s="61"/>
      <c r="FV181" s="61"/>
      <c r="FW181" s="61"/>
      <c r="FX181" s="61"/>
      <c r="FY181" s="61"/>
      <c r="FZ181" s="61"/>
      <c r="GA181" s="61"/>
      <c r="GB181" s="61"/>
      <c r="GC181" s="61"/>
      <c r="GD181" s="61"/>
      <c r="GE181" s="61"/>
      <c r="GF181" s="61"/>
      <c r="GG181" s="61"/>
      <c r="GH181" s="61"/>
      <c r="GI181" s="61"/>
      <c r="GJ181" s="61"/>
      <c r="GK181" s="61"/>
      <c r="GL181" s="61"/>
      <c r="GM181" s="61"/>
      <c r="GN181" s="61"/>
      <c r="GO181" s="61"/>
      <c r="GP181" s="61"/>
      <c r="GQ181" s="61"/>
      <c r="GR181" s="61"/>
      <c r="GS181" s="61"/>
      <c r="GT181" s="61"/>
      <c r="GU181" s="61"/>
      <c r="GV181" s="61"/>
      <c r="GW181" s="61"/>
      <c r="GX181" s="61"/>
      <c r="GY181" s="61"/>
      <c r="GZ181" s="61"/>
      <c r="HA181" s="61"/>
      <c r="HB181" s="61"/>
      <c r="HC181" s="61"/>
      <c r="HD181" s="61"/>
      <c r="HE181" s="61"/>
      <c r="HF181" s="61"/>
      <c r="HG181" s="61"/>
      <c r="HH181" s="61"/>
      <c r="HI181" s="61"/>
      <c r="HJ181" s="61"/>
      <c r="HK181" s="61"/>
      <c r="HL181" s="61"/>
      <c r="HM181" s="61"/>
      <c r="HN181" s="61"/>
      <c r="HO181" s="61"/>
      <c r="HP181" s="61"/>
      <c r="HQ181" s="61"/>
      <c r="HR181" s="61"/>
      <c r="HS181" s="61"/>
      <c r="HT181" s="61"/>
      <c r="HU181" s="61"/>
      <c r="HV181" s="61"/>
      <c r="HW181" s="61"/>
      <c r="HX181" s="61"/>
      <c r="HY181" s="61"/>
      <c r="HZ181" s="61"/>
      <c r="IA181" s="61"/>
      <c r="IB181" s="61"/>
      <c r="IC181" s="61"/>
      <c r="ID181" s="61"/>
      <c r="IE181" s="61"/>
      <c r="IF181" s="61"/>
      <c r="IG181" s="61"/>
      <c r="IH181" s="61"/>
      <c r="II181" s="61"/>
      <c r="IJ181" s="61"/>
      <c r="IK181" s="61"/>
      <c r="IL181" s="61"/>
      <c r="IM181" s="61"/>
      <c r="IN181" s="61"/>
      <c r="IO181" s="61"/>
      <c r="IP181" s="61"/>
      <c r="IQ181" s="61"/>
      <c r="IR181" s="61"/>
      <c r="IS181" s="61"/>
      <c r="IT181" s="61"/>
      <c r="IU181" s="61"/>
      <c r="IV181" s="61"/>
      <c r="IW181" s="61"/>
    </row>
    <row r="182" customFormat="false" ht="27" hidden="false" customHeight="false" outlineLevel="0" collapsed="false">
      <c r="A182" s="97" t="n">
        <v>36888</v>
      </c>
      <c r="B182" s="98" t="s">
        <v>40</v>
      </c>
      <c r="C182" s="100" t="s">
        <v>392</v>
      </c>
      <c r="D182" s="98" t="s">
        <v>49</v>
      </c>
      <c r="E182" s="101"/>
      <c r="F182" s="101"/>
      <c r="G182" s="84" t="s">
        <v>43</v>
      </c>
      <c r="H182" s="101" t="n">
        <v>1</v>
      </c>
      <c r="I182" s="81" t="s">
        <v>393</v>
      </c>
      <c r="J182" s="84" t="s">
        <v>394</v>
      </c>
      <c r="K182" s="84" t="s">
        <v>111</v>
      </c>
      <c r="L182" s="84" t="s">
        <v>111</v>
      </c>
      <c r="M182" s="84" t="s">
        <v>111</v>
      </c>
      <c r="N182" s="102" t="n">
        <v>1</v>
      </c>
      <c r="O182" s="61"/>
      <c r="P182" s="61"/>
      <c r="Q182" s="61"/>
      <c r="R182" s="61"/>
      <c r="S182" s="61"/>
      <c r="T182" s="61"/>
      <c r="U182" s="61"/>
      <c r="V182" s="61"/>
      <c r="W182" s="61"/>
      <c r="X182" s="61"/>
      <c r="Y182" s="61"/>
      <c r="Z182" s="61"/>
      <c r="AA182" s="61"/>
      <c r="AB182" s="61"/>
      <c r="AC182" s="61"/>
      <c r="AD182" s="61"/>
      <c r="AE182" s="61"/>
      <c r="AF182" s="61"/>
      <c r="AG182" s="61"/>
      <c r="AH182" s="61"/>
      <c r="AI182" s="61"/>
      <c r="AJ182" s="61"/>
      <c r="AK182" s="61"/>
      <c r="AL182" s="61"/>
      <c r="AM182" s="61"/>
      <c r="AN182" s="61"/>
      <c r="AO182" s="61"/>
      <c r="AP182" s="61"/>
      <c r="AQ182" s="61"/>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c r="BN182" s="61"/>
      <c r="BO182" s="61"/>
      <c r="BP182" s="61"/>
      <c r="BQ182" s="61"/>
      <c r="BR182" s="61"/>
      <c r="BS182" s="61"/>
      <c r="BT182" s="61"/>
      <c r="BU182" s="61"/>
      <c r="BV182" s="61"/>
      <c r="BW182" s="61"/>
      <c r="BX182" s="61"/>
      <c r="BY182" s="61"/>
      <c r="BZ182" s="61"/>
      <c r="CA182" s="61"/>
      <c r="CB182" s="61"/>
      <c r="CC182" s="61"/>
      <c r="CD182" s="61"/>
      <c r="CE182" s="61"/>
      <c r="CF182" s="61"/>
      <c r="CG182" s="61"/>
      <c r="CH182" s="61"/>
      <c r="CI182" s="61"/>
      <c r="CJ182" s="61"/>
      <c r="CK182" s="61"/>
      <c r="CL182" s="61"/>
      <c r="CM182" s="61"/>
      <c r="CN182" s="61"/>
      <c r="CO182" s="61"/>
      <c r="CP182" s="61"/>
      <c r="CQ182" s="61"/>
      <c r="CR182" s="61"/>
      <c r="CS182" s="61"/>
      <c r="CT182" s="61"/>
      <c r="CU182" s="61"/>
      <c r="CV182" s="61"/>
      <c r="CW182" s="61"/>
      <c r="CX182" s="61"/>
      <c r="CY182" s="61"/>
      <c r="CZ182" s="61"/>
      <c r="DA182" s="61"/>
      <c r="DB182" s="61"/>
      <c r="DC182" s="61"/>
      <c r="DD182" s="61"/>
      <c r="DE182" s="61"/>
      <c r="DF182" s="61"/>
      <c r="DG182" s="61"/>
      <c r="DH182" s="61"/>
      <c r="DI182" s="61"/>
      <c r="DJ182" s="61"/>
      <c r="DK182" s="61"/>
      <c r="DL182" s="61"/>
      <c r="DM182" s="61"/>
      <c r="DN182" s="61"/>
      <c r="DO182" s="61"/>
      <c r="DP182" s="61"/>
      <c r="DQ182" s="61"/>
      <c r="DR182" s="61"/>
      <c r="DS182" s="61"/>
      <c r="DT182" s="61"/>
      <c r="DU182" s="61"/>
      <c r="DV182" s="61"/>
      <c r="DW182" s="61"/>
      <c r="DX182" s="61"/>
      <c r="DY182" s="61"/>
      <c r="DZ182" s="61"/>
      <c r="EA182" s="61"/>
      <c r="EB182" s="61"/>
      <c r="EC182" s="61"/>
      <c r="ED182" s="61"/>
      <c r="EE182" s="61"/>
      <c r="EF182" s="61"/>
      <c r="EG182" s="61"/>
      <c r="EH182" s="61"/>
      <c r="EI182" s="61"/>
      <c r="EJ182" s="61"/>
      <c r="EK182" s="61"/>
      <c r="EL182" s="61"/>
      <c r="EM182" s="61"/>
      <c r="EN182" s="61"/>
      <c r="EO182" s="61"/>
      <c r="EP182" s="61"/>
      <c r="EQ182" s="61"/>
      <c r="ER182" s="61"/>
      <c r="ES182" s="61"/>
      <c r="ET182" s="61"/>
      <c r="EU182" s="61"/>
      <c r="EV182" s="61"/>
      <c r="EW182" s="61"/>
      <c r="EX182" s="61"/>
      <c r="EY182" s="61"/>
      <c r="EZ182" s="61"/>
      <c r="FA182" s="61"/>
      <c r="FB182" s="61"/>
      <c r="FC182" s="61"/>
      <c r="FD182" s="61"/>
      <c r="FE182" s="61"/>
      <c r="FF182" s="61"/>
      <c r="FG182" s="61"/>
      <c r="FH182" s="61"/>
      <c r="FI182" s="61"/>
      <c r="FJ182" s="61"/>
      <c r="FK182" s="61"/>
      <c r="FL182" s="61"/>
      <c r="FM182" s="61"/>
      <c r="FN182" s="61"/>
      <c r="FO182" s="61"/>
      <c r="FP182" s="61"/>
      <c r="FQ182" s="61"/>
      <c r="FR182" s="61"/>
      <c r="FS182" s="61"/>
      <c r="FT182" s="61"/>
      <c r="FU182" s="61"/>
      <c r="FV182" s="61"/>
      <c r="FW182" s="61"/>
      <c r="FX182" s="61"/>
      <c r="FY182" s="61"/>
      <c r="FZ182" s="61"/>
      <c r="GA182" s="61"/>
      <c r="GB182" s="61"/>
      <c r="GC182" s="61"/>
      <c r="GD182" s="61"/>
      <c r="GE182" s="61"/>
      <c r="GF182" s="61"/>
      <c r="GG182" s="61"/>
      <c r="GH182" s="61"/>
      <c r="GI182" s="61"/>
      <c r="GJ182" s="61"/>
      <c r="GK182" s="61"/>
      <c r="GL182" s="61"/>
      <c r="GM182" s="61"/>
      <c r="GN182" s="61"/>
      <c r="GO182" s="61"/>
      <c r="GP182" s="61"/>
      <c r="GQ182" s="61"/>
      <c r="GR182" s="61"/>
      <c r="GS182" s="61"/>
      <c r="GT182" s="61"/>
      <c r="GU182" s="61"/>
      <c r="GV182" s="61"/>
      <c r="GW182" s="61"/>
      <c r="GX182" s="61"/>
      <c r="GY182" s="61"/>
      <c r="GZ182" s="61"/>
      <c r="HA182" s="61"/>
      <c r="HB182" s="61"/>
      <c r="HC182" s="61"/>
      <c r="HD182" s="61"/>
      <c r="HE182" s="61"/>
      <c r="HF182" s="61"/>
      <c r="HG182" s="61"/>
      <c r="HH182" s="61"/>
      <c r="HI182" s="61"/>
      <c r="HJ182" s="61"/>
      <c r="HK182" s="61"/>
      <c r="HL182" s="61"/>
      <c r="HM182" s="61"/>
      <c r="HN182" s="61"/>
      <c r="HO182" s="61"/>
      <c r="HP182" s="61"/>
      <c r="HQ182" s="61"/>
      <c r="HR182" s="61"/>
      <c r="HS182" s="61"/>
      <c r="HT182" s="61"/>
      <c r="HU182" s="61"/>
      <c r="HV182" s="61"/>
      <c r="HW182" s="61"/>
      <c r="HX182" s="61"/>
      <c r="HY182" s="61"/>
      <c r="HZ182" s="61"/>
      <c r="IA182" s="61"/>
      <c r="IB182" s="61"/>
      <c r="IC182" s="61"/>
      <c r="ID182" s="61"/>
      <c r="IE182" s="61"/>
      <c r="IF182" s="61"/>
      <c r="IG182" s="61"/>
      <c r="IH182" s="61"/>
      <c r="II182" s="61"/>
      <c r="IJ182" s="61"/>
      <c r="IK182" s="61"/>
      <c r="IL182" s="61"/>
      <c r="IM182" s="61"/>
      <c r="IN182" s="61"/>
      <c r="IO182" s="61"/>
      <c r="IP182" s="61"/>
      <c r="IQ182" s="61"/>
      <c r="IR182" s="61"/>
      <c r="IS182" s="61"/>
      <c r="IT182" s="61"/>
      <c r="IU182" s="61"/>
      <c r="IV182" s="61"/>
      <c r="IW182" s="61"/>
    </row>
    <row r="183" customFormat="false" ht="27" hidden="false" customHeight="false" outlineLevel="0" collapsed="false">
      <c r="A183" s="97" t="n">
        <v>36888</v>
      </c>
      <c r="B183" s="98" t="s">
        <v>40</v>
      </c>
      <c r="C183" s="100" t="s">
        <v>321</v>
      </c>
      <c r="D183" s="98" t="s">
        <v>97</v>
      </c>
      <c r="E183" s="101"/>
      <c r="F183" s="101"/>
      <c r="G183" s="84" t="s">
        <v>43</v>
      </c>
      <c r="H183" s="101" t="n">
        <v>1</v>
      </c>
      <c r="I183" s="81" t="s">
        <v>395</v>
      </c>
      <c r="J183" s="98" t="s">
        <v>380</v>
      </c>
      <c r="K183" s="84" t="s">
        <v>111</v>
      </c>
      <c r="L183" s="84" t="s">
        <v>111</v>
      </c>
      <c r="M183" s="84" t="s">
        <v>111</v>
      </c>
      <c r="N183" s="102" t="n">
        <v>1</v>
      </c>
      <c r="O183" s="61"/>
      <c r="P183" s="61"/>
      <c r="Q183" s="61"/>
      <c r="R183" s="61"/>
      <c r="S183" s="61"/>
      <c r="T183" s="61"/>
      <c r="U183" s="61"/>
      <c r="V183" s="61"/>
      <c r="W183" s="61"/>
      <c r="X183" s="61"/>
      <c r="Y183" s="61"/>
      <c r="Z183" s="61"/>
      <c r="AA183" s="61"/>
      <c r="AB183" s="61"/>
      <c r="AC183" s="61"/>
      <c r="AD183" s="61"/>
      <c r="AE183" s="61"/>
      <c r="AF183" s="61"/>
      <c r="AG183" s="61"/>
      <c r="AH183" s="61"/>
      <c r="AI183" s="61"/>
      <c r="AJ183" s="61"/>
      <c r="AK183" s="61"/>
      <c r="AL183" s="61"/>
      <c r="AM183" s="61"/>
      <c r="AN183" s="61"/>
      <c r="AO183" s="61"/>
      <c r="AP183" s="61"/>
      <c r="AQ183" s="61"/>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c r="BN183" s="61"/>
      <c r="BO183" s="61"/>
      <c r="BP183" s="61"/>
      <c r="BQ183" s="61"/>
      <c r="BR183" s="61"/>
      <c r="BS183" s="61"/>
      <c r="BT183" s="61"/>
      <c r="BU183" s="61"/>
      <c r="BV183" s="61"/>
      <c r="BW183" s="61"/>
      <c r="BX183" s="61"/>
      <c r="BY183" s="61"/>
      <c r="BZ183" s="61"/>
      <c r="CA183" s="61"/>
      <c r="CB183" s="61"/>
      <c r="CC183" s="61"/>
      <c r="CD183" s="61"/>
      <c r="CE183" s="61"/>
      <c r="CF183" s="61"/>
      <c r="CG183" s="61"/>
      <c r="CH183" s="61"/>
      <c r="CI183" s="61"/>
      <c r="CJ183" s="61"/>
      <c r="CK183" s="61"/>
      <c r="CL183" s="61"/>
      <c r="CM183" s="61"/>
      <c r="CN183" s="61"/>
      <c r="CO183" s="61"/>
      <c r="CP183" s="61"/>
      <c r="CQ183" s="61"/>
      <c r="CR183" s="61"/>
      <c r="CS183" s="61"/>
      <c r="CT183" s="61"/>
      <c r="CU183" s="61"/>
      <c r="CV183" s="61"/>
      <c r="CW183" s="61"/>
      <c r="CX183" s="61"/>
      <c r="CY183" s="61"/>
      <c r="CZ183" s="61"/>
      <c r="DA183" s="61"/>
      <c r="DB183" s="61"/>
      <c r="DC183" s="61"/>
      <c r="DD183" s="61"/>
      <c r="DE183" s="61"/>
      <c r="DF183" s="61"/>
      <c r="DG183" s="61"/>
      <c r="DH183" s="61"/>
      <c r="DI183" s="61"/>
      <c r="DJ183" s="61"/>
      <c r="DK183" s="61"/>
      <c r="DL183" s="61"/>
      <c r="DM183" s="61"/>
      <c r="DN183" s="61"/>
      <c r="DO183" s="61"/>
      <c r="DP183" s="61"/>
      <c r="DQ183" s="61"/>
      <c r="DR183" s="61"/>
      <c r="DS183" s="61"/>
      <c r="DT183" s="61"/>
      <c r="DU183" s="61"/>
      <c r="DV183" s="61"/>
      <c r="DW183" s="61"/>
      <c r="DX183" s="61"/>
      <c r="DY183" s="61"/>
      <c r="DZ183" s="61"/>
      <c r="EA183" s="61"/>
      <c r="EB183" s="61"/>
      <c r="EC183" s="61"/>
      <c r="ED183" s="61"/>
      <c r="EE183" s="61"/>
      <c r="EF183" s="61"/>
      <c r="EG183" s="61"/>
      <c r="EH183" s="61"/>
      <c r="EI183" s="61"/>
      <c r="EJ183" s="61"/>
      <c r="EK183" s="61"/>
      <c r="EL183" s="61"/>
      <c r="EM183" s="61"/>
      <c r="EN183" s="61"/>
      <c r="EO183" s="61"/>
      <c r="EP183" s="61"/>
      <c r="EQ183" s="61"/>
      <c r="ER183" s="61"/>
      <c r="ES183" s="61"/>
      <c r="ET183" s="61"/>
      <c r="EU183" s="61"/>
      <c r="EV183" s="61"/>
      <c r="EW183" s="61"/>
      <c r="EX183" s="61"/>
      <c r="EY183" s="61"/>
      <c r="EZ183" s="61"/>
      <c r="FA183" s="61"/>
      <c r="FB183" s="61"/>
      <c r="FC183" s="61"/>
      <c r="FD183" s="61"/>
      <c r="FE183" s="61"/>
      <c r="FF183" s="61"/>
      <c r="FG183" s="61"/>
      <c r="FH183" s="61"/>
      <c r="FI183" s="61"/>
      <c r="FJ183" s="61"/>
      <c r="FK183" s="61"/>
      <c r="FL183" s="61"/>
      <c r="FM183" s="61"/>
      <c r="FN183" s="61"/>
      <c r="FO183" s="61"/>
      <c r="FP183" s="61"/>
      <c r="FQ183" s="61"/>
      <c r="FR183" s="61"/>
      <c r="FS183" s="61"/>
      <c r="FT183" s="61"/>
      <c r="FU183" s="61"/>
      <c r="FV183" s="61"/>
      <c r="FW183" s="61"/>
      <c r="FX183" s="61"/>
      <c r="FY183" s="61"/>
      <c r="FZ183" s="61"/>
      <c r="GA183" s="61"/>
      <c r="GB183" s="61"/>
      <c r="GC183" s="61"/>
      <c r="GD183" s="61"/>
      <c r="GE183" s="61"/>
      <c r="GF183" s="61"/>
      <c r="GG183" s="61"/>
      <c r="GH183" s="61"/>
      <c r="GI183" s="61"/>
      <c r="GJ183" s="61"/>
      <c r="GK183" s="61"/>
      <c r="GL183" s="61"/>
      <c r="GM183" s="61"/>
      <c r="GN183" s="61"/>
      <c r="GO183" s="61"/>
      <c r="GP183" s="61"/>
      <c r="GQ183" s="61"/>
      <c r="GR183" s="61"/>
      <c r="GS183" s="61"/>
      <c r="GT183" s="61"/>
      <c r="GU183" s="61"/>
      <c r="GV183" s="61"/>
      <c r="GW183" s="61"/>
      <c r="GX183" s="61"/>
      <c r="GY183" s="61"/>
      <c r="GZ183" s="61"/>
      <c r="HA183" s="61"/>
      <c r="HB183" s="61"/>
      <c r="HC183" s="61"/>
      <c r="HD183" s="61"/>
      <c r="HE183" s="61"/>
      <c r="HF183" s="61"/>
      <c r="HG183" s="61"/>
      <c r="HH183" s="61"/>
      <c r="HI183" s="61"/>
      <c r="HJ183" s="61"/>
      <c r="HK183" s="61"/>
      <c r="HL183" s="61"/>
      <c r="HM183" s="61"/>
      <c r="HN183" s="61"/>
      <c r="HO183" s="61"/>
      <c r="HP183" s="61"/>
      <c r="HQ183" s="61"/>
      <c r="HR183" s="61"/>
      <c r="HS183" s="61"/>
      <c r="HT183" s="61"/>
      <c r="HU183" s="61"/>
      <c r="HV183" s="61"/>
      <c r="HW183" s="61"/>
      <c r="HX183" s="61"/>
      <c r="HY183" s="61"/>
      <c r="HZ183" s="61"/>
      <c r="IA183" s="61"/>
      <c r="IB183" s="61"/>
      <c r="IC183" s="61"/>
      <c r="ID183" s="61"/>
      <c r="IE183" s="61"/>
      <c r="IF183" s="61"/>
      <c r="IG183" s="61"/>
      <c r="IH183" s="61"/>
      <c r="II183" s="61"/>
      <c r="IJ183" s="61"/>
      <c r="IK183" s="61"/>
      <c r="IL183" s="61"/>
      <c r="IM183" s="61"/>
      <c r="IN183" s="61"/>
      <c r="IO183" s="61"/>
      <c r="IP183" s="61"/>
      <c r="IQ183" s="61"/>
      <c r="IR183" s="61"/>
      <c r="IS183" s="61"/>
      <c r="IT183" s="61"/>
      <c r="IU183" s="61"/>
      <c r="IV183" s="61"/>
      <c r="IW183" s="61"/>
    </row>
    <row r="184" customFormat="false" ht="27" hidden="false" customHeight="false" outlineLevel="0" collapsed="false">
      <c r="A184" s="97" t="n">
        <v>36888</v>
      </c>
      <c r="B184" s="98" t="s">
        <v>40</v>
      </c>
      <c r="C184" s="100" t="s">
        <v>396</v>
      </c>
      <c r="D184" s="98" t="s">
        <v>97</v>
      </c>
      <c r="E184" s="101"/>
      <c r="F184" s="101"/>
      <c r="G184" s="84" t="s">
        <v>43</v>
      </c>
      <c r="H184" s="101" t="n">
        <v>3</v>
      </c>
      <c r="I184" s="81" t="s">
        <v>397</v>
      </c>
      <c r="J184" s="84" t="s">
        <v>398</v>
      </c>
      <c r="K184" s="84" t="s">
        <v>111</v>
      </c>
      <c r="L184" s="84" t="s">
        <v>111</v>
      </c>
      <c r="M184" s="84" t="s">
        <v>111</v>
      </c>
      <c r="N184" s="102" t="n">
        <v>1</v>
      </c>
      <c r="O184" s="61"/>
      <c r="P184" s="61"/>
      <c r="Q184" s="61"/>
      <c r="R184" s="61"/>
      <c r="S184" s="61"/>
      <c r="T184" s="61"/>
      <c r="U184" s="61"/>
      <c r="V184" s="61"/>
      <c r="W184" s="61"/>
      <c r="X184" s="61"/>
      <c r="Y184" s="61"/>
      <c r="Z184" s="61"/>
      <c r="AA184" s="61"/>
      <c r="AB184" s="61"/>
      <c r="AC184" s="61"/>
      <c r="AD184" s="61"/>
      <c r="AE184" s="61"/>
      <c r="AF184" s="61"/>
      <c r="AG184" s="61"/>
      <c r="AH184" s="61"/>
      <c r="AI184" s="61"/>
      <c r="AJ184" s="61"/>
      <c r="AK184" s="61"/>
      <c r="AL184" s="61"/>
      <c r="AM184" s="61"/>
      <c r="AN184" s="61"/>
      <c r="AO184" s="61"/>
      <c r="AP184" s="61"/>
      <c r="AQ184" s="61"/>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c r="BN184" s="61"/>
      <c r="BO184" s="61"/>
      <c r="BP184" s="61"/>
      <c r="BQ184" s="61"/>
      <c r="BR184" s="61"/>
      <c r="BS184" s="61"/>
      <c r="BT184" s="61"/>
      <c r="BU184" s="61"/>
      <c r="BV184" s="61"/>
      <c r="BW184" s="61"/>
      <c r="BX184" s="61"/>
      <c r="BY184" s="61"/>
      <c r="BZ184" s="61"/>
      <c r="CA184" s="61"/>
      <c r="CB184" s="61"/>
      <c r="CC184" s="61"/>
      <c r="CD184" s="61"/>
      <c r="CE184" s="61"/>
      <c r="CF184" s="61"/>
      <c r="CG184" s="61"/>
      <c r="CH184" s="61"/>
      <c r="CI184" s="61"/>
      <c r="CJ184" s="61"/>
      <c r="CK184" s="61"/>
      <c r="CL184" s="61"/>
      <c r="CM184" s="61"/>
      <c r="CN184" s="61"/>
      <c r="CO184" s="61"/>
      <c r="CP184" s="61"/>
      <c r="CQ184" s="61"/>
      <c r="CR184" s="61"/>
      <c r="CS184" s="61"/>
      <c r="CT184" s="61"/>
      <c r="CU184" s="61"/>
      <c r="CV184" s="61"/>
      <c r="CW184" s="61"/>
      <c r="CX184" s="61"/>
      <c r="CY184" s="61"/>
      <c r="CZ184" s="61"/>
      <c r="DA184" s="61"/>
      <c r="DB184" s="61"/>
      <c r="DC184" s="61"/>
      <c r="DD184" s="61"/>
      <c r="DE184" s="61"/>
      <c r="DF184" s="61"/>
      <c r="DG184" s="61"/>
      <c r="DH184" s="61"/>
      <c r="DI184" s="61"/>
      <c r="DJ184" s="61"/>
      <c r="DK184" s="61"/>
      <c r="DL184" s="61"/>
      <c r="DM184" s="61"/>
      <c r="DN184" s="61"/>
      <c r="DO184" s="61"/>
      <c r="DP184" s="61"/>
      <c r="DQ184" s="61"/>
      <c r="DR184" s="61"/>
      <c r="DS184" s="61"/>
      <c r="DT184" s="61"/>
      <c r="DU184" s="61"/>
      <c r="DV184" s="61"/>
      <c r="DW184" s="61"/>
      <c r="DX184" s="61"/>
      <c r="DY184" s="61"/>
      <c r="DZ184" s="61"/>
      <c r="EA184" s="61"/>
      <c r="EB184" s="61"/>
      <c r="EC184" s="61"/>
      <c r="ED184" s="61"/>
      <c r="EE184" s="61"/>
      <c r="EF184" s="61"/>
      <c r="EG184" s="61"/>
      <c r="EH184" s="61"/>
      <c r="EI184" s="61"/>
      <c r="EJ184" s="61"/>
      <c r="EK184" s="61"/>
      <c r="EL184" s="61"/>
      <c r="EM184" s="61"/>
      <c r="EN184" s="61"/>
      <c r="EO184" s="61"/>
      <c r="EP184" s="61"/>
      <c r="EQ184" s="61"/>
      <c r="ER184" s="61"/>
      <c r="ES184" s="61"/>
      <c r="ET184" s="61"/>
      <c r="EU184" s="61"/>
      <c r="EV184" s="61"/>
      <c r="EW184" s="61"/>
      <c r="EX184" s="61"/>
      <c r="EY184" s="61"/>
      <c r="EZ184" s="61"/>
      <c r="FA184" s="61"/>
      <c r="FB184" s="61"/>
      <c r="FC184" s="61"/>
      <c r="FD184" s="61"/>
      <c r="FE184" s="61"/>
      <c r="FF184" s="61"/>
      <c r="FG184" s="61"/>
      <c r="FH184" s="61"/>
      <c r="FI184" s="61"/>
      <c r="FJ184" s="61"/>
      <c r="FK184" s="61"/>
      <c r="FL184" s="61"/>
      <c r="FM184" s="61"/>
      <c r="FN184" s="61"/>
      <c r="FO184" s="61"/>
      <c r="FP184" s="61"/>
      <c r="FQ184" s="61"/>
      <c r="FR184" s="61"/>
      <c r="FS184" s="61"/>
      <c r="FT184" s="61"/>
      <c r="FU184" s="61"/>
      <c r="FV184" s="61"/>
      <c r="FW184" s="61"/>
      <c r="FX184" s="61"/>
      <c r="FY184" s="61"/>
      <c r="FZ184" s="61"/>
      <c r="GA184" s="61"/>
      <c r="GB184" s="61"/>
      <c r="GC184" s="61"/>
      <c r="GD184" s="61"/>
      <c r="GE184" s="61"/>
      <c r="GF184" s="61"/>
      <c r="GG184" s="61"/>
      <c r="GH184" s="61"/>
      <c r="GI184" s="61"/>
      <c r="GJ184" s="61"/>
      <c r="GK184" s="61"/>
      <c r="GL184" s="61"/>
      <c r="GM184" s="61"/>
      <c r="GN184" s="61"/>
      <c r="GO184" s="61"/>
      <c r="GP184" s="61"/>
      <c r="GQ184" s="61"/>
      <c r="GR184" s="61"/>
      <c r="GS184" s="61"/>
      <c r="GT184" s="61"/>
      <c r="GU184" s="61"/>
      <c r="GV184" s="61"/>
      <c r="GW184" s="61"/>
      <c r="GX184" s="61"/>
      <c r="GY184" s="61"/>
      <c r="GZ184" s="61"/>
      <c r="HA184" s="61"/>
      <c r="HB184" s="61"/>
      <c r="HC184" s="61"/>
      <c r="HD184" s="61"/>
      <c r="HE184" s="61"/>
      <c r="HF184" s="61"/>
      <c r="HG184" s="61"/>
      <c r="HH184" s="61"/>
      <c r="HI184" s="61"/>
      <c r="HJ184" s="61"/>
      <c r="HK184" s="61"/>
      <c r="HL184" s="61"/>
      <c r="HM184" s="61"/>
      <c r="HN184" s="61"/>
      <c r="HO184" s="61"/>
      <c r="HP184" s="61"/>
      <c r="HQ184" s="61"/>
      <c r="HR184" s="61"/>
      <c r="HS184" s="61"/>
      <c r="HT184" s="61"/>
      <c r="HU184" s="61"/>
      <c r="HV184" s="61"/>
      <c r="HW184" s="61"/>
      <c r="HX184" s="61"/>
      <c r="HY184" s="61"/>
      <c r="HZ184" s="61"/>
      <c r="IA184" s="61"/>
      <c r="IB184" s="61"/>
      <c r="IC184" s="61"/>
      <c r="ID184" s="61"/>
      <c r="IE184" s="61"/>
      <c r="IF184" s="61"/>
      <c r="IG184" s="61"/>
      <c r="IH184" s="61"/>
      <c r="II184" s="61"/>
      <c r="IJ184" s="61"/>
      <c r="IK184" s="61"/>
      <c r="IL184" s="61"/>
      <c r="IM184" s="61"/>
      <c r="IN184" s="61"/>
      <c r="IO184" s="61"/>
      <c r="IP184" s="61"/>
      <c r="IQ184" s="61"/>
      <c r="IR184" s="61"/>
      <c r="IS184" s="61"/>
      <c r="IT184" s="61"/>
      <c r="IU184" s="61"/>
      <c r="IV184" s="61"/>
      <c r="IW184" s="61"/>
    </row>
    <row r="185" customFormat="false" ht="40.5" hidden="false" customHeight="false" outlineLevel="0" collapsed="false">
      <c r="A185" s="97" t="n">
        <v>36888</v>
      </c>
      <c r="B185" s="98" t="s">
        <v>40</v>
      </c>
      <c r="C185" s="100" t="s">
        <v>399</v>
      </c>
      <c r="D185" s="98" t="s">
        <v>165</v>
      </c>
      <c r="E185" s="101"/>
      <c r="F185" s="101"/>
      <c r="G185" s="84" t="s">
        <v>43</v>
      </c>
      <c r="H185" s="101" t="n">
        <v>1</v>
      </c>
      <c r="I185" s="81" t="s">
        <v>400</v>
      </c>
      <c r="J185" s="98" t="s">
        <v>380</v>
      </c>
      <c r="K185" s="84" t="s">
        <v>111</v>
      </c>
      <c r="L185" s="84" t="s">
        <v>111</v>
      </c>
      <c r="M185" s="84" t="s">
        <v>111</v>
      </c>
      <c r="N185" s="102" t="n">
        <v>1</v>
      </c>
      <c r="O185" s="61"/>
      <c r="P185" s="61"/>
      <c r="Q185" s="61"/>
      <c r="R185" s="61"/>
      <c r="S185" s="61"/>
      <c r="T185" s="61"/>
      <c r="U185" s="61"/>
      <c r="V185" s="61"/>
      <c r="W185" s="61"/>
      <c r="X185" s="61"/>
      <c r="Y185" s="61"/>
      <c r="Z185" s="61"/>
      <c r="AA185" s="61"/>
      <c r="AB185" s="61"/>
      <c r="AC185" s="61"/>
      <c r="AD185" s="61"/>
      <c r="AE185" s="61"/>
      <c r="AF185" s="61"/>
      <c r="AG185" s="61"/>
      <c r="AH185" s="61"/>
      <c r="AI185" s="61"/>
      <c r="AJ185" s="61"/>
      <c r="AK185" s="61"/>
      <c r="AL185" s="61"/>
      <c r="AM185" s="61"/>
      <c r="AN185" s="61"/>
      <c r="AO185" s="61"/>
      <c r="AP185" s="61"/>
      <c r="AQ185" s="61"/>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c r="BN185" s="61"/>
      <c r="BO185" s="61"/>
      <c r="BP185" s="61"/>
      <c r="BQ185" s="61"/>
      <c r="BR185" s="61"/>
      <c r="BS185" s="61"/>
      <c r="BT185" s="61"/>
      <c r="BU185" s="61"/>
      <c r="BV185" s="61"/>
      <c r="BW185" s="61"/>
      <c r="BX185" s="61"/>
      <c r="BY185" s="61"/>
      <c r="BZ185" s="61"/>
      <c r="CA185" s="61"/>
      <c r="CB185" s="61"/>
      <c r="CC185" s="61"/>
      <c r="CD185" s="61"/>
      <c r="CE185" s="61"/>
      <c r="CF185" s="61"/>
      <c r="CG185" s="61"/>
      <c r="CH185" s="61"/>
      <c r="CI185" s="61"/>
      <c r="CJ185" s="61"/>
      <c r="CK185" s="61"/>
      <c r="CL185" s="61"/>
      <c r="CM185" s="61"/>
      <c r="CN185" s="61"/>
      <c r="CO185" s="61"/>
      <c r="CP185" s="61"/>
      <c r="CQ185" s="61"/>
      <c r="CR185" s="61"/>
      <c r="CS185" s="61"/>
      <c r="CT185" s="61"/>
      <c r="CU185" s="61"/>
      <c r="CV185" s="61"/>
      <c r="CW185" s="61"/>
      <c r="CX185" s="61"/>
      <c r="CY185" s="61"/>
      <c r="CZ185" s="61"/>
      <c r="DA185" s="61"/>
      <c r="DB185" s="61"/>
      <c r="DC185" s="61"/>
      <c r="DD185" s="61"/>
      <c r="DE185" s="61"/>
      <c r="DF185" s="61"/>
      <c r="DG185" s="61"/>
      <c r="DH185" s="61"/>
      <c r="DI185" s="61"/>
      <c r="DJ185" s="61"/>
      <c r="DK185" s="61"/>
      <c r="DL185" s="61"/>
      <c r="DM185" s="61"/>
      <c r="DN185" s="61"/>
      <c r="DO185" s="61"/>
      <c r="DP185" s="61"/>
      <c r="DQ185" s="61"/>
      <c r="DR185" s="61"/>
      <c r="DS185" s="61"/>
      <c r="DT185" s="61"/>
      <c r="DU185" s="61"/>
      <c r="DV185" s="61"/>
      <c r="DW185" s="61"/>
      <c r="DX185" s="61"/>
      <c r="DY185" s="61"/>
      <c r="DZ185" s="61"/>
      <c r="EA185" s="61"/>
      <c r="EB185" s="61"/>
      <c r="EC185" s="61"/>
      <c r="ED185" s="61"/>
      <c r="EE185" s="61"/>
      <c r="EF185" s="61"/>
      <c r="EG185" s="61"/>
      <c r="EH185" s="61"/>
      <c r="EI185" s="61"/>
      <c r="EJ185" s="61"/>
      <c r="EK185" s="61"/>
      <c r="EL185" s="61"/>
      <c r="EM185" s="61"/>
      <c r="EN185" s="61"/>
      <c r="EO185" s="61"/>
      <c r="EP185" s="61"/>
      <c r="EQ185" s="61"/>
      <c r="ER185" s="61"/>
      <c r="ES185" s="61"/>
      <c r="ET185" s="61"/>
      <c r="EU185" s="61"/>
      <c r="EV185" s="61"/>
      <c r="EW185" s="61"/>
      <c r="EX185" s="61"/>
      <c r="EY185" s="61"/>
      <c r="EZ185" s="61"/>
      <c r="FA185" s="61"/>
      <c r="FB185" s="61"/>
      <c r="FC185" s="61"/>
      <c r="FD185" s="61"/>
      <c r="FE185" s="61"/>
      <c r="FF185" s="61"/>
      <c r="FG185" s="61"/>
      <c r="FH185" s="61"/>
      <c r="FI185" s="61"/>
      <c r="FJ185" s="61"/>
      <c r="FK185" s="61"/>
      <c r="FL185" s="61"/>
      <c r="FM185" s="61"/>
      <c r="FN185" s="61"/>
      <c r="FO185" s="61"/>
      <c r="FP185" s="61"/>
      <c r="FQ185" s="61"/>
      <c r="FR185" s="61"/>
      <c r="FS185" s="61"/>
      <c r="FT185" s="61"/>
      <c r="FU185" s="61"/>
      <c r="FV185" s="61"/>
      <c r="FW185" s="61"/>
      <c r="FX185" s="61"/>
      <c r="FY185" s="61"/>
      <c r="FZ185" s="61"/>
      <c r="GA185" s="61"/>
      <c r="GB185" s="61"/>
      <c r="GC185" s="61"/>
      <c r="GD185" s="61"/>
      <c r="GE185" s="61"/>
      <c r="GF185" s="61"/>
      <c r="GG185" s="61"/>
      <c r="GH185" s="61"/>
      <c r="GI185" s="61"/>
      <c r="GJ185" s="61"/>
      <c r="GK185" s="61"/>
      <c r="GL185" s="61"/>
      <c r="GM185" s="61"/>
      <c r="GN185" s="61"/>
      <c r="GO185" s="61"/>
      <c r="GP185" s="61"/>
      <c r="GQ185" s="61"/>
      <c r="GR185" s="61"/>
      <c r="GS185" s="61"/>
      <c r="GT185" s="61"/>
      <c r="GU185" s="61"/>
      <c r="GV185" s="61"/>
      <c r="GW185" s="61"/>
      <c r="GX185" s="61"/>
      <c r="GY185" s="61"/>
      <c r="GZ185" s="61"/>
      <c r="HA185" s="61"/>
      <c r="HB185" s="61"/>
      <c r="HC185" s="61"/>
      <c r="HD185" s="61"/>
      <c r="HE185" s="61"/>
      <c r="HF185" s="61"/>
      <c r="HG185" s="61"/>
      <c r="HH185" s="61"/>
      <c r="HI185" s="61"/>
      <c r="HJ185" s="61"/>
      <c r="HK185" s="61"/>
      <c r="HL185" s="61"/>
      <c r="HM185" s="61"/>
      <c r="HN185" s="61"/>
      <c r="HO185" s="61"/>
      <c r="HP185" s="61"/>
      <c r="HQ185" s="61"/>
      <c r="HR185" s="61"/>
      <c r="HS185" s="61"/>
      <c r="HT185" s="61"/>
      <c r="HU185" s="61"/>
      <c r="HV185" s="61"/>
      <c r="HW185" s="61"/>
      <c r="HX185" s="61"/>
      <c r="HY185" s="61"/>
      <c r="HZ185" s="61"/>
      <c r="IA185" s="61"/>
      <c r="IB185" s="61"/>
      <c r="IC185" s="61"/>
      <c r="ID185" s="61"/>
      <c r="IE185" s="61"/>
      <c r="IF185" s="61"/>
      <c r="IG185" s="61"/>
      <c r="IH185" s="61"/>
      <c r="II185" s="61"/>
      <c r="IJ185" s="61"/>
      <c r="IK185" s="61"/>
      <c r="IL185" s="61"/>
      <c r="IM185" s="61"/>
      <c r="IN185" s="61"/>
      <c r="IO185" s="61"/>
      <c r="IP185" s="61"/>
      <c r="IQ185" s="61"/>
      <c r="IR185" s="61"/>
      <c r="IS185" s="61"/>
      <c r="IT185" s="61"/>
      <c r="IU185" s="61"/>
      <c r="IV185" s="61"/>
      <c r="IW185" s="61"/>
    </row>
    <row r="186" customFormat="false" ht="27" hidden="false" customHeight="false" outlineLevel="0" collapsed="false">
      <c r="A186" s="97" t="n">
        <v>36887</v>
      </c>
      <c r="B186" s="98" t="s">
        <v>40</v>
      </c>
      <c r="C186" s="100" t="s">
        <v>401</v>
      </c>
      <c r="D186" s="98" t="s">
        <v>67</v>
      </c>
      <c r="E186" s="101"/>
      <c r="F186" s="101"/>
      <c r="G186" s="84" t="s">
        <v>43</v>
      </c>
      <c r="H186" s="101" t="n">
        <v>1</v>
      </c>
      <c r="I186" s="81" t="s">
        <v>402</v>
      </c>
      <c r="J186" s="84" t="s">
        <v>403</v>
      </c>
      <c r="K186" s="84" t="s">
        <v>111</v>
      </c>
      <c r="L186" s="84" t="s">
        <v>111</v>
      </c>
      <c r="M186" s="84" t="s">
        <v>111</v>
      </c>
      <c r="N186" s="102" t="n">
        <v>1</v>
      </c>
      <c r="O186" s="61"/>
      <c r="P186" s="61"/>
      <c r="Q186" s="61"/>
      <c r="R186" s="61"/>
      <c r="S186" s="61"/>
      <c r="T186" s="61"/>
      <c r="U186" s="61"/>
      <c r="V186" s="61"/>
      <c r="W186" s="61"/>
      <c r="X186" s="61"/>
      <c r="Y186" s="61"/>
      <c r="Z186" s="61"/>
      <c r="AA186" s="61"/>
      <c r="AB186" s="61"/>
      <c r="AC186" s="61"/>
      <c r="AD186" s="61"/>
      <c r="AE186" s="61"/>
      <c r="AF186" s="61"/>
      <c r="AG186" s="61"/>
      <c r="AH186" s="61"/>
      <c r="AI186" s="61"/>
      <c r="AJ186" s="61"/>
      <c r="AK186" s="61"/>
      <c r="AL186" s="61"/>
      <c r="AM186" s="61"/>
      <c r="AN186" s="61"/>
      <c r="AO186" s="61"/>
      <c r="AP186" s="61"/>
      <c r="AQ186" s="61"/>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c r="BN186" s="61"/>
      <c r="BO186" s="61"/>
      <c r="BP186" s="61"/>
      <c r="BQ186" s="61"/>
      <c r="BR186" s="61"/>
      <c r="BS186" s="61"/>
      <c r="BT186" s="61"/>
      <c r="BU186" s="61"/>
      <c r="BV186" s="61"/>
      <c r="BW186" s="61"/>
      <c r="BX186" s="61"/>
      <c r="BY186" s="61"/>
      <c r="BZ186" s="61"/>
      <c r="CA186" s="61"/>
      <c r="CB186" s="61"/>
      <c r="CC186" s="61"/>
      <c r="CD186" s="61"/>
      <c r="CE186" s="61"/>
      <c r="CF186" s="61"/>
      <c r="CG186" s="61"/>
      <c r="CH186" s="61"/>
      <c r="CI186" s="61"/>
      <c r="CJ186" s="61"/>
      <c r="CK186" s="61"/>
      <c r="CL186" s="61"/>
      <c r="CM186" s="61"/>
      <c r="CN186" s="61"/>
      <c r="CO186" s="61"/>
      <c r="CP186" s="61"/>
      <c r="CQ186" s="61"/>
      <c r="CR186" s="61"/>
      <c r="CS186" s="61"/>
      <c r="CT186" s="61"/>
      <c r="CU186" s="61"/>
      <c r="CV186" s="61"/>
      <c r="CW186" s="61"/>
      <c r="CX186" s="61"/>
      <c r="CY186" s="61"/>
      <c r="CZ186" s="61"/>
      <c r="DA186" s="61"/>
      <c r="DB186" s="61"/>
      <c r="DC186" s="61"/>
      <c r="DD186" s="61"/>
      <c r="DE186" s="61"/>
      <c r="DF186" s="61"/>
      <c r="DG186" s="61"/>
      <c r="DH186" s="61"/>
      <c r="DI186" s="61"/>
      <c r="DJ186" s="61"/>
      <c r="DK186" s="61"/>
      <c r="DL186" s="61"/>
      <c r="DM186" s="61"/>
      <c r="DN186" s="61"/>
      <c r="DO186" s="61"/>
      <c r="DP186" s="61"/>
      <c r="DQ186" s="61"/>
      <c r="DR186" s="61"/>
      <c r="DS186" s="61"/>
      <c r="DT186" s="61"/>
      <c r="DU186" s="61"/>
      <c r="DV186" s="61"/>
      <c r="DW186" s="61"/>
      <c r="DX186" s="61"/>
      <c r="DY186" s="61"/>
      <c r="DZ186" s="61"/>
      <c r="EA186" s="61"/>
      <c r="EB186" s="61"/>
      <c r="EC186" s="61"/>
      <c r="ED186" s="61"/>
      <c r="EE186" s="61"/>
      <c r="EF186" s="61"/>
      <c r="EG186" s="61"/>
      <c r="EH186" s="61"/>
      <c r="EI186" s="61"/>
      <c r="EJ186" s="61"/>
      <c r="EK186" s="61"/>
      <c r="EL186" s="61"/>
      <c r="EM186" s="61"/>
      <c r="EN186" s="61"/>
      <c r="EO186" s="61"/>
      <c r="EP186" s="61"/>
      <c r="EQ186" s="61"/>
      <c r="ER186" s="61"/>
      <c r="ES186" s="61"/>
      <c r="ET186" s="61"/>
      <c r="EU186" s="61"/>
      <c r="EV186" s="61"/>
      <c r="EW186" s="61"/>
      <c r="EX186" s="61"/>
      <c r="EY186" s="61"/>
      <c r="EZ186" s="61"/>
      <c r="FA186" s="61"/>
      <c r="FB186" s="61"/>
      <c r="FC186" s="61"/>
      <c r="FD186" s="61"/>
      <c r="FE186" s="61"/>
      <c r="FF186" s="61"/>
      <c r="FG186" s="61"/>
      <c r="FH186" s="61"/>
      <c r="FI186" s="61"/>
      <c r="FJ186" s="61"/>
      <c r="FK186" s="61"/>
      <c r="FL186" s="61"/>
      <c r="FM186" s="61"/>
      <c r="FN186" s="61"/>
      <c r="FO186" s="61"/>
      <c r="FP186" s="61"/>
      <c r="FQ186" s="61"/>
      <c r="FR186" s="61"/>
      <c r="FS186" s="61"/>
      <c r="FT186" s="61"/>
      <c r="FU186" s="61"/>
      <c r="FV186" s="61"/>
      <c r="FW186" s="61"/>
      <c r="FX186" s="61"/>
      <c r="FY186" s="61"/>
      <c r="FZ186" s="61"/>
      <c r="GA186" s="61"/>
      <c r="GB186" s="61"/>
      <c r="GC186" s="61"/>
      <c r="GD186" s="61"/>
      <c r="GE186" s="61"/>
      <c r="GF186" s="61"/>
      <c r="GG186" s="61"/>
      <c r="GH186" s="61"/>
      <c r="GI186" s="61"/>
      <c r="GJ186" s="61"/>
      <c r="GK186" s="61"/>
      <c r="GL186" s="61"/>
      <c r="GM186" s="61"/>
      <c r="GN186" s="61"/>
      <c r="GO186" s="61"/>
      <c r="GP186" s="61"/>
      <c r="GQ186" s="61"/>
      <c r="GR186" s="61"/>
      <c r="GS186" s="61"/>
      <c r="GT186" s="61"/>
      <c r="GU186" s="61"/>
      <c r="GV186" s="61"/>
      <c r="GW186" s="61"/>
      <c r="GX186" s="61"/>
      <c r="GY186" s="61"/>
      <c r="GZ186" s="61"/>
      <c r="HA186" s="61"/>
      <c r="HB186" s="61"/>
      <c r="HC186" s="61"/>
      <c r="HD186" s="61"/>
      <c r="HE186" s="61"/>
      <c r="HF186" s="61"/>
      <c r="HG186" s="61"/>
      <c r="HH186" s="61"/>
      <c r="HI186" s="61"/>
      <c r="HJ186" s="61"/>
      <c r="HK186" s="61"/>
      <c r="HL186" s="61"/>
      <c r="HM186" s="61"/>
      <c r="HN186" s="61"/>
      <c r="HO186" s="61"/>
      <c r="HP186" s="61"/>
      <c r="HQ186" s="61"/>
      <c r="HR186" s="61"/>
      <c r="HS186" s="61"/>
      <c r="HT186" s="61"/>
      <c r="HU186" s="61"/>
      <c r="HV186" s="61"/>
      <c r="HW186" s="61"/>
      <c r="HX186" s="61"/>
      <c r="HY186" s="61"/>
      <c r="HZ186" s="61"/>
      <c r="IA186" s="61"/>
      <c r="IB186" s="61"/>
      <c r="IC186" s="61"/>
      <c r="ID186" s="61"/>
      <c r="IE186" s="61"/>
      <c r="IF186" s="61"/>
      <c r="IG186" s="61"/>
      <c r="IH186" s="61"/>
      <c r="II186" s="61"/>
      <c r="IJ186" s="61"/>
      <c r="IK186" s="61"/>
      <c r="IL186" s="61"/>
      <c r="IM186" s="61"/>
      <c r="IN186" s="61"/>
      <c r="IO186" s="61"/>
      <c r="IP186" s="61"/>
      <c r="IQ186" s="61"/>
      <c r="IR186" s="61"/>
      <c r="IS186" s="61"/>
      <c r="IT186" s="61"/>
      <c r="IU186" s="61"/>
      <c r="IV186" s="61"/>
      <c r="IW186" s="61"/>
    </row>
    <row r="187" customFormat="false" ht="27" hidden="false" customHeight="false" outlineLevel="0" collapsed="false">
      <c r="A187" s="97" t="n">
        <v>36887</v>
      </c>
      <c r="B187" s="98" t="s">
        <v>40</v>
      </c>
      <c r="C187" s="100" t="s">
        <v>404</v>
      </c>
      <c r="D187" s="98" t="s">
        <v>97</v>
      </c>
      <c r="E187" s="101"/>
      <c r="F187" s="101"/>
      <c r="G187" s="84" t="s">
        <v>43</v>
      </c>
      <c r="H187" s="101" t="n">
        <v>3</v>
      </c>
      <c r="I187" s="81" t="s">
        <v>405</v>
      </c>
      <c r="J187" s="84" t="s">
        <v>406</v>
      </c>
      <c r="K187" s="84" t="s">
        <v>111</v>
      </c>
      <c r="L187" s="84" t="s">
        <v>111</v>
      </c>
      <c r="M187" s="84" t="s">
        <v>111</v>
      </c>
      <c r="N187" s="102" t="n">
        <v>1</v>
      </c>
      <c r="O187" s="61"/>
      <c r="P187" s="61"/>
      <c r="Q187" s="61"/>
      <c r="R187" s="61"/>
      <c r="S187" s="61"/>
      <c r="T187" s="61"/>
      <c r="U187" s="61"/>
      <c r="V187" s="61"/>
      <c r="W187" s="61"/>
      <c r="X187" s="61"/>
      <c r="Y187" s="61"/>
      <c r="Z187" s="61"/>
      <c r="AA187" s="61"/>
      <c r="AB187" s="61"/>
      <c r="AC187" s="61"/>
      <c r="AD187" s="61"/>
      <c r="AE187" s="61"/>
      <c r="AF187" s="61"/>
      <c r="AG187" s="61"/>
      <c r="AH187" s="61"/>
      <c r="AI187" s="61"/>
      <c r="AJ187" s="61"/>
      <c r="AK187" s="61"/>
      <c r="AL187" s="61"/>
      <c r="AM187" s="61"/>
      <c r="AN187" s="61"/>
      <c r="AO187" s="61"/>
      <c r="AP187" s="61"/>
      <c r="AQ187" s="61"/>
      <c r="AR187" s="61"/>
      <c r="AS187" s="61"/>
      <c r="AT187" s="61"/>
      <c r="AU187" s="61"/>
      <c r="AV187" s="61"/>
      <c r="AW187" s="61"/>
      <c r="AX187" s="61"/>
      <c r="AY187" s="61"/>
      <c r="AZ187" s="61"/>
      <c r="BA187" s="61"/>
      <c r="BB187" s="61"/>
      <c r="BC187" s="61"/>
      <c r="BD187" s="61"/>
      <c r="BE187" s="61"/>
      <c r="BF187" s="61"/>
      <c r="BG187" s="61"/>
      <c r="BH187" s="61"/>
      <c r="BI187" s="61"/>
      <c r="BJ187" s="61"/>
      <c r="BK187" s="61"/>
      <c r="BL187" s="61"/>
      <c r="BM187" s="61"/>
      <c r="BN187" s="61"/>
      <c r="BO187" s="61"/>
      <c r="BP187" s="61"/>
      <c r="BQ187" s="61"/>
      <c r="BR187" s="61"/>
      <c r="BS187" s="61"/>
      <c r="BT187" s="61"/>
      <c r="BU187" s="61"/>
      <c r="BV187" s="61"/>
      <c r="BW187" s="61"/>
      <c r="BX187" s="61"/>
      <c r="BY187" s="61"/>
      <c r="BZ187" s="61"/>
      <c r="CA187" s="61"/>
      <c r="CB187" s="61"/>
      <c r="CC187" s="61"/>
      <c r="CD187" s="61"/>
      <c r="CE187" s="61"/>
      <c r="CF187" s="61"/>
      <c r="CG187" s="61"/>
      <c r="CH187" s="61"/>
      <c r="CI187" s="61"/>
      <c r="CJ187" s="61"/>
      <c r="CK187" s="61"/>
      <c r="CL187" s="61"/>
      <c r="CM187" s="61"/>
      <c r="CN187" s="61"/>
      <c r="CO187" s="61"/>
      <c r="CP187" s="61"/>
      <c r="CQ187" s="61"/>
      <c r="CR187" s="61"/>
      <c r="CS187" s="61"/>
      <c r="CT187" s="61"/>
      <c r="CU187" s="61"/>
      <c r="CV187" s="61"/>
      <c r="CW187" s="61"/>
      <c r="CX187" s="61"/>
      <c r="CY187" s="61"/>
      <c r="CZ187" s="61"/>
      <c r="DA187" s="61"/>
      <c r="DB187" s="61"/>
      <c r="DC187" s="61"/>
      <c r="DD187" s="61"/>
      <c r="DE187" s="61"/>
      <c r="DF187" s="61"/>
      <c r="DG187" s="61"/>
      <c r="DH187" s="61"/>
      <c r="DI187" s="61"/>
      <c r="DJ187" s="61"/>
      <c r="DK187" s="61"/>
      <c r="DL187" s="61"/>
      <c r="DM187" s="61"/>
      <c r="DN187" s="61"/>
      <c r="DO187" s="61"/>
      <c r="DP187" s="61"/>
      <c r="DQ187" s="61"/>
      <c r="DR187" s="61"/>
      <c r="DS187" s="61"/>
      <c r="DT187" s="61"/>
      <c r="DU187" s="61"/>
      <c r="DV187" s="61"/>
      <c r="DW187" s="61"/>
      <c r="DX187" s="61"/>
      <c r="DY187" s="61"/>
      <c r="DZ187" s="61"/>
      <c r="EA187" s="61"/>
      <c r="EB187" s="61"/>
      <c r="EC187" s="61"/>
      <c r="ED187" s="61"/>
      <c r="EE187" s="61"/>
      <c r="EF187" s="61"/>
      <c r="EG187" s="61"/>
      <c r="EH187" s="61"/>
      <c r="EI187" s="61"/>
      <c r="EJ187" s="61"/>
      <c r="EK187" s="61"/>
      <c r="EL187" s="61"/>
      <c r="EM187" s="61"/>
      <c r="EN187" s="61"/>
      <c r="EO187" s="61"/>
      <c r="EP187" s="61"/>
      <c r="EQ187" s="61"/>
      <c r="ER187" s="61"/>
      <c r="ES187" s="61"/>
      <c r="ET187" s="61"/>
      <c r="EU187" s="61"/>
      <c r="EV187" s="61"/>
      <c r="EW187" s="61"/>
      <c r="EX187" s="61"/>
      <c r="EY187" s="61"/>
      <c r="EZ187" s="61"/>
      <c r="FA187" s="61"/>
      <c r="FB187" s="61"/>
      <c r="FC187" s="61"/>
      <c r="FD187" s="61"/>
      <c r="FE187" s="61"/>
      <c r="FF187" s="61"/>
      <c r="FG187" s="61"/>
      <c r="FH187" s="61"/>
      <c r="FI187" s="61"/>
      <c r="FJ187" s="61"/>
      <c r="FK187" s="61"/>
      <c r="FL187" s="61"/>
      <c r="FM187" s="61"/>
      <c r="FN187" s="61"/>
      <c r="FO187" s="61"/>
      <c r="FP187" s="61"/>
      <c r="FQ187" s="61"/>
      <c r="FR187" s="61"/>
      <c r="FS187" s="61"/>
      <c r="FT187" s="61"/>
      <c r="FU187" s="61"/>
      <c r="FV187" s="61"/>
      <c r="FW187" s="61"/>
      <c r="FX187" s="61"/>
      <c r="FY187" s="61"/>
      <c r="FZ187" s="61"/>
      <c r="GA187" s="61"/>
      <c r="GB187" s="61"/>
      <c r="GC187" s="61"/>
      <c r="GD187" s="61"/>
      <c r="GE187" s="61"/>
      <c r="GF187" s="61"/>
      <c r="GG187" s="61"/>
      <c r="GH187" s="61"/>
      <c r="GI187" s="61"/>
      <c r="GJ187" s="61"/>
      <c r="GK187" s="61"/>
      <c r="GL187" s="61"/>
      <c r="GM187" s="61"/>
      <c r="GN187" s="61"/>
      <c r="GO187" s="61"/>
      <c r="GP187" s="61"/>
      <c r="GQ187" s="61"/>
      <c r="GR187" s="61"/>
      <c r="GS187" s="61"/>
      <c r="GT187" s="61"/>
      <c r="GU187" s="61"/>
      <c r="GV187" s="61"/>
      <c r="GW187" s="61"/>
      <c r="GX187" s="61"/>
      <c r="GY187" s="61"/>
      <c r="GZ187" s="61"/>
      <c r="HA187" s="61"/>
      <c r="HB187" s="61"/>
      <c r="HC187" s="61"/>
      <c r="HD187" s="61"/>
      <c r="HE187" s="61"/>
      <c r="HF187" s="61"/>
      <c r="HG187" s="61"/>
      <c r="HH187" s="61"/>
      <c r="HI187" s="61"/>
      <c r="HJ187" s="61"/>
      <c r="HK187" s="61"/>
      <c r="HL187" s="61"/>
      <c r="HM187" s="61"/>
      <c r="HN187" s="61"/>
      <c r="HO187" s="61"/>
      <c r="HP187" s="61"/>
      <c r="HQ187" s="61"/>
      <c r="HR187" s="61"/>
      <c r="HS187" s="61"/>
      <c r="HT187" s="61"/>
      <c r="HU187" s="61"/>
      <c r="HV187" s="61"/>
      <c r="HW187" s="61"/>
      <c r="HX187" s="61"/>
      <c r="HY187" s="61"/>
      <c r="HZ187" s="61"/>
      <c r="IA187" s="61"/>
      <c r="IB187" s="61"/>
      <c r="IC187" s="61"/>
      <c r="ID187" s="61"/>
      <c r="IE187" s="61"/>
      <c r="IF187" s="61"/>
      <c r="IG187" s="61"/>
      <c r="IH187" s="61"/>
      <c r="II187" s="61"/>
      <c r="IJ187" s="61"/>
      <c r="IK187" s="61"/>
      <c r="IL187" s="61"/>
      <c r="IM187" s="61"/>
      <c r="IN187" s="61"/>
      <c r="IO187" s="61"/>
      <c r="IP187" s="61"/>
      <c r="IQ187" s="61"/>
      <c r="IR187" s="61"/>
      <c r="IS187" s="61"/>
      <c r="IT187" s="61"/>
      <c r="IU187" s="61"/>
      <c r="IV187" s="61"/>
      <c r="IW187" s="61"/>
    </row>
    <row r="188" customFormat="false" ht="39" hidden="false" customHeight="true" outlineLevel="0" collapsed="false">
      <c r="A188" s="89" t="n">
        <v>36887</v>
      </c>
      <c r="B188" s="90" t="s">
        <v>40</v>
      </c>
      <c r="C188" s="91" t="s">
        <v>407</v>
      </c>
      <c r="D188" s="90" t="s">
        <v>67</v>
      </c>
      <c r="E188" s="92"/>
      <c r="F188" s="92"/>
      <c r="G188" s="93" t="s">
        <v>43</v>
      </c>
      <c r="H188" s="92" t="n">
        <v>1</v>
      </c>
      <c r="I188" s="103" t="s">
        <v>408</v>
      </c>
      <c r="J188" s="90" t="s">
        <v>380</v>
      </c>
      <c r="K188" s="93" t="s">
        <v>115</v>
      </c>
      <c r="L188" s="93" t="s">
        <v>115</v>
      </c>
      <c r="M188" s="93" t="s">
        <v>115</v>
      </c>
      <c r="N188" s="94" t="n">
        <v>1</v>
      </c>
      <c r="O188" s="109"/>
      <c r="P188" s="109"/>
      <c r="Q188" s="109"/>
      <c r="R188" s="109"/>
      <c r="S188" s="109"/>
      <c r="T188" s="109"/>
      <c r="U188" s="109"/>
      <c r="V188" s="109"/>
      <c r="W188" s="109"/>
      <c r="X188" s="109"/>
      <c r="Y188" s="109"/>
      <c r="Z188" s="109"/>
      <c r="AA188" s="109"/>
      <c r="AB188" s="109"/>
      <c r="AC188" s="109"/>
      <c r="AD188" s="109"/>
      <c r="AE188" s="109"/>
      <c r="AF188" s="109"/>
      <c r="AG188" s="109"/>
      <c r="AH188" s="109"/>
      <c r="AI188" s="109"/>
      <c r="AJ188" s="109"/>
      <c r="AK188" s="109"/>
      <c r="AL188" s="109"/>
      <c r="AM188" s="109"/>
      <c r="AN188" s="109"/>
      <c r="AO188" s="109"/>
      <c r="AP188" s="109"/>
      <c r="AQ188" s="109"/>
      <c r="AR188" s="109"/>
      <c r="AS188" s="109"/>
      <c r="AT188" s="109"/>
      <c r="AU188" s="109"/>
      <c r="AV188" s="109"/>
      <c r="AW188" s="109"/>
      <c r="AX188" s="109"/>
      <c r="AY188" s="109"/>
      <c r="AZ188" s="109"/>
      <c r="BA188" s="109"/>
      <c r="BB188" s="109"/>
      <c r="BC188" s="109"/>
      <c r="BD188" s="109"/>
      <c r="BE188" s="109"/>
      <c r="BF188" s="109"/>
      <c r="BG188" s="109"/>
      <c r="BH188" s="109"/>
      <c r="BI188" s="109"/>
      <c r="BJ188" s="109"/>
      <c r="BK188" s="109"/>
      <c r="BL188" s="109"/>
      <c r="BM188" s="109"/>
      <c r="BN188" s="109"/>
      <c r="BO188" s="109"/>
      <c r="BP188" s="109"/>
      <c r="BQ188" s="109"/>
      <c r="BR188" s="109"/>
      <c r="BS188" s="109"/>
      <c r="BT188" s="109"/>
      <c r="BU188" s="109"/>
      <c r="BV188" s="109"/>
      <c r="BW188" s="109"/>
      <c r="BX188" s="109"/>
      <c r="BY188" s="109"/>
      <c r="BZ188" s="109"/>
      <c r="CA188" s="109"/>
      <c r="CB188" s="109"/>
      <c r="CC188" s="109"/>
      <c r="CD188" s="109"/>
      <c r="CE188" s="109"/>
      <c r="CF188" s="109"/>
      <c r="CG188" s="109"/>
      <c r="CH188" s="109"/>
      <c r="CI188" s="109"/>
      <c r="CJ188" s="109"/>
      <c r="CK188" s="109"/>
      <c r="CL188" s="109"/>
      <c r="CM188" s="109"/>
      <c r="CN188" s="109"/>
      <c r="CO188" s="109"/>
      <c r="CP188" s="109"/>
      <c r="CQ188" s="109"/>
      <c r="CR188" s="109"/>
      <c r="CS188" s="109"/>
      <c r="CT188" s="109"/>
      <c r="CU188" s="109"/>
      <c r="CV188" s="109"/>
      <c r="CW188" s="109"/>
      <c r="CX188" s="109"/>
      <c r="CY188" s="109"/>
      <c r="CZ188" s="109"/>
      <c r="DA188" s="109"/>
      <c r="DB188" s="109"/>
      <c r="DC188" s="109"/>
      <c r="DD188" s="109"/>
      <c r="DE188" s="109"/>
      <c r="DF188" s="109"/>
      <c r="DG188" s="109"/>
      <c r="DH188" s="109"/>
      <c r="DI188" s="109"/>
      <c r="DJ188" s="109"/>
      <c r="DK188" s="109"/>
      <c r="DL188" s="109"/>
      <c r="DM188" s="109"/>
      <c r="DN188" s="109"/>
      <c r="DO188" s="109"/>
      <c r="DP188" s="109"/>
      <c r="DQ188" s="109"/>
      <c r="DR188" s="109"/>
      <c r="DS188" s="109"/>
      <c r="DT188" s="109"/>
      <c r="DU188" s="109"/>
      <c r="DV188" s="109"/>
      <c r="DW188" s="109"/>
      <c r="DX188" s="109"/>
      <c r="DY188" s="109"/>
      <c r="DZ188" s="109"/>
      <c r="EA188" s="109"/>
      <c r="EB188" s="109"/>
      <c r="EC188" s="109"/>
      <c r="ED188" s="109"/>
      <c r="EE188" s="109"/>
      <c r="EF188" s="109"/>
      <c r="EG188" s="109"/>
      <c r="EH188" s="109"/>
      <c r="EI188" s="109"/>
      <c r="EJ188" s="109"/>
      <c r="EK188" s="109"/>
      <c r="EL188" s="109"/>
      <c r="EM188" s="109"/>
      <c r="EN188" s="109"/>
      <c r="EO188" s="109"/>
      <c r="EP188" s="109"/>
      <c r="EQ188" s="109"/>
      <c r="ER188" s="109"/>
      <c r="ES188" s="109"/>
      <c r="ET188" s="109"/>
      <c r="EU188" s="109"/>
      <c r="EV188" s="109"/>
      <c r="EW188" s="109"/>
      <c r="EX188" s="109"/>
      <c r="EY188" s="109"/>
      <c r="EZ188" s="109"/>
      <c r="FA188" s="109"/>
      <c r="FB188" s="109"/>
      <c r="FC188" s="109"/>
      <c r="FD188" s="109"/>
      <c r="FE188" s="109"/>
      <c r="FF188" s="109"/>
      <c r="FG188" s="109"/>
      <c r="FH188" s="109"/>
      <c r="FI188" s="109"/>
      <c r="FJ188" s="109"/>
      <c r="FK188" s="109"/>
      <c r="FL188" s="109"/>
      <c r="FM188" s="109"/>
      <c r="FN188" s="109"/>
      <c r="FO188" s="109"/>
      <c r="FP188" s="109"/>
      <c r="FQ188" s="109"/>
      <c r="FR188" s="109"/>
      <c r="FS188" s="109"/>
      <c r="FT188" s="109"/>
      <c r="FU188" s="109"/>
      <c r="FV188" s="109"/>
      <c r="FW188" s="109"/>
      <c r="FX188" s="109"/>
      <c r="FY188" s="109"/>
      <c r="FZ188" s="109"/>
      <c r="GA188" s="109"/>
      <c r="GB188" s="109"/>
      <c r="GC188" s="109"/>
      <c r="GD188" s="109"/>
      <c r="GE188" s="109"/>
      <c r="GF188" s="109"/>
      <c r="GG188" s="109"/>
      <c r="GH188" s="109"/>
      <c r="GI188" s="109"/>
      <c r="GJ188" s="109"/>
      <c r="GK188" s="109"/>
      <c r="GL188" s="109"/>
      <c r="GM188" s="109"/>
      <c r="GN188" s="109"/>
      <c r="GO188" s="109"/>
      <c r="GP188" s="109"/>
      <c r="GQ188" s="109"/>
      <c r="GR188" s="109"/>
      <c r="GS188" s="109"/>
      <c r="GT188" s="109"/>
      <c r="GU188" s="109"/>
      <c r="GV188" s="109"/>
      <c r="GW188" s="109"/>
      <c r="GX188" s="109"/>
      <c r="GY188" s="109"/>
      <c r="GZ188" s="109"/>
      <c r="HA188" s="109"/>
      <c r="HB188" s="109"/>
      <c r="HC188" s="109"/>
      <c r="HD188" s="109"/>
      <c r="HE188" s="109"/>
      <c r="HF188" s="109"/>
      <c r="HG188" s="109"/>
      <c r="HH188" s="109"/>
      <c r="HI188" s="109"/>
      <c r="HJ188" s="109"/>
      <c r="HK188" s="109"/>
      <c r="HL188" s="109"/>
      <c r="HM188" s="109"/>
      <c r="HN188" s="109"/>
      <c r="HO188" s="109"/>
      <c r="HP188" s="109"/>
      <c r="HQ188" s="109"/>
      <c r="HR188" s="109"/>
      <c r="HS188" s="109"/>
      <c r="HT188" s="109"/>
      <c r="HU188" s="109"/>
      <c r="HV188" s="109"/>
      <c r="HW188" s="109"/>
      <c r="HX188" s="109"/>
      <c r="HY188" s="109"/>
      <c r="HZ188" s="109"/>
      <c r="IA188" s="109"/>
      <c r="IB188" s="109"/>
      <c r="IC188" s="109"/>
      <c r="ID188" s="109"/>
      <c r="IE188" s="109"/>
      <c r="IF188" s="109"/>
      <c r="IG188" s="109"/>
      <c r="IH188" s="109"/>
      <c r="II188" s="109"/>
      <c r="IJ188" s="109"/>
      <c r="IK188" s="109"/>
      <c r="IL188" s="109"/>
      <c r="IM188" s="109"/>
      <c r="IN188" s="109"/>
      <c r="IO188" s="109"/>
      <c r="IP188" s="109"/>
      <c r="IQ188" s="109"/>
      <c r="IR188" s="109"/>
      <c r="IS188" s="109"/>
      <c r="IT188" s="109"/>
      <c r="IU188" s="109"/>
      <c r="IV188" s="109"/>
      <c r="IW188" s="109"/>
    </row>
    <row r="189" customFormat="false" ht="13.5" hidden="false" customHeight="false" outlineLevel="0" collapsed="false">
      <c r="A189" s="95" t="s">
        <v>409</v>
      </c>
      <c r="B189" s="104"/>
      <c r="C189" s="105"/>
      <c r="D189" s="104" t="n">
        <f aca="false">COUNT(H192:H203)</f>
        <v>12</v>
      </c>
      <c r="E189" s="106"/>
      <c r="F189" s="106"/>
      <c r="G189" s="107"/>
      <c r="H189" s="106"/>
      <c r="I189" s="81"/>
      <c r="J189" s="107"/>
      <c r="K189" s="107"/>
      <c r="L189" s="107"/>
      <c r="M189" s="107"/>
      <c r="N189" s="108"/>
      <c r="O189" s="61"/>
      <c r="P189" s="61"/>
      <c r="Q189" s="61"/>
      <c r="R189" s="61"/>
      <c r="S189" s="61"/>
      <c r="T189" s="61"/>
      <c r="U189" s="61"/>
      <c r="V189" s="61"/>
      <c r="W189" s="61"/>
      <c r="X189" s="61"/>
      <c r="Y189" s="61"/>
      <c r="Z189" s="61"/>
      <c r="AA189" s="61"/>
      <c r="AB189" s="61"/>
      <c r="AC189" s="61"/>
      <c r="AD189" s="61"/>
      <c r="AE189" s="61"/>
      <c r="AF189" s="61"/>
      <c r="AG189" s="61"/>
      <c r="AH189" s="61"/>
      <c r="AI189" s="61"/>
      <c r="AJ189" s="61"/>
      <c r="AK189" s="61"/>
      <c r="AL189" s="61"/>
      <c r="AM189" s="61"/>
      <c r="AN189" s="61"/>
      <c r="AO189" s="61"/>
      <c r="AP189" s="61"/>
      <c r="AQ189" s="61"/>
      <c r="AR189" s="61"/>
      <c r="AS189" s="61"/>
      <c r="AT189" s="61"/>
      <c r="AU189" s="61"/>
      <c r="AV189" s="61"/>
      <c r="AW189" s="61"/>
      <c r="AX189" s="61"/>
      <c r="AY189" s="61"/>
      <c r="AZ189" s="61"/>
      <c r="BA189" s="61"/>
      <c r="BB189" s="61"/>
      <c r="BC189" s="61"/>
      <c r="BD189" s="61"/>
      <c r="BE189" s="61"/>
      <c r="BF189" s="61"/>
      <c r="BG189" s="61"/>
      <c r="BH189" s="61"/>
      <c r="BI189" s="61"/>
      <c r="BJ189" s="61"/>
      <c r="BK189" s="61"/>
      <c r="BL189" s="61"/>
      <c r="BM189" s="61"/>
      <c r="BN189" s="61"/>
      <c r="BO189" s="61"/>
      <c r="BP189" s="61"/>
      <c r="BQ189" s="61"/>
      <c r="BR189" s="61"/>
      <c r="BS189" s="61"/>
      <c r="BT189" s="61"/>
      <c r="BU189" s="61"/>
      <c r="BV189" s="61"/>
      <c r="BW189" s="61"/>
      <c r="BX189" s="61"/>
      <c r="BY189" s="61"/>
      <c r="BZ189" s="61"/>
      <c r="CA189" s="61"/>
      <c r="CB189" s="61"/>
      <c r="CC189" s="61"/>
      <c r="CD189" s="61"/>
      <c r="CE189" s="61"/>
      <c r="CF189" s="61"/>
      <c r="CG189" s="61"/>
      <c r="CH189" s="61"/>
      <c r="CI189" s="61"/>
      <c r="CJ189" s="61"/>
      <c r="CK189" s="61"/>
      <c r="CL189" s="61"/>
      <c r="CM189" s="61"/>
      <c r="CN189" s="61"/>
      <c r="CO189" s="61"/>
      <c r="CP189" s="61"/>
      <c r="CQ189" s="61"/>
      <c r="CR189" s="61"/>
      <c r="CS189" s="61"/>
      <c r="CT189" s="61"/>
      <c r="CU189" s="61"/>
      <c r="CV189" s="61"/>
      <c r="CW189" s="61"/>
      <c r="CX189" s="61"/>
      <c r="CY189" s="61"/>
      <c r="CZ189" s="61"/>
      <c r="DA189" s="61"/>
      <c r="DB189" s="61"/>
      <c r="DC189" s="61"/>
      <c r="DD189" s="61"/>
      <c r="DE189" s="61"/>
      <c r="DF189" s="61"/>
      <c r="DG189" s="61"/>
      <c r="DH189" s="61"/>
      <c r="DI189" s="61"/>
      <c r="DJ189" s="61"/>
      <c r="DK189" s="61"/>
      <c r="DL189" s="61"/>
      <c r="DM189" s="61"/>
      <c r="DN189" s="61"/>
      <c r="DO189" s="61"/>
      <c r="DP189" s="61"/>
      <c r="DQ189" s="61"/>
      <c r="DR189" s="61"/>
      <c r="DS189" s="61"/>
      <c r="DT189" s="61"/>
      <c r="DU189" s="61"/>
      <c r="DV189" s="61"/>
      <c r="DW189" s="61"/>
      <c r="DX189" s="61"/>
      <c r="DY189" s="61"/>
      <c r="DZ189" s="61"/>
      <c r="EA189" s="61"/>
      <c r="EB189" s="61"/>
      <c r="EC189" s="61"/>
      <c r="ED189" s="61"/>
      <c r="EE189" s="61"/>
      <c r="EF189" s="61"/>
      <c r="EG189" s="61"/>
      <c r="EH189" s="61"/>
      <c r="EI189" s="61"/>
      <c r="EJ189" s="61"/>
      <c r="EK189" s="61"/>
      <c r="EL189" s="61"/>
      <c r="EM189" s="61"/>
      <c r="EN189" s="61"/>
      <c r="EO189" s="61"/>
      <c r="EP189" s="61"/>
      <c r="EQ189" s="61"/>
      <c r="ER189" s="61"/>
      <c r="ES189" s="61"/>
      <c r="ET189" s="61"/>
      <c r="EU189" s="61"/>
      <c r="EV189" s="61"/>
      <c r="EW189" s="61"/>
      <c r="EX189" s="61"/>
      <c r="EY189" s="61"/>
      <c r="EZ189" s="61"/>
      <c r="FA189" s="61"/>
      <c r="FB189" s="61"/>
      <c r="FC189" s="61"/>
      <c r="FD189" s="61"/>
      <c r="FE189" s="61"/>
      <c r="FF189" s="61"/>
      <c r="FG189" s="61"/>
      <c r="FH189" s="61"/>
      <c r="FI189" s="61"/>
      <c r="FJ189" s="61"/>
      <c r="FK189" s="61"/>
      <c r="FL189" s="61"/>
      <c r="FM189" s="61"/>
      <c r="FN189" s="61"/>
      <c r="FO189" s="61"/>
      <c r="FP189" s="61"/>
      <c r="FQ189" s="61"/>
      <c r="FR189" s="61"/>
      <c r="FS189" s="61"/>
      <c r="FT189" s="61"/>
      <c r="FU189" s="61"/>
      <c r="FV189" s="61"/>
      <c r="FW189" s="61"/>
      <c r="FX189" s="61"/>
      <c r="FY189" s="61"/>
      <c r="FZ189" s="61"/>
      <c r="GA189" s="61"/>
      <c r="GB189" s="61"/>
      <c r="GC189" s="61"/>
      <c r="GD189" s="61"/>
      <c r="GE189" s="61"/>
      <c r="GF189" s="61"/>
      <c r="GG189" s="61"/>
      <c r="GH189" s="61"/>
      <c r="GI189" s="61"/>
      <c r="GJ189" s="61"/>
      <c r="GK189" s="61"/>
      <c r="GL189" s="61"/>
      <c r="GM189" s="61"/>
      <c r="GN189" s="61"/>
      <c r="GO189" s="61"/>
      <c r="GP189" s="61"/>
      <c r="GQ189" s="61"/>
      <c r="GR189" s="61"/>
      <c r="GS189" s="61"/>
      <c r="GT189" s="61"/>
      <c r="GU189" s="61"/>
      <c r="GV189" s="61"/>
      <c r="GW189" s="61"/>
      <c r="GX189" s="61"/>
      <c r="GY189" s="61"/>
      <c r="GZ189" s="61"/>
      <c r="HA189" s="61"/>
      <c r="HB189" s="61"/>
      <c r="HC189" s="61"/>
      <c r="HD189" s="61"/>
      <c r="HE189" s="61"/>
      <c r="HF189" s="61"/>
      <c r="HG189" s="61"/>
      <c r="HH189" s="61"/>
      <c r="HI189" s="61"/>
      <c r="HJ189" s="61"/>
      <c r="HK189" s="61"/>
      <c r="HL189" s="61"/>
      <c r="HM189" s="61"/>
      <c r="HN189" s="61"/>
      <c r="HO189" s="61"/>
      <c r="HP189" s="61"/>
      <c r="HQ189" s="61"/>
      <c r="HR189" s="61"/>
      <c r="HS189" s="61"/>
      <c r="HT189" s="61"/>
      <c r="HU189" s="61"/>
      <c r="HV189" s="61"/>
      <c r="HW189" s="61"/>
      <c r="HX189" s="61"/>
      <c r="HY189" s="61"/>
      <c r="HZ189" s="61"/>
      <c r="IA189" s="61"/>
      <c r="IB189" s="61"/>
      <c r="IC189" s="61"/>
      <c r="ID189" s="61"/>
      <c r="IE189" s="61"/>
      <c r="IF189" s="61"/>
      <c r="IG189" s="61"/>
      <c r="IH189" s="61"/>
      <c r="II189" s="61"/>
      <c r="IJ189" s="61"/>
      <c r="IK189" s="61"/>
      <c r="IL189" s="61"/>
      <c r="IM189" s="61"/>
      <c r="IN189" s="61"/>
      <c r="IO189" s="61"/>
      <c r="IP189" s="61"/>
      <c r="IQ189" s="61"/>
      <c r="IR189" s="61"/>
      <c r="IS189" s="61"/>
      <c r="IT189" s="61"/>
      <c r="IU189" s="61"/>
      <c r="IV189" s="61"/>
      <c r="IW189" s="61"/>
    </row>
    <row r="190" customFormat="false" ht="13.5" hidden="false" customHeight="false" outlineLevel="0" collapsed="false">
      <c r="A190" s="95"/>
      <c r="B190" s="104"/>
      <c r="C190" s="105"/>
      <c r="D190" s="104"/>
      <c r="E190" s="106"/>
      <c r="F190" s="106"/>
      <c r="G190" s="107"/>
      <c r="H190" s="106"/>
      <c r="I190" s="81"/>
      <c r="J190" s="107"/>
      <c r="K190" s="107"/>
      <c r="L190" s="107"/>
      <c r="M190" s="107"/>
      <c r="N190" s="108"/>
      <c r="O190" s="61"/>
      <c r="P190" s="61"/>
      <c r="Q190" s="61"/>
      <c r="R190" s="61"/>
      <c r="S190" s="61"/>
      <c r="T190" s="61"/>
      <c r="U190" s="61"/>
      <c r="V190" s="61"/>
      <c r="W190" s="61"/>
      <c r="X190" s="61"/>
      <c r="Y190" s="61"/>
      <c r="Z190" s="61"/>
      <c r="AA190" s="61"/>
      <c r="AB190" s="61"/>
      <c r="AC190" s="61"/>
      <c r="AD190" s="61"/>
      <c r="AE190" s="61"/>
      <c r="AF190" s="61"/>
      <c r="AG190" s="61"/>
      <c r="AH190" s="61"/>
      <c r="AI190" s="61"/>
      <c r="AJ190" s="61"/>
      <c r="AK190" s="61"/>
      <c r="AL190" s="61"/>
      <c r="AM190" s="61"/>
      <c r="AN190" s="61"/>
      <c r="AO190" s="61"/>
      <c r="AP190" s="61"/>
      <c r="AQ190" s="61"/>
      <c r="AR190" s="61"/>
      <c r="AS190" s="61"/>
      <c r="AT190" s="61"/>
      <c r="AU190" s="61"/>
      <c r="AV190" s="61"/>
      <c r="AW190" s="61"/>
      <c r="AX190" s="61"/>
      <c r="AY190" s="61"/>
      <c r="AZ190" s="61"/>
      <c r="BA190" s="61"/>
      <c r="BB190" s="61"/>
      <c r="BC190" s="61"/>
      <c r="BD190" s="61"/>
      <c r="BE190" s="61"/>
      <c r="BF190" s="61"/>
      <c r="BG190" s="61"/>
      <c r="BH190" s="61"/>
      <c r="BI190" s="61"/>
      <c r="BJ190" s="61"/>
      <c r="BK190" s="61"/>
      <c r="BL190" s="61"/>
      <c r="BM190" s="61"/>
      <c r="BN190" s="61"/>
      <c r="BO190" s="61"/>
      <c r="BP190" s="61"/>
      <c r="BQ190" s="61"/>
      <c r="BR190" s="61"/>
      <c r="BS190" s="61"/>
      <c r="BT190" s="61"/>
      <c r="BU190" s="61"/>
      <c r="BV190" s="61"/>
      <c r="BW190" s="61"/>
      <c r="BX190" s="61"/>
      <c r="BY190" s="61"/>
      <c r="BZ190" s="61"/>
      <c r="CA190" s="61"/>
      <c r="CB190" s="61"/>
      <c r="CC190" s="61"/>
      <c r="CD190" s="61"/>
      <c r="CE190" s="61"/>
      <c r="CF190" s="61"/>
      <c r="CG190" s="61"/>
      <c r="CH190" s="61"/>
      <c r="CI190" s="61"/>
      <c r="CJ190" s="61"/>
      <c r="CK190" s="61"/>
      <c r="CL190" s="61"/>
      <c r="CM190" s="61"/>
      <c r="CN190" s="61"/>
      <c r="CO190" s="61"/>
      <c r="CP190" s="61"/>
      <c r="CQ190" s="61"/>
      <c r="CR190" s="61"/>
      <c r="CS190" s="61"/>
      <c r="CT190" s="61"/>
      <c r="CU190" s="61"/>
      <c r="CV190" s="61"/>
      <c r="CW190" s="61"/>
      <c r="CX190" s="61"/>
      <c r="CY190" s="61"/>
      <c r="CZ190" s="61"/>
      <c r="DA190" s="61"/>
      <c r="DB190" s="61"/>
      <c r="DC190" s="61"/>
      <c r="DD190" s="61"/>
      <c r="DE190" s="61"/>
      <c r="DF190" s="61"/>
      <c r="DG190" s="61"/>
      <c r="DH190" s="61"/>
      <c r="DI190" s="61"/>
      <c r="DJ190" s="61"/>
      <c r="DK190" s="61"/>
      <c r="DL190" s="61"/>
      <c r="DM190" s="61"/>
      <c r="DN190" s="61"/>
      <c r="DO190" s="61"/>
      <c r="DP190" s="61"/>
      <c r="DQ190" s="61"/>
      <c r="DR190" s="61"/>
      <c r="DS190" s="61"/>
      <c r="DT190" s="61"/>
      <c r="DU190" s="61"/>
      <c r="DV190" s="61"/>
      <c r="DW190" s="61"/>
      <c r="DX190" s="61"/>
      <c r="DY190" s="61"/>
      <c r="DZ190" s="61"/>
      <c r="EA190" s="61"/>
      <c r="EB190" s="61"/>
      <c r="EC190" s="61"/>
      <c r="ED190" s="61"/>
      <c r="EE190" s="61"/>
      <c r="EF190" s="61"/>
      <c r="EG190" s="61"/>
      <c r="EH190" s="61"/>
      <c r="EI190" s="61"/>
      <c r="EJ190" s="61"/>
      <c r="EK190" s="61"/>
      <c r="EL190" s="61"/>
      <c r="EM190" s="61"/>
      <c r="EN190" s="61"/>
      <c r="EO190" s="61"/>
      <c r="EP190" s="61"/>
      <c r="EQ190" s="61"/>
      <c r="ER190" s="61"/>
      <c r="ES190" s="61"/>
      <c r="ET190" s="61"/>
      <c r="EU190" s="61"/>
      <c r="EV190" s="61"/>
      <c r="EW190" s="61"/>
      <c r="EX190" s="61"/>
      <c r="EY190" s="61"/>
      <c r="EZ190" s="61"/>
      <c r="FA190" s="61"/>
      <c r="FB190" s="61"/>
      <c r="FC190" s="61"/>
      <c r="FD190" s="61"/>
      <c r="FE190" s="61"/>
      <c r="FF190" s="61"/>
      <c r="FG190" s="61"/>
      <c r="FH190" s="61"/>
      <c r="FI190" s="61"/>
      <c r="FJ190" s="61"/>
      <c r="FK190" s="61"/>
      <c r="FL190" s="61"/>
      <c r="FM190" s="61"/>
      <c r="FN190" s="61"/>
      <c r="FO190" s="61"/>
      <c r="FP190" s="61"/>
      <c r="FQ190" s="61"/>
      <c r="FR190" s="61"/>
      <c r="FS190" s="61"/>
      <c r="FT190" s="61"/>
      <c r="FU190" s="61"/>
      <c r="FV190" s="61"/>
      <c r="FW190" s="61"/>
      <c r="FX190" s="61"/>
      <c r="FY190" s="61"/>
      <c r="FZ190" s="61"/>
      <c r="GA190" s="61"/>
      <c r="GB190" s="61"/>
      <c r="GC190" s="61"/>
      <c r="GD190" s="61"/>
      <c r="GE190" s="61"/>
      <c r="GF190" s="61"/>
      <c r="GG190" s="61"/>
      <c r="GH190" s="61"/>
      <c r="GI190" s="61"/>
      <c r="GJ190" s="61"/>
      <c r="GK190" s="61"/>
      <c r="GL190" s="61"/>
      <c r="GM190" s="61"/>
      <c r="GN190" s="61"/>
      <c r="GO190" s="61"/>
      <c r="GP190" s="61"/>
      <c r="GQ190" s="61"/>
      <c r="GR190" s="61"/>
      <c r="GS190" s="61"/>
      <c r="GT190" s="61"/>
      <c r="GU190" s="61"/>
      <c r="GV190" s="61"/>
      <c r="GW190" s="61"/>
      <c r="GX190" s="61"/>
      <c r="GY190" s="61"/>
      <c r="GZ190" s="61"/>
      <c r="HA190" s="61"/>
      <c r="HB190" s="61"/>
      <c r="HC190" s="61"/>
      <c r="HD190" s="61"/>
      <c r="HE190" s="61"/>
      <c r="HF190" s="61"/>
      <c r="HG190" s="61"/>
      <c r="HH190" s="61"/>
      <c r="HI190" s="61"/>
      <c r="HJ190" s="61"/>
      <c r="HK190" s="61"/>
      <c r="HL190" s="61"/>
      <c r="HM190" s="61"/>
      <c r="HN190" s="61"/>
      <c r="HO190" s="61"/>
      <c r="HP190" s="61"/>
      <c r="HQ190" s="61"/>
      <c r="HR190" s="61"/>
      <c r="HS190" s="61"/>
      <c r="HT190" s="61"/>
      <c r="HU190" s="61"/>
      <c r="HV190" s="61"/>
      <c r="HW190" s="61"/>
      <c r="HX190" s="61"/>
      <c r="HY190" s="61"/>
      <c r="HZ190" s="61"/>
      <c r="IA190" s="61"/>
      <c r="IB190" s="61"/>
      <c r="IC190" s="61"/>
      <c r="ID190" s="61"/>
      <c r="IE190" s="61"/>
      <c r="IF190" s="61"/>
      <c r="IG190" s="61"/>
      <c r="IH190" s="61"/>
      <c r="II190" s="61"/>
      <c r="IJ190" s="61"/>
      <c r="IK190" s="61"/>
      <c r="IL190" s="61"/>
      <c r="IM190" s="61"/>
      <c r="IN190" s="61"/>
      <c r="IO190" s="61"/>
      <c r="IP190" s="61"/>
      <c r="IQ190" s="61"/>
      <c r="IR190" s="61"/>
      <c r="IS190" s="61"/>
      <c r="IT190" s="61"/>
      <c r="IU190" s="61"/>
      <c r="IV190" s="61"/>
      <c r="IW190" s="61"/>
    </row>
    <row r="191" customFormat="false" ht="13.5" hidden="false" customHeight="false" outlineLevel="0" collapsed="false">
      <c r="A191" s="110"/>
      <c r="B191" s="98"/>
      <c r="C191" s="100"/>
      <c r="D191" s="98"/>
      <c r="E191" s="101"/>
      <c r="F191" s="101"/>
      <c r="G191" s="84"/>
      <c r="H191" s="101"/>
      <c r="I191" s="81"/>
      <c r="J191" s="84"/>
      <c r="K191" s="84"/>
      <c r="L191" s="84"/>
      <c r="M191" s="84"/>
      <c r="N191" s="102"/>
      <c r="O191" s="61"/>
      <c r="P191" s="61"/>
      <c r="Q191" s="61"/>
      <c r="R191" s="61"/>
      <c r="S191" s="61"/>
      <c r="T191" s="61"/>
      <c r="U191" s="61"/>
      <c r="V191" s="61"/>
      <c r="W191" s="61"/>
      <c r="X191" s="61"/>
      <c r="Y191" s="61"/>
      <c r="Z191" s="61"/>
      <c r="AA191" s="61"/>
      <c r="AB191" s="61"/>
      <c r="AC191" s="61"/>
      <c r="AD191" s="61"/>
      <c r="AE191" s="61"/>
      <c r="AF191" s="61"/>
      <c r="AG191" s="61"/>
      <c r="AH191" s="61"/>
      <c r="AI191" s="61"/>
      <c r="AJ191" s="61"/>
      <c r="AK191" s="61"/>
      <c r="AL191" s="61"/>
      <c r="AM191" s="61"/>
      <c r="AN191" s="61"/>
      <c r="AO191" s="61"/>
      <c r="AP191" s="61"/>
      <c r="AQ191" s="61"/>
      <c r="AR191" s="61"/>
      <c r="AS191" s="61"/>
      <c r="AT191" s="61"/>
      <c r="AU191" s="61"/>
      <c r="AV191" s="61"/>
      <c r="AW191" s="61"/>
      <c r="AX191" s="61"/>
      <c r="AY191" s="61"/>
      <c r="AZ191" s="61"/>
      <c r="BA191" s="61"/>
      <c r="BB191" s="61"/>
      <c r="BC191" s="61"/>
      <c r="BD191" s="61"/>
      <c r="BE191" s="61"/>
      <c r="BF191" s="61"/>
      <c r="BG191" s="61"/>
      <c r="BH191" s="61"/>
      <c r="BI191" s="61"/>
      <c r="BJ191" s="61"/>
      <c r="BK191" s="61"/>
      <c r="BL191" s="61"/>
      <c r="BM191" s="61"/>
      <c r="BN191" s="61"/>
      <c r="BO191" s="61"/>
      <c r="BP191" s="61"/>
      <c r="BQ191" s="61"/>
      <c r="BR191" s="61"/>
      <c r="BS191" s="61"/>
      <c r="BT191" s="61"/>
      <c r="BU191" s="61"/>
      <c r="BV191" s="61"/>
      <c r="BW191" s="61"/>
      <c r="BX191" s="61"/>
      <c r="BY191" s="61"/>
      <c r="BZ191" s="61"/>
      <c r="CA191" s="61"/>
      <c r="CB191" s="61"/>
      <c r="CC191" s="61"/>
      <c r="CD191" s="61"/>
      <c r="CE191" s="61"/>
      <c r="CF191" s="61"/>
      <c r="CG191" s="61"/>
      <c r="CH191" s="61"/>
      <c r="CI191" s="61"/>
      <c r="CJ191" s="61"/>
      <c r="CK191" s="61"/>
      <c r="CL191" s="61"/>
      <c r="CM191" s="61"/>
      <c r="CN191" s="61"/>
      <c r="CO191" s="61"/>
      <c r="CP191" s="61"/>
      <c r="CQ191" s="61"/>
      <c r="CR191" s="61"/>
      <c r="CS191" s="61"/>
      <c r="CT191" s="61"/>
      <c r="CU191" s="61"/>
      <c r="CV191" s="61"/>
      <c r="CW191" s="61"/>
      <c r="CX191" s="61"/>
      <c r="CY191" s="61"/>
      <c r="CZ191" s="61"/>
      <c r="DA191" s="61"/>
      <c r="DB191" s="61"/>
      <c r="DC191" s="61"/>
      <c r="DD191" s="61"/>
      <c r="DE191" s="61"/>
      <c r="DF191" s="61"/>
      <c r="DG191" s="61"/>
      <c r="DH191" s="61"/>
      <c r="DI191" s="61"/>
      <c r="DJ191" s="61"/>
      <c r="DK191" s="61"/>
      <c r="DL191" s="61"/>
      <c r="DM191" s="61"/>
      <c r="DN191" s="61"/>
      <c r="DO191" s="61"/>
      <c r="DP191" s="61"/>
      <c r="DQ191" s="61"/>
      <c r="DR191" s="61"/>
      <c r="DS191" s="61"/>
      <c r="DT191" s="61"/>
      <c r="DU191" s="61"/>
      <c r="DV191" s="61"/>
      <c r="DW191" s="61"/>
      <c r="DX191" s="61"/>
      <c r="DY191" s="61"/>
      <c r="DZ191" s="61"/>
      <c r="EA191" s="61"/>
      <c r="EB191" s="61"/>
      <c r="EC191" s="61"/>
      <c r="ED191" s="61"/>
      <c r="EE191" s="61"/>
      <c r="EF191" s="61"/>
      <c r="EG191" s="61"/>
      <c r="EH191" s="61"/>
      <c r="EI191" s="61"/>
      <c r="EJ191" s="61"/>
      <c r="EK191" s="61"/>
      <c r="EL191" s="61"/>
      <c r="EM191" s="61"/>
      <c r="EN191" s="61"/>
      <c r="EO191" s="61"/>
      <c r="EP191" s="61"/>
      <c r="EQ191" s="61"/>
      <c r="ER191" s="61"/>
      <c r="ES191" s="61"/>
      <c r="ET191" s="61"/>
      <c r="EU191" s="61"/>
      <c r="EV191" s="61"/>
      <c r="EW191" s="61"/>
      <c r="EX191" s="61"/>
      <c r="EY191" s="61"/>
      <c r="EZ191" s="61"/>
      <c r="FA191" s="61"/>
      <c r="FB191" s="61"/>
      <c r="FC191" s="61"/>
      <c r="FD191" s="61"/>
      <c r="FE191" s="61"/>
      <c r="FF191" s="61"/>
      <c r="FG191" s="61"/>
      <c r="FH191" s="61"/>
      <c r="FI191" s="61"/>
      <c r="FJ191" s="61"/>
      <c r="FK191" s="61"/>
      <c r="FL191" s="61"/>
      <c r="FM191" s="61"/>
      <c r="FN191" s="61"/>
      <c r="FO191" s="61"/>
      <c r="FP191" s="61"/>
      <c r="FQ191" s="61"/>
      <c r="FR191" s="61"/>
      <c r="FS191" s="61"/>
      <c r="FT191" s="61"/>
      <c r="FU191" s="61"/>
      <c r="FV191" s="61"/>
      <c r="FW191" s="61"/>
      <c r="FX191" s="61"/>
      <c r="FY191" s="61"/>
      <c r="FZ191" s="61"/>
      <c r="GA191" s="61"/>
      <c r="GB191" s="61"/>
      <c r="GC191" s="61"/>
      <c r="GD191" s="61"/>
      <c r="GE191" s="61"/>
      <c r="GF191" s="61"/>
      <c r="GG191" s="61"/>
      <c r="GH191" s="61"/>
      <c r="GI191" s="61"/>
      <c r="GJ191" s="61"/>
      <c r="GK191" s="61"/>
      <c r="GL191" s="61"/>
      <c r="GM191" s="61"/>
      <c r="GN191" s="61"/>
      <c r="GO191" s="61"/>
      <c r="GP191" s="61"/>
      <c r="GQ191" s="61"/>
      <c r="GR191" s="61"/>
      <c r="GS191" s="61"/>
      <c r="GT191" s="61"/>
      <c r="GU191" s="61"/>
      <c r="GV191" s="61"/>
      <c r="GW191" s="61"/>
      <c r="GX191" s="61"/>
      <c r="GY191" s="61"/>
      <c r="GZ191" s="61"/>
      <c r="HA191" s="61"/>
      <c r="HB191" s="61"/>
      <c r="HC191" s="61"/>
      <c r="HD191" s="61"/>
      <c r="HE191" s="61"/>
      <c r="HF191" s="61"/>
      <c r="HG191" s="61"/>
      <c r="HH191" s="61"/>
      <c r="HI191" s="61"/>
      <c r="HJ191" s="61"/>
      <c r="HK191" s="61"/>
      <c r="HL191" s="61"/>
      <c r="HM191" s="61"/>
      <c r="HN191" s="61"/>
      <c r="HO191" s="61"/>
      <c r="HP191" s="61"/>
      <c r="HQ191" s="61"/>
      <c r="HR191" s="61"/>
      <c r="HS191" s="61"/>
      <c r="HT191" s="61"/>
      <c r="HU191" s="61"/>
      <c r="HV191" s="61"/>
      <c r="HW191" s="61"/>
      <c r="HX191" s="61"/>
      <c r="HY191" s="61"/>
      <c r="HZ191" s="61"/>
      <c r="IA191" s="61"/>
      <c r="IB191" s="61"/>
      <c r="IC191" s="61"/>
      <c r="ID191" s="61"/>
      <c r="IE191" s="61"/>
      <c r="IF191" s="61"/>
      <c r="IG191" s="61"/>
      <c r="IH191" s="61"/>
      <c r="II191" s="61"/>
      <c r="IJ191" s="61"/>
      <c r="IK191" s="61"/>
      <c r="IL191" s="61"/>
      <c r="IM191" s="61"/>
      <c r="IN191" s="61"/>
      <c r="IO191" s="61"/>
      <c r="IP191" s="61"/>
      <c r="IQ191" s="61"/>
      <c r="IR191" s="61"/>
      <c r="IS191" s="61"/>
      <c r="IT191" s="61"/>
      <c r="IU191" s="61"/>
      <c r="IV191" s="61"/>
      <c r="IW191" s="61"/>
    </row>
    <row r="192" customFormat="false" ht="54" hidden="false" customHeight="false" outlineLevel="0" collapsed="false">
      <c r="A192" s="110" t="n">
        <v>36882</v>
      </c>
      <c r="B192" s="111" t="s">
        <v>40</v>
      </c>
      <c r="C192" s="100" t="s">
        <v>410</v>
      </c>
      <c r="D192" s="98" t="s">
        <v>411</v>
      </c>
      <c r="E192" s="101"/>
      <c r="F192" s="101"/>
      <c r="G192" s="84" t="s">
        <v>43</v>
      </c>
      <c r="H192" s="101" t="n">
        <v>1</v>
      </c>
      <c r="I192" s="81" t="s">
        <v>412</v>
      </c>
      <c r="J192" s="84" t="s">
        <v>413</v>
      </c>
      <c r="K192" s="84" t="s">
        <v>111</v>
      </c>
      <c r="L192" s="84" t="s">
        <v>111</v>
      </c>
      <c r="M192" s="84" t="s">
        <v>111</v>
      </c>
      <c r="N192" s="102" t="n">
        <v>1</v>
      </c>
      <c r="O192" s="61"/>
      <c r="P192" s="61"/>
      <c r="Q192" s="61"/>
      <c r="R192" s="61"/>
      <c r="S192" s="61"/>
      <c r="T192" s="61"/>
      <c r="U192" s="61"/>
      <c r="V192" s="61"/>
      <c r="W192" s="61"/>
      <c r="X192" s="61"/>
      <c r="Y192" s="61"/>
      <c r="Z192" s="61"/>
      <c r="AA192" s="61"/>
      <c r="AB192" s="61"/>
      <c r="AC192" s="61"/>
      <c r="AD192" s="61"/>
      <c r="AE192" s="61"/>
      <c r="AF192" s="61"/>
      <c r="AG192" s="61"/>
      <c r="AH192" s="61"/>
      <c r="AI192" s="61"/>
      <c r="AJ192" s="61"/>
      <c r="AK192" s="61"/>
      <c r="AL192" s="61"/>
      <c r="AM192" s="61"/>
      <c r="AN192" s="61"/>
      <c r="AO192" s="61"/>
      <c r="AP192" s="61"/>
      <c r="AQ192" s="61"/>
      <c r="AR192" s="61"/>
      <c r="AS192" s="61"/>
      <c r="AT192" s="61"/>
      <c r="AU192" s="61"/>
      <c r="AV192" s="61"/>
      <c r="AW192" s="61"/>
      <c r="AX192" s="61"/>
      <c r="AY192" s="61"/>
      <c r="AZ192" s="61"/>
      <c r="BA192" s="61"/>
      <c r="BB192" s="61"/>
      <c r="BC192" s="61"/>
      <c r="BD192" s="61"/>
      <c r="BE192" s="61"/>
      <c r="BF192" s="61"/>
      <c r="BG192" s="61"/>
      <c r="BH192" s="61"/>
      <c r="BI192" s="61"/>
      <c r="BJ192" s="61"/>
      <c r="BK192" s="61"/>
      <c r="BL192" s="61"/>
      <c r="BM192" s="61"/>
      <c r="BN192" s="61"/>
      <c r="BO192" s="61"/>
      <c r="BP192" s="61"/>
      <c r="BQ192" s="61"/>
      <c r="BR192" s="61"/>
      <c r="BS192" s="61"/>
      <c r="BT192" s="61"/>
      <c r="BU192" s="61"/>
      <c r="BV192" s="61"/>
      <c r="BW192" s="61"/>
      <c r="BX192" s="61"/>
      <c r="BY192" s="61"/>
      <c r="BZ192" s="61"/>
      <c r="CA192" s="61"/>
      <c r="CB192" s="61"/>
      <c r="CC192" s="61"/>
      <c r="CD192" s="61"/>
      <c r="CE192" s="61"/>
      <c r="CF192" s="61"/>
      <c r="CG192" s="61"/>
      <c r="CH192" s="61"/>
      <c r="CI192" s="61"/>
      <c r="CJ192" s="61"/>
      <c r="CK192" s="61"/>
      <c r="CL192" s="61"/>
      <c r="CM192" s="61"/>
      <c r="CN192" s="61"/>
      <c r="CO192" s="61"/>
      <c r="CP192" s="61"/>
      <c r="CQ192" s="61"/>
      <c r="CR192" s="61"/>
      <c r="CS192" s="61"/>
      <c r="CT192" s="61"/>
      <c r="CU192" s="61"/>
      <c r="CV192" s="61"/>
      <c r="CW192" s="61"/>
      <c r="CX192" s="61"/>
      <c r="CY192" s="61"/>
      <c r="CZ192" s="61"/>
      <c r="DA192" s="61"/>
      <c r="DB192" s="61"/>
      <c r="DC192" s="61"/>
      <c r="DD192" s="61"/>
      <c r="DE192" s="61"/>
      <c r="DF192" s="61"/>
      <c r="DG192" s="61"/>
      <c r="DH192" s="61"/>
      <c r="DI192" s="61"/>
      <c r="DJ192" s="61"/>
      <c r="DK192" s="61"/>
      <c r="DL192" s="61"/>
      <c r="DM192" s="61"/>
      <c r="DN192" s="61"/>
      <c r="DO192" s="61"/>
      <c r="DP192" s="61"/>
      <c r="DQ192" s="61"/>
      <c r="DR192" s="61"/>
      <c r="DS192" s="61"/>
      <c r="DT192" s="61"/>
      <c r="DU192" s="61"/>
      <c r="DV192" s="61"/>
      <c r="DW192" s="61"/>
      <c r="DX192" s="61"/>
      <c r="DY192" s="61"/>
      <c r="DZ192" s="61"/>
      <c r="EA192" s="61"/>
      <c r="EB192" s="61"/>
      <c r="EC192" s="61"/>
      <c r="ED192" s="61"/>
      <c r="EE192" s="61"/>
      <c r="EF192" s="61"/>
      <c r="EG192" s="61"/>
      <c r="EH192" s="61"/>
      <c r="EI192" s="61"/>
      <c r="EJ192" s="61"/>
      <c r="EK192" s="61"/>
      <c r="EL192" s="61"/>
      <c r="EM192" s="61"/>
      <c r="EN192" s="61"/>
      <c r="EO192" s="61"/>
      <c r="EP192" s="61"/>
      <c r="EQ192" s="61"/>
      <c r="ER192" s="61"/>
      <c r="ES192" s="61"/>
      <c r="ET192" s="61"/>
      <c r="EU192" s="61"/>
      <c r="EV192" s="61"/>
      <c r="EW192" s="61"/>
      <c r="EX192" s="61"/>
      <c r="EY192" s="61"/>
      <c r="EZ192" s="61"/>
      <c r="FA192" s="61"/>
      <c r="FB192" s="61"/>
      <c r="FC192" s="61"/>
      <c r="FD192" s="61"/>
      <c r="FE192" s="61"/>
      <c r="FF192" s="61"/>
      <c r="FG192" s="61"/>
      <c r="FH192" s="61"/>
      <c r="FI192" s="61"/>
      <c r="FJ192" s="61"/>
      <c r="FK192" s="61"/>
      <c r="FL192" s="61"/>
      <c r="FM192" s="61"/>
      <c r="FN192" s="61"/>
      <c r="FO192" s="61"/>
      <c r="FP192" s="61"/>
      <c r="FQ192" s="61"/>
      <c r="FR192" s="61"/>
      <c r="FS192" s="61"/>
      <c r="FT192" s="61"/>
      <c r="FU192" s="61"/>
      <c r="FV192" s="61"/>
      <c r="FW192" s="61"/>
      <c r="FX192" s="61"/>
      <c r="FY192" s="61"/>
      <c r="FZ192" s="61"/>
      <c r="GA192" s="61"/>
      <c r="GB192" s="61"/>
      <c r="GC192" s="61"/>
      <c r="GD192" s="61"/>
      <c r="GE192" s="61"/>
      <c r="GF192" s="61"/>
      <c r="GG192" s="61"/>
      <c r="GH192" s="61"/>
      <c r="GI192" s="61"/>
      <c r="GJ192" s="61"/>
      <c r="GK192" s="61"/>
      <c r="GL192" s="61"/>
      <c r="GM192" s="61"/>
      <c r="GN192" s="61"/>
      <c r="GO192" s="61"/>
      <c r="GP192" s="61"/>
      <c r="GQ192" s="61"/>
      <c r="GR192" s="61"/>
      <c r="GS192" s="61"/>
      <c r="GT192" s="61"/>
      <c r="GU192" s="61"/>
      <c r="GV192" s="61"/>
      <c r="GW192" s="61"/>
      <c r="GX192" s="61"/>
      <c r="GY192" s="61"/>
      <c r="GZ192" s="61"/>
      <c r="HA192" s="61"/>
      <c r="HB192" s="61"/>
      <c r="HC192" s="61"/>
      <c r="HD192" s="61"/>
      <c r="HE192" s="61"/>
      <c r="HF192" s="61"/>
      <c r="HG192" s="61"/>
      <c r="HH192" s="61"/>
      <c r="HI192" s="61"/>
      <c r="HJ192" s="61"/>
      <c r="HK192" s="61"/>
      <c r="HL192" s="61"/>
      <c r="HM192" s="61"/>
      <c r="HN192" s="61"/>
      <c r="HO192" s="61"/>
      <c r="HP192" s="61"/>
      <c r="HQ192" s="61"/>
      <c r="HR192" s="61"/>
      <c r="HS192" s="61"/>
      <c r="HT192" s="61"/>
      <c r="HU192" s="61"/>
      <c r="HV192" s="61"/>
      <c r="HW192" s="61"/>
      <c r="HX192" s="61"/>
      <c r="HY192" s="61"/>
      <c r="HZ192" s="61"/>
      <c r="IA192" s="61"/>
      <c r="IB192" s="61"/>
      <c r="IC192" s="61"/>
      <c r="ID192" s="61"/>
      <c r="IE192" s="61"/>
      <c r="IF192" s="61"/>
      <c r="IG192" s="61"/>
      <c r="IH192" s="61"/>
      <c r="II192" s="61"/>
      <c r="IJ192" s="61"/>
      <c r="IK192" s="61"/>
      <c r="IL192" s="61"/>
      <c r="IM192" s="61"/>
      <c r="IN192" s="61"/>
      <c r="IO192" s="61"/>
      <c r="IP192" s="61"/>
      <c r="IQ192" s="61"/>
      <c r="IR192" s="61"/>
      <c r="IS192" s="61"/>
      <c r="IT192" s="61"/>
      <c r="IU192" s="61"/>
      <c r="IV192" s="61"/>
      <c r="IW192" s="61"/>
    </row>
    <row r="193" customFormat="false" ht="54" hidden="false" customHeight="true" outlineLevel="0" collapsed="false">
      <c r="A193" s="110" t="n">
        <v>36882</v>
      </c>
      <c r="B193" s="111" t="s">
        <v>40</v>
      </c>
      <c r="C193" s="100" t="s">
        <v>414</v>
      </c>
      <c r="D193" s="98" t="s">
        <v>67</v>
      </c>
      <c r="E193" s="101"/>
      <c r="F193" s="101"/>
      <c r="G193" s="84" t="s">
        <v>360</v>
      </c>
      <c r="H193" s="101" t="n">
        <v>3</v>
      </c>
      <c r="I193" s="81" t="s">
        <v>415</v>
      </c>
      <c r="J193" s="98" t="s">
        <v>416</v>
      </c>
      <c r="K193" s="84" t="s">
        <v>115</v>
      </c>
      <c r="L193" s="84" t="s">
        <v>115</v>
      </c>
      <c r="M193" s="84" t="s">
        <v>115</v>
      </c>
      <c r="N193" s="102" t="n">
        <v>1</v>
      </c>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61"/>
      <c r="AO193" s="61"/>
      <c r="AP193" s="61"/>
      <c r="AQ193" s="61"/>
      <c r="AR193" s="61"/>
      <c r="AS193" s="61"/>
      <c r="AT193" s="61"/>
      <c r="AU193" s="61"/>
      <c r="AV193" s="61"/>
      <c r="AW193" s="61"/>
      <c r="AX193" s="61"/>
      <c r="AY193" s="61"/>
      <c r="AZ193" s="61"/>
      <c r="BA193" s="61"/>
      <c r="BB193" s="61"/>
      <c r="BC193" s="61"/>
      <c r="BD193" s="61"/>
      <c r="BE193" s="61"/>
      <c r="BF193" s="61"/>
      <c r="BG193" s="61"/>
      <c r="BH193" s="61"/>
      <c r="BI193" s="61"/>
      <c r="BJ193" s="61"/>
      <c r="BK193" s="61"/>
      <c r="BL193" s="61"/>
      <c r="BM193" s="61"/>
      <c r="BN193" s="61"/>
      <c r="BO193" s="61"/>
      <c r="BP193" s="61"/>
      <c r="BQ193" s="61"/>
      <c r="BR193" s="61"/>
      <c r="BS193" s="61"/>
      <c r="BT193" s="61"/>
      <c r="BU193" s="61"/>
      <c r="BV193" s="61"/>
      <c r="BW193" s="61"/>
      <c r="BX193" s="61"/>
      <c r="BY193" s="61"/>
      <c r="BZ193" s="61"/>
      <c r="CA193" s="61"/>
      <c r="CB193" s="61"/>
      <c r="CC193" s="61"/>
      <c r="CD193" s="61"/>
      <c r="CE193" s="61"/>
      <c r="CF193" s="61"/>
      <c r="CG193" s="61"/>
      <c r="CH193" s="61"/>
      <c r="CI193" s="61"/>
      <c r="CJ193" s="61"/>
      <c r="CK193" s="61"/>
      <c r="CL193" s="61"/>
      <c r="CM193" s="61"/>
      <c r="CN193" s="61"/>
      <c r="CO193" s="61"/>
      <c r="CP193" s="61"/>
      <c r="CQ193" s="61"/>
      <c r="CR193" s="61"/>
      <c r="CS193" s="61"/>
      <c r="CT193" s="61"/>
      <c r="CU193" s="61"/>
      <c r="CV193" s="61"/>
      <c r="CW193" s="61"/>
      <c r="CX193" s="61"/>
      <c r="CY193" s="61"/>
      <c r="CZ193" s="61"/>
      <c r="DA193" s="61"/>
      <c r="DB193" s="61"/>
      <c r="DC193" s="61"/>
      <c r="DD193" s="61"/>
      <c r="DE193" s="61"/>
      <c r="DF193" s="61"/>
      <c r="DG193" s="61"/>
      <c r="DH193" s="61"/>
      <c r="DI193" s="61"/>
      <c r="DJ193" s="61"/>
      <c r="DK193" s="61"/>
      <c r="DL193" s="61"/>
      <c r="DM193" s="61"/>
      <c r="DN193" s="61"/>
      <c r="DO193" s="61"/>
      <c r="DP193" s="61"/>
      <c r="DQ193" s="61"/>
      <c r="DR193" s="61"/>
      <c r="DS193" s="61"/>
      <c r="DT193" s="61"/>
      <c r="DU193" s="61"/>
      <c r="DV193" s="61"/>
      <c r="DW193" s="61"/>
      <c r="DX193" s="61"/>
      <c r="DY193" s="61"/>
      <c r="DZ193" s="61"/>
      <c r="EA193" s="61"/>
      <c r="EB193" s="61"/>
      <c r="EC193" s="61"/>
      <c r="ED193" s="61"/>
      <c r="EE193" s="61"/>
      <c r="EF193" s="61"/>
      <c r="EG193" s="61"/>
      <c r="EH193" s="61"/>
      <c r="EI193" s="61"/>
      <c r="EJ193" s="61"/>
      <c r="EK193" s="61"/>
      <c r="EL193" s="61"/>
      <c r="EM193" s="61"/>
      <c r="EN193" s="61"/>
      <c r="EO193" s="61"/>
      <c r="EP193" s="61"/>
      <c r="EQ193" s="61"/>
      <c r="ER193" s="61"/>
      <c r="ES193" s="61"/>
      <c r="ET193" s="61"/>
      <c r="EU193" s="61"/>
      <c r="EV193" s="61"/>
      <c r="EW193" s="61"/>
      <c r="EX193" s="61"/>
      <c r="EY193" s="61"/>
      <c r="EZ193" s="61"/>
      <c r="FA193" s="61"/>
      <c r="FB193" s="61"/>
      <c r="FC193" s="61"/>
      <c r="FD193" s="61"/>
      <c r="FE193" s="61"/>
      <c r="FF193" s="61"/>
      <c r="FG193" s="61"/>
      <c r="FH193" s="61"/>
      <c r="FI193" s="61"/>
      <c r="FJ193" s="61"/>
      <c r="FK193" s="61"/>
      <c r="FL193" s="61"/>
      <c r="FM193" s="61"/>
      <c r="FN193" s="61"/>
      <c r="FO193" s="61"/>
      <c r="FP193" s="61"/>
      <c r="FQ193" s="61"/>
      <c r="FR193" s="61"/>
      <c r="FS193" s="61"/>
      <c r="FT193" s="61"/>
      <c r="FU193" s="61"/>
      <c r="FV193" s="61"/>
      <c r="FW193" s="61"/>
      <c r="FX193" s="61"/>
      <c r="FY193" s="61"/>
      <c r="FZ193" s="61"/>
      <c r="GA193" s="61"/>
      <c r="GB193" s="61"/>
      <c r="GC193" s="61"/>
      <c r="GD193" s="61"/>
      <c r="GE193" s="61"/>
      <c r="GF193" s="61"/>
      <c r="GG193" s="61"/>
      <c r="GH193" s="61"/>
      <c r="GI193" s="61"/>
      <c r="GJ193" s="61"/>
      <c r="GK193" s="61"/>
      <c r="GL193" s="61"/>
      <c r="GM193" s="61"/>
      <c r="GN193" s="61"/>
      <c r="GO193" s="61"/>
      <c r="GP193" s="61"/>
      <c r="GQ193" s="61"/>
      <c r="GR193" s="61"/>
      <c r="GS193" s="61"/>
      <c r="GT193" s="61"/>
      <c r="GU193" s="61"/>
      <c r="GV193" s="61"/>
      <c r="GW193" s="61"/>
      <c r="GX193" s="61"/>
      <c r="GY193" s="61"/>
      <c r="GZ193" s="61"/>
      <c r="HA193" s="61"/>
      <c r="HB193" s="61"/>
      <c r="HC193" s="61"/>
      <c r="HD193" s="61"/>
      <c r="HE193" s="61"/>
      <c r="HF193" s="61"/>
      <c r="HG193" s="61"/>
      <c r="HH193" s="61"/>
      <c r="HI193" s="61"/>
      <c r="HJ193" s="61"/>
      <c r="HK193" s="61"/>
      <c r="HL193" s="61"/>
      <c r="HM193" s="61"/>
      <c r="HN193" s="61"/>
      <c r="HO193" s="61"/>
      <c r="HP193" s="61"/>
      <c r="HQ193" s="61"/>
      <c r="HR193" s="61"/>
      <c r="HS193" s="61"/>
      <c r="HT193" s="61"/>
      <c r="HU193" s="61"/>
      <c r="HV193" s="61"/>
      <c r="HW193" s="61"/>
      <c r="HX193" s="61"/>
      <c r="HY193" s="61"/>
      <c r="HZ193" s="61"/>
      <c r="IA193" s="61"/>
      <c r="IB193" s="61"/>
      <c r="IC193" s="61"/>
      <c r="ID193" s="61"/>
      <c r="IE193" s="61"/>
      <c r="IF193" s="61"/>
      <c r="IG193" s="61"/>
      <c r="IH193" s="61"/>
      <c r="II193" s="61"/>
      <c r="IJ193" s="61"/>
      <c r="IK193" s="61"/>
      <c r="IL193" s="61"/>
      <c r="IM193" s="61"/>
      <c r="IN193" s="61"/>
      <c r="IO193" s="61"/>
      <c r="IP193" s="61"/>
      <c r="IQ193" s="61"/>
      <c r="IR193" s="61"/>
      <c r="IS193" s="61"/>
      <c r="IT193" s="61"/>
      <c r="IU193" s="61"/>
      <c r="IV193" s="61"/>
      <c r="IW193" s="61"/>
    </row>
    <row r="194" customFormat="false" ht="67.5" hidden="false" customHeight="false" outlineLevel="0" collapsed="false">
      <c r="A194" s="110" t="n">
        <v>36882</v>
      </c>
      <c r="B194" s="111" t="s">
        <v>40</v>
      </c>
      <c r="C194" s="100" t="s">
        <v>417</v>
      </c>
      <c r="D194" s="98" t="s">
        <v>97</v>
      </c>
      <c r="E194" s="101"/>
      <c r="F194" s="101"/>
      <c r="G194" s="84" t="s">
        <v>43</v>
      </c>
      <c r="H194" s="101" t="n">
        <v>1</v>
      </c>
      <c r="I194" s="81" t="s">
        <v>418</v>
      </c>
      <c r="J194" s="84" t="s">
        <v>419</v>
      </c>
      <c r="K194" s="84" t="s">
        <v>115</v>
      </c>
      <c r="L194" s="84" t="s">
        <v>115</v>
      </c>
      <c r="M194" s="84" t="s">
        <v>115</v>
      </c>
      <c r="N194" s="102" t="n">
        <v>1</v>
      </c>
      <c r="O194" s="61"/>
      <c r="P194" s="61"/>
      <c r="Q194" s="61"/>
      <c r="R194" s="61"/>
      <c r="S194" s="61"/>
      <c r="T194" s="61"/>
      <c r="U194" s="61"/>
      <c r="V194" s="61"/>
      <c r="W194" s="61"/>
      <c r="X194" s="61"/>
      <c r="Y194" s="61"/>
      <c r="Z194" s="61"/>
      <c r="AA194" s="61"/>
      <c r="AB194" s="61"/>
      <c r="AC194" s="61"/>
      <c r="AD194" s="61"/>
      <c r="AE194" s="61"/>
      <c r="AF194" s="61"/>
      <c r="AG194" s="61"/>
      <c r="AH194" s="61"/>
      <c r="AI194" s="61"/>
      <c r="AJ194" s="61"/>
      <c r="AK194" s="61"/>
      <c r="AL194" s="61"/>
      <c r="AM194" s="61"/>
      <c r="AN194" s="61"/>
      <c r="AO194" s="61"/>
      <c r="AP194" s="61"/>
      <c r="AQ194" s="61"/>
      <c r="AR194" s="61"/>
      <c r="AS194" s="61"/>
      <c r="AT194" s="61"/>
      <c r="AU194" s="61"/>
      <c r="AV194" s="61"/>
      <c r="AW194" s="61"/>
      <c r="AX194" s="61"/>
      <c r="AY194" s="61"/>
      <c r="AZ194" s="61"/>
      <c r="BA194" s="61"/>
      <c r="BB194" s="61"/>
      <c r="BC194" s="61"/>
      <c r="BD194" s="61"/>
      <c r="BE194" s="61"/>
      <c r="BF194" s="61"/>
      <c r="BG194" s="61"/>
      <c r="BH194" s="61"/>
      <c r="BI194" s="61"/>
      <c r="BJ194" s="61"/>
      <c r="BK194" s="61"/>
      <c r="BL194" s="61"/>
      <c r="BM194" s="61"/>
      <c r="BN194" s="61"/>
      <c r="BO194" s="61"/>
      <c r="BP194" s="61"/>
      <c r="BQ194" s="61"/>
      <c r="BR194" s="61"/>
      <c r="BS194" s="61"/>
      <c r="BT194" s="61"/>
      <c r="BU194" s="61"/>
      <c r="BV194" s="61"/>
      <c r="BW194" s="61"/>
      <c r="BX194" s="61"/>
      <c r="BY194" s="61"/>
      <c r="BZ194" s="61"/>
      <c r="CA194" s="61"/>
      <c r="CB194" s="61"/>
      <c r="CC194" s="61"/>
      <c r="CD194" s="61"/>
      <c r="CE194" s="61"/>
      <c r="CF194" s="61"/>
      <c r="CG194" s="61"/>
      <c r="CH194" s="61"/>
      <c r="CI194" s="61"/>
      <c r="CJ194" s="61"/>
      <c r="CK194" s="61"/>
      <c r="CL194" s="61"/>
      <c r="CM194" s="61"/>
      <c r="CN194" s="61"/>
      <c r="CO194" s="61"/>
      <c r="CP194" s="61"/>
      <c r="CQ194" s="61"/>
      <c r="CR194" s="61"/>
      <c r="CS194" s="61"/>
      <c r="CT194" s="61"/>
      <c r="CU194" s="61"/>
      <c r="CV194" s="61"/>
      <c r="CW194" s="61"/>
      <c r="CX194" s="61"/>
      <c r="CY194" s="61"/>
      <c r="CZ194" s="61"/>
      <c r="DA194" s="61"/>
      <c r="DB194" s="61"/>
      <c r="DC194" s="61"/>
      <c r="DD194" s="61"/>
      <c r="DE194" s="61"/>
      <c r="DF194" s="61"/>
      <c r="DG194" s="61"/>
      <c r="DH194" s="61"/>
      <c r="DI194" s="61"/>
      <c r="DJ194" s="61"/>
      <c r="DK194" s="61"/>
      <c r="DL194" s="61"/>
      <c r="DM194" s="61"/>
      <c r="DN194" s="61"/>
      <c r="DO194" s="61"/>
      <c r="DP194" s="61"/>
      <c r="DQ194" s="61"/>
      <c r="DR194" s="61"/>
      <c r="DS194" s="61"/>
      <c r="DT194" s="61"/>
      <c r="DU194" s="61"/>
      <c r="DV194" s="61"/>
      <c r="DW194" s="61"/>
      <c r="DX194" s="61"/>
      <c r="DY194" s="61"/>
      <c r="DZ194" s="61"/>
      <c r="EA194" s="61"/>
      <c r="EB194" s="61"/>
      <c r="EC194" s="61"/>
      <c r="ED194" s="61"/>
      <c r="EE194" s="61"/>
      <c r="EF194" s="61"/>
      <c r="EG194" s="61"/>
      <c r="EH194" s="61"/>
      <c r="EI194" s="61"/>
      <c r="EJ194" s="61"/>
      <c r="EK194" s="61"/>
      <c r="EL194" s="61"/>
      <c r="EM194" s="61"/>
      <c r="EN194" s="61"/>
      <c r="EO194" s="61"/>
      <c r="EP194" s="61"/>
      <c r="EQ194" s="61"/>
      <c r="ER194" s="61"/>
      <c r="ES194" s="61"/>
      <c r="ET194" s="61"/>
      <c r="EU194" s="61"/>
      <c r="EV194" s="61"/>
      <c r="EW194" s="61"/>
      <c r="EX194" s="61"/>
      <c r="EY194" s="61"/>
      <c r="EZ194" s="61"/>
      <c r="FA194" s="61"/>
      <c r="FB194" s="61"/>
      <c r="FC194" s="61"/>
      <c r="FD194" s="61"/>
      <c r="FE194" s="61"/>
      <c r="FF194" s="61"/>
      <c r="FG194" s="61"/>
      <c r="FH194" s="61"/>
      <c r="FI194" s="61"/>
      <c r="FJ194" s="61"/>
      <c r="FK194" s="61"/>
      <c r="FL194" s="61"/>
      <c r="FM194" s="61"/>
      <c r="FN194" s="61"/>
      <c r="FO194" s="61"/>
      <c r="FP194" s="61"/>
      <c r="FQ194" s="61"/>
      <c r="FR194" s="61"/>
      <c r="FS194" s="61"/>
      <c r="FT194" s="61"/>
      <c r="FU194" s="61"/>
      <c r="FV194" s="61"/>
      <c r="FW194" s="61"/>
      <c r="FX194" s="61"/>
      <c r="FY194" s="61"/>
      <c r="FZ194" s="61"/>
      <c r="GA194" s="61"/>
      <c r="GB194" s="61"/>
      <c r="GC194" s="61"/>
      <c r="GD194" s="61"/>
      <c r="GE194" s="61"/>
      <c r="GF194" s="61"/>
      <c r="GG194" s="61"/>
      <c r="GH194" s="61"/>
      <c r="GI194" s="61"/>
      <c r="GJ194" s="61"/>
      <c r="GK194" s="61"/>
      <c r="GL194" s="61"/>
      <c r="GM194" s="61"/>
      <c r="GN194" s="61"/>
      <c r="GO194" s="61"/>
      <c r="GP194" s="61"/>
      <c r="GQ194" s="61"/>
      <c r="GR194" s="61"/>
      <c r="GS194" s="61"/>
      <c r="GT194" s="61"/>
      <c r="GU194" s="61"/>
      <c r="GV194" s="61"/>
      <c r="GW194" s="61"/>
      <c r="GX194" s="61"/>
      <c r="GY194" s="61"/>
      <c r="GZ194" s="61"/>
      <c r="HA194" s="61"/>
      <c r="HB194" s="61"/>
      <c r="HC194" s="61"/>
      <c r="HD194" s="61"/>
      <c r="HE194" s="61"/>
      <c r="HF194" s="61"/>
      <c r="HG194" s="61"/>
      <c r="HH194" s="61"/>
      <c r="HI194" s="61"/>
      <c r="HJ194" s="61"/>
      <c r="HK194" s="61"/>
      <c r="HL194" s="61"/>
      <c r="HM194" s="61"/>
      <c r="HN194" s="61"/>
      <c r="HO194" s="61"/>
      <c r="HP194" s="61"/>
      <c r="HQ194" s="61"/>
      <c r="HR194" s="61"/>
      <c r="HS194" s="61"/>
      <c r="HT194" s="61"/>
      <c r="HU194" s="61"/>
      <c r="HV194" s="61"/>
      <c r="HW194" s="61"/>
      <c r="HX194" s="61"/>
      <c r="HY194" s="61"/>
      <c r="HZ194" s="61"/>
      <c r="IA194" s="61"/>
      <c r="IB194" s="61"/>
      <c r="IC194" s="61"/>
      <c r="ID194" s="61"/>
      <c r="IE194" s="61"/>
      <c r="IF194" s="61"/>
      <c r="IG194" s="61"/>
      <c r="IH194" s="61"/>
      <c r="II194" s="61"/>
      <c r="IJ194" s="61"/>
      <c r="IK194" s="61"/>
      <c r="IL194" s="61"/>
      <c r="IM194" s="61"/>
      <c r="IN194" s="61"/>
      <c r="IO194" s="61"/>
      <c r="IP194" s="61"/>
      <c r="IQ194" s="61"/>
      <c r="IR194" s="61"/>
      <c r="IS194" s="61"/>
      <c r="IT194" s="61"/>
      <c r="IU194" s="61"/>
      <c r="IV194" s="61"/>
      <c r="IW194" s="61"/>
    </row>
    <row r="195" customFormat="false" ht="27" hidden="false" customHeight="false" outlineLevel="0" collapsed="false">
      <c r="A195" s="110" t="n">
        <v>36882</v>
      </c>
      <c r="B195" s="111" t="s">
        <v>40</v>
      </c>
      <c r="C195" s="100" t="s">
        <v>420</v>
      </c>
      <c r="D195" s="98" t="s">
        <v>97</v>
      </c>
      <c r="E195" s="101"/>
      <c r="F195" s="101"/>
      <c r="G195" s="84" t="s">
        <v>43</v>
      </c>
      <c r="H195" s="101" t="n">
        <v>1</v>
      </c>
      <c r="I195" s="81" t="s">
        <v>421</v>
      </c>
      <c r="J195" s="84" t="s">
        <v>422</v>
      </c>
      <c r="K195" s="84" t="s">
        <v>115</v>
      </c>
      <c r="L195" s="84" t="s">
        <v>111</v>
      </c>
      <c r="M195" s="84" t="s">
        <v>111</v>
      </c>
      <c r="N195" s="102" t="n">
        <v>1</v>
      </c>
      <c r="O195" s="61"/>
      <c r="P195" s="61"/>
      <c r="Q195" s="61"/>
      <c r="R195" s="61"/>
      <c r="S195" s="61"/>
      <c r="T195" s="61"/>
      <c r="U195" s="61"/>
      <c r="V195" s="61"/>
      <c r="W195" s="61"/>
      <c r="X195" s="61"/>
      <c r="Y195" s="61"/>
      <c r="Z195" s="61"/>
      <c r="AA195" s="61"/>
      <c r="AB195" s="61"/>
      <c r="AC195" s="61"/>
      <c r="AD195" s="61"/>
      <c r="AE195" s="61"/>
      <c r="AF195" s="61"/>
      <c r="AG195" s="61"/>
      <c r="AH195" s="61"/>
      <c r="AI195" s="61"/>
      <c r="AJ195" s="61"/>
      <c r="AK195" s="61"/>
      <c r="AL195" s="61"/>
      <c r="AM195" s="61"/>
      <c r="AN195" s="61"/>
      <c r="AO195" s="61"/>
      <c r="AP195" s="61"/>
      <c r="AQ195" s="61"/>
      <c r="AR195" s="61"/>
      <c r="AS195" s="61"/>
      <c r="AT195" s="61"/>
      <c r="AU195" s="61"/>
      <c r="AV195" s="61"/>
      <c r="AW195" s="61"/>
      <c r="AX195" s="61"/>
      <c r="AY195" s="61"/>
      <c r="AZ195" s="61"/>
      <c r="BA195" s="61"/>
      <c r="BB195" s="61"/>
      <c r="BC195" s="61"/>
      <c r="BD195" s="61"/>
      <c r="BE195" s="61"/>
      <c r="BF195" s="61"/>
      <c r="BG195" s="61"/>
      <c r="BH195" s="61"/>
      <c r="BI195" s="61"/>
      <c r="BJ195" s="61"/>
      <c r="BK195" s="61"/>
      <c r="BL195" s="61"/>
      <c r="BM195" s="61"/>
      <c r="BN195" s="61"/>
      <c r="BO195" s="61"/>
      <c r="BP195" s="61"/>
      <c r="BQ195" s="61"/>
      <c r="BR195" s="61"/>
      <c r="BS195" s="61"/>
      <c r="BT195" s="61"/>
      <c r="BU195" s="61"/>
      <c r="BV195" s="61"/>
      <c r="BW195" s="61"/>
      <c r="BX195" s="61"/>
      <c r="BY195" s="61"/>
      <c r="BZ195" s="61"/>
      <c r="CA195" s="61"/>
      <c r="CB195" s="61"/>
      <c r="CC195" s="61"/>
      <c r="CD195" s="61"/>
      <c r="CE195" s="61"/>
      <c r="CF195" s="61"/>
      <c r="CG195" s="61"/>
      <c r="CH195" s="61"/>
      <c r="CI195" s="61"/>
      <c r="CJ195" s="61"/>
      <c r="CK195" s="61"/>
      <c r="CL195" s="61"/>
      <c r="CM195" s="61"/>
      <c r="CN195" s="61"/>
      <c r="CO195" s="61"/>
      <c r="CP195" s="61"/>
      <c r="CQ195" s="61"/>
      <c r="CR195" s="61"/>
      <c r="CS195" s="61"/>
      <c r="CT195" s="61"/>
      <c r="CU195" s="61"/>
      <c r="CV195" s="61"/>
      <c r="CW195" s="61"/>
      <c r="CX195" s="61"/>
      <c r="CY195" s="61"/>
      <c r="CZ195" s="61"/>
      <c r="DA195" s="61"/>
      <c r="DB195" s="61"/>
      <c r="DC195" s="61"/>
      <c r="DD195" s="61"/>
      <c r="DE195" s="61"/>
      <c r="DF195" s="61"/>
      <c r="DG195" s="61"/>
      <c r="DH195" s="61"/>
      <c r="DI195" s="61"/>
      <c r="DJ195" s="61"/>
      <c r="DK195" s="61"/>
      <c r="DL195" s="61"/>
      <c r="DM195" s="61"/>
      <c r="DN195" s="61"/>
      <c r="DO195" s="61"/>
      <c r="DP195" s="61"/>
      <c r="DQ195" s="61"/>
      <c r="DR195" s="61"/>
      <c r="DS195" s="61"/>
      <c r="DT195" s="61"/>
      <c r="DU195" s="61"/>
      <c r="DV195" s="61"/>
      <c r="DW195" s="61"/>
      <c r="DX195" s="61"/>
      <c r="DY195" s="61"/>
      <c r="DZ195" s="61"/>
      <c r="EA195" s="61"/>
      <c r="EB195" s="61"/>
      <c r="EC195" s="61"/>
      <c r="ED195" s="61"/>
      <c r="EE195" s="61"/>
      <c r="EF195" s="61"/>
      <c r="EG195" s="61"/>
      <c r="EH195" s="61"/>
      <c r="EI195" s="61"/>
      <c r="EJ195" s="61"/>
      <c r="EK195" s="61"/>
      <c r="EL195" s="61"/>
      <c r="EM195" s="61"/>
      <c r="EN195" s="61"/>
      <c r="EO195" s="61"/>
      <c r="EP195" s="61"/>
      <c r="EQ195" s="61"/>
      <c r="ER195" s="61"/>
      <c r="ES195" s="61"/>
      <c r="ET195" s="61"/>
      <c r="EU195" s="61"/>
      <c r="EV195" s="61"/>
      <c r="EW195" s="61"/>
      <c r="EX195" s="61"/>
      <c r="EY195" s="61"/>
      <c r="EZ195" s="61"/>
      <c r="FA195" s="61"/>
      <c r="FB195" s="61"/>
      <c r="FC195" s="61"/>
      <c r="FD195" s="61"/>
      <c r="FE195" s="61"/>
      <c r="FF195" s="61"/>
      <c r="FG195" s="61"/>
      <c r="FH195" s="61"/>
      <c r="FI195" s="61"/>
      <c r="FJ195" s="61"/>
      <c r="FK195" s="61"/>
      <c r="FL195" s="61"/>
      <c r="FM195" s="61"/>
      <c r="FN195" s="61"/>
      <c r="FO195" s="61"/>
      <c r="FP195" s="61"/>
      <c r="FQ195" s="61"/>
      <c r="FR195" s="61"/>
      <c r="FS195" s="61"/>
      <c r="FT195" s="61"/>
      <c r="FU195" s="61"/>
      <c r="FV195" s="61"/>
      <c r="FW195" s="61"/>
      <c r="FX195" s="61"/>
      <c r="FY195" s="61"/>
      <c r="FZ195" s="61"/>
      <c r="GA195" s="61"/>
      <c r="GB195" s="61"/>
      <c r="GC195" s="61"/>
      <c r="GD195" s="61"/>
      <c r="GE195" s="61"/>
      <c r="GF195" s="61"/>
      <c r="GG195" s="61"/>
      <c r="GH195" s="61"/>
      <c r="GI195" s="61"/>
      <c r="GJ195" s="61"/>
      <c r="GK195" s="61"/>
      <c r="GL195" s="61"/>
      <c r="GM195" s="61"/>
      <c r="GN195" s="61"/>
      <c r="GO195" s="61"/>
      <c r="GP195" s="61"/>
      <c r="GQ195" s="61"/>
      <c r="GR195" s="61"/>
      <c r="GS195" s="61"/>
      <c r="GT195" s="61"/>
      <c r="GU195" s="61"/>
      <c r="GV195" s="61"/>
      <c r="GW195" s="61"/>
      <c r="GX195" s="61"/>
      <c r="GY195" s="61"/>
      <c r="GZ195" s="61"/>
      <c r="HA195" s="61"/>
      <c r="HB195" s="61"/>
      <c r="HC195" s="61"/>
      <c r="HD195" s="61"/>
      <c r="HE195" s="61"/>
      <c r="HF195" s="61"/>
      <c r="HG195" s="61"/>
      <c r="HH195" s="61"/>
      <c r="HI195" s="61"/>
      <c r="HJ195" s="61"/>
      <c r="HK195" s="61"/>
      <c r="HL195" s="61"/>
      <c r="HM195" s="61"/>
      <c r="HN195" s="61"/>
      <c r="HO195" s="61"/>
      <c r="HP195" s="61"/>
      <c r="HQ195" s="61"/>
      <c r="HR195" s="61"/>
      <c r="HS195" s="61"/>
      <c r="HT195" s="61"/>
      <c r="HU195" s="61"/>
      <c r="HV195" s="61"/>
      <c r="HW195" s="61"/>
      <c r="HX195" s="61"/>
      <c r="HY195" s="61"/>
      <c r="HZ195" s="61"/>
      <c r="IA195" s="61"/>
      <c r="IB195" s="61"/>
      <c r="IC195" s="61"/>
      <c r="ID195" s="61"/>
      <c r="IE195" s="61"/>
      <c r="IF195" s="61"/>
      <c r="IG195" s="61"/>
      <c r="IH195" s="61"/>
      <c r="II195" s="61"/>
      <c r="IJ195" s="61"/>
      <c r="IK195" s="61"/>
      <c r="IL195" s="61"/>
      <c r="IM195" s="61"/>
      <c r="IN195" s="61"/>
      <c r="IO195" s="61"/>
      <c r="IP195" s="61"/>
      <c r="IQ195" s="61"/>
      <c r="IR195" s="61"/>
      <c r="IS195" s="61"/>
      <c r="IT195" s="61"/>
      <c r="IU195" s="61"/>
      <c r="IV195" s="61"/>
      <c r="IW195" s="61"/>
    </row>
    <row r="196" customFormat="false" ht="27" hidden="false" customHeight="false" outlineLevel="0" collapsed="false">
      <c r="A196" s="110" t="n">
        <v>36882</v>
      </c>
      <c r="B196" s="111" t="s">
        <v>40</v>
      </c>
      <c r="C196" s="100" t="s">
        <v>423</v>
      </c>
      <c r="D196" s="98" t="s">
        <v>42</v>
      </c>
      <c r="E196" s="101"/>
      <c r="F196" s="101"/>
      <c r="G196" s="84" t="s">
        <v>43</v>
      </c>
      <c r="H196" s="101" t="n">
        <v>1</v>
      </c>
      <c r="I196" s="81" t="s">
        <v>424</v>
      </c>
      <c r="J196" s="70" t="s">
        <v>425</v>
      </c>
      <c r="K196" s="84" t="s">
        <v>115</v>
      </c>
      <c r="L196" s="84" t="s">
        <v>111</v>
      </c>
      <c r="M196" s="84" t="s">
        <v>111</v>
      </c>
      <c r="N196" s="102" t="n">
        <v>1</v>
      </c>
      <c r="O196" s="61"/>
      <c r="P196" s="61"/>
      <c r="Q196" s="61"/>
      <c r="R196" s="61"/>
      <c r="S196" s="61"/>
      <c r="T196" s="61"/>
      <c r="U196" s="61"/>
      <c r="V196" s="61"/>
      <c r="W196" s="61"/>
      <c r="X196" s="61"/>
      <c r="Y196" s="61"/>
      <c r="Z196" s="61"/>
      <c r="AA196" s="61"/>
      <c r="AB196" s="61"/>
      <c r="AC196" s="61"/>
      <c r="AD196" s="61"/>
      <c r="AE196" s="61"/>
      <c r="AF196" s="61"/>
      <c r="AG196" s="61"/>
      <c r="AH196" s="61"/>
      <c r="AI196" s="61"/>
      <c r="AJ196" s="61"/>
      <c r="AK196" s="61"/>
      <c r="AL196" s="61"/>
      <c r="AM196" s="61"/>
      <c r="AN196" s="61"/>
      <c r="AO196" s="61"/>
      <c r="AP196" s="61"/>
      <c r="AQ196" s="61"/>
      <c r="AR196" s="61"/>
      <c r="AS196" s="61"/>
      <c r="AT196" s="61"/>
      <c r="AU196" s="61"/>
      <c r="AV196" s="61"/>
      <c r="AW196" s="61"/>
      <c r="AX196" s="61"/>
      <c r="AY196" s="61"/>
      <c r="AZ196" s="61"/>
      <c r="BA196" s="61"/>
      <c r="BB196" s="61"/>
      <c r="BC196" s="61"/>
      <c r="BD196" s="61"/>
      <c r="BE196" s="61"/>
      <c r="BF196" s="61"/>
      <c r="BG196" s="61"/>
      <c r="BH196" s="61"/>
      <c r="BI196" s="61"/>
      <c r="BJ196" s="61"/>
      <c r="BK196" s="61"/>
      <c r="BL196" s="61"/>
      <c r="BM196" s="61"/>
      <c r="BN196" s="61"/>
      <c r="BO196" s="61"/>
      <c r="BP196" s="61"/>
      <c r="BQ196" s="61"/>
      <c r="BR196" s="61"/>
      <c r="BS196" s="61"/>
      <c r="BT196" s="61"/>
      <c r="BU196" s="61"/>
      <c r="BV196" s="61"/>
      <c r="BW196" s="61"/>
      <c r="BX196" s="61"/>
      <c r="BY196" s="61"/>
      <c r="BZ196" s="61"/>
      <c r="CA196" s="61"/>
      <c r="CB196" s="61"/>
      <c r="CC196" s="61"/>
      <c r="CD196" s="61"/>
      <c r="CE196" s="61"/>
      <c r="CF196" s="61"/>
      <c r="CG196" s="61"/>
      <c r="CH196" s="61"/>
      <c r="CI196" s="61"/>
      <c r="CJ196" s="61"/>
      <c r="CK196" s="61"/>
      <c r="CL196" s="61"/>
      <c r="CM196" s="61"/>
      <c r="CN196" s="61"/>
      <c r="CO196" s="61"/>
      <c r="CP196" s="61"/>
      <c r="CQ196" s="61"/>
      <c r="CR196" s="61"/>
      <c r="CS196" s="61"/>
      <c r="CT196" s="61"/>
      <c r="CU196" s="61"/>
      <c r="CV196" s="61"/>
      <c r="CW196" s="61"/>
      <c r="CX196" s="61"/>
      <c r="CY196" s="61"/>
      <c r="CZ196" s="61"/>
      <c r="DA196" s="61"/>
      <c r="DB196" s="61"/>
      <c r="DC196" s="61"/>
      <c r="DD196" s="61"/>
      <c r="DE196" s="61"/>
      <c r="DF196" s="61"/>
      <c r="DG196" s="61"/>
      <c r="DH196" s="61"/>
      <c r="DI196" s="61"/>
      <c r="DJ196" s="61"/>
      <c r="DK196" s="61"/>
      <c r="DL196" s="61"/>
      <c r="DM196" s="61"/>
      <c r="DN196" s="61"/>
      <c r="DO196" s="61"/>
      <c r="DP196" s="61"/>
      <c r="DQ196" s="61"/>
      <c r="DR196" s="61"/>
      <c r="DS196" s="61"/>
      <c r="DT196" s="61"/>
      <c r="DU196" s="61"/>
      <c r="DV196" s="61"/>
      <c r="DW196" s="61"/>
      <c r="DX196" s="61"/>
      <c r="DY196" s="61"/>
      <c r="DZ196" s="61"/>
      <c r="EA196" s="61"/>
      <c r="EB196" s="61"/>
      <c r="EC196" s="61"/>
      <c r="ED196" s="61"/>
      <c r="EE196" s="61"/>
      <c r="EF196" s="61"/>
      <c r="EG196" s="61"/>
      <c r="EH196" s="61"/>
      <c r="EI196" s="61"/>
      <c r="EJ196" s="61"/>
      <c r="EK196" s="61"/>
      <c r="EL196" s="61"/>
      <c r="EM196" s="61"/>
      <c r="EN196" s="61"/>
      <c r="EO196" s="61"/>
      <c r="EP196" s="61"/>
      <c r="EQ196" s="61"/>
      <c r="ER196" s="61"/>
      <c r="ES196" s="61"/>
      <c r="ET196" s="61"/>
      <c r="EU196" s="61"/>
      <c r="EV196" s="61"/>
      <c r="EW196" s="61"/>
      <c r="EX196" s="61"/>
      <c r="EY196" s="61"/>
      <c r="EZ196" s="61"/>
      <c r="FA196" s="61"/>
      <c r="FB196" s="61"/>
      <c r="FC196" s="61"/>
      <c r="FD196" s="61"/>
      <c r="FE196" s="61"/>
      <c r="FF196" s="61"/>
      <c r="FG196" s="61"/>
      <c r="FH196" s="61"/>
      <c r="FI196" s="61"/>
      <c r="FJ196" s="61"/>
      <c r="FK196" s="61"/>
      <c r="FL196" s="61"/>
      <c r="FM196" s="61"/>
      <c r="FN196" s="61"/>
      <c r="FO196" s="61"/>
      <c r="FP196" s="61"/>
      <c r="FQ196" s="61"/>
      <c r="FR196" s="61"/>
      <c r="FS196" s="61"/>
      <c r="FT196" s="61"/>
      <c r="FU196" s="61"/>
      <c r="FV196" s="61"/>
      <c r="FW196" s="61"/>
      <c r="FX196" s="61"/>
      <c r="FY196" s="61"/>
      <c r="FZ196" s="61"/>
      <c r="GA196" s="61"/>
      <c r="GB196" s="61"/>
      <c r="GC196" s="61"/>
      <c r="GD196" s="61"/>
      <c r="GE196" s="61"/>
      <c r="GF196" s="61"/>
      <c r="GG196" s="61"/>
      <c r="GH196" s="61"/>
      <c r="GI196" s="61"/>
      <c r="GJ196" s="61"/>
      <c r="GK196" s="61"/>
      <c r="GL196" s="61"/>
      <c r="GM196" s="61"/>
      <c r="GN196" s="61"/>
      <c r="GO196" s="61"/>
      <c r="GP196" s="61"/>
      <c r="GQ196" s="61"/>
      <c r="GR196" s="61"/>
      <c r="GS196" s="61"/>
      <c r="GT196" s="61"/>
      <c r="GU196" s="61"/>
      <c r="GV196" s="61"/>
      <c r="GW196" s="61"/>
      <c r="GX196" s="61"/>
      <c r="GY196" s="61"/>
      <c r="GZ196" s="61"/>
      <c r="HA196" s="61"/>
      <c r="HB196" s="61"/>
      <c r="HC196" s="61"/>
      <c r="HD196" s="61"/>
      <c r="HE196" s="61"/>
      <c r="HF196" s="61"/>
      <c r="HG196" s="61"/>
      <c r="HH196" s="61"/>
      <c r="HI196" s="61"/>
      <c r="HJ196" s="61"/>
      <c r="HK196" s="61"/>
      <c r="HL196" s="61"/>
      <c r="HM196" s="61"/>
      <c r="HN196" s="61"/>
      <c r="HO196" s="61"/>
      <c r="HP196" s="61"/>
      <c r="HQ196" s="61"/>
      <c r="HR196" s="61"/>
      <c r="HS196" s="61"/>
      <c r="HT196" s="61"/>
      <c r="HU196" s="61"/>
      <c r="HV196" s="61"/>
      <c r="HW196" s="61"/>
      <c r="HX196" s="61"/>
      <c r="HY196" s="61"/>
      <c r="HZ196" s="61"/>
      <c r="IA196" s="61"/>
      <c r="IB196" s="61"/>
      <c r="IC196" s="61"/>
      <c r="ID196" s="61"/>
      <c r="IE196" s="61"/>
      <c r="IF196" s="61"/>
      <c r="IG196" s="61"/>
      <c r="IH196" s="61"/>
      <c r="II196" s="61"/>
      <c r="IJ196" s="61"/>
      <c r="IK196" s="61"/>
      <c r="IL196" s="61"/>
      <c r="IM196" s="61"/>
      <c r="IN196" s="61"/>
      <c r="IO196" s="61"/>
      <c r="IP196" s="61"/>
      <c r="IQ196" s="61"/>
      <c r="IR196" s="61"/>
      <c r="IS196" s="61"/>
      <c r="IT196" s="61"/>
      <c r="IU196" s="61"/>
      <c r="IV196" s="61"/>
      <c r="IW196" s="61"/>
    </row>
    <row r="197" customFormat="false" ht="27" hidden="false" customHeight="false" outlineLevel="0" collapsed="false">
      <c r="A197" s="110" t="n">
        <v>36882</v>
      </c>
      <c r="B197" s="111"/>
      <c r="C197" s="100" t="s">
        <v>426</v>
      </c>
      <c r="D197" s="98" t="s">
        <v>427</v>
      </c>
      <c r="E197" s="101"/>
      <c r="F197" s="101"/>
      <c r="G197" s="84" t="s">
        <v>43</v>
      </c>
      <c r="H197" s="101" t="n">
        <v>1</v>
      </c>
      <c r="I197" s="81" t="s">
        <v>428</v>
      </c>
      <c r="J197" s="70" t="s">
        <v>429</v>
      </c>
      <c r="K197" s="84" t="s">
        <v>115</v>
      </c>
      <c r="L197" s="84" t="s">
        <v>115</v>
      </c>
      <c r="M197" s="84" t="s">
        <v>111</v>
      </c>
      <c r="N197" s="102" t="n">
        <v>1</v>
      </c>
      <c r="O197" s="61"/>
      <c r="P197" s="61"/>
      <c r="Q197" s="61"/>
      <c r="R197" s="61"/>
      <c r="S197" s="61"/>
      <c r="T197" s="61"/>
      <c r="U197" s="61"/>
      <c r="V197" s="61"/>
      <c r="W197" s="61"/>
      <c r="X197" s="61"/>
      <c r="Y197" s="61"/>
      <c r="Z197" s="61"/>
      <c r="AA197" s="61"/>
      <c r="AB197" s="61"/>
      <c r="AC197" s="61"/>
      <c r="AD197" s="61"/>
      <c r="AE197" s="61"/>
      <c r="AF197" s="61"/>
      <c r="AG197" s="61"/>
      <c r="AH197" s="61"/>
      <c r="AI197" s="61"/>
      <c r="AJ197" s="61"/>
      <c r="AK197" s="61"/>
      <c r="AL197" s="61"/>
      <c r="AM197" s="61"/>
      <c r="AN197" s="61"/>
      <c r="AO197" s="61"/>
      <c r="AP197" s="61"/>
      <c r="AQ197" s="61"/>
      <c r="AR197" s="61"/>
      <c r="AS197" s="61"/>
      <c r="AT197" s="61"/>
      <c r="AU197" s="61"/>
      <c r="AV197" s="61"/>
      <c r="AW197" s="61"/>
      <c r="AX197" s="61"/>
      <c r="AY197" s="61"/>
      <c r="AZ197" s="61"/>
      <c r="BA197" s="61"/>
      <c r="BB197" s="61"/>
      <c r="BC197" s="61"/>
      <c r="BD197" s="61"/>
      <c r="BE197" s="61"/>
      <c r="BF197" s="61"/>
      <c r="BG197" s="61"/>
      <c r="BH197" s="61"/>
      <c r="BI197" s="61"/>
      <c r="BJ197" s="61"/>
      <c r="BK197" s="61"/>
      <c r="BL197" s="61"/>
      <c r="BM197" s="61"/>
      <c r="BN197" s="61"/>
      <c r="BO197" s="61"/>
      <c r="BP197" s="61"/>
      <c r="BQ197" s="61"/>
      <c r="BR197" s="61"/>
      <c r="BS197" s="61"/>
      <c r="BT197" s="61"/>
      <c r="BU197" s="61"/>
      <c r="BV197" s="61"/>
      <c r="BW197" s="61"/>
      <c r="BX197" s="61"/>
      <c r="BY197" s="61"/>
      <c r="BZ197" s="61"/>
      <c r="CA197" s="61"/>
      <c r="CB197" s="61"/>
      <c r="CC197" s="61"/>
      <c r="CD197" s="61"/>
      <c r="CE197" s="61"/>
      <c r="CF197" s="61"/>
      <c r="CG197" s="61"/>
      <c r="CH197" s="61"/>
      <c r="CI197" s="61"/>
      <c r="CJ197" s="61"/>
      <c r="CK197" s="61"/>
      <c r="CL197" s="61"/>
      <c r="CM197" s="61"/>
      <c r="CN197" s="61"/>
      <c r="CO197" s="61"/>
      <c r="CP197" s="61"/>
      <c r="CQ197" s="61"/>
      <c r="CR197" s="61"/>
      <c r="CS197" s="61"/>
      <c r="CT197" s="61"/>
      <c r="CU197" s="61"/>
      <c r="CV197" s="61"/>
      <c r="CW197" s="61"/>
      <c r="CX197" s="61"/>
      <c r="CY197" s="61"/>
      <c r="CZ197" s="61"/>
      <c r="DA197" s="61"/>
      <c r="DB197" s="61"/>
      <c r="DC197" s="61"/>
      <c r="DD197" s="61"/>
      <c r="DE197" s="61"/>
      <c r="DF197" s="61"/>
      <c r="DG197" s="61"/>
      <c r="DH197" s="61"/>
      <c r="DI197" s="61"/>
      <c r="DJ197" s="61"/>
      <c r="DK197" s="61"/>
      <c r="DL197" s="61"/>
      <c r="DM197" s="61"/>
      <c r="DN197" s="61"/>
      <c r="DO197" s="61"/>
      <c r="DP197" s="61"/>
      <c r="DQ197" s="61"/>
      <c r="DR197" s="61"/>
      <c r="DS197" s="61"/>
      <c r="DT197" s="61"/>
      <c r="DU197" s="61"/>
      <c r="DV197" s="61"/>
      <c r="DW197" s="61"/>
      <c r="DX197" s="61"/>
      <c r="DY197" s="61"/>
      <c r="DZ197" s="61"/>
      <c r="EA197" s="61"/>
      <c r="EB197" s="61"/>
      <c r="EC197" s="61"/>
      <c r="ED197" s="61"/>
      <c r="EE197" s="61"/>
      <c r="EF197" s="61"/>
      <c r="EG197" s="61"/>
      <c r="EH197" s="61"/>
      <c r="EI197" s="61"/>
      <c r="EJ197" s="61"/>
      <c r="EK197" s="61"/>
      <c r="EL197" s="61"/>
      <c r="EM197" s="61"/>
      <c r="EN197" s="61"/>
      <c r="EO197" s="61"/>
      <c r="EP197" s="61"/>
      <c r="EQ197" s="61"/>
      <c r="ER197" s="61"/>
      <c r="ES197" s="61"/>
      <c r="ET197" s="61"/>
      <c r="EU197" s="61"/>
      <c r="EV197" s="61"/>
      <c r="EW197" s="61"/>
      <c r="EX197" s="61"/>
      <c r="EY197" s="61"/>
      <c r="EZ197" s="61"/>
      <c r="FA197" s="61"/>
      <c r="FB197" s="61"/>
      <c r="FC197" s="61"/>
      <c r="FD197" s="61"/>
      <c r="FE197" s="61"/>
      <c r="FF197" s="61"/>
      <c r="FG197" s="61"/>
      <c r="FH197" s="61"/>
      <c r="FI197" s="61"/>
      <c r="FJ197" s="61"/>
      <c r="FK197" s="61"/>
      <c r="FL197" s="61"/>
      <c r="FM197" s="61"/>
      <c r="FN197" s="61"/>
      <c r="FO197" s="61"/>
      <c r="FP197" s="61"/>
      <c r="FQ197" s="61"/>
      <c r="FR197" s="61"/>
      <c r="FS197" s="61"/>
      <c r="FT197" s="61"/>
      <c r="FU197" s="61"/>
      <c r="FV197" s="61"/>
      <c r="FW197" s="61"/>
      <c r="FX197" s="61"/>
      <c r="FY197" s="61"/>
      <c r="FZ197" s="61"/>
      <c r="GA197" s="61"/>
      <c r="GB197" s="61"/>
      <c r="GC197" s="61"/>
      <c r="GD197" s="61"/>
      <c r="GE197" s="61"/>
      <c r="GF197" s="61"/>
      <c r="GG197" s="61"/>
      <c r="GH197" s="61"/>
      <c r="GI197" s="61"/>
      <c r="GJ197" s="61"/>
      <c r="GK197" s="61"/>
      <c r="GL197" s="61"/>
      <c r="GM197" s="61"/>
      <c r="GN197" s="61"/>
      <c r="GO197" s="61"/>
      <c r="GP197" s="61"/>
      <c r="GQ197" s="61"/>
      <c r="GR197" s="61"/>
      <c r="GS197" s="61"/>
      <c r="GT197" s="61"/>
      <c r="GU197" s="61"/>
      <c r="GV197" s="61"/>
      <c r="GW197" s="61"/>
      <c r="GX197" s="61"/>
      <c r="GY197" s="61"/>
      <c r="GZ197" s="61"/>
      <c r="HA197" s="61"/>
      <c r="HB197" s="61"/>
      <c r="HC197" s="61"/>
      <c r="HD197" s="61"/>
      <c r="HE197" s="61"/>
      <c r="HF197" s="61"/>
      <c r="HG197" s="61"/>
      <c r="HH197" s="61"/>
      <c r="HI197" s="61"/>
      <c r="HJ197" s="61"/>
      <c r="HK197" s="61"/>
      <c r="HL197" s="61"/>
      <c r="HM197" s="61"/>
      <c r="HN197" s="61"/>
      <c r="HO197" s="61"/>
      <c r="HP197" s="61"/>
      <c r="HQ197" s="61"/>
      <c r="HR197" s="61"/>
      <c r="HS197" s="61"/>
      <c r="HT197" s="61"/>
      <c r="HU197" s="61"/>
      <c r="HV197" s="61"/>
      <c r="HW197" s="61"/>
      <c r="HX197" s="61"/>
      <c r="HY197" s="61"/>
      <c r="HZ197" s="61"/>
      <c r="IA197" s="61"/>
      <c r="IB197" s="61"/>
      <c r="IC197" s="61"/>
      <c r="ID197" s="61"/>
      <c r="IE197" s="61"/>
      <c r="IF197" s="61"/>
      <c r="IG197" s="61"/>
      <c r="IH197" s="61"/>
      <c r="II197" s="61"/>
      <c r="IJ197" s="61"/>
      <c r="IK197" s="61"/>
      <c r="IL197" s="61"/>
      <c r="IM197" s="61"/>
      <c r="IN197" s="61"/>
      <c r="IO197" s="61"/>
      <c r="IP197" s="61"/>
      <c r="IQ197" s="61"/>
      <c r="IR197" s="61"/>
      <c r="IS197" s="61"/>
      <c r="IT197" s="61"/>
      <c r="IU197" s="61"/>
      <c r="IV197" s="61"/>
      <c r="IW197" s="61"/>
    </row>
    <row r="198" customFormat="false" ht="27" hidden="false" customHeight="false" outlineLevel="0" collapsed="false">
      <c r="A198" s="110" t="n">
        <v>36881</v>
      </c>
      <c r="B198" s="111" t="s">
        <v>40</v>
      </c>
      <c r="C198" s="100" t="s">
        <v>430</v>
      </c>
      <c r="D198" s="98" t="s">
        <v>67</v>
      </c>
      <c r="E198" s="101"/>
      <c r="F198" s="101"/>
      <c r="G198" s="84" t="s">
        <v>43</v>
      </c>
      <c r="H198" s="101" t="n">
        <v>1</v>
      </c>
      <c r="I198" s="81" t="s">
        <v>431</v>
      </c>
      <c r="J198" s="70" t="s">
        <v>425</v>
      </c>
      <c r="K198" s="84" t="s">
        <v>111</v>
      </c>
      <c r="L198" s="84" t="s">
        <v>111</v>
      </c>
      <c r="M198" s="84" t="s">
        <v>111</v>
      </c>
      <c r="N198" s="102" t="n">
        <v>1</v>
      </c>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c r="AS198" s="61"/>
      <c r="AT198" s="61"/>
      <c r="AU198" s="61"/>
      <c r="AV198" s="61"/>
      <c r="AW198" s="61"/>
      <c r="AX198" s="61"/>
      <c r="AY198" s="61"/>
      <c r="AZ198" s="61"/>
      <c r="BA198" s="61"/>
      <c r="BB198" s="61"/>
      <c r="BC198" s="61"/>
      <c r="BD198" s="61"/>
      <c r="BE198" s="61"/>
      <c r="BF198" s="61"/>
      <c r="BG198" s="61"/>
      <c r="BH198" s="61"/>
      <c r="BI198" s="61"/>
      <c r="BJ198" s="61"/>
      <c r="BK198" s="61"/>
      <c r="BL198" s="61"/>
      <c r="BM198" s="61"/>
      <c r="BN198" s="61"/>
      <c r="BO198" s="61"/>
      <c r="BP198" s="61"/>
      <c r="BQ198" s="61"/>
      <c r="BR198" s="61"/>
      <c r="BS198" s="61"/>
      <c r="BT198" s="61"/>
      <c r="BU198" s="61"/>
      <c r="BV198" s="61"/>
      <c r="BW198" s="61"/>
      <c r="BX198" s="61"/>
      <c r="BY198" s="61"/>
      <c r="BZ198" s="61"/>
      <c r="CA198" s="61"/>
      <c r="CB198" s="61"/>
      <c r="CC198" s="61"/>
      <c r="CD198" s="61"/>
      <c r="CE198" s="61"/>
      <c r="CF198" s="61"/>
      <c r="CG198" s="61"/>
      <c r="CH198" s="61"/>
      <c r="CI198" s="61"/>
      <c r="CJ198" s="61"/>
      <c r="CK198" s="61"/>
      <c r="CL198" s="61"/>
      <c r="CM198" s="61"/>
      <c r="CN198" s="61"/>
      <c r="CO198" s="61"/>
      <c r="CP198" s="61"/>
      <c r="CQ198" s="61"/>
      <c r="CR198" s="61"/>
      <c r="CS198" s="61"/>
      <c r="CT198" s="61"/>
      <c r="CU198" s="61"/>
      <c r="CV198" s="61"/>
      <c r="CW198" s="61"/>
      <c r="CX198" s="61"/>
      <c r="CY198" s="61"/>
      <c r="CZ198" s="61"/>
      <c r="DA198" s="61"/>
      <c r="DB198" s="61"/>
      <c r="DC198" s="61"/>
      <c r="DD198" s="61"/>
      <c r="DE198" s="61"/>
      <c r="DF198" s="61"/>
      <c r="DG198" s="61"/>
      <c r="DH198" s="61"/>
      <c r="DI198" s="61"/>
      <c r="DJ198" s="61"/>
      <c r="DK198" s="61"/>
      <c r="DL198" s="61"/>
      <c r="DM198" s="61"/>
      <c r="DN198" s="61"/>
      <c r="DO198" s="61"/>
      <c r="DP198" s="61"/>
      <c r="DQ198" s="61"/>
      <c r="DR198" s="61"/>
      <c r="DS198" s="61"/>
      <c r="DT198" s="61"/>
      <c r="DU198" s="61"/>
      <c r="DV198" s="61"/>
      <c r="DW198" s="61"/>
      <c r="DX198" s="61"/>
      <c r="DY198" s="61"/>
      <c r="DZ198" s="61"/>
      <c r="EA198" s="61"/>
      <c r="EB198" s="61"/>
      <c r="EC198" s="61"/>
      <c r="ED198" s="61"/>
      <c r="EE198" s="61"/>
      <c r="EF198" s="61"/>
      <c r="EG198" s="61"/>
      <c r="EH198" s="61"/>
      <c r="EI198" s="61"/>
      <c r="EJ198" s="61"/>
      <c r="EK198" s="61"/>
      <c r="EL198" s="61"/>
      <c r="EM198" s="61"/>
      <c r="EN198" s="61"/>
      <c r="EO198" s="61"/>
      <c r="EP198" s="61"/>
      <c r="EQ198" s="61"/>
      <c r="ER198" s="61"/>
      <c r="ES198" s="61"/>
      <c r="ET198" s="61"/>
      <c r="EU198" s="61"/>
      <c r="EV198" s="61"/>
      <c r="EW198" s="61"/>
      <c r="EX198" s="61"/>
      <c r="EY198" s="61"/>
      <c r="EZ198" s="61"/>
      <c r="FA198" s="61"/>
      <c r="FB198" s="61"/>
      <c r="FC198" s="61"/>
      <c r="FD198" s="61"/>
      <c r="FE198" s="61"/>
      <c r="FF198" s="61"/>
      <c r="FG198" s="61"/>
      <c r="FH198" s="61"/>
      <c r="FI198" s="61"/>
      <c r="FJ198" s="61"/>
      <c r="FK198" s="61"/>
      <c r="FL198" s="61"/>
      <c r="FM198" s="61"/>
      <c r="FN198" s="61"/>
      <c r="FO198" s="61"/>
      <c r="FP198" s="61"/>
      <c r="FQ198" s="61"/>
      <c r="FR198" s="61"/>
      <c r="FS198" s="61"/>
      <c r="FT198" s="61"/>
      <c r="FU198" s="61"/>
      <c r="FV198" s="61"/>
      <c r="FW198" s="61"/>
      <c r="FX198" s="61"/>
      <c r="FY198" s="61"/>
      <c r="FZ198" s="61"/>
      <c r="GA198" s="61"/>
      <c r="GB198" s="61"/>
      <c r="GC198" s="61"/>
      <c r="GD198" s="61"/>
      <c r="GE198" s="61"/>
      <c r="GF198" s="61"/>
      <c r="GG198" s="61"/>
      <c r="GH198" s="61"/>
      <c r="GI198" s="61"/>
      <c r="GJ198" s="61"/>
      <c r="GK198" s="61"/>
      <c r="GL198" s="61"/>
      <c r="GM198" s="61"/>
      <c r="GN198" s="61"/>
      <c r="GO198" s="61"/>
      <c r="GP198" s="61"/>
      <c r="GQ198" s="61"/>
      <c r="GR198" s="61"/>
      <c r="GS198" s="61"/>
      <c r="GT198" s="61"/>
      <c r="GU198" s="61"/>
      <c r="GV198" s="61"/>
      <c r="GW198" s="61"/>
      <c r="GX198" s="61"/>
      <c r="GY198" s="61"/>
      <c r="GZ198" s="61"/>
      <c r="HA198" s="61"/>
      <c r="HB198" s="61"/>
      <c r="HC198" s="61"/>
      <c r="HD198" s="61"/>
      <c r="HE198" s="61"/>
      <c r="HF198" s="61"/>
      <c r="HG198" s="61"/>
      <c r="HH198" s="61"/>
      <c r="HI198" s="61"/>
      <c r="HJ198" s="61"/>
      <c r="HK198" s="61"/>
      <c r="HL198" s="61"/>
      <c r="HM198" s="61"/>
      <c r="HN198" s="61"/>
      <c r="HO198" s="61"/>
      <c r="HP198" s="61"/>
      <c r="HQ198" s="61"/>
      <c r="HR198" s="61"/>
      <c r="HS198" s="61"/>
      <c r="HT198" s="61"/>
      <c r="HU198" s="61"/>
      <c r="HV198" s="61"/>
      <c r="HW198" s="61"/>
      <c r="HX198" s="61"/>
      <c r="HY198" s="61"/>
      <c r="HZ198" s="61"/>
      <c r="IA198" s="61"/>
      <c r="IB198" s="61"/>
      <c r="IC198" s="61"/>
      <c r="ID198" s="61"/>
      <c r="IE198" s="61"/>
      <c r="IF198" s="61"/>
      <c r="IG198" s="61"/>
      <c r="IH198" s="61"/>
      <c r="II198" s="61"/>
      <c r="IJ198" s="61"/>
      <c r="IK198" s="61"/>
      <c r="IL198" s="61"/>
      <c r="IM198" s="61"/>
      <c r="IN198" s="61"/>
      <c r="IO198" s="61"/>
      <c r="IP198" s="61"/>
      <c r="IQ198" s="61"/>
      <c r="IR198" s="61"/>
      <c r="IS198" s="61"/>
      <c r="IT198" s="61"/>
      <c r="IU198" s="61"/>
      <c r="IV198" s="61"/>
      <c r="IW198" s="61"/>
    </row>
    <row r="199" customFormat="false" ht="67.5" hidden="false" customHeight="true" outlineLevel="0" collapsed="false">
      <c r="A199" s="110" t="n">
        <v>36881</v>
      </c>
      <c r="B199" s="111" t="s">
        <v>40</v>
      </c>
      <c r="C199" s="71" t="s">
        <v>432</v>
      </c>
      <c r="D199" s="70" t="s">
        <v>97</v>
      </c>
      <c r="E199" s="72"/>
      <c r="F199" s="72"/>
      <c r="G199" s="73" t="s">
        <v>43</v>
      </c>
      <c r="H199" s="72" t="n">
        <v>1</v>
      </c>
      <c r="I199" s="81" t="s">
        <v>433</v>
      </c>
      <c r="J199" s="73" t="s">
        <v>434</v>
      </c>
      <c r="K199" s="73" t="s">
        <v>115</v>
      </c>
      <c r="L199" s="73" t="s">
        <v>111</v>
      </c>
      <c r="M199" s="73" t="s">
        <v>111</v>
      </c>
      <c r="N199" s="74" t="n">
        <v>3</v>
      </c>
      <c r="O199" s="61"/>
      <c r="P199" s="61"/>
      <c r="Q199" s="61"/>
      <c r="R199" s="61"/>
      <c r="S199" s="61"/>
      <c r="T199" s="61"/>
      <c r="U199" s="61"/>
      <c r="V199" s="61"/>
      <c r="W199" s="61"/>
      <c r="X199" s="61"/>
      <c r="Y199" s="61"/>
      <c r="Z199" s="61"/>
      <c r="AA199" s="61"/>
      <c r="AB199" s="61"/>
      <c r="AC199" s="61"/>
      <c r="AD199" s="61"/>
      <c r="AE199" s="61"/>
      <c r="AF199" s="61"/>
      <c r="AG199" s="61"/>
      <c r="AH199" s="61"/>
      <c r="AI199" s="61"/>
      <c r="AJ199" s="61"/>
      <c r="AK199" s="61"/>
      <c r="AL199" s="61"/>
      <c r="AM199" s="61"/>
      <c r="AN199" s="61"/>
      <c r="AO199" s="61"/>
      <c r="AP199" s="61"/>
      <c r="AQ199" s="61"/>
      <c r="AR199" s="61"/>
      <c r="AS199" s="61"/>
      <c r="AT199" s="61"/>
      <c r="AU199" s="61"/>
      <c r="AV199" s="61"/>
      <c r="AW199" s="61"/>
      <c r="AX199" s="61"/>
      <c r="AY199" s="61"/>
      <c r="AZ199" s="61"/>
      <c r="BA199" s="61"/>
      <c r="BB199" s="61"/>
      <c r="BC199" s="61"/>
      <c r="BD199" s="61"/>
      <c r="BE199" s="61"/>
      <c r="BF199" s="61"/>
      <c r="BG199" s="61"/>
      <c r="BH199" s="61"/>
      <c r="BI199" s="61"/>
      <c r="BJ199" s="61"/>
      <c r="BK199" s="61"/>
      <c r="BL199" s="61"/>
      <c r="BM199" s="61"/>
      <c r="BN199" s="61"/>
      <c r="BO199" s="61"/>
      <c r="BP199" s="61"/>
      <c r="BQ199" s="61"/>
      <c r="BR199" s="61"/>
      <c r="BS199" s="61"/>
      <c r="BT199" s="61"/>
      <c r="BU199" s="61"/>
      <c r="BV199" s="61"/>
      <c r="BW199" s="61"/>
      <c r="BX199" s="61"/>
      <c r="BY199" s="61"/>
      <c r="BZ199" s="61"/>
      <c r="CA199" s="61"/>
      <c r="CB199" s="61"/>
      <c r="CC199" s="61"/>
      <c r="CD199" s="61"/>
      <c r="CE199" s="61"/>
      <c r="CF199" s="61"/>
      <c r="CG199" s="61"/>
      <c r="CH199" s="61"/>
      <c r="CI199" s="61"/>
      <c r="CJ199" s="61"/>
      <c r="CK199" s="61"/>
      <c r="CL199" s="61"/>
      <c r="CM199" s="61"/>
      <c r="CN199" s="61"/>
      <c r="CO199" s="61"/>
      <c r="CP199" s="61"/>
      <c r="CQ199" s="61"/>
      <c r="CR199" s="61"/>
      <c r="CS199" s="61"/>
      <c r="CT199" s="61"/>
      <c r="CU199" s="61"/>
      <c r="CV199" s="61"/>
      <c r="CW199" s="61"/>
      <c r="CX199" s="61"/>
      <c r="CY199" s="61"/>
      <c r="CZ199" s="61"/>
      <c r="DA199" s="61"/>
      <c r="DB199" s="61"/>
      <c r="DC199" s="61"/>
      <c r="DD199" s="61"/>
      <c r="DE199" s="61"/>
      <c r="DF199" s="61"/>
      <c r="DG199" s="61"/>
      <c r="DH199" s="61"/>
      <c r="DI199" s="61"/>
      <c r="DJ199" s="61"/>
      <c r="DK199" s="61"/>
      <c r="DL199" s="61"/>
      <c r="DM199" s="61"/>
      <c r="DN199" s="61"/>
      <c r="DO199" s="61"/>
      <c r="DP199" s="61"/>
      <c r="DQ199" s="61"/>
      <c r="DR199" s="61"/>
      <c r="DS199" s="61"/>
      <c r="DT199" s="61"/>
      <c r="DU199" s="61"/>
      <c r="DV199" s="61"/>
      <c r="DW199" s="61"/>
      <c r="DX199" s="61"/>
      <c r="DY199" s="61"/>
      <c r="DZ199" s="61"/>
      <c r="EA199" s="61"/>
      <c r="EB199" s="61"/>
      <c r="EC199" s="61"/>
      <c r="ED199" s="61"/>
      <c r="EE199" s="61"/>
      <c r="EF199" s="61"/>
      <c r="EG199" s="61"/>
      <c r="EH199" s="61"/>
      <c r="EI199" s="61"/>
      <c r="EJ199" s="61"/>
      <c r="EK199" s="61"/>
      <c r="EL199" s="61"/>
      <c r="EM199" s="61"/>
      <c r="EN199" s="61"/>
      <c r="EO199" s="61"/>
      <c r="EP199" s="61"/>
      <c r="EQ199" s="61"/>
      <c r="ER199" s="61"/>
      <c r="ES199" s="61"/>
      <c r="ET199" s="61"/>
      <c r="EU199" s="61"/>
      <c r="EV199" s="61"/>
      <c r="EW199" s="61"/>
      <c r="EX199" s="61"/>
      <c r="EY199" s="61"/>
      <c r="EZ199" s="61"/>
      <c r="FA199" s="61"/>
      <c r="FB199" s="61"/>
      <c r="FC199" s="61"/>
      <c r="FD199" s="61"/>
      <c r="FE199" s="61"/>
      <c r="FF199" s="61"/>
      <c r="FG199" s="61"/>
      <c r="FH199" s="61"/>
      <c r="FI199" s="61"/>
      <c r="FJ199" s="61"/>
      <c r="FK199" s="61"/>
      <c r="FL199" s="61"/>
      <c r="FM199" s="61"/>
      <c r="FN199" s="61"/>
      <c r="FO199" s="61"/>
      <c r="FP199" s="61"/>
      <c r="FQ199" s="61"/>
      <c r="FR199" s="61"/>
      <c r="FS199" s="61"/>
      <c r="FT199" s="61"/>
      <c r="FU199" s="61"/>
      <c r="FV199" s="61"/>
      <c r="FW199" s="61"/>
      <c r="FX199" s="61"/>
      <c r="FY199" s="61"/>
      <c r="FZ199" s="61"/>
      <c r="GA199" s="61"/>
      <c r="GB199" s="61"/>
      <c r="GC199" s="61"/>
      <c r="GD199" s="61"/>
      <c r="GE199" s="61"/>
      <c r="GF199" s="61"/>
      <c r="GG199" s="61"/>
      <c r="GH199" s="61"/>
      <c r="GI199" s="61"/>
      <c r="GJ199" s="61"/>
      <c r="GK199" s="61"/>
      <c r="GL199" s="61"/>
      <c r="GM199" s="61"/>
      <c r="GN199" s="61"/>
      <c r="GO199" s="61"/>
      <c r="GP199" s="61"/>
      <c r="GQ199" s="61"/>
      <c r="GR199" s="61"/>
      <c r="GS199" s="61"/>
      <c r="GT199" s="61"/>
      <c r="GU199" s="61"/>
      <c r="GV199" s="61"/>
      <c r="GW199" s="61"/>
      <c r="GX199" s="61"/>
      <c r="GY199" s="61"/>
      <c r="GZ199" s="61"/>
      <c r="HA199" s="61"/>
      <c r="HB199" s="61"/>
      <c r="HC199" s="61"/>
      <c r="HD199" s="61"/>
      <c r="HE199" s="61"/>
      <c r="HF199" s="61"/>
      <c r="HG199" s="61"/>
      <c r="HH199" s="61"/>
      <c r="HI199" s="61"/>
      <c r="HJ199" s="61"/>
      <c r="HK199" s="61"/>
      <c r="HL199" s="61"/>
      <c r="HM199" s="61"/>
      <c r="HN199" s="61"/>
      <c r="HO199" s="61"/>
      <c r="HP199" s="61"/>
      <c r="HQ199" s="61"/>
      <c r="HR199" s="61"/>
      <c r="HS199" s="61"/>
      <c r="HT199" s="61"/>
      <c r="HU199" s="61"/>
      <c r="HV199" s="61"/>
      <c r="HW199" s="61"/>
      <c r="HX199" s="61"/>
      <c r="HY199" s="61"/>
      <c r="HZ199" s="61"/>
      <c r="IA199" s="61"/>
      <c r="IB199" s="61"/>
      <c r="IC199" s="61"/>
      <c r="ID199" s="61"/>
      <c r="IE199" s="61"/>
      <c r="IF199" s="61"/>
      <c r="IG199" s="61"/>
      <c r="IH199" s="61"/>
      <c r="II199" s="61"/>
      <c r="IJ199" s="61"/>
      <c r="IK199" s="61"/>
      <c r="IL199" s="61"/>
      <c r="IM199" s="61"/>
      <c r="IN199" s="61"/>
      <c r="IO199" s="61"/>
      <c r="IP199" s="61"/>
      <c r="IQ199" s="61"/>
      <c r="IR199" s="61"/>
      <c r="IS199" s="61"/>
      <c r="IT199" s="61"/>
      <c r="IU199" s="61"/>
      <c r="IV199" s="61"/>
      <c r="IW199" s="61"/>
    </row>
    <row r="200" customFormat="false" ht="75" hidden="false" customHeight="true" outlineLevel="0" collapsed="false">
      <c r="A200" s="69" t="n">
        <v>36880</v>
      </c>
      <c r="B200" s="98" t="s">
        <v>435</v>
      </c>
      <c r="C200" s="100" t="s">
        <v>436</v>
      </c>
      <c r="D200" s="98" t="s">
        <v>437</v>
      </c>
      <c r="E200" s="106"/>
      <c r="F200" s="106"/>
      <c r="G200" s="84" t="s">
        <v>43</v>
      </c>
      <c r="H200" s="101" t="n">
        <v>1</v>
      </c>
      <c r="I200" s="81" t="s">
        <v>438</v>
      </c>
      <c r="J200" s="84" t="s">
        <v>439</v>
      </c>
      <c r="K200" s="84" t="s">
        <v>115</v>
      </c>
      <c r="L200" s="84" t="s">
        <v>111</v>
      </c>
      <c r="M200" s="84" t="s">
        <v>115</v>
      </c>
      <c r="N200" s="102" t="n">
        <v>1</v>
      </c>
      <c r="O200" s="61"/>
      <c r="P200" s="61"/>
      <c r="Q200" s="61"/>
      <c r="R200" s="61"/>
      <c r="S200" s="61"/>
      <c r="T200" s="61"/>
      <c r="U200" s="61"/>
      <c r="V200" s="61"/>
      <c r="W200" s="61"/>
      <c r="X200" s="61"/>
      <c r="Y200" s="61"/>
      <c r="Z200" s="61"/>
      <c r="AA200" s="61"/>
      <c r="AB200" s="61"/>
      <c r="AC200" s="61"/>
      <c r="AD200" s="61"/>
      <c r="AE200" s="61"/>
      <c r="AF200" s="61"/>
      <c r="AG200" s="61"/>
      <c r="AH200" s="61"/>
      <c r="AI200" s="61"/>
      <c r="AJ200" s="61"/>
      <c r="AK200" s="61"/>
      <c r="AL200" s="61"/>
      <c r="AM200" s="61"/>
      <c r="AN200" s="61"/>
      <c r="AO200" s="61"/>
      <c r="AP200" s="61"/>
      <c r="AQ200" s="61"/>
      <c r="AR200" s="61"/>
      <c r="AS200" s="61"/>
      <c r="AT200" s="61"/>
      <c r="AU200" s="61"/>
      <c r="AV200" s="61"/>
      <c r="AW200" s="61"/>
      <c r="AX200" s="61"/>
      <c r="AY200" s="61"/>
      <c r="AZ200" s="61"/>
      <c r="BA200" s="61"/>
      <c r="BB200" s="61"/>
      <c r="BC200" s="61"/>
      <c r="BD200" s="61"/>
      <c r="BE200" s="61"/>
      <c r="BF200" s="61"/>
      <c r="BG200" s="61"/>
      <c r="BH200" s="61"/>
      <c r="BI200" s="61"/>
      <c r="BJ200" s="61"/>
      <c r="BK200" s="61"/>
      <c r="BL200" s="61"/>
      <c r="BM200" s="61"/>
      <c r="BN200" s="61"/>
      <c r="BO200" s="61"/>
      <c r="BP200" s="61"/>
      <c r="BQ200" s="61"/>
      <c r="BR200" s="61"/>
      <c r="BS200" s="61"/>
      <c r="BT200" s="61"/>
      <c r="BU200" s="61"/>
      <c r="BV200" s="61"/>
      <c r="BW200" s="61"/>
      <c r="BX200" s="61"/>
      <c r="BY200" s="61"/>
      <c r="BZ200" s="61"/>
      <c r="CA200" s="61"/>
      <c r="CB200" s="61"/>
      <c r="CC200" s="61"/>
      <c r="CD200" s="61"/>
      <c r="CE200" s="61"/>
      <c r="CF200" s="61"/>
      <c r="CG200" s="61"/>
      <c r="CH200" s="61"/>
      <c r="CI200" s="61"/>
      <c r="CJ200" s="61"/>
      <c r="CK200" s="61"/>
      <c r="CL200" s="61"/>
      <c r="CM200" s="61"/>
      <c r="CN200" s="61"/>
      <c r="CO200" s="61"/>
      <c r="CP200" s="61"/>
      <c r="CQ200" s="61"/>
      <c r="CR200" s="61"/>
      <c r="CS200" s="61"/>
      <c r="CT200" s="61"/>
      <c r="CU200" s="61"/>
      <c r="CV200" s="61"/>
      <c r="CW200" s="61"/>
      <c r="CX200" s="61"/>
      <c r="CY200" s="61"/>
      <c r="CZ200" s="61"/>
      <c r="DA200" s="61"/>
      <c r="DB200" s="61"/>
      <c r="DC200" s="61"/>
      <c r="DD200" s="61"/>
      <c r="DE200" s="61"/>
      <c r="DF200" s="61"/>
      <c r="DG200" s="61"/>
      <c r="DH200" s="61"/>
      <c r="DI200" s="61"/>
      <c r="DJ200" s="61"/>
      <c r="DK200" s="61"/>
      <c r="DL200" s="61"/>
      <c r="DM200" s="61"/>
      <c r="DN200" s="61"/>
      <c r="DO200" s="61"/>
      <c r="DP200" s="61"/>
      <c r="DQ200" s="61"/>
      <c r="DR200" s="61"/>
      <c r="DS200" s="61"/>
      <c r="DT200" s="61"/>
      <c r="DU200" s="61"/>
      <c r="DV200" s="61"/>
      <c r="DW200" s="61"/>
      <c r="DX200" s="61"/>
      <c r="DY200" s="61"/>
      <c r="DZ200" s="61"/>
      <c r="EA200" s="61"/>
      <c r="EB200" s="61"/>
      <c r="EC200" s="61"/>
      <c r="ED200" s="61"/>
      <c r="EE200" s="61"/>
      <c r="EF200" s="61"/>
      <c r="EG200" s="61"/>
      <c r="EH200" s="61"/>
      <c r="EI200" s="61"/>
      <c r="EJ200" s="61"/>
      <c r="EK200" s="61"/>
      <c r="EL200" s="61"/>
      <c r="EM200" s="61"/>
      <c r="EN200" s="61"/>
      <c r="EO200" s="61"/>
      <c r="EP200" s="61"/>
      <c r="EQ200" s="61"/>
      <c r="ER200" s="61"/>
      <c r="ES200" s="61"/>
      <c r="ET200" s="61"/>
      <c r="EU200" s="61"/>
      <c r="EV200" s="61"/>
      <c r="EW200" s="61"/>
      <c r="EX200" s="61"/>
      <c r="EY200" s="61"/>
      <c r="EZ200" s="61"/>
      <c r="FA200" s="61"/>
      <c r="FB200" s="61"/>
      <c r="FC200" s="61"/>
      <c r="FD200" s="61"/>
      <c r="FE200" s="61"/>
      <c r="FF200" s="61"/>
      <c r="FG200" s="61"/>
      <c r="FH200" s="61"/>
      <c r="FI200" s="61"/>
      <c r="FJ200" s="61"/>
      <c r="FK200" s="61"/>
      <c r="FL200" s="61"/>
      <c r="FM200" s="61"/>
      <c r="FN200" s="61"/>
      <c r="FO200" s="61"/>
      <c r="FP200" s="61"/>
      <c r="FQ200" s="61"/>
      <c r="FR200" s="61"/>
      <c r="FS200" s="61"/>
      <c r="FT200" s="61"/>
      <c r="FU200" s="61"/>
      <c r="FV200" s="61"/>
      <c r="FW200" s="61"/>
      <c r="FX200" s="61"/>
      <c r="FY200" s="61"/>
      <c r="FZ200" s="61"/>
      <c r="GA200" s="61"/>
      <c r="GB200" s="61"/>
      <c r="GC200" s="61"/>
      <c r="GD200" s="61"/>
      <c r="GE200" s="61"/>
      <c r="GF200" s="61"/>
      <c r="GG200" s="61"/>
      <c r="GH200" s="61"/>
      <c r="GI200" s="61"/>
      <c r="GJ200" s="61"/>
      <c r="GK200" s="61"/>
      <c r="GL200" s="61"/>
      <c r="GM200" s="61"/>
      <c r="GN200" s="61"/>
      <c r="GO200" s="61"/>
      <c r="GP200" s="61"/>
      <c r="GQ200" s="61"/>
      <c r="GR200" s="61"/>
      <c r="GS200" s="61"/>
      <c r="GT200" s="61"/>
      <c r="GU200" s="61"/>
      <c r="GV200" s="61"/>
      <c r="GW200" s="61"/>
      <c r="GX200" s="61"/>
      <c r="GY200" s="61"/>
      <c r="GZ200" s="61"/>
      <c r="HA200" s="61"/>
      <c r="HB200" s="61"/>
      <c r="HC200" s="61"/>
      <c r="HD200" s="61"/>
      <c r="HE200" s="61"/>
      <c r="HF200" s="61"/>
      <c r="HG200" s="61"/>
      <c r="HH200" s="61"/>
      <c r="HI200" s="61"/>
      <c r="HJ200" s="61"/>
      <c r="HK200" s="61"/>
      <c r="HL200" s="61"/>
      <c r="HM200" s="61"/>
      <c r="HN200" s="61"/>
      <c r="HO200" s="61"/>
      <c r="HP200" s="61"/>
      <c r="HQ200" s="61"/>
      <c r="HR200" s="61"/>
      <c r="HS200" s="61"/>
      <c r="HT200" s="61"/>
      <c r="HU200" s="61"/>
      <c r="HV200" s="61"/>
      <c r="HW200" s="61"/>
      <c r="HX200" s="61"/>
      <c r="HY200" s="61"/>
      <c r="HZ200" s="61"/>
      <c r="IA200" s="61"/>
      <c r="IB200" s="61"/>
      <c r="IC200" s="61"/>
      <c r="ID200" s="61"/>
      <c r="IE200" s="61"/>
      <c r="IF200" s="61"/>
      <c r="IG200" s="61"/>
      <c r="IH200" s="61"/>
      <c r="II200" s="61"/>
      <c r="IJ200" s="61"/>
      <c r="IK200" s="61"/>
      <c r="IL200" s="61"/>
      <c r="IM200" s="61"/>
      <c r="IN200" s="61"/>
      <c r="IO200" s="61"/>
      <c r="IP200" s="61"/>
      <c r="IQ200" s="61"/>
      <c r="IR200" s="61"/>
      <c r="IS200" s="61"/>
      <c r="IT200" s="61"/>
      <c r="IU200" s="61"/>
      <c r="IV200" s="61"/>
      <c r="IW200" s="61"/>
    </row>
    <row r="201" customFormat="false" ht="40.5" hidden="false" customHeight="false" outlineLevel="0" collapsed="false">
      <c r="A201" s="69" t="n">
        <v>36880</v>
      </c>
      <c r="B201" s="111" t="s">
        <v>40</v>
      </c>
      <c r="C201" s="71" t="s">
        <v>432</v>
      </c>
      <c r="D201" s="70" t="s">
        <v>97</v>
      </c>
      <c r="E201" s="72"/>
      <c r="F201" s="72"/>
      <c r="G201" s="73" t="s">
        <v>43</v>
      </c>
      <c r="H201" s="72" t="n">
        <v>1</v>
      </c>
      <c r="I201" s="81" t="s">
        <v>433</v>
      </c>
      <c r="J201" s="73" t="s">
        <v>434</v>
      </c>
      <c r="K201" s="73" t="s">
        <v>115</v>
      </c>
      <c r="L201" s="73" t="s">
        <v>111</v>
      </c>
      <c r="M201" s="73" t="s">
        <v>111</v>
      </c>
      <c r="N201" s="74" t="n">
        <v>3</v>
      </c>
    </row>
    <row r="202" customFormat="false" ht="40.5" hidden="false" customHeight="true" outlineLevel="0" collapsed="false">
      <c r="A202" s="69" t="n">
        <v>36880</v>
      </c>
      <c r="B202" s="111" t="s">
        <v>40</v>
      </c>
      <c r="C202" s="71" t="s">
        <v>440</v>
      </c>
      <c r="D202" s="70" t="s">
        <v>441</v>
      </c>
      <c r="E202" s="28"/>
      <c r="F202" s="28"/>
      <c r="G202" s="73" t="s">
        <v>43</v>
      </c>
      <c r="H202" s="72" t="n">
        <v>1</v>
      </c>
      <c r="I202" s="81" t="s">
        <v>431</v>
      </c>
      <c r="J202" s="70" t="s">
        <v>425</v>
      </c>
      <c r="K202" s="73" t="s">
        <v>111</v>
      </c>
      <c r="L202" s="73" t="s">
        <v>111</v>
      </c>
      <c r="M202" s="73" t="s">
        <v>111</v>
      </c>
      <c r="N202" s="74" t="n">
        <v>1</v>
      </c>
    </row>
    <row r="203" customFormat="false" ht="40.5" hidden="false" customHeight="true" outlineLevel="0" collapsed="false">
      <c r="A203" s="69" t="n">
        <v>36880</v>
      </c>
      <c r="B203" s="111" t="s">
        <v>40</v>
      </c>
      <c r="C203" s="71" t="s">
        <v>103</v>
      </c>
      <c r="D203" s="70" t="s">
        <v>67</v>
      </c>
      <c r="E203" s="72"/>
      <c r="F203" s="72"/>
      <c r="G203" s="73" t="s">
        <v>43</v>
      </c>
      <c r="H203" s="72" t="n">
        <v>1</v>
      </c>
      <c r="I203" s="81" t="s">
        <v>431</v>
      </c>
      <c r="J203" s="70" t="s">
        <v>425</v>
      </c>
      <c r="K203" s="73" t="s">
        <v>111</v>
      </c>
      <c r="L203" s="73" t="s">
        <v>111</v>
      </c>
      <c r="M203" s="73" t="s">
        <v>111</v>
      </c>
      <c r="N203" s="74" t="n">
        <v>1</v>
      </c>
    </row>
    <row r="204" customFormat="false" ht="13.5" hidden="false" customHeight="false" outlineLevel="0" collapsed="false">
      <c r="A204" s="112"/>
      <c r="B204" s="104"/>
      <c r="C204" s="105"/>
      <c r="D204" s="104"/>
      <c r="E204" s="106"/>
      <c r="F204" s="106"/>
      <c r="G204" s="107"/>
      <c r="H204" s="106"/>
      <c r="I204" s="81"/>
      <c r="J204" s="107"/>
      <c r="K204" s="107"/>
      <c r="L204" s="84"/>
      <c r="M204" s="84"/>
      <c r="N204" s="102"/>
      <c r="O204" s="61"/>
      <c r="P204" s="61"/>
      <c r="Q204" s="61"/>
      <c r="R204" s="61"/>
      <c r="S204" s="61"/>
      <c r="T204" s="61"/>
      <c r="U204" s="61"/>
      <c r="V204" s="61"/>
      <c r="W204" s="61"/>
      <c r="X204" s="61"/>
      <c r="Y204" s="61"/>
      <c r="Z204" s="61"/>
      <c r="AA204" s="61"/>
      <c r="AB204" s="61"/>
      <c r="AC204" s="61"/>
      <c r="AD204" s="61"/>
      <c r="AE204" s="61"/>
      <c r="AF204" s="61"/>
      <c r="AG204" s="61"/>
      <c r="AH204" s="61"/>
      <c r="AI204" s="61"/>
      <c r="AJ204" s="61"/>
      <c r="AK204" s="61"/>
      <c r="AL204" s="61"/>
      <c r="AM204" s="61"/>
      <c r="AN204" s="61"/>
      <c r="AO204" s="61"/>
      <c r="AP204" s="61"/>
      <c r="AQ204" s="61"/>
      <c r="AR204" s="61"/>
      <c r="AS204" s="61"/>
      <c r="AT204" s="61"/>
      <c r="AU204" s="61"/>
      <c r="AV204" s="61"/>
      <c r="AW204" s="61"/>
      <c r="AX204" s="61"/>
      <c r="AY204" s="61"/>
      <c r="AZ204" s="61"/>
      <c r="BA204" s="61"/>
      <c r="BB204" s="61"/>
      <c r="BC204" s="61"/>
      <c r="BD204" s="61"/>
      <c r="BE204" s="61"/>
      <c r="BF204" s="61"/>
      <c r="BG204" s="61"/>
      <c r="BH204" s="61"/>
      <c r="BI204" s="61"/>
      <c r="BJ204" s="61"/>
      <c r="BK204" s="61"/>
      <c r="BL204" s="61"/>
      <c r="BM204" s="61"/>
      <c r="BN204" s="61"/>
      <c r="BO204" s="61"/>
      <c r="BP204" s="61"/>
      <c r="BQ204" s="61"/>
      <c r="BR204" s="61"/>
      <c r="BS204" s="61"/>
      <c r="BT204" s="61"/>
      <c r="BU204" s="61"/>
      <c r="BV204" s="61"/>
      <c r="BW204" s="61"/>
      <c r="BX204" s="61"/>
      <c r="BY204" s="61"/>
      <c r="BZ204" s="61"/>
      <c r="CA204" s="61"/>
      <c r="CB204" s="61"/>
      <c r="CC204" s="61"/>
      <c r="CD204" s="61"/>
      <c r="CE204" s="61"/>
      <c r="CF204" s="61"/>
      <c r="CG204" s="61"/>
      <c r="CH204" s="61"/>
      <c r="CI204" s="61"/>
      <c r="CJ204" s="61"/>
      <c r="CK204" s="61"/>
      <c r="CL204" s="61"/>
      <c r="CM204" s="61"/>
      <c r="CN204" s="61"/>
      <c r="CO204" s="61"/>
      <c r="CP204" s="61"/>
      <c r="CQ204" s="61"/>
      <c r="CR204" s="61"/>
      <c r="CS204" s="61"/>
      <c r="CT204" s="61"/>
      <c r="CU204" s="61"/>
      <c r="CV204" s="61"/>
      <c r="CW204" s="61"/>
      <c r="CX204" s="61"/>
      <c r="CY204" s="61"/>
      <c r="CZ204" s="61"/>
      <c r="DA204" s="61"/>
      <c r="DB204" s="61"/>
      <c r="DC204" s="61"/>
      <c r="DD204" s="61"/>
      <c r="DE204" s="61"/>
      <c r="DF204" s="61"/>
      <c r="DG204" s="61"/>
      <c r="DH204" s="61"/>
      <c r="DI204" s="61"/>
      <c r="DJ204" s="61"/>
      <c r="DK204" s="61"/>
      <c r="DL204" s="61"/>
      <c r="DM204" s="61"/>
      <c r="DN204" s="61"/>
      <c r="DO204" s="61"/>
      <c r="DP204" s="61"/>
      <c r="DQ204" s="61"/>
      <c r="DR204" s="61"/>
      <c r="DS204" s="61"/>
      <c r="DT204" s="61"/>
      <c r="DU204" s="61"/>
      <c r="DV204" s="61"/>
      <c r="DW204" s="61"/>
      <c r="DX204" s="61"/>
      <c r="DY204" s="61"/>
      <c r="DZ204" s="61"/>
      <c r="EA204" s="61"/>
      <c r="EB204" s="61"/>
      <c r="EC204" s="61"/>
      <c r="ED204" s="61"/>
      <c r="EE204" s="61"/>
      <c r="EF204" s="61"/>
      <c r="EG204" s="61"/>
      <c r="EH204" s="61"/>
      <c r="EI204" s="61"/>
      <c r="EJ204" s="61"/>
      <c r="EK204" s="61"/>
      <c r="EL204" s="61"/>
      <c r="EM204" s="61"/>
      <c r="EN204" s="61"/>
      <c r="EO204" s="61"/>
      <c r="EP204" s="61"/>
      <c r="EQ204" s="61"/>
      <c r="ER204" s="61"/>
      <c r="ES204" s="61"/>
      <c r="ET204" s="61"/>
      <c r="EU204" s="61"/>
      <c r="EV204" s="61"/>
      <c r="EW204" s="61"/>
      <c r="EX204" s="61"/>
      <c r="EY204" s="61"/>
      <c r="EZ204" s="61"/>
      <c r="FA204" s="61"/>
      <c r="FB204" s="61"/>
      <c r="FC204" s="61"/>
      <c r="FD204" s="61"/>
      <c r="FE204" s="61"/>
      <c r="FF204" s="61"/>
      <c r="FG204" s="61"/>
      <c r="FH204" s="61"/>
      <c r="FI204" s="61"/>
      <c r="FJ204" s="61"/>
      <c r="FK204" s="61"/>
      <c r="FL204" s="61"/>
      <c r="FM204" s="61"/>
      <c r="FN204" s="61"/>
      <c r="FO204" s="61"/>
      <c r="FP204" s="61"/>
      <c r="FQ204" s="61"/>
      <c r="FR204" s="61"/>
      <c r="FS204" s="61"/>
      <c r="FT204" s="61"/>
      <c r="FU204" s="61"/>
      <c r="FV204" s="61"/>
      <c r="FW204" s="61"/>
      <c r="FX204" s="61"/>
      <c r="FY204" s="61"/>
      <c r="FZ204" s="61"/>
      <c r="GA204" s="61"/>
      <c r="GB204" s="61"/>
      <c r="GC204" s="61"/>
      <c r="GD204" s="61"/>
      <c r="GE204" s="61"/>
      <c r="GF204" s="61"/>
      <c r="GG204" s="61"/>
      <c r="GH204" s="61"/>
      <c r="GI204" s="61"/>
      <c r="GJ204" s="61"/>
      <c r="GK204" s="61"/>
      <c r="GL204" s="61"/>
      <c r="GM204" s="61"/>
      <c r="GN204" s="61"/>
      <c r="GO204" s="61"/>
      <c r="GP204" s="61"/>
      <c r="GQ204" s="61"/>
      <c r="GR204" s="61"/>
      <c r="GS204" s="61"/>
      <c r="GT204" s="61"/>
      <c r="GU204" s="61"/>
      <c r="GV204" s="61"/>
      <c r="GW204" s="61"/>
      <c r="GX204" s="61"/>
      <c r="GY204" s="61"/>
      <c r="GZ204" s="61"/>
      <c r="HA204" s="61"/>
      <c r="HB204" s="61"/>
      <c r="HC204" s="61"/>
      <c r="HD204" s="61"/>
      <c r="HE204" s="61"/>
      <c r="HF204" s="61"/>
      <c r="HG204" s="61"/>
      <c r="HH204" s="61"/>
      <c r="HI204" s="61"/>
      <c r="HJ204" s="61"/>
      <c r="HK204" s="61"/>
      <c r="HL204" s="61"/>
      <c r="HM204" s="61"/>
      <c r="HN204" s="61"/>
      <c r="HO204" s="61"/>
      <c r="HP204" s="61"/>
      <c r="HQ204" s="61"/>
      <c r="HR204" s="61"/>
      <c r="HS204" s="61"/>
      <c r="HT204" s="61"/>
      <c r="HU204" s="61"/>
      <c r="HV204" s="61"/>
      <c r="HW204" s="61"/>
      <c r="HX204" s="61"/>
      <c r="HY204" s="61"/>
      <c r="HZ204" s="61"/>
      <c r="IA204" s="61"/>
      <c r="IB204" s="61"/>
      <c r="IC204" s="61"/>
      <c r="ID204" s="61"/>
      <c r="IE204" s="61"/>
      <c r="IF204" s="61"/>
      <c r="IG204" s="61"/>
      <c r="IH204" s="61"/>
      <c r="II204" s="61"/>
      <c r="IJ204" s="61"/>
      <c r="IK204" s="61"/>
      <c r="IL204" s="61"/>
      <c r="IM204" s="61"/>
      <c r="IN204" s="61"/>
      <c r="IO204" s="61"/>
      <c r="IP204" s="61"/>
      <c r="IQ204" s="61"/>
      <c r="IR204" s="61"/>
      <c r="IS204" s="61"/>
      <c r="IT204" s="61"/>
      <c r="IU204" s="61"/>
      <c r="IV204" s="61"/>
      <c r="IW204" s="61"/>
    </row>
    <row r="205" customFormat="false" ht="14.25" hidden="false" customHeight="false" outlineLevel="0" collapsed="false">
      <c r="A205" s="112"/>
      <c r="B205" s="104"/>
      <c r="C205" s="105"/>
      <c r="D205" s="104"/>
      <c r="E205" s="106"/>
      <c r="F205" s="106"/>
      <c r="G205" s="107"/>
      <c r="H205" s="106"/>
      <c r="I205" s="103"/>
      <c r="J205" s="107"/>
      <c r="K205" s="107"/>
      <c r="L205" s="107"/>
      <c r="M205" s="107"/>
      <c r="N205" s="108"/>
      <c r="O205" s="61"/>
      <c r="P205" s="61"/>
      <c r="Q205" s="61"/>
      <c r="R205" s="61"/>
      <c r="S205" s="61"/>
      <c r="T205" s="61"/>
      <c r="U205" s="61"/>
      <c r="V205" s="61"/>
      <c r="W205" s="61"/>
      <c r="X205" s="61"/>
      <c r="Y205" s="61"/>
      <c r="Z205" s="61"/>
      <c r="AA205" s="61"/>
      <c r="AB205" s="61"/>
      <c r="AC205" s="61"/>
      <c r="AD205" s="61"/>
      <c r="AE205" s="61"/>
      <c r="AF205" s="61"/>
      <c r="AG205" s="61"/>
      <c r="AH205" s="61"/>
      <c r="AI205" s="61"/>
      <c r="AJ205" s="61"/>
      <c r="AK205" s="61"/>
      <c r="AL205" s="61"/>
      <c r="AM205" s="61"/>
      <c r="AN205" s="61"/>
      <c r="AO205" s="61"/>
      <c r="AP205" s="61"/>
      <c r="AQ205" s="61"/>
      <c r="AR205" s="61"/>
      <c r="AS205" s="61"/>
      <c r="AT205" s="61"/>
      <c r="AU205" s="61"/>
      <c r="AV205" s="61"/>
      <c r="AW205" s="61"/>
      <c r="AX205" s="61"/>
      <c r="AY205" s="61"/>
      <c r="AZ205" s="61"/>
      <c r="BA205" s="61"/>
      <c r="BB205" s="61"/>
      <c r="BC205" s="61"/>
      <c r="BD205" s="61"/>
      <c r="BE205" s="61"/>
      <c r="BF205" s="61"/>
      <c r="BG205" s="61"/>
      <c r="BH205" s="61"/>
      <c r="BI205" s="61"/>
      <c r="BJ205" s="61"/>
      <c r="BK205" s="61"/>
      <c r="BL205" s="61"/>
      <c r="BM205" s="61"/>
      <c r="BN205" s="61"/>
      <c r="BO205" s="61"/>
      <c r="BP205" s="61"/>
      <c r="BQ205" s="61"/>
      <c r="BR205" s="61"/>
      <c r="BS205" s="61"/>
      <c r="BT205" s="61"/>
      <c r="BU205" s="61"/>
      <c r="BV205" s="61"/>
      <c r="BW205" s="61"/>
      <c r="BX205" s="61"/>
      <c r="BY205" s="61"/>
      <c r="BZ205" s="61"/>
      <c r="CA205" s="61"/>
      <c r="CB205" s="61"/>
      <c r="CC205" s="61"/>
      <c r="CD205" s="61"/>
      <c r="CE205" s="61"/>
      <c r="CF205" s="61"/>
      <c r="CG205" s="61"/>
      <c r="CH205" s="61"/>
      <c r="CI205" s="61"/>
      <c r="CJ205" s="61"/>
      <c r="CK205" s="61"/>
      <c r="CL205" s="61"/>
      <c r="CM205" s="61"/>
      <c r="CN205" s="61"/>
      <c r="CO205" s="61"/>
      <c r="CP205" s="61"/>
      <c r="CQ205" s="61"/>
      <c r="CR205" s="61"/>
      <c r="CS205" s="61"/>
      <c r="CT205" s="61"/>
      <c r="CU205" s="61"/>
      <c r="CV205" s="61"/>
      <c r="CW205" s="61"/>
      <c r="CX205" s="61"/>
      <c r="CY205" s="61"/>
      <c r="CZ205" s="61"/>
      <c r="DA205" s="61"/>
      <c r="DB205" s="61"/>
      <c r="DC205" s="61"/>
      <c r="DD205" s="61"/>
      <c r="DE205" s="61"/>
      <c r="DF205" s="61"/>
      <c r="DG205" s="61"/>
      <c r="DH205" s="61"/>
      <c r="DI205" s="61"/>
      <c r="DJ205" s="61"/>
      <c r="DK205" s="61"/>
      <c r="DL205" s="61"/>
      <c r="DM205" s="61"/>
      <c r="DN205" s="61"/>
      <c r="DO205" s="61"/>
      <c r="DP205" s="61"/>
      <c r="DQ205" s="61"/>
      <c r="DR205" s="61"/>
      <c r="DS205" s="61"/>
      <c r="DT205" s="61"/>
      <c r="DU205" s="61"/>
      <c r="DV205" s="61"/>
      <c r="DW205" s="61"/>
      <c r="DX205" s="61"/>
      <c r="DY205" s="61"/>
      <c r="DZ205" s="61"/>
      <c r="EA205" s="61"/>
      <c r="EB205" s="61"/>
      <c r="EC205" s="61"/>
      <c r="ED205" s="61"/>
      <c r="EE205" s="61"/>
      <c r="EF205" s="61"/>
      <c r="EG205" s="61"/>
      <c r="EH205" s="61"/>
      <c r="EI205" s="61"/>
      <c r="EJ205" s="61"/>
      <c r="EK205" s="61"/>
      <c r="EL205" s="61"/>
      <c r="EM205" s="61"/>
      <c r="EN205" s="61"/>
      <c r="EO205" s="61"/>
      <c r="EP205" s="61"/>
      <c r="EQ205" s="61"/>
      <c r="ER205" s="61"/>
      <c r="ES205" s="61"/>
      <c r="ET205" s="61"/>
      <c r="EU205" s="61"/>
      <c r="EV205" s="61"/>
      <c r="EW205" s="61"/>
      <c r="EX205" s="61"/>
      <c r="EY205" s="61"/>
      <c r="EZ205" s="61"/>
      <c r="FA205" s="61"/>
      <c r="FB205" s="61"/>
      <c r="FC205" s="61"/>
      <c r="FD205" s="61"/>
      <c r="FE205" s="61"/>
      <c r="FF205" s="61"/>
      <c r="FG205" s="61"/>
      <c r="FH205" s="61"/>
      <c r="FI205" s="61"/>
      <c r="FJ205" s="61"/>
      <c r="FK205" s="61"/>
      <c r="FL205" s="61"/>
      <c r="FM205" s="61"/>
      <c r="FN205" s="61"/>
      <c r="FO205" s="61"/>
      <c r="FP205" s="61"/>
      <c r="FQ205" s="61"/>
      <c r="FR205" s="61"/>
      <c r="FS205" s="61"/>
      <c r="FT205" s="61"/>
      <c r="FU205" s="61"/>
      <c r="FV205" s="61"/>
      <c r="FW205" s="61"/>
      <c r="FX205" s="61"/>
      <c r="FY205" s="61"/>
      <c r="FZ205" s="61"/>
      <c r="GA205" s="61"/>
      <c r="GB205" s="61"/>
      <c r="GC205" s="61"/>
      <c r="GD205" s="61"/>
      <c r="GE205" s="61"/>
      <c r="GF205" s="61"/>
      <c r="GG205" s="61"/>
      <c r="GH205" s="61"/>
      <c r="GI205" s="61"/>
      <c r="GJ205" s="61"/>
      <c r="GK205" s="61"/>
      <c r="GL205" s="61"/>
      <c r="GM205" s="61"/>
      <c r="GN205" s="61"/>
      <c r="GO205" s="61"/>
      <c r="GP205" s="61"/>
      <c r="GQ205" s="61"/>
      <c r="GR205" s="61"/>
      <c r="GS205" s="61"/>
      <c r="GT205" s="61"/>
      <c r="GU205" s="61"/>
      <c r="GV205" s="61"/>
      <c r="GW205" s="61"/>
      <c r="GX205" s="61"/>
      <c r="GY205" s="61"/>
      <c r="GZ205" s="61"/>
      <c r="HA205" s="61"/>
      <c r="HB205" s="61"/>
      <c r="HC205" s="61"/>
      <c r="HD205" s="61"/>
      <c r="HE205" s="61"/>
      <c r="HF205" s="61"/>
      <c r="HG205" s="61"/>
      <c r="HH205" s="61"/>
      <c r="HI205" s="61"/>
      <c r="HJ205" s="61"/>
      <c r="HK205" s="61"/>
      <c r="HL205" s="61"/>
      <c r="HM205" s="61"/>
      <c r="HN205" s="61"/>
      <c r="HO205" s="61"/>
      <c r="HP205" s="61"/>
      <c r="HQ205" s="61"/>
      <c r="HR205" s="61"/>
      <c r="HS205" s="61"/>
      <c r="HT205" s="61"/>
      <c r="HU205" s="61"/>
      <c r="HV205" s="61"/>
      <c r="HW205" s="61"/>
      <c r="HX205" s="61"/>
      <c r="HY205" s="61"/>
      <c r="HZ205" s="61"/>
      <c r="IA205" s="61"/>
      <c r="IB205" s="61"/>
      <c r="IC205" s="61"/>
      <c r="ID205" s="61"/>
      <c r="IE205" s="61"/>
      <c r="IF205" s="61"/>
      <c r="IG205" s="61"/>
      <c r="IH205" s="61"/>
      <c r="II205" s="61"/>
      <c r="IJ205" s="61"/>
      <c r="IK205" s="61"/>
      <c r="IL205" s="61"/>
      <c r="IM205" s="61"/>
      <c r="IN205" s="61"/>
      <c r="IO205" s="61"/>
      <c r="IP205" s="61"/>
      <c r="IQ205" s="61"/>
      <c r="IR205" s="61"/>
      <c r="IS205" s="61"/>
      <c r="IT205" s="61"/>
      <c r="IU205" s="61"/>
      <c r="IV205" s="61"/>
      <c r="IW205" s="61"/>
    </row>
    <row r="206" customFormat="false" ht="13.5" hidden="false" customHeight="false" outlineLevel="0" collapsed="false">
      <c r="A206" s="113"/>
      <c r="B206" s="64"/>
      <c r="C206" s="65"/>
      <c r="D206" s="64"/>
      <c r="E206" s="66"/>
      <c r="F206" s="66"/>
      <c r="G206" s="67"/>
      <c r="H206" s="66"/>
      <c r="I206" s="81"/>
      <c r="J206" s="67"/>
      <c r="K206" s="67"/>
      <c r="L206" s="67"/>
      <c r="M206" s="67"/>
      <c r="N206" s="68"/>
      <c r="O206" s="61"/>
      <c r="P206" s="61"/>
      <c r="Q206" s="61"/>
      <c r="R206" s="61"/>
      <c r="S206" s="61"/>
      <c r="T206" s="61"/>
      <c r="U206" s="61"/>
      <c r="V206" s="61"/>
      <c r="W206" s="61"/>
      <c r="X206" s="61"/>
      <c r="Y206" s="61"/>
      <c r="Z206" s="61"/>
      <c r="AA206" s="61"/>
      <c r="AB206" s="61"/>
      <c r="AC206" s="61"/>
      <c r="AD206" s="61"/>
      <c r="AE206" s="61"/>
      <c r="AF206" s="61"/>
      <c r="AG206" s="61"/>
      <c r="AH206" s="61"/>
      <c r="AI206" s="61"/>
      <c r="AJ206" s="61"/>
      <c r="AK206" s="61"/>
      <c r="AL206" s="61"/>
      <c r="AM206" s="61"/>
      <c r="AN206" s="61"/>
      <c r="AO206" s="61"/>
      <c r="AP206" s="61"/>
      <c r="AQ206" s="61"/>
      <c r="AR206" s="61"/>
      <c r="AS206" s="61"/>
      <c r="AT206" s="61"/>
      <c r="AU206" s="61"/>
      <c r="AV206" s="61"/>
      <c r="AW206" s="61"/>
      <c r="AX206" s="61"/>
      <c r="AY206" s="61"/>
      <c r="AZ206" s="61"/>
      <c r="BA206" s="61"/>
      <c r="BB206" s="61"/>
      <c r="BC206" s="61"/>
      <c r="BD206" s="61"/>
      <c r="BE206" s="61"/>
      <c r="BF206" s="61"/>
      <c r="BG206" s="61"/>
      <c r="BH206" s="61"/>
      <c r="BI206" s="61"/>
      <c r="BJ206" s="61"/>
      <c r="BK206" s="61"/>
      <c r="BL206" s="61"/>
      <c r="BM206" s="61"/>
      <c r="BN206" s="61"/>
      <c r="BO206" s="61"/>
      <c r="BP206" s="61"/>
      <c r="BQ206" s="61"/>
      <c r="BR206" s="61"/>
      <c r="BS206" s="61"/>
      <c r="BT206" s="61"/>
      <c r="BU206" s="61"/>
      <c r="BV206" s="61"/>
      <c r="BW206" s="61"/>
      <c r="BX206" s="61"/>
      <c r="BY206" s="61"/>
      <c r="BZ206" s="61"/>
      <c r="CA206" s="61"/>
      <c r="CB206" s="61"/>
      <c r="CC206" s="61"/>
      <c r="CD206" s="61"/>
      <c r="CE206" s="61"/>
      <c r="CF206" s="61"/>
      <c r="CG206" s="61"/>
      <c r="CH206" s="61"/>
      <c r="CI206" s="61"/>
      <c r="CJ206" s="61"/>
      <c r="CK206" s="61"/>
      <c r="CL206" s="61"/>
      <c r="CM206" s="61"/>
      <c r="CN206" s="61"/>
      <c r="CO206" s="61"/>
      <c r="CP206" s="61"/>
      <c r="CQ206" s="61"/>
      <c r="CR206" s="61"/>
      <c r="CS206" s="61"/>
      <c r="CT206" s="61"/>
      <c r="CU206" s="61"/>
      <c r="CV206" s="61"/>
      <c r="CW206" s="61"/>
      <c r="CX206" s="61"/>
      <c r="CY206" s="61"/>
      <c r="CZ206" s="61"/>
      <c r="DA206" s="61"/>
      <c r="DB206" s="61"/>
      <c r="DC206" s="61"/>
      <c r="DD206" s="61"/>
      <c r="DE206" s="61"/>
      <c r="DF206" s="61"/>
      <c r="DG206" s="61"/>
      <c r="DH206" s="61"/>
      <c r="DI206" s="61"/>
      <c r="DJ206" s="61"/>
      <c r="DK206" s="61"/>
      <c r="DL206" s="61"/>
      <c r="DM206" s="61"/>
      <c r="DN206" s="61"/>
      <c r="DO206" s="61"/>
      <c r="DP206" s="61"/>
      <c r="DQ206" s="61"/>
      <c r="DR206" s="61"/>
      <c r="DS206" s="61"/>
      <c r="DT206" s="61"/>
      <c r="DU206" s="61"/>
      <c r="DV206" s="61"/>
      <c r="DW206" s="61"/>
      <c r="DX206" s="61"/>
      <c r="DY206" s="61"/>
      <c r="DZ206" s="61"/>
      <c r="EA206" s="61"/>
      <c r="EB206" s="61"/>
      <c r="EC206" s="61"/>
      <c r="ED206" s="61"/>
      <c r="EE206" s="61"/>
      <c r="EF206" s="61"/>
      <c r="EG206" s="61"/>
      <c r="EH206" s="61"/>
      <c r="EI206" s="61"/>
      <c r="EJ206" s="61"/>
      <c r="EK206" s="61"/>
      <c r="EL206" s="61"/>
      <c r="EM206" s="61"/>
      <c r="EN206" s="61"/>
      <c r="EO206" s="61"/>
      <c r="EP206" s="61"/>
      <c r="EQ206" s="61"/>
      <c r="ER206" s="61"/>
      <c r="ES206" s="61"/>
      <c r="ET206" s="61"/>
      <c r="EU206" s="61"/>
      <c r="EV206" s="61"/>
      <c r="EW206" s="61"/>
      <c r="EX206" s="61"/>
      <c r="EY206" s="61"/>
      <c r="EZ206" s="61"/>
      <c r="FA206" s="61"/>
      <c r="FB206" s="61"/>
      <c r="FC206" s="61"/>
      <c r="FD206" s="61"/>
      <c r="FE206" s="61"/>
      <c r="FF206" s="61"/>
      <c r="FG206" s="61"/>
      <c r="FH206" s="61"/>
      <c r="FI206" s="61"/>
      <c r="FJ206" s="61"/>
      <c r="FK206" s="61"/>
      <c r="FL206" s="61"/>
      <c r="FM206" s="61"/>
      <c r="FN206" s="61"/>
      <c r="FO206" s="61"/>
      <c r="FP206" s="61"/>
      <c r="FQ206" s="61"/>
      <c r="FR206" s="61"/>
      <c r="FS206" s="61"/>
      <c r="FT206" s="61"/>
      <c r="FU206" s="61"/>
      <c r="FV206" s="61"/>
      <c r="FW206" s="61"/>
      <c r="FX206" s="61"/>
      <c r="FY206" s="61"/>
      <c r="FZ206" s="61"/>
      <c r="GA206" s="61"/>
      <c r="GB206" s="61"/>
      <c r="GC206" s="61"/>
      <c r="GD206" s="61"/>
      <c r="GE206" s="61"/>
      <c r="GF206" s="61"/>
      <c r="GG206" s="61"/>
      <c r="GH206" s="61"/>
      <c r="GI206" s="61"/>
      <c r="GJ206" s="61"/>
      <c r="GK206" s="61"/>
      <c r="GL206" s="61"/>
      <c r="GM206" s="61"/>
      <c r="GN206" s="61"/>
      <c r="GO206" s="61"/>
      <c r="GP206" s="61"/>
      <c r="GQ206" s="61"/>
      <c r="GR206" s="61"/>
      <c r="GS206" s="61"/>
      <c r="GT206" s="61"/>
      <c r="GU206" s="61"/>
      <c r="GV206" s="61"/>
      <c r="GW206" s="61"/>
      <c r="GX206" s="61"/>
      <c r="GY206" s="61"/>
      <c r="GZ206" s="61"/>
      <c r="HA206" s="61"/>
      <c r="HB206" s="61"/>
      <c r="HC206" s="61"/>
      <c r="HD206" s="61"/>
      <c r="HE206" s="61"/>
      <c r="HF206" s="61"/>
      <c r="HG206" s="61"/>
      <c r="HH206" s="61"/>
      <c r="HI206" s="61"/>
      <c r="HJ206" s="61"/>
      <c r="HK206" s="61"/>
      <c r="HL206" s="61"/>
      <c r="HM206" s="61"/>
      <c r="HN206" s="61"/>
      <c r="HO206" s="61"/>
      <c r="HP206" s="61"/>
      <c r="HQ206" s="61"/>
      <c r="HR206" s="61"/>
      <c r="HS206" s="61"/>
      <c r="HT206" s="61"/>
      <c r="HU206" s="61"/>
      <c r="HV206" s="61"/>
      <c r="HW206" s="61"/>
      <c r="HX206" s="61"/>
      <c r="HY206" s="61"/>
      <c r="HZ206" s="61"/>
      <c r="IA206" s="61"/>
      <c r="IB206" s="61"/>
      <c r="IC206" s="61"/>
      <c r="ID206" s="61"/>
      <c r="IE206" s="61"/>
      <c r="IF206" s="61"/>
      <c r="IG206" s="61"/>
      <c r="IH206" s="61"/>
      <c r="II206" s="61"/>
      <c r="IJ206" s="61"/>
      <c r="IK206" s="61"/>
      <c r="IL206" s="61"/>
      <c r="IM206" s="61"/>
      <c r="IN206" s="61"/>
      <c r="IO206" s="61"/>
      <c r="IP206" s="61"/>
      <c r="IQ206" s="61"/>
      <c r="IR206" s="61"/>
      <c r="IS206" s="61"/>
      <c r="IT206" s="61"/>
      <c r="IU206" s="61"/>
      <c r="IV206" s="61"/>
      <c r="IW206" s="61"/>
    </row>
    <row r="207" customFormat="false" ht="13.5" hidden="false" customHeight="false" outlineLevel="0" collapsed="false">
      <c r="A207" s="95" t="s">
        <v>442</v>
      </c>
      <c r="B207" s="104"/>
      <c r="C207" s="105"/>
      <c r="D207" s="104" t="n">
        <f aca="false">COUNT(H211:H234)</f>
        <v>24</v>
      </c>
      <c r="E207" s="106"/>
      <c r="F207" s="106"/>
      <c r="G207" s="107"/>
      <c r="H207" s="106"/>
      <c r="I207" s="81"/>
      <c r="J207" s="107"/>
      <c r="K207" s="107"/>
      <c r="L207" s="107"/>
      <c r="M207" s="107"/>
      <c r="N207" s="108"/>
      <c r="O207" s="61"/>
      <c r="P207" s="61"/>
      <c r="Q207" s="61"/>
      <c r="R207" s="61"/>
      <c r="S207" s="61"/>
      <c r="T207" s="61"/>
      <c r="U207" s="61"/>
      <c r="V207" s="61"/>
      <c r="W207" s="61"/>
      <c r="X207" s="61"/>
      <c r="Y207" s="61"/>
      <c r="Z207" s="61"/>
      <c r="AA207" s="61"/>
      <c r="AB207" s="61"/>
      <c r="AC207" s="61"/>
      <c r="AD207" s="61"/>
      <c r="AE207" s="61"/>
      <c r="AF207" s="61"/>
      <c r="AG207" s="61"/>
      <c r="AH207" s="61"/>
      <c r="AI207" s="61"/>
      <c r="AJ207" s="61"/>
      <c r="AK207" s="61"/>
      <c r="AL207" s="61"/>
      <c r="AM207" s="61"/>
      <c r="AN207" s="61"/>
      <c r="AO207" s="61"/>
      <c r="AP207" s="61"/>
      <c r="AQ207" s="61"/>
      <c r="AR207" s="61"/>
      <c r="AS207" s="61"/>
      <c r="AT207" s="61"/>
      <c r="AU207" s="61"/>
      <c r="AV207" s="61"/>
      <c r="AW207" s="61"/>
      <c r="AX207" s="61"/>
      <c r="AY207" s="61"/>
      <c r="AZ207" s="61"/>
      <c r="BA207" s="61"/>
      <c r="BB207" s="61"/>
      <c r="BC207" s="61"/>
      <c r="BD207" s="61"/>
      <c r="BE207" s="61"/>
      <c r="BF207" s="61"/>
      <c r="BG207" s="61"/>
      <c r="BH207" s="61"/>
      <c r="BI207" s="61"/>
      <c r="BJ207" s="61"/>
      <c r="BK207" s="61"/>
      <c r="BL207" s="61"/>
      <c r="BM207" s="61"/>
      <c r="BN207" s="61"/>
      <c r="BO207" s="61"/>
      <c r="BP207" s="61"/>
      <c r="BQ207" s="61"/>
      <c r="BR207" s="61"/>
      <c r="BS207" s="61"/>
      <c r="BT207" s="61"/>
      <c r="BU207" s="61"/>
      <c r="BV207" s="61"/>
      <c r="BW207" s="61"/>
      <c r="BX207" s="61"/>
      <c r="BY207" s="61"/>
      <c r="BZ207" s="61"/>
      <c r="CA207" s="61"/>
      <c r="CB207" s="61"/>
      <c r="CC207" s="61"/>
      <c r="CD207" s="61"/>
      <c r="CE207" s="61"/>
      <c r="CF207" s="61"/>
      <c r="CG207" s="61"/>
      <c r="CH207" s="61"/>
      <c r="CI207" s="61"/>
      <c r="CJ207" s="61"/>
      <c r="CK207" s="61"/>
      <c r="CL207" s="61"/>
      <c r="CM207" s="61"/>
      <c r="CN207" s="61"/>
      <c r="CO207" s="61"/>
      <c r="CP207" s="61"/>
      <c r="CQ207" s="61"/>
      <c r="CR207" s="61"/>
      <c r="CS207" s="61"/>
      <c r="CT207" s="61"/>
      <c r="CU207" s="61"/>
      <c r="CV207" s="61"/>
      <c r="CW207" s="61"/>
      <c r="CX207" s="61"/>
      <c r="CY207" s="61"/>
      <c r="CZ207" s="61"/>
      <c r="DA207" s="61"/>
      <c r="DB207" s="61"/>
      <c r="DC207" s="61"/>
      <c r="DD207" s="61"/>
      <c r="DE207" s="61"/>
      <c r="DF207" s="61"/>
      <c r="DG207" s="61"/>
      <c r="DH207" s="61"/>
      <c r="DI207" s="61"/>
      <c r="DJ207" s="61"/>
      <c r="DK207" s="61"/>
      <c r="DL207" s="61"/>
      <c r="DM207" s="61"/>
      <c r="DN207" s="61"/>
      <c r="DO207" s="61"/>
      <c r="DP207" s="61"/>
      <c r="DQ207" s="61"/>
      <c r="DR207" s="61"/>
      <c r="DS207" s="61"/>
      <c r="DT207" s="61"/>
      <c r="DU207" s="61"/>
      <c r="DV207" s="61"/>
      <c r="DW207" s="61"/>
      <c r="DX207" s="61"/>
      <c r="DY207" s="61"/>
      <c r="DZ207" s="61"/>
      <c r="EA207" s="61"/>
      <c r="EB207" s="61"/>
      <c r="EC207" s="61"/>
      <c r="ED207" s="61"/>
      <c r="EE207" s="61"/>
      <c r="EF207" s="61"/>
      <c r="EG207" s="61"/>
      <c r="EH207" s="61"/>
      <c r="EI207" s="61"/>
      <c r="EJ207" s="61"/>
      <c r="EK207" s="61"/>
      <c r="EL207" s="61"/>
      <c r="EM207" s="61"/>
      <c r="EN207" s="61"/>
      <c r="EO207" s="61"/>
      <c r="EP207" s="61"/>
      <c r="EQ207" s="61"/>
      <c r="ER207" s="61"/>
      <c r="ES207" s="61"/>
      <c r="ET207" s="61"/>
      <c r="EU207" s="61"/>
      <c r="EV207" s="61"/>
      <c r="EW207" s="61"/>
      <c r="EX207" s="61"/>
      <c r="EY207" s="61"/>
      <c r="EZ207" s="61"/>
      <c r="FA207" s="61"/>
      <c r="FB207" s="61"/>
      <c r="FC207" s="61"/>
      <c r="FD207" s="61"/>
      <c r="FE207" s="61"/>
      <c r="FF207" s="61"/>
      <c r="FG207" s="61"/>
      <c r="FH207" s="61"/>
      <c r="FI207" s="61"/>
      <c r="FJ207" s="61"/>
      <c r="FK207" s="61"/>
      <c r="FL207" s="61"/>
      <c r="FM207" s="61"/>
      <c r="FN207" s="61"/>
      <c r="FO207" s="61"/>
      <c r="FP207" s="61"/>
      <c r="FQ207" s="61"/>
      <c r="FR207" s="61"/>
      <c r="FS207" s="61"/>
      <c r="FT207" s="61"/>
      <c r="FU207" s="61"/>
      <c r="FV207" s="61"/>
      <c r="FW207" s="61"/>
      <c r="FX207" s="61"/>
      <c r="FY207" s="61"/>
      <c r="FZ207" s="61"/>
      <c r="GA207" s="61"/>
      <c r="GB207" s="61"/>
      <c r="GC207" s="61"/>
      <c r="GD207" s="61"/>
      <c r="GE207" s="61"/>
      <c r="GF207" s="61"/>
      <c r="GG207" s="61"/>
      <c r="GH207" s="61"/>
      <c r="GI207" s="61"/>
      <c r="GJ207" s="61"/>
      <c r="GK207" s="61"/>
      <c r="GL207" s="61"/>
      <c r="GM207" s="61"/>
      <c r="GN207" s="61"/>
      <c r="GO207" s="61"/>
      <c r="GP207" s="61"/>
      <c r="GQ207" s="61"/>
      <c r="GR207" s="61"/>
      <c r="GS207" s="61"/>
      <c r="GT207" s="61"/>
      <c r="GU207" s="61"/>
      <c r="GV207" s="61"/>
      <c r="GW207" s="61"/>
      <c r="GX207" s="61"/>
      <c r="GY207" s="61"/>
      <c r="GZ207" s="61"/>
      <c r="HA207" s="61"/>
      <c r="HB207" s="61"/>
      <c r="HC207" s="61"/>
      <c r="HD207" s="61"/>
      <c r="HE207" s="61"/>
      <c r="HF207" s="61"/>
      <c r="HG207" s="61"/>
      <c r="HH207" s="61"/>
      <c r="HI207" s="61"/>
      <c r="HJ207" s="61"/>
      <c r="HK207" s="61"/>
      <c r="HL207" s="61"/>
      <c r="HM207" s="61"/>
      <c r="HN207" s="61"/>
      <c r="HO207" s="61"/>
      <c r="HP207" s="61"/>
      <c r="HQ207" s="61"/>
      <c r="HR207" s="61"/>
      <c r="HS207" s="61"/>
      <c r="HT207" s="61"/>
      <c r="HU207" s="61"/>
      <c r="HV207" s="61"/>
      <c r="HW207" s="61"/>
      <c r="HX207" s="61"/>
      <c r="HY207" s="61"/>
      <c r="HZ207" s="61"/>
      <c r="IA207" s="61"/>
      <c r="IB207" s="61"/>
      <c r="IC207" s="61"/>
      <c r="ID207" s="61"/>
      <c r="IE207" s="61"/>
      <c r="IF207" s="61"/>
      <c r="IG207" s="61"/>
      <c r="IH207" s="61"/>
      <c r="II207" s="61"/>
      <c r="IJ207" s="61"/>
      <c r="IK207" s="61"/>
      <c r="IL207" s="61"/>
      <c r="IM207" s="61"/>
      <c r="IN207" s="61"/>
      <c r="IO207" s="61"/>
      <c r="IP207" s="61"/>
      <c r="IQ207" s="61"/>
      <c r="IR207" s="61"/>
      <c r="IS207" s="61"/>
      <c r="IT207" s="61"/>
      <c r="IU207" s="61"/>
      <c r="IV207" s="61"/>
      <c r="IW207" s="61"/>
    </row>
    <row r="208" customFormat="false" ht="13.5" hidden="false" customHeight="false" outlineLevel="0" collapsed="false">
      <c r="A208" s="95"/>
      <c r="B208" s="104"/>
      <c r="C208" s="105"/>
      <c r="D208" s="104"/>
      <c r="E208" s="106"/>
      <c r="F208" s="106"/>
      <c r="G208" s="107"/>
      <c r="H208" s="106"/>
      <c r="I208" s="81"/>
      <c r="J208" s="107"/>
      <c r="K208" s="107"/>
      <c r="L208" s="107"/>
      <c r="M208" s="107"/>
      <c r="N208" s="108"/>
      <c r="O208" s="61"/>
      <c r="P208" s="61"/>
      <c r="Q208" s="61"/>
      <c r="R208" s="61"/>
      <c r="S208" s="61"/>
      <c r="T208" s="61"/>
      <c r="U208" s="61"/>
      <c r="V208" s="61"/>
      <c r="W208" s="61"/>
      <c r="X208" s="61"/>
      <c r="Y208" s="61"/>
      <c r="Z208" s="61"/>
      <c r="AA208" s="61"/>
      <c r="AB208" s="61"/>
      <c r="AC208" s="61"/>
      <c r="AD208" s="61"/>
      <c r="AE208" s="61"/>
      <c r="AF208" s="61"/>
      <c r="AG208" s="61"/>
      <c r="AH208" s="61"/>
      <c r="AI208" s="61"/>
      <c r="AJ208" s="61"/>
      <c r="AK208" s="61"/>
      <c r="AL208" s="61"/>
      <c r="AM208" s="61"/>
      <c r="AN208" s="61"/>
      <c r="AO208" s="61"/>
      <c r="AP208" s="61"/>
      <c r="AQ208" s="61"/>
      <c r="AR208" s="61"/>
      <c r="AS208" s="61"/>
      <c r="AT208" s="61"/>
      <c r="AU208" s="61"/>
      <c r="AV208" s="61"/>
      <c r="AW208" s="61"/>
      <c r="AX208" s="61"/>
      <c r="AY208" s="61"/>
      <c r="AZ208" s="61"/>
      <c r="BA208" s="61"/>
      <c r="BB208" s="61"/>
      <c r="BC208" s="61"/>
      <c r="BD208" s="61"/>
      <c r="BE208" s="61"/>
      <c r="BF208" s="61"/>
      <c r="BG208" s="61"/>
      <c r="BH208" s="61"/>
      <c r="BI208" s="61"/>
      <c r="BJ208" s="61"/>
      <c r="BK208" s="61"/>
      <c r="BL208" s="61"/>
      <c r="BM208" s="61"/>
      <c r="BN208" s="61"/>
      <c r="BO208" s="61"/>
      <c r="BP208" s="61"/>
      <c r="BQ208" s="61"/>
      <c r="BR208" s="61"/>
      <c r="BS208" s="61"/>
      <c r="BT208" s="61"/>
      <c r="BU208" s="61"/>
      <c r="BV208" s="61"/>
      <c r="BW208" s="61"/>
      <c r="BX208" s="61"/>
      <c r="BY208" s="61"/>
      <c r="BZ208" s="61"/>
      <c r="CA208" s="61"/>
      <c r="CB208" s="61"/>
      <c r="CC208" s="61"/>
      <c r="CD208" s="61"/>
      <c r="CE208" s="61"/>
      <c r="CF208" s="61"/>
      <c r="CG208" s="61"/>
      <c r="CH208" s="61"/>
      <c r="CI208" s="61"/>
      <c r="CJ208" s="61"/>
      <c r="CK208" s="61"/>
      <c r="CL208" s="61"/>
      <c r="CM208" s="61"/>
      <c r="CN208" s="61"/>
      <c r="CO208" s="61"/>
      <c r="CP208" s="61"/>
      <c r="CQ208" s="61"/>
      <c r="CR208" s="61"/>
      <c r="CS208" s="61"/>
      <c r="CT208" s="61"/>
      <c r="CU208" s="61"/>
      <c r="CV208" s="61"/>
      <c r="CW208" s="61"/>
      <c r="CX208" s="61"/>
      <c r="CY208" s="61"/>
      <c r="CZ208" s="61"/>
      <c r="DA208" s="61"/>
      <c r="DB208" s="61"/>
      <c r="DC208" s="61"/>
      <c r="DD208" s="61"/>
      <c r="DE208" s="61"/>
      <c r="DF208" s="61"/>
      <c r="DG208" s="61"/>
      <c r="DH208" s="61"/>
      <c r="DI208" s="61"/>
      <c r="DJ208" s="61"/>
      <c r="DK208" s="61"/>
      <c r="DL208" s="61"/>
      <c r="DM208" s="61"/>
      <c r="DN208" s="61"/>
      <c r="DO208" s="61"/>
      <c r="DP208" s="61"/>
      <c r="DQ208" s="61"/>
      <c r="DR208" s="61"/>
      <c r="DS208" s="61"/>
      <c r="DT208" s="61"/>
      <c r="DU208" s="61"/>
      <c r="DV208" s="61"/>
      <c r="DW208" s="61"/>
      <c r="DX208" s="61"/>
      <c r="DY208" s="61"/>
      <c r="DZ208" s="61"/>
      <c r="EA208" s="61"/>
      <c r="EB208" s="61"/>
      <c r="EC208" s="61"/>
      <c r="ED208" s="61"/>
      <c r="EE208" s="61"/>
      <c r="EF208" s="61"/>
      <c r="EG208" s="61"/>
      <c r="EH208" s="61"/>
      <c r="EI208" s="61"/>
      <c r="EJ208" s="61"/>
      <c r="EK208" s="61"/>
      <c r="EL208" s="61"/>
      <c r="EM208" s="61"/>
      <c r="EN208" s="61"/>
      <c r="EO208" s="61"/>
      <c r="EP208" s="61"/>
      <c r="EQ208" s="61"/>
      <c r="ER208" s="61"/>
      <c r="ES208" s="61"/>
      <c r="ET208" s="61"/>
      <c r="EU208" s="61"/>
      <c r="EV208" s="61"/>
      <c r="EW208" s="61"/>
      <c r="EX208" s="61"/>
      <c r="EY208" s="61"/>
      <c r="EZ208" s="61"/>
      <c r="FA208" s="61"/>
      <c r="FB208" s="61"/>
      <c r="FC208" s="61"/>
      <c r="FD208" s="61"/>
      <c r="FE208" s="61"/>
      <c r="FF208" s="61"/>
      <c r="FG208" s="61"/>
      <c r="FH208" s="61"/>
      <c r="FI208" s="61"/>
      <c r="FJ208" s="61"/>
      <c r="FK208" s="61"/>
      <c r="FL208" s="61"/>
      <c r="FM208" s="61"/>
      <c r="FN208" s="61"/>
      <c r="FO208" s="61"/>
      <c r="FP208" s="61"/>
      <c r="FQ208" s="61"/>
      <c r="FR208" s="61"/>
      <c r="FS208" s="61"/>
      <c r="FT208" s="61"/>
      <c r="FU208" s="61"/>
      <c r="FV208" s="61"/>
      <c r="FW208" s="61"/>
      <c r="FX208" s="61"/>
      <c r="FY208" s="61"/>
      <c r="FZ208" s="61"/>
      <c r="GA208" s="61"/>
      <c r="GB208" s="61"/>
      <c r="GC208" s="61"/>
      <c r="GD208" s="61"/>
      <c r="GE208" s="61"/>
      <c r="GF208" s="61"/>
      <c r="GG208" s="61"/>
      <c r="GH208" s="61"/>
      <c r="GI208" s="61"/>
      <c r="GJ208" s="61"/>
      <c r="GK208" s="61"/>
      <c r="GL208" s="61"/>
      <c r="GM208" s="61"/>
      <c r="GN208" s="61"/>
      <c r="GO208" s="61"/>
      <c r="GP208" s="61"/>
      <c r="GQ208" s="61"/>
      <c r="GR208" s="61"/>
      <c r="GS208" s="61"/>
      <c r="GT208" s="61"/>
      <c r="GU208" s="61"/>
      <c r="GV208" s="61"/>
      <c r="GW208" s="61"/>
      <c r="GX208" s="61"/>
      <c r="GY208" s="61"/>
      <c r="GZ208" s="61"/>
      <c r="HA208" s="61"/>
      <c r="HB208" s="61"/>
      <c r="HC208" s="61"/>
      <c r="HD208" s="61"/>
      <c r="HE208" s="61"/>
      <c r="HF208" s="61"/>
      <c r="HG208" s="61"/>
      <c r="HH208" s="61"/>
      <c r="HI208" s="61"/>
      <c r="HJ208" s="61"/>
      <c r="HK208" s="61"/>
      <c r="HL208" s="61"/>
      <c r="HM208" s="61"/>
      <c r="HN208" s="61"/>
      <c r="HO208" s="61"/>
      <c r="HP208" s="61"/>
      <c r="HQ208" s="61"/>
      <c r="HR208" s="61"/>
      <c r="HS208" s="61"/>
      <c r="HT208" s="61"/>
      <c r="HU208" s="61"/>
      <c r="HV208" s="61"/>
      <c r="HW208" s="61"/>
      <c r="HX208" s="61"/>
      <c r="HY208" s="61"/>
      <c r="HZ208" s="61"/>
      <c r="IA208" s="61"/>
      <c r="IB208" s="61"/>
      <c r="IC208" s="61"/>
      <c r="ID208" s="61"/>
      <c r="IE208" s="61"/>
      <c r="IF208" s="61"/>
      <c r="IG208" s="61"/>
      <c r="IH208" s="61"/>
      <c r="II208" s="61"/>
      <c r="IJ208" s="61"/>
      <c r="IK208" s="61"/>
      <c r="IL208" s="61"/>
      <c r="IM208" s="61"/>
      <c r="IN208" s="61"/>
      <c r="IO208" s="61"/>
      <c r="IP208" s="61"/>
      <c r="IQ208" s="61"/>
      <c r="IR208" s="61"/>
      <c r="IS208" s="61"/>
      <c r="IT208" s="61"/>
      <c r="IU208" s="61"/>
      <c r="IV208" s="61"/>
      <c r="IW208" s="61"/>
    </row>
    <row r="209" customFormat="false" ht="13.5" hidden="false" customHeight="false" outlineLevel="0" collapsed="false">
      <c r="A209" s="95"/>
      <c r="B209" s="104"/>
      <c r="C209" s="105"/>
      <c r="D209" s="104"/>
      <c r="E209" s="106"/>
      <c r="F209" s="106"/>
      <c r="G209" s="107"/>
      <c r="H209" s="106"/>
      <c r="I209" s="81"/>
      <c r="J209" s="107"/>
      <c r="K209" s="107"/>
      <c r="L209" s="107"/>
      <c r="M209" s="107"/>
      <c r="N209" s="108"/>
      <c r="O209" s="61"/>
      <c r="P209" s="61"/>
      <c r="Q209" s="61"/>
      <c r="R209" s="61"/>
      <c r="S209" s="61"/>
      <c r="T209" s="61"/>
      <c r="U209" s="61"/>
      <c r="V209" s="61"/>
      <c r="W209" s="61"/>
      <c r="X209" s="61"/>
      <c r="Y209" s="61"/>
      <c r="Z209" s="61"/>
      <c r="AA209" s="61"/>
      <c r="AB209" s="61"/>
      <c r="AC209" s="61"/>
      <c r="AD209" s="61"/>
      <c r="AE209" s="61"/>
      <c r="AF209" s="61"/>
      <c r="AG209" s="61"/>
      <c r="AH209" s="61"/>
      <c r="AI209" s="61"/>
      <c r="AJ209" s="61"/>
      <c r="AK209" s="61"/>
      <c r="AL209" s="61"/>
      <c r="AM209" s="61"/>
      <c r="AN209" s="61"/>
      <c r="AO209" s="61"/>
      <c r="AP209" s="61"/>
      <c r="AQ209" s="61"/>
      <c r="AR209" s="61"/>
      <c r="AS209" s="61"/>
      <c r="AT209" s="61"/>
      <c r="AU209" s="61"/>
      <c r="AV209" s="61"/>
      <c r="AW209" s="61"/>
      <c r="AX209" s="61"/>
      <c r="AY209" s="61"/>
      <c r="AZ209" s="61"/>
      <c r="BA209" s="61"/>
      <c r="BB209" s="61"/>
      <c r="BC209" s="61"/>
      <c r="BD209" s="61"/>
      <c r="BE209" s="61"/>
      <c r="BF209" s="61"/>
      <c r="BG209" s="61"/>
      <c r="BH209" s="61"/>
      <c r="BI209" s="61"/>
      <c r="BJ209" s="61"/>
      <c r="BK209" s="61"/>
      <c r="BL209" s="61"/>
      <c r="BM209" s="61"/>
      <c r="BN209" s="61"/>
      <c r="BO209" s="61"/>
      <c r="BP209" s="61"/>
      <c r="BQ209" s="61"/>
      <c r="BR209" s="61"/>
      <c r="BS209" s="61"/>
      <c r="BT209" s="61"/>
      <c r="BU209" s="61"/>
      <c r="BV209" s="61"/>
      <c r="BW209" s="61"/>
      <c r="BX209" s="61"/>
      <c r="BY209" s="61"/>
      <c r="BZ209" s="61"/>
      <c r="CA209" s="61"/>
      <c r="CB209" s="61"/>
      <c r="CC209" s="61"/>
      <c r="CD209" s="61"/>
      <c r="CE209" s="61"/>
      <c r="CF209" s="61"/>
      <c r="CG209" s="61"/>
      <c r="CH209" s="61"/>
      <c r="CI209" s="61"/>
      <c r="CJ209" s="61"/>
      <c r="CK209" s="61"/>
      <c r="CL209" s="61"/>
      <c r="CM209" s="61"/>
      <c r="CN209" s="61"/>
      <c r="CO209" s="61"/>
      <c r="CP209" s="61"/>
      <c r="CQ209" s="61"/>
      <c r="CR209" s="61"/>
      <c r="CS209" s="61"/>
      <c r="CT209" s="61"/>
      <c r="CU209" s="61"/>
      <c r="CV209" s="61"/>
      <c r="CW209" s="61"/>
      <c r="CX209" s="61"/>
      <c r="CY209" s="61"/>
      <c r="CZ209" s="61"/>
      <c r="DA209" s="61"/>
      <c r="DB209" s="61"/>
      <c r="DC209" s="61"/>
      <c r="DD209" s="61"/>
      <c r="DE209" s="61"/>
      <c r="DF209" s="61"/>
      <c r="DG209" s="61"/>
      <c r="DH209" s="61"/>
      <c r="DI209" s="61"/>
      <c r="DJ209" s="61"/>
      <c r="DK209" s="61"/>
      <c r="DL209" s="61"/>
      <c r="DM209" s="61"/>
      <c r="DN209" s="61"/>
      <c r="DO209" s="61"/>
      <c r="DP209" s="61"/>
      <c r="DQ209" s="61"/>
      <c r="DR209" s="61"/>
      <c r="DS209" s="61"/>
      <c r="DT209" s="61"/>
      <c r="DU209" s="61"/>
      <c r="DV209" s="61"/>
      <c r="DW209" s="61"/>
      <c r="DX209" s="61"/>
      <c r="DY209" s="61"/>
      <c r="DZ209" s="61"/>
      <c r="EA209" s="61"/>
      <c r="EB209" s="61"/>
      <c r="EC209" s="61"/>
      <c r="ED209" s="61"/>
      <c r="EE209" s="61"/>
      <c r="EF209" s="61"/>
      <c r="EG209" s="61"/>
      <c r="EH209" s="61"/>
      <c r="EI209" s="61"/>
      <c r="EJ209" s="61"/>
      <c r="EK209" s="61"/>
      <c r="EL209" s="61"/>
      <c r="EM209" s="61"/>
      <c r="EN209" s="61"/>
      <c r="EO209" s="61"/>
      <c r="EP209" s="61"/>
      <c r="EQ209" s="61"/>
      <c r="ER209" s="61"/>
      <c r="ES209" s="61"/>
      <c r="ET209" s="61"/>
      <c r="EU209" s="61"/>
      <c r="EV209" s="61"/>
      <c r="EW209" s="61"/>
      <c r="EX209" s="61"/>
      <c r="EY209" s="61"/>
      <c r="EZ209" s="61"/>
      <c r="FA209" s="61"/>
      <c r="FB209" s="61"/>
      <c r="FC209" s="61"/>
      <c r="FD209" s="61"/>
      <c r="FE209" s="61"/>
      <c r="FF209" s="61"/>
      <c r="FG209" s="61"/>
      <c r="FH209" s="61"/>
      <c r="FI209" s="61"/>
      <c r="FJ209" s="61"/>
      <c r="FK209" s="61"/>
      <c r="FL209" s="61"/>
      <c r="FM209" s="61"/>
      <c r="FN209" s="61"/>
      <c r="FO209" s="61"/>
      <c r="FP209" s="61"/>
      <c r="FQ209" s="61"/>
      <c r="FR209" s="61"/>
      <c r="FS209" s="61"/>
      <c r="FT209" s="61"/>
      <c r="FU209" s="61"/>
      <c r="FV209" s="61"/>
      <c r="FW209" s="61"/>
      <c r="FX209" s="61"/>
      <c r="FY209" s="61"/>
      <c r="FZ209" s="61"/>
      <c r="GA209" s="61"/>
      <c r="GB209" s="61"/>
      <c r="GC209" s="61"/>
      <c r="GD209" s="61"/>
      <c r="GE209" s="61"/>
      <c r="GF209" s="61"/>
      <c r="GG209" s="61"/>
      <c r="GH209" s="61"/>
      <c r="GI209" s="61"/>
      <c r="GJ209" s="61"/>
      <c r="GK209" s="61"/>
      <c r="GL209" s="61"/>
      <c r="GM209" s="61"/>
      <c r="GN209" s="61"/>
      <c r="GO209" s="61"/>
      <c r="GP209" s="61"/>
      <c r="GQ209" s="61"/>
      <c r="GR209" s="61"/>
      <c r="GS209" s="61"/>
      <c r="GT209" s="61"/>
      <c r="GU209" s="61"/>
      <c r="GV209" s="61"/>
      <c r="GW209" s="61"/>
      <c r="GX209" s="61"/>
      <c r="GY209" s="61"/>
      <c r="GZ209" s="61"/>
      <c r="HA209" s="61"/>
      <c r="HB209" s="61"/>
      <c r="HC209" s="61"/>
      <c r="HD209" s="61"/>
      <c r="HE209" s="61"/>
      <c r="HF209" s="61"/>
      <c r="HG209" s="61"/>
      <c r="HH209" s="61"/>
      <c r="HI209" s="61"/>
      <c r="HJ209" s="61"/>
      <c r="HK209" s="61"/>
      <c r="HL209" s="61"/>
      <c r="HM209" s="61"/>
      <c r="HN209" s="61"/>
      <c r="HO209" s="61"/>
      <c r="HP209" s="61"/>
      <c r="HQ209" s="61"/>
      <c r="HR209" s="61"/>
      <c r="HS209" s="61"/>
      <c r="HT209" s="61"/>
      <c r="HU209" s="61"/>
      <c r="HV209" s="61"/>
      <c r="HW209" s="61"/>
      <c r="HX209" s="61"/>
      <c r="HY209" s="61"/>
      <c r="HZ209" s="61"/>
      <c r="IA209" s="61"/>
      <c r="IB209" s="61"/>
      <c r="IC209" s="61"/>
      <c r="ID209" s="61"/>
      <c r="IE209" s="61"/>
      <c r="IF209" s="61"/>
      <c r="IG209" s="61"/>
      <c r="IH209" s="61"/>
      <c r="II209" s="61"/>
      <c r="IJ209" s="61"/>
      <c r="IK209" s="61"/>
      <c r="IL209" s="61"/>
      <c r="IM209" s="61"/>
      <c r="IN209" s="61"/>
      <c r="IO209" s="61"/>
      <c r="IP209" s="61"/>
      <c r="IQ209" s="61"/>
      <c r="IR209" s="61"/>
      <c r="IS209" s="61"/>
      <c r="IT209" s="61"/>
      <c r="IU209" s="61"/>
      <c r="IV209" s="61"/>
      <c r="IW209" s="61"/>
    </row>
    <row r="210" customFormat="false" ht="13.5" hidden="false" customHeight="false" outlineLevel="0" collapsed="false">
      <c r="A210" s="112"/>
      <c r="B210" s="104"/>
      <c r="C210" s="105"/>
      <c r="D210" s="104"/>
      <c r="E210" s="106"/>
      <c r="F210" s="106"/>
      <c r="G210" s="107"/>
      <c r="H210" s="106"/>
      <c r="I210" s="81"/>
      <c r="J210" s="107"/>
      <c r="K210" s="107"/>
      <c r="L210" s="107"/>
      <c r="M210" s="107"/>
      <c r="N210" s="108"/>
      <c r="O210" s="61"/>
      <c r="P210" s="61"/>
      <c r="Q210" s="61"/>
      <c r="R210" s="61"/>
      <c r="S210" s="61"/>
      <c r="T210" s="61"/>
      <c r="U210" s="61"/>
      <c r="V210" s="61"/>
      <c r="W210" s="61"/>
      <c r="X210" s="61"/>
      <c r="Y210" s="61"/>
      <c r="Z210" s="61"/>
      <c r="AA210" s="61"/>
      <c r="AB210" s="61"/>
      <c r="AC210" s="61"/>
      <c r="AD210" s="61"/>
      <c r="AE210" s="61"/>
      <c r="AF210" s="61"/>
      <c r="AG210" s="61"/>
      <c r="AH210" s="61"/>
      <c r="AI210" s="61"/>
      <c r="AJ210" s="61"/>
      <c r="AK210" s="61"/>
      <c r="AL210" s="61"/>
      <c r="AM210" s="61"/>
      <c r="AN210" s="61"/>
      <c r="AO210" s="61"/>
      <c r="AP210" s="61"/>
      <c r="AQ210" s="61"/>
      <c r="AR210" s="61"/>
      <c r="AS210" s="61"/>
      <c r="AT210" s="61"/>
      <c r="AU210" s="61"/>
      <c r="AV210" s="61"/>
      <c r="AW210" s="61"/>
      <c r="AX210" s="61"/>
      <c r="AY210" s="61"/>
      <c r="AZ210" s="61"/>
      <c r="BA210" s="61"/>
      <c r="BB210" s="61"/>
      <c r="BC210" s="61"/>
      <c r="BD210" s="61"/>
      <c r="BE210" s="61"/>
      <c r="BF210" s="61"/>
      <c r="BG210" s="61"/>
      <c r="BH210" s="61"/>
      <c r="BI210" s="61"/>
      <c r="BJ210" s="61"/>
      <c r="BK210" s="61"/>
      <c r="BL210" s="61"/>
      <c r="BM210" s="61"/>
      <c r="BN210" s="61"/>
      <c r="BO210" s="61"/>
      <c r="BP210" s="61"/>
      <c r="BQ210" s="61"/>
      <c r="BR210" s="61"/>
      <c r="BS210" s="61"/>
      <c r="BT210" s="61"/>
      <c r="BU210" s="61"/>
      <c r="BV210" s="61"/>
      <c r="BW210" s="61"/>
      <c r="BX210" s="61"/>
      <c r="BY210" s="61"/>
      <c r="BZ210" s="61"/>
      <c r="CA210" s="61"/>
      <c r="CB210" s="61"/>
      <c r="CC210" s="61"/>
      <c r="CD210" s="61"/>
      <c r="CE210" s="61"/>
      <c r="CF210" s="61"/>
      <c r="CG210" s="61"/>
      <c r="CH210" s="61"/>
      <c r="CI210" s="61"/>
      <c r="CJ210" s="61"/>
      <c r="CK210" s="61"/>
      <c r="CL210" s="61"/>
      <c r="CM210" s="61"/>
      <c r="CN210" s="61"/>
      <c r="CO210" s="61"/>
      <c r="CP210" s="61"/>
      <c r="CQ210" s="61"/>
      <c r="CR210" s="61"/>
      <c r="CS210" s="61"/>
      <c r="CT210" s="61"/>
      <c r="CU210" s="61"/>
      <c r="CV210" s="61"/>
      <c r="CW210" s="61"/>
      <c r="CX210" s="61"/>
      <c r="CY210" s="61"/>
      <c r="CZ210" s="61"/>
      <c r="DA210" s="61"/>
      <c r="DB210" s="61"/>
      <c r="DC210" s="61"/>
      <c r="DD210" s="61"/>
      <c r="DE210" s="61"/>
      <c r="DF210" s="61"/>
      <c r="DG210" s="61"/>
      <c r="DH210" s="61"/>
      <c r="DI210" s="61"/>
      <c r="DJ210" s="61"/>
      <c r="DK210" s="61"/>
      <c r="DL210" s="61"/>
      <c r="DM210" s="61"/>
      <c r="DN210" s="61"/>
      <c r="DO210" s="61"/>
      <c r="DP210" s="61"/>
      <c r="DQ210" s="61"/>
      <c r="DR210" s="61"/>
      <c r="DS210" s="61"/>
      <c r="DT210" s="61"/>
      <c r="DU210" s="61"/>
      <c r="DV210" s="61"/>
      <c r="DW210" s="61"/>
      <c r="DX210" s="61"/>
      <c r="DY210" s="61"/>
      <c r="DZ210" s="61"/>
      <c r="EA210" s="61"/>
      <c r="EB210" s="61"/>
      <c r="EC210" s="61"/>
      <c r="ED210" s="61"/>
      <c r="EE210" s="61"/>
      <c r="EF210" s="61"/>
      <c r="EG210" s="61"/>
      <c r="EH210" s="61"/>
      <c r="EI210" s="61"/>
      <c r="EJ210" s="61"/>
      <c r="EK210" s="61"/>
      <c r="EL210" s="61"/>
      <c r="EM210" s="61"/>
      <c r="EN210" s="61"/>
      <c r="EO210" s="61"/>
      <c r="EP210" s="61"/>
      <c r="EQ210" s="61"/>
      <c r="ER210" s="61"/>
      <c r="ES210" s="61"/>
      <c r="ET210" s="61"/>
      <c r="EU210" s="61"/>
      <c r="EV210" s="61"/>
      <c r="EW210" s="61"/>
      <c r="EX210" s="61"/>
      <c r="EY210" s="61"/>
      <c r="EZ210" s="61"/>
      <c r="FA210" s="61"/>
      <c r="FB210" s="61"/>
      <c r="FC210" s="61"/>
      <c r="FD210" s="61"/>
      <c r="FE210" s="61"/>
      <c r="FF210" s="61"/>
      <c r="FG210" s="61"/>
      <c r="FH210" s="61"/>
      <c r="FI210" s="61"/>
      <c r="FJ210" s="61"/>
      <c r="FK210" s="61"/>
      <c r="FL210" s="61"/>
      <c r="FM210" s="61"/>
      <c r="FN210" s="61"/>
      <c r="FO210" s="61"/>
      <c r="FP210" s="61"/>
      <c r="FQ210" s="61"/>
      <c r="FR210" s="61"/>
      <c r="FS210" s="61"/>
      <c r="FT210" s="61"/>
      <c r="FU210" s="61"/>
      <c r="FV210" s="61"/>
      <c r="FW210" s="61"/>
      <c r="FX210" s="61"/>
      <c r="FY210" s="61"/>
      <c r="FZ210" s="61"/>
      <c r="GA210" s="61"/>
      <c r="GB210" s="61"/>
      <c r="GC210" s="61"/>
      <c r="GD210" s="61"/>
      <c r="GE210" s="61"/>
      <c r="GF210" s="61"/>
      <c r="GG210" s="61"/>
      <c r="GH210" s="61"/>
      <c r="GI210" s="61"/>
      <c r="GJ210" s="61"/>
      <c r="GK210" s="61"/>
      <c r="GL210" s="61"/>
      <c r="GM210" s="61"/>
      <c r="GN210" s="61"/>
      <c r="GO210" s="61"/>
      <c r="GP210" s="61"/>
      <c r="GQ210" s="61"/>
      <c r="GR210" s="61"/>
      <c r="GS210" s="61"/>
      <c r="GT210" s="61"/>
      <c r="GU210" s="61"/>
      <c r="GV210" s="61"/>
      <c r="GW210" s="61"/>
      <c r="GX210" s="61"/>
      <c r="GY210" s="61"/>
      <c r="GZ210" s="61"/>
      <c r="HA210" s="61"/>
      <c r="HB210" s="61"/>
      <c r="HC210" s="61"/>
      <c r="HD210" s="61"/>
      <c r="HE210" s="61"/>
      <c r="HF210" s="61"/>
      <c r="HG210" s="61"/>
      <c r="HH210" s="61"/>
      <c r="HI210" s="61"/>
      <c r="HJ210" s="61"/>
      <c r="HK210" s="61"/>
      <c r="HL210" s="61"/>
      <c r="HM210" s="61"/>
      <c r="HN210" s="61"/>
      <c r="HO210" s="61"/>
      <c r="HP210" s="61"/>
      <c r="HQ210" s="61"/>
      <c r="HR210" s="61"/>
      <c r="HS210" s="61"/>
      <c r="HT210" s="61"/>
      <c r="HU210" s="61"/>
      <c r="HV210" s="61"/>
      <c r="HW210" s="61"/>
      <c r="HX210" s="61"/>
      <c r="HY210" s="61"/>
      <c r="HZ210" s="61"/>
      <c r="IA210" s="61"/>
      <c r="IB210" s="61"/>
      <c r="IC210" s="61"/>
      <c r="ID210" s="61"/>
      <c r="IE210" s="61"/>
      <c r="IF210" s="61"/>
      <c r="IG210" s="61"/>
      <c r="IH210" s="61"/>
      <c r="II210" s="61"/>
      <c r="IJ210" s="61"/>
      <c r="IK210" s="61"/>
      <c r="IL210" s="61"/>
      <c r="IM210" s="61"/>
      <c r="IN210" s="61"/>
      <c r="IO210" s="61"/>
      <c r="IP210" s="61"/>
      <c r="IQ210" s="61"/>
      <c r="IR210" s="61"/>
      <c r="IS210" s="61"/>
      <c r="IT210" s="61"/>
      <c r="IU210" s="61"/>
      <c r="IV210" s="61"/>
      <c r="IW210" s="61"/>
    </row>
    <row r="211" customFormat="false" ht="40.5" hidden="false" customHeight="false" outlineLevel="0" collapsed="false">
      <c r="A211" s="69" t="n">
        <v>36879</v>
      </c>
      <c r="B211" s="111" t="s">
        <v>40</v>
      </c>
      <c r="C211" s="71" t="s">
        <v>432</v>
      </c>
      <c r="D211" s="70" t="s">
        <v>97</v>
      </c>
      <c r="E211" s="72"/>
      <c r="F211" s="72"/>
      <c r="G211" s="73" t="s">
        <v>43</v>
      </c>
      <c r="H211" s="72" t="n">
        <v>1</v>
      </c>
      <c r="I211" s="81" t="s">
        <v>433</v>
      </c>
      <c r="J211" s="73" t="s">
        <v>434</v>
      </c>
      <c r="K211" s="29" t="s">
        <v>115</v>
      </c>
      <c r="L211" s="29" t="s">
        <v>111</v>
      </c>
      <c r="M211" s="29" t="s">
        <v>111</v>
      </c>
      <c r="N211" s="30" t="n">
        <v>3</v>
      </c>
    </row>
    <row r="212" customFormat="false" ht="27" hidden="false" customHeight="false" outlineLevel="0" collapsed="false">
      <c r="A212" s="69" t="n">
        <v>36879</v>
      </c>
      <c r="B212" s="111" t="s">
        <v>40</v>
      </c>
      <c r="C212" s="71" t="s">
        <v>443</v>
      </c>
      <c r="D212" s="70" t="s">
        <v>49</v>
      </c>
      <c r="E212" s="72"/>
      <c r="F212" s="72"/>
      <c r="G212" s="73" t="s">
        <v>120</v>
      </c>
      <c r="H212" s="72" t="n">
        <v>3</v>
      </c>
      <c r="I212" s="81" t="s">
        <v>444</v>
      </c>
      <c r="J212" s="73" t="s">
        <v>445</v>
      </c>
      <c r="K212" s="29" t="s">
        <v>111</v>
      </c>
      <c r="L212" s="29" t="s">
        <v>111</v>
      </c>
      <c r="M212" s="29" t="s">
        <v>111</v>
      </c>
      <c r="N212" s="30" t="n">
        <v>1</v>
      </c>
    </row>
    <row r="213" customFormat="false" ht="67.5" hidden="false" customHeight="false" outlineLevel="0" collapsed="false">
      <c r="A213" s="69" t="n">
        <v>36878</v>
      </c>
      <c r="B213" s="111" t="s">
        <v>40</v>
      </c>
      <c r="C213" s="71" t="s">
        <v>446</v>
      </c>
      <c r="D213" s="70" t="s">
        <v>67</v>
      </c>
      <c r="E213" s="72"/>
      <c r="F213" s="72"/>
      <c r="G213" s="73" t="s">
        <v>43</v>
      </c>
      <c r="H213" s="72" t="n">
        <v>1</v>
      </c>
      <c r="I213" s="81" t="s">
        <v>447</v>
      </c>
      <c r="J213" s="73" t="s">
        <v>448</v>
      </c>
      <c r="K213" s="73" t="s">
        <v>111</v>
      </c>
      <c r="L213" s="73" t="s">
        <v>111</v>
      </c>
      <c r="M213" s="73" t="s">
        <v>111</v>
      </c>
      <c r="N213" s="74" t="n">
        <v>1</v>
      </c>
    </row>
    <row r="214" customFormat="false" ht="40.5" hidden="false" customHeight="false" outlineLevel="0" collapsed="false">
      <c r="A214" s="69" t="n">
        <v>36878</v>
      </c>
      <c r="B214" s="111" t="s">
        <v>40</v>
      </c>
      <c r="C214" s="71" t="s">
        <v>449</v>
      </c>
      <c r="D214" s="70" t="s">
        <v>67</v>
      </c>
      <c r="E214" s="72"/>
      <c r="F214" s="72"/>
      <c r="G214" s="73" t="s">
        <v>43</v>
      </c>
      <c r="H214" s="72" t="n">
        <v>3</v>
      </c>
      <c r="I214" s="81" t="s">
        <v>450</v>
      </c>
      <c r="J214" s="73" t="s">
        <v>451</v>
      </c>
      <c r="K214" s="73" t="s">
        <v>111</v>
      </c>
      <c r="L214" s="73" t="s">
        <v>111</v>
      </c>
      <c r="M214" s="73" t="s">
        <v>111</v>
      </c>
      <c r="N214" s="74" t="n">
        <v>1</v>
      </c>
    </row>
    <row r="215" customFormat="false" ht="40.5" hidden="false" customHeight="false" outlineLevel="0" collapsed="false">
      <c r="A215" s="69" t="n">
        <v>36878</v>
      </c>
      <c r="B215" s="111" t="s">
        <v>40</v>
      </c>
      <c r="C215" s="71" t="s">
        <v>452</v>
      </c>
      <c r="D215" s="70" t="s">
        <v>67</v>
      </c>
      <c r="E215" s="72"/>
      <c r="F215" s="72"/>
      <c r="G215" s="73" t="s">
        <v>120</v>
      </c>
      <c r="H215" s="72" t="n">
        <v>3</v>
      </c>
      <c r="I215" s="81" t="s">
        <v>450</v>
      </c>
      <c r="J215" s="73" t="s">
        <v>451</v>
      </c>
      <c r="K215" s="73" t="s">
        <v>111</v>
      </c>
      <c r="L215" s="73" t="s">
        <v>111</v>
      </c>
      <c r="M215" s="73" t="s">
        <v>111</v>
      </c>
      <c r="N215" s="74" t="n">
        <v>1</v>
      </c>
    </row>
    <row r="216" customFormat="false" ht="40.5" hidden="false" customHeight="false" outlineLevel="0" collapsed="false">
      <c r="A216" s="69" t="n">
        <v>36878</v>
      </c>
      <c r="B216" s="111" t="s">
        <v>40</v>
      </c>
      <c r="C216" s="71" t="s">
        <v>453</v>
      </c>
      <c r="D216" s="70" t="s">
        <v>454</v>
      </c>
      <c r="E216" s="72"/>
      <c r="F216" s="72"/>
      <c r="G216" s="73" t="s">
        <v>360</v>
      </c>
      <c r="H216" s="72" t="n">
        <v>2</v>
      </c>
      <c r="I216" s="81" t="s">
        <v>455</v>
      </c>
      <c r="J216" s="70" t="s">
        <v>456</v>
      </c>
      <c r="K216" s="73" t="s">
        <v>111</v>
      </c>
      <c r="L216" s="73" t="s">
        <v>111</v>
      </c>
      <c r="M216" s="73" t="s">
        <v>111</v>
      </c>
      <c r="N216" s="74" t="n">
        <v>1</v>
      </c>
    </row>
    <row r="217" customFormat="false" ht="40.5" hidden="false" customHeight="true" outlineLevel="0" collapsed="false">
      <c r="A217" s="69" t="n">
        <v>36875</v>
      </c>
      <c r="B217" s="111" t="s">
        <v>40</v>
      </c>
      <c r="C217" s="71"/>
      <c r="D217" s="70" t="s">
        <v>67</v>
      </c>
      <c r="E217" s="72"/>
      <c r="F217" s="72"/>
      <c r="G217" s="73" t="s">
        <v>43</v>
      </c>
      <c r="H217" s="72" t="n">
        <v>1</v>
      </c>
      <c r="I217" s="81" t="s">
        <v>457</v>
      </c>
      <c r="J217" s="70"/>
      <c r="K217" s="73" t="s">
        <v>111</v>
      </c>
      <c r="L217" s="73" t="s">
        <v>111</v>
      </c>
      <c r="M217" s="73" t="s">
        <v>111</v>
      </c>
      <c r="N217" s="74" t="n">
        <v>1</v>
      </c>
    </row>
    <row r="218" customFormat="false" ht="40.5" hidden="false" customHeight="true" outlineLevel="0" collapsed="false">
      <c r="A218" s="69" t="n">
        <v>36875</v>
      </c>
      <c r="B218" s="111" t="s">
        <v>40</v>
      </c>
      <c r="C218" s="71"/>
      <c r="D218" s="70" t="s">
        <v>458</v>
      </c>
      <c r="E218" s="72"/>
      <c r="F218" s="72"/>
      <c r="G218" s="73" t="s">
        <v>360</v>
      </c>
      <c r="H218" s="114" t="n">
        <v>36528</v>
      </c>
      <c r="I218" s="81" t="s">
        <v>459</v>
      </c>
      <c r="J218" s="70"/>
      <c r="K218" s="73" t="s">
        <v>111</v>
      </c>
      <c r="L218" s="73" t="s">
        <v>111</v>
      </c>
      <c r="M218" s="73" t="s">
        <v>111</v>
      </c>
      <c r="N218" s="74" t="n">
        <v>3</v>
      </c>
    </row>
    <row r="219" customFormat="false" ht="27" hidden="false" customHeight="false" outlineLevel="0" collapsed="false">
      <c r="A219" s="69" t="n">
        <v>36875</v>
      </c>
      <c r="B219" s="111" t="s">
        <v>40</v>
      </c>
      <c r="C219" s="71" t="s">
        <v>460</v>
      </c>
      <c r="D219" s="70" t="s">
        <v>461</v>
      </c>
      <c r="E219" s="72"/>
      <c r="F219" s="72"/>
      <c r="G219" s="73" t="s">
        <v>43</v>
      </c>
      <c r="H219" s="72" t="n">
        <v>1</v>
      </c>
      <c r="I219" s="81" t="s">
        <v>462</v>
      </c>
      <c r="J219" s="70" t="s">
        <v>463</v>
      </c>
      <c r="K219" s="73" t="s">
        <v>111</v>
      </c>
      <c r="L219" s="73" t="s">
        <v>111</v>
      </c>
      <c r="M219" s="73" t="s">
        <v>111</v>
      </c>
      <c r="N219" s="74" t="n">
        <v>1</v>
      </c>
    </row>
    <row r="220" customFormat="false" ht="27" hidden="false" customHeight="false" outlineLevel="0" collapsed="false">
      <c r="A220" s="69" t="n">
        <v>36875</v>
      </c>
      <c r="B220" s="111" t="s">
        <v>40</v>
      </c>
      <c r="C220" s="71" t="s">
        <v>464</v>
      </c>
      <c r="D220" s="70" t="s">
        <v>461</v>
      </c>
      <c r="E220" s="72"/>
      <c r="F220" s="72"/>
      <c r="G220" s="73" t="s">
        <v>43</v>
      </c>
      <c r="H220" s="72" t="n">
        <v>1</v>
      </c>
      <c r="I220" s="81" t="s">
        <v>462</v>
      </c>
      <c r="J220" s="70" t="s">
        <v>463</v>
      </c>
      <c r="K220" s="73" t="s">
        <v>111</v>
      </c>
      <c r="L220" s="73" t="s">
        <v>111</v>
      </c>
      <c r="M220" s="73" t="s">
        <v>111</v>
      </c>
      <c r="N220" s="74" t="n">
        <v>1</v>
      </c>
    </row>
    <row r="221" customFormat="false" ht="27" hidden="false" customHeight="false" outlineLevel="0" collapsed="false">
      <c r="A221" s="69" t="n">
        <v>36875</v>
      </c>
      <c r="B221" s="111" t="s">
        <v>40</v>
      </c>
      <c r="C221" s="71" t="s">
        <v>465</v>
      </c>
      <c r="D221" s="70" t="s">
        <v>461</v>
      </c>
      <c r="E221" s="72"/>
      <c r="F221" s="72"/>
      <c r="G221" s="73" t="s">
        <v>43</v>
      </c>
      <c r="H221" s="72" t="n">
        <v>1</v>
      </c>
      <c r="I221" s="81" t="s">
        <v>462</v>
      </c>
      <c r="J221" s="70" t="s">
        <v>463</v>
      </c>
      <c r="K221" s="73" t="s">
        <v>111</v>
      </c>
      <c r="L221" s="73" t="s">
        <v>111</v>
      </c>
      <c r="M221" s="73" t="s">
        <v>111</v>
      </c>
      <c r="N221" s="74" t="n">
        <v>1</v>
      </c>
    </row>
    <row r="222" customFormat="false" ht="27" hidden="false" customHeight="false" outlineLevel="0" collapsed="false">
      <c r="A222" s="69" t="n">
        <v>36875</v>
      </c>
      <c r="B222" s="111" t="s">
        <v>40</v>
      </c>
      <c r="C222" s="71" t="s">
        <v>466</v>
      </c>
      <c r="D222" s="70" t="s">
        <v>461</v>
      </c>
      <c r="E222" s="72"/>
      <c r="F222" s="72"/>
      <c r="G222" s="73" t="s">
        <v>43</v>
      </c>
      <c r="H222" s="72" t="n">
        <v>1</v>
      </c>
      <c r="I222" s="81" t="s">
        <v>462</v>
      </c>
      <c r="J222" s="70" t="s">
        <v>463</v>
      </c>
      <c r="K222" s="73" t="s">
        <v>111</v>
      </c>
      <c r="L222" s="73" t="s">
        <v>111</v>
      </c>
      <c r="M222" s="73" t="s">
        <v>111</v>
      </c>
      <c r="N222" s="74" t="n">
        <v>1</v>
      </c>
    </row>
    <row r="223" customFormat="false" ht="27" hidden="false" customHeight="false" outlineLevel="0" collapsed="false">
      <c r="A223" s="69" t="n">
        <v>36875</v>
      </c>
      <c r="B223" s="111" t="s">
        <v>40</v>
      </c>
      <c r="C223" s="71" t="s">
        <v>467</v>
      </c>
      <c r="D223" s="70" t="s">
        <v>42</v>
      </c>
      <c r="E223" s="72"/>
      <c r="F223" s="72"/>
      <c r="G223" s="73" t="s">
        <v>43</v>
      </c>
      <c r="H223" s="72" t="n">
        <v>1</v>
      </c>
      <c r="I223" s="81" t="s">
        <v>468</v>
      </c>
      <c r="J223" s="70" t="s">
        <v>425</v>
      </c>
      <c r="K223" s="73" t="s">
        <v>115</v>
      </c>
      <c r="L223" s="73" t="s">
        <v>115</v>
      </c>
      <c r="M223" s="73" t="s">
        <v>115</v>
      </c>
      <c r="N223" s="74" t="n">
        <v>1</v>
      </c>
    </row>
    <row r="224" customFormat="false" ht="27" hidden="false" customHeight="false" outlineLevel="0" collapsed="false">
      <c r="A224" s="69" t="n">
        <v>36875</v>
      </c>
      <c r="B224" s="111" t="s">
        <v>40</v>
      </c>
      <c r="C224" s="71" t="s">
        <v>469</v>
      </c>
      <c r="D224" s="70" t="s">
        <v>42</v>
      </c>
      <c r="E224" s="72"/>
      <c r="F224" s="72"/>
      <c r="G224" s="73" t="s">
        <v>43</v>
      </c>
      <c r="H224" s="72" t="n">
        <v>1</v>
      </c>
      <c r="I224" s="81" t="s">
        <v>468</v>
      </c>
      <c r="J224" s="70" t="s">
        <v>425</v>
      </c>
      <c r="K224" s="73" t="s">
        <v>115</v>
      </c>
      <c r="L224" s="73" t="s">
        <v>115</v>
      </c>
      <c r="M224" s="73" t="s">
        <v>115</v>
      </c>
      <c r="N224" s="74" t="n">
        <v>1</v>
      </c>
    </row>
    <row r="225" customFormat="false" ht="27" hidden="false" customHeight="false" outlineLevel="0" collapsed="false">
      <c r="A225" s="69" t="n">
        <v>36875</v>
      </c>
      <c r="B225" s="111" t="s">
        <v>40</v>
      </c>
      <c r="C225" s="71" t="s">
        <v>470</v>
      </c>
      <c r="D225" s="70" t="s">
        <v>461</v>
      </c>
      <c r="E225" s="72"/>
      <c r="F225" s="72"/>
      <c r="G225" s="73" t="s">
        <v>43</v>
      </c>
      <c r="H225" s="72" t="n">
        <v>1</v>
      </c>
      <c r="I225" s="81" t="s">
        <v>468</v>
      </c>
      <c r="J225" s="70" t="s">
        <v>425</v>
      </c>
      <c r="K225" s="73" t="s">
        <v>115</v>
      </c>
      <c r="L225" s="73" t="s">
        <v>115</v>
      </c>
      <c r="M225" s="73" t="s">
        <v>115</v>
      </c>
      <c r="N225" s="74" t="n">
        <v>1</v>
      </c>
    </row>
    <row r="226" customFormat="false" ht="27" hidden="false" customHeight="false" outlineLevel="0" collapsed="false">
      <c r="A226" s="69" t="n">
        <v>36875</v>
      </c>
      <c r="B226" s="111" t="s">
        <v>40</v>
      </c>
      <c r="C226" s="71" t="s">
        <v>471</v>
      </c>
      <c r="D226" s="70" t="s">
        <v>461</v>
      </c>
      <c r="E226" s="72"/>
      <c r="F226" s="72"/>
      <c r="G226" s="73" t="s">
        <v>43</v>
      </c>
      <c r="H226" s="72" t="n">
        <v>1</v>
      </c>
      <c r="I226" s="81" t="s">
        <v>468</v>
      </c>
      <c r="J226" s="70" t="s">
        <v>425</v>
      </c>
      <c r="K226" s="73" t="s">
        <v>115</v>
      </c>
      <c r="L226" s="73" t="s">
        <v>115</v>
      </c>
      <c r="M226" s="73" t="s">
        <v>115</v>
      </c>
      <c r="N226" s="74" t="n">
        <v>1</v>
      </c>
    </row>
    <row r="227" customFormat="false" ht="27" hidden="false" customHeight="false" outlineLevel="0" collapsed="false">
      <c r="A227" s="69" t="n">
        <v>36875</v>
      </c>
      <c r="B227" s="111" t="s">
        <v>40</v>
      </c>
      <c r="C227" s="71" t="s">
        <v>472</v>
      </c>
      <c r="D227" s="70" t="s">
        <v>42</v>
      </c>
      <c r="E227" s="72"/>
      <c r="F227" s="72"/>
      <c r="G227" s="73" t="s">
        <v>43</v>
      </c>
      <c r="H227" s="72" t="n">
        <v>1</v>
      </c>
      <c r="I227" s="81" t="s">
        <v>468</v>
      </c>
      <c r="J227" s="70" t="s">
        <v>425</v>
      </c>
      <c r="K227" s="73" t="s">
        <v>115</v>
      </c>
      <c r="L227" s="73" t="s">
        <v>115</v>
      </c>
      <c r="M227" s="73" t="s">
        <v>115</v>
      </c>
      <c r="N227" s="74" t="n">
        <v>1</v>
      </c>
    </row>
    <row r="228" customFormat="false" ht="27" hidden="false" customHeight="false" outlineLevel="0" collapsed="false">
      <c r="A228" s="69" t="n">
        <v>36875</v>
      </c>
      <c r="B228" s="111" t="s">
        <v>40</v>
      </c>
      <c r="C228" s="71" t="s">
        <v>473</v>
      </c>
      <c r="D228" s="70" t="s">
        <v>474</v>
      </c>
      <c r="E228" s="72"/>
      <c r="F228" s="72"/>
      <c r="G228" s="73" t="s">
        <v>43</v>
      </c>
      <c r="H228" s="72" t="n">
        <v>1</v>
      </c>
      <c r="I228" s="81" t="s">
        <v>468</v>
      </c>
      <c r="J228" s="70" t="s">
        <v>425</v>
      </c>
      <c r="K228" s="73" t="s">
        <v>115</v>
      </c>
      <c r="L228" s="73" t="s">
        <v>115</v>
      </c>
      <c r="M228" s="73" t="s">
        <v>115</v>
      </c>
      <c r="N228" s="74" t="n">
        <v>1</v>
      </c>
    </row>
    <row r="229" customFormat="false" ht="40.5" hidden="false" customHeight="false" outlineLevel="0" collapsed="false">
      <c r="A229" s="69" t="n">
        <v>36874</v>
      </c>
      <c r="B229" s="70" t="s">
        <v>194</v>
      </c>
      <c r="C229" s="71" t="s">
        <v>475</v>
      </c>
      <c r="D229" s="70" t="s">
        <v>67</v>
      </c>
      <c r="E229" s="72"/>
      <c r="F229" s="72"/>
      <c r="G229" s="73" t="s">
        <v>43</v>
      </c>
      <c r="H229" s="72" t="n">
        <v>3</v>
      </c>
      <c r="I229" s="81" t="s">
        <v>476</v>
      </c>
      <c r="J229" s="70" t="s">
        <v>477</v>
      </c>
      <c r="K229" s="73" t="s">
        <v>115</v>
      </c>
      <c r="L229" s="73" t="s">
        <v>111</v>
      </c>
      <c r="M229" s="73" t="s">
        <v>115</v>
      </c>
      <c r="N229" s="74" t="n">
        <v>1</v>
      </c>
    </row>
    <row r="230" customFormat="false" ht="40.5" hidden="false" customHeight="true" outlineLevel="0" collapsed="false">
      <c r="A230" s="69" t="n">
        <v>36874</v>
      </c>
      <c r="B230" s="70" t="s">
        <v>478</v>
      </c>
      <c r="C230" s="71" t="s">
        <v>479</v>
      </c>
      <c r="D230" s="70" t="s">
        <v>461</v>
      </c>
      <c r="E230" s="72"/>
      <c r="F230" s="72"/>
      <c r="G230" s="73" t="s">
        <v>43</v>
      </c>
      <c r="H230" s="72" t="n">
        <v>1</v>
      </c>
      <c r="I230" s="81" t="s">
        <v>480</v>
      </c>
      <c r="J230" s="70" t="s">
        <v>481</v>
      </c>
      <c r="K230" s="73" t="s">
        <v>115</v>
      </c>
      <c r="L230" s="73" t="s">
        <v>115</v>
      </c>
      <c r="M230" s="73" t="s">
        <v>115</v>
      </c>
      <c r="N230" s="74" t="n">
        <v>1</v>
      </c>
    </row>
    <row r="231" customFormat="false" ht="13.5" hidden="false" customHeight="false" outlineLevel="0" collapsed="false">
      <c r="A231" s="69" t="n">
        <v>36874</v>
      </c>
      <c r="B231" s="111" t="s">
        <v>40</v>
      </c>
      <c r="C231" s="71" t="s">
        <v>482</v>
      </c>
      <c r="D231" s="70" t="s">
        <v>483</v>
      </c>
      <c r="E231" s="72"/>
      <c r="F231" s="72"/>
      <c r="G231" s="73" t="s">
        <v>43</v>
      </c>
      <c r="H231" s="72" t="n">
        <v>1</v>
      </c>
      <c r="I231" s="81" t="s">
        <v>484</v>
      </c>
      <c r="J231" s="73" t="s">
        <v>485</v>
      </c>
      <c r="K231" s="73" t="s">
        <v>486</v>
      </c>
      <c r="L231" s="73" t="s">
        <v>111</v>
      </c>
      <c r="M231" s="73" t="s">
        <v>111</v>
      </c>
      <c r="N231" s="74" t="n">
        <v>1</v>
      </c>
    </row>
    <row r="232" customFormat="false" ht="13.5" hidden="false" customHeight="false" outlineLevel="0" collapsed="false">
      <c r="A232" s="69" t="n">
        <v>36873</v>
      </c>
      <c r="B232" s="111" t="s">
        <v>40</v>
      </c>
      <c r="C232" s="71" t="s">
        <v>319</v>
      </c>
      <c r="D232" s="70" t="s">
        <v>487</v>
      </c>
      <c r="E232" s="72"/>
      <c r="F232" s="72"/>
      <c r="G232" s="73" t="s">
        <v>43</v>
      </c>
      <c r="H232" s="72" t="n">
        <v>1</v>
      </c>
      <c r="I232" s="81" t="s">
        <v>488</v>
      </c>
      <c r="J232" s="73" t="s">
        <v>485</v>
      </c>
      <c r="K232" s="73" t="s">
        <v>111</v>
      </c>
      <c r="L232" s="73" t="s">
        <v>111</v>
      </c>
      <c r="M232" s="73" t="s">
        <v>111</v>
      </c>
      <c r="N232" s="74" t="n">
        <v>1</v>
      </c>
    </row>
    <row r="233" customFormat="false" ht="13.5" hidden="false" customHeight="false" outlineLevel="0" collapsed="false">
      <c r="A233" s="69" t="n">
        <v>36873</v>
      </c>
      <c r="B233" s="111" t="s">
        <v>40</v>
      </c>
      <c r="C233" s="71" t="s">
        <v>489</v>
      </c>
      <c r="D233" s="70" t="s">
        <v>490</v>
      </c>
      <c r="E233" s="72"/>
      <c r="F233" s="72"/>
      <c r="G233" s="73" t="s">
        <v>43</v>
      </c>
      <c r="H233" s="72" t="n">
        <v>1</v>
      </c>
      <c r="I233" s="81" t="s">
        <v>491</v>
      </c>
      <c r="J233" s="73" t="s">
        <v>485</v>
      </c>
      <c r="K233" s="73" t="s">
        <v>111</v>
      </c>
      <c r="L233" s="73" t="s">
        <v>111</v>
      </c>
      <c r="M233" s="73" t="s">
        <v>111</v>
      </c>
      <c r="N233" s="74" t="n">
        <v>1</v>
      </c>
    </row>
    <row r="234" customFormat="false" ht="39" hidden="false" customHeight="true" outlineLevel="0" collapsed="false">
      <c r="A234" s="69" t="n">
        <v>36873</v>
      </c>
      <c r="B234" s="111" t="s">
        <v>40</v>
      </c>
      <c r="C234" s="111" t="s">
        <v>492</v>
      </c>
      <c r="D234" s="111" t="s">
        <v>493</v>
      </c>
      <c r="E234" s="111"/>
      <c r="F234" s="111"/>
      <c r="G234" s="115" t="s">
        <v>43</v>
      </c>
      <c r="H234" s="101" t="n">
        <v>3</v>
      </c>
      <c r="I234" s="81" t="s">
        <v>494</v>
      </c>
      <c r="J234" s="70" t="s">
        <v>495</v>
      </c>
      <c r="K234" s="115" t="s">
        <v>115</v>
      </c>
      <c r="L234" s="115" t="s">
        <v>115</v>
      </c>
      <c r="M234" s="115" t="s">
        <v>115</v>
      </c>
      <c r="N234" s="115" t="n">
        <v>1</v>
      </c>
    </row>
    <row r="235" customFormat="false" ht="14.25" hidden="false" customHeight="false" outlineLevel="0" collapsed="false">
      <c r="A235" s="69"/>
      <c r="B235" s="70"/>
      <c r="C235" s="71"/>
      <c r="D235" s="70"/>
      <c r="E235" s="72"/>
      <c r="F235" s="72"/>
      <c r="G235" s="73"/>
      <c r="H235" s="72"/>
      <c r="I235" s="81"/>
      <c r="J235" s="73"/>
      <c r="K235" s="73"/>
      <c r="L235" s="73"/>
      <c r="M235" s="73"/>
      <c r="N235" s="74"/>
    </row>
    <row r="236" customFormat="false" ht="12.75" hidden="false" customHeight="true" outlineLevel="0" collapsed="false">
      <c r="A236" s="63" t="s">
        <v>496</v>
      </c>
      <c r="B236" s="63"/>
      <c r="C236" s="116"/>
      <c r="D236" s="117" t="n">
        <v>21</v>
      </c>
      <c r="E236" s="116"/>
      <c r="F236" s="116"/>
      <c r="G236" s="116"/>
      <c r="H236" s="116"/>
      <c r="I236" s="81"/>
      <c r="J236" s="116"/>
      <c r="K236" s="116"/>
      <c r="L236" s="116"/>
      <c r="M236" s="116"/>
      <c r="N236" s="116"/>
      <c r="O236" s="118"/>
      <c r="P236" s="118"/>
      <c r="Q236" s="118"/>
      <c r="R236" s="118"/>
      <c r="S236" s="118"/>
      <c r="T236" s="118"/>
      <c r="U236" s="118"/>
      <c r="V236" s="118"/>
      <c r="W236" s="118"/>
      <c r="X236" s="118"/>
      <c r="Y236" s="118"/>
      <c r="Z236" s="118"/>
      <c r="AA236" s="118"/>
      <c r="AB236" s="118"/>
      <c r="AC236" s="118"/>
      <c r="AD236" s="118"/>
      <c r="AE236" s="118"/>
      <c r="AF236" s="118"/>
      <c r="AG236" s="118"/>
      <c r="AH236" s="118"/>
      <c r="AI236" s="118"/>
      <c r="AJ236" s="118"/>
      <c r="AK236" s="118"/>
      <c r="AL236" s="118"/>
      <c r="AM236" s="118"/>
      <c r="AN236" s="118"/>
      <c r="AO236" s="118"/>
      <c r="AP236" s="118"/>
      <c r="AQ236" s="118"/>
      <c r="AR236" s="118"/>
      <c r="AS236" s="118"/>
      <c r="AT236" s="118"/>
      <c r="AU236" s="118"/>
      <c r="AV236" s="118"/>
      <c r="AW236" s="118"/>
      <c r="AX236" s="118"/>
      <c r="AY236" s="118"/>
      <c r="AZ236" s="118"/>
      <c r="BA236" s="118"/>
      <c r="BB236" s="118"/>
      <c r="BC236" s="118"/>
      <c r="BD236" s="118"/>
      <c r="BE236" s="118"/>
      <c r="BF236" s="118"/>
      <c r="BG236" s="118"/>
      <c r="BH236" s="118"/>
      <c r="BI236" s="118"/>
      <c r="BJ236" s="118"/>
      <c r="BK236" s="118"/>
      <c r="BL236" s="118"/>
      <c r="BM236" s="118"/>
      <c r="BN236" s="118"/>
      <c r="BO236" s="118"/>
      <c r="BP236" s="118"/>
      <c r="BQ236" s="118"/>
      <c r="BR236" s="118"/>
      <c r="BS236" s="118"/>
      <c r="BT236" s="118"/>
      <c r="BU236" s="118"/>
      <c r="BV236" s="118"/>
      <c r="BW236" s="118"/>
      <c r="BX236" s="118"/>
      <c r="BY236" s="118"/>
      <c r="BZ236" s="118"/>
      <c r="CA236" s="118"/>
      <c r="CB236" s="118"/>
      <c r="CC236" s="118"/>
      <c r="CD236" s="118"/>
      <c r="CE236" s="118"/>
      <c r="CF236" s="118"/>
      <c r="CG236" s="118"/>
      <c r="CH236" s="118"/>
      <c r="CI236" s="118"/>
      <c r="CJ236" s="118"/>
      <c r="CK236" s="118"/>
      <c r="CL236" s="118"/>
      <c r="CM236" s="118"/>
      <c r="CN236" s="118"/>
      <c r="CO236" s="118"/>
      <c r="CP236" s="118"/>
      <c r="CQ236" s="118"/>
      <c r="CR236" s="118"/>
      <c r="CS236" s="118"/>
      <c r="CT236" s="118"/>
      <c r="CU236" s="118"/>
      <c r="CV236" s="118"/>
      <c r="CW236" s="118"/>
      <c r="CX236" s="118"/>
      <c r="CY236" s="118"/>
      <c r="CZ236" s="118"/>
      <c r="DA236" s="118"/>
      <c r="DB236" s="118"/>
      <c r="DC236" s="118"/>
      <c r="DD236" s="118"/>
      <c r="DE236" s="118"/>
      <c r="DF236" s="118"/>
      <c r="DG236" s="118"/>
      <c r="DH236" s="118"/>
      <c r="DI236" s="118"/>
      <c r="DJ236" s="118"/>
      <c r="DK236" s="118"/>
      <c r="DL236" s="118"/>
      <c r="DM236" s="118"/>
      <c r="DN236" s="118"/>
      <c r="DO236" s="118"/>
      <c r="DP236" s="118"/>
      <c r="DQ236" s="118"/>
      <c r="DR236" s="118"/>
      <c r="DS236" s="118"/>
      <c r="DT236" s="118"/>
      <c r="DU236" s="118"/>
      <c r="DV236" s="118"/>
      <c r="DW236" s="118"/>
      <c r="DX236" s="118"/>
      <c r="DY236" s="118"/>
      <c r="DZ236" s="118"/>
      <c r="EA236" s="118"/>
      <c r="EB236" s="118"/>
      <c r="EC236" s="118"/>
      <c r="ED236" s="118"/>
      <c r="EE236" s="118"/>
      <c r="EF236" s="118"/>
      <c r="EG236" s="118"/>
      <c r="EH236" s="118"/>
      <c r="EI236" s="118"/>
      <c r="EJ236" s="118"/>
      <c r="EK236" s="118"/>
      <c r="EL236" s="118"/>
      <c r="EM236" s="118"/>
      <c r="EN236" s="118"/>
      <c r="EO236" s="118"/>
      <c r="EP236" s="118"/>
      <c r="EQ236" s="118"/>
      <c r="ER236" s="118"/>
      <c r="ES236" s="118"/>
      <c r="ET236" s="118"/>
      <c r="EU236" s="118"/>
      <c r="EV236" s="118"/>
      <c r="EW236" s="118"/>
      <c r="EX236" s="118"/>
      <c r="EY236" s="118"/>
      <c r="EZ236" s="118"/>
      <c r="FA236" s="118"/>
      <c r="FB236" s="118"/>
      <c r="FC236" s="118"/>
      <c r="FD236" s="118"/>
      <c r="FE236" s="118"/>
      <c r="FF236" s="118"/>
      <c r="FG236" s="118"/>
      <c r="FH236" s="118"/>
      <c r="FI236" s="118"/>
      <c r="FJ236" s="118"/>
      <c r="FK236" s="118"/>
      <c r="FL236" s="118"/>
      <c r="FM236" s="118"/>
      <c r="FN236" s="118"/>
      <c r="FO236" s="118"/>
      <c r="FP236" s="118"/>
      <c r="FQ236" s="118"/>
      <c r="FR236" s="118"/>
      <c r="FS236" s="118"/>
      <c r="FT236" s="118"/>
      <c r="FU236" s="118"/>
      <c r="FV236" s="118"/>
      <c r="FW236" s="118"/>
      <c r="FX236" s="118"/>
      <c r="FY236" s="118"/>
      <c r="FZ236" s="118"/>
      <c r="GA236" s="118"/>
      <c r="GB236" s="118"/>
      <c r="GC236" s="118"/>
      <c r="GD236" s="118"/>
      <c r="GE236" s="118"/>
      <c r="GF236" s="118"/>
      <c r="GG236" s="118"/>
      <c r="GH236" s="118"/>
      <c r="GI236" s="118"/>
      <c r="GJ236" s="118"/>
      <c r="GK236" s="118"/>
      <c r="GL236" s="118"/>
      <c r="GM236" s="118"/>
      <c r="GN236" s="118"/>
      <c r="GO236" s="118"/>
      <c r="GP236" s="118"/>
      <c r="GQ236" s="118"/>
      <c r="GR236" s="118"/>
      <c r="GS236" s="118"/>
      <c r="GT236" s="118"/>
      <c r="GU236" s="118"/>
      <c r="GV236" s="118"/>
      <c r="GW236" s="118"/>
      <c r="GX236" s="118"/>
      <c r="GY236" s="118"/>
      <c r="GZ236" s="118"/>
      <c r="HA236" s="118"/>
      <c r="HB236" s="118"/>
      <c r="HC236" s="118"/>
      <c r="HD236" s="118"/>
      <c r="HE236" s="118"/>
      <c r="HF236" s="118"/>
      <c r="HG236" s="118"/>
      <c r="HH236" s="118"/>
      <c r="HI236" s="118"/>
      <c r="HJ236" s="118"/>
      <c r="HK236" s="118"/>
      <c r="HL236" s="118"/>
      <c r="HM236" s="118"/>
      <c r="HN236" s="118"/>
      <c r="HO236" s="118"/>
      <c r="HP236" s="118"/>
      <c r="HQ236" s="118"/>
      <c r="HR236" s="118"/>
      <c r="HS236" s="118"/>
      <c r="HT236" s="118"/>
      <c r="HU236" s="118"/>
      <c r="HV236" s="118"/>
      <c r="HW236" s="118"/>
      <c r="HX236" s="118"/>
      <c r="HY236" s="118"/>
      <c r="HZ236" s="118"/>
      <c r="IA236" s="118"/>
      <c r="IB236" s="118"/>
      <c r="IC236" s="118"/>
      <c r="ID236" s="118"/>
      <c r="IE236" s="118"/>
      <c r="IF236" s="118"/>
      <c r="IG236" s="118"/>
      <c r="IH236" s="118"/>
      <c r="II236" s="118"/>
      <c r="IJ236" s="118"/>
      <c r="IK236" s="118"/>
      <c r="IL236" s="118"/>
      <c r="IM236" s="118"/>
      <c r="IN236" s="118"/>
      <c r="IO236" s="118"/>
      <c r="IP236" s="118"/>
      <c r="IQ236" s="118"/>
      <c r="IR236" s="118"/>
      <c r="IS236" s="118"/>
      <c r="IT236" s="118"/>
      <c r="IU236" s="118"/>
      <c r="IV236" s="118"/>
      <c r="IW236" s="118"/>
    </row>
    <row r="237" customFormat="false" ht="27" hidden="false" customHeight="false" outlineLevel="0" collapsed="false">
      <c r="A237" s="97" t="n">
        <v>36872</v>
      </c>
      <c r="B237" s="111" t="s">
        <v>40</v>
      </c>
      <c r="C237" s="111" t="s">
        <v>497</v>
      </c>
      <c r="D237" s="111" t="s">
        <v>498</v>
      </c>
      <c r="E237" s="115" t="s">
        <v>499</v>
      </c>
      <c r="F237" s="111"/>
      <c r="G237" s="115" t="s">
        <v>500</v>
      </c>
      <c r="H237" s="115" t="n">
        <v>1</v>
      </c>
      <c r="I237" s="81" t="s">
        <v>501</v>
      </c>
      <c r="J237" s="111" t="s">
        <v>502</v>
      </c>
      <c r="K237" s="115" t="s">
        <v>115</v>
      </c>
      <c r="L237" s="115" t="s">
        <v>115</v>
      </c>
      <c r="M237" s="115" t="s">
        <v>115</v>
      </c>
      <c r="N237" s="115" t="n">
        <v>1</v>
      </c>
      <c r="O237" s="61"/>
      <c r="P237" s="61"/>
      <c r="Q237" s="61"/>
      <c r="R237" s="61"/>
      <c r="S237" s="61"/>
      <c r="T237" s="61"/>
      <c r="U237" s="61"/>
      <c r="V237" s="61"/>
      <c r="W237" s="61"/>
      <c r="X237" s="61"/>
      <c r="Y237" s="61"/>
      <c r="Z237" s="61"/>
      <c r="AA237" s="61"/>
      <c r="AB237" s="61"/>
      <c r="AC237" s="61"/>
      <c r="AD237" s="61"/>
      <c r="AE237" s="61"/>
      <c r="AF237" s="61"/>
      <c r="AG237" s="61"/>
      <c r="AH237" s="61"/>
      <c r="AI237" s="61"/>
      <c r="AJ237" s="61"/>
      <c r="AK237" s="61"/>
      <c r="AL237" s="61"/>
      <c r="AM237" s="61"/>
      <c r="AN237" s="61"/>
      <c r="AO237" s="61"/>
      <c r="AP237" s="61"/>
      <c r="AQ237" s="61"/>
      <c r="AR237" s="61"/>
      <c r="AS237" s="61"/>
      <c r="AT237" s="61"/>
      <c r="AU237" s="61"/>
      <c r="AV237" s="61"/>
      <c r="AW237" s="61"/>
      <c r="AX237" s="61"/>
      <c r="AY237" s="61"/>
      <c r="AZ237" s="61"/>
      <c r="BA237" s="61"/>
      <c r="BB237" s="61"/>
      <c r="BC237" s="61"/>
      <c r="BD237" s="61"/>
      <c r="BE237" s="61"/>
      <c r="BF237" s="61"/>
      <c r="BG237" s="61"/>
      <c r="BH237" s="61"/>
      <c r="BI237" s="61"/>
      <c r="BJ237" s="61"/>
      <c r="BK237" s="61"/>
      <c r="BL237" s="61"/>
      <c r="BM237" s="61"/>
      <c r="BN237" s="61"/>
      <c r="BO237" s="61"/>
      <c r="BP237" s="61"/>
      <c r="BQ237" s="61"/>
      <c r="BR237" s="61"/>
      <c r="BS237" s="61"/>
      <c r="BT237" s="61"/>
      <c r="BU237" s="61"/>
      <c r="BV237" s="61"/>
      <c r="BW237" s="61"/>
      <c r="BX237" s="61"/>
      <c r="BY237" s="61"/>
      <c r="BZ237" s="61"/>
      <c r="CA237" s="61"/>
      <c r="CB237" s="61"/>
      <c r="CC237" s="61"/>
      <c r="CD237" s="61"/>
      <c r="CE237" s="61"/>
      <c r="CF237" s="61"/>
      <c r="CG237" s="61"/>
      <c r="CH237" s="61"/>
      <c r="CI237" s="61"/>
      <c r="CJ237" s="61"/>
      <c r="CK237" s="61"/>
      <c r="CL237" s="61"/>
      <c r="CM237" s="61"/>
      <c r="CN237" s="61"/>
      <c r="CO237" s="61"/>
      <c r="CP237" s="61"/>
      <c r="CQ237" s="61"/>
      <c r="CR237" s="61"/>
      <c r="CS237" s="61"/>
      <c r="CT237" s="61"/>
      <c r="CU237" s="61"/>
      <c r="CV237" s="61"/>
      <c r="CW237" s="61"/>
      <c r="CX237" s="61"/>
      <c r="CY237" s="61"/>
      <c r="CZ237" s="61"/>
      <c r="DA237" s="61"/>
      <c r="DB237" s="61"/>
      <c r="DC237" s="61"/>
      <c r="DD237" s="61"/>
      <c r="DE237" s="61"/>
      <c r="DF237" s="61"/>
      <c r="DG237" s="61"/>
      <c r="DH237" s="61"/>
      <c r="DI237" s="61"/>
      <c r="DJ237" s="61"/>
      <c r="DK237" s="61"/>
      <c r="DL237" s="61"/>
      <c r="DM237" s="61"/>
      <c r="DN237" s="61"/>
      <c r="DO237" s="61"/>
      <c r="DP237" s="61"/>
      <c r="DQ237" s="61"/>
      <c r="DR237" s="61"/>
      <c r="DS237" s="61"/>
      <c r="DT237" s="61"/>
      <c r="DU237" s="61"/>
      <c r="DV237" s="61"/>
      <c r="DW237" s="61"/>
      <c r="DX237" s="61"/>
      <c r="DY237" s="61"/>
      <c r="DZ237" s="61"/>
      <c r="EA237" s="61"/>
      <c r="EB237" s="61"/>
      <c r="EC237" s="61"/>
      <c r="ED237" s="61"/>
      <c r="EE237" s="61"/>
      <c r="EF237" s="61"/>
      <c r="EG237" s="61"/>
      <c r="EH237" s="61"/>
      <c r="EI237" s="61"/>
      <c r="EJ237" s="61"/>
      <c r="EK237" s="61"/>
      <c r="EL237" s="61"/>
      <c r="EM237" s="61"/>
      <c r="EN237" s="61"/>
      <c r="EO237" s="61"/>
      <c r="EP237" s="61"/>
      <c r="EQ237" s="61"/>
      <c r="ER237" s="61"/>
      <c r="ES237" s="61"/>
      <c r="ET237" s="61"/>
      <c r="EU237" s="61"/>
      <c r="EV237" s="61"/>
      <c r="EW237" s="61"/>
      <c r="EX237" s="61"/>
      <c r="EY237" s="61"/>
      <c r="EZ237" s="61"/>
      <c r="FA237" s="61"/>
      <c r="FB237" s="61"/>
      <c r="FC237" s="61"/>
      <c r="FD237" s="61"/>
      <c r="FE237" s="61"/>
      <c r="FF237" s="61"/>
      <c r="FG237" s="61"/>
      <c r="FH237" s="61"/>
      <c r="FI237" s="61"/>
      <c r="FJ237" s="61"/>
      <c r="FK237" s="61"/>
      <c r="FL237" s="61"/>
      <c r="FM237" s="61"/>
      <c r="FN237" s="61"/>
      <c r="FO237" s="61"/>
      <c r="FP237" s="61"/>
      <c r="FQ237" s="61"/>
      <c r="FR237" s="61"/>
      <c r="FS237" s="61"/>
      <c r="FT237" s="61"/>
      <c r="FU237" s="61"/>
      <c r="FV237" s="61"/>
      <c r="FW237" s="61"/>
      <c r="FX237" s="61"/>
      <c r="FY237" s="61"/>
      <c r="FZ237" s="61"/>
      <c r="GA237" s="61"/>
      <c r="GB237" s="61"/>
      <c r="GC237" s="61"/>
      <c r="GD237" s="61"/>
      <c r="GE237" s="61"/>
      <c r="GF237" s="61"/>
      <c r="GG237" s="61"/>
      <c r="GH237" s="61"/>
      <c r="GI237" s="61"/>
      <c r="GJ237" s="61"/>
      <c r="GK237" s="61"/>
      <c r="GL237" s="61"/>
      <c r="GM237" s="61"/>
      <c r="GN237" s="61"/>
      <c r="GO237" s="61"/>
      <c r="GP237" s="61"/>
      <c r="GQ237" s="61"/>
      <c r="GR237" s="61"/>
      <c r="GS237" s="61"/>
      <c r="GT237" s="61"/>
      <c r="GU237" s="61"/>
      <c r="GV237" s="61"/>
      <c r="GW237" s="61"/>
      <c r="GX237" s="61"/>
      <c r="GY237" s="61"/>
      <c r="GZ237" s="61"/>
      <c r="HA237" s="61"/>
      <c r="HB237" s="61"/>
      <c r="HC237" s="61"/>
      <c r="HD237" s="61"/>
      <c r="HE237" s="61"/>
      <c r="HF237" s="61"/>
      <c r="HG237" s="61"/>
      <c r="HH237" s="61"/>
      <c r="HI237" s="61"/>
      <c r="HJ237" s="61"/>
      <c r="HK237" s="61"/>
      <c r="HL237" s="61"/>
      <c r="HM237" s="61"/>
      <c r="HN237" s="61"/>
      <c r="HO237" s="61"/>
      <c r="HP237" s="61"/>
      <c r="HQ237" s="61"/>
      <c r="HR237" s="61"/>
      <c r="HS237" s="61"/>
      <c r="HT237" s="61"/>
      <c r="HU237" s="61"/>
      <c r="HV237" s="61"/>
      <c r="HW237" s="61"/>
      <c r="HX237" s="61"/>
      <c r="HY237" s="61"/>
      <c r="HZ237" s="61"/>
      <c r="IA237" s="61"/>
      <c r="IB237" s="61"/>
      <c r="IC237" s="61"/>
      <c r="ID237" s="61"/>
      <c r="IE237" s="61"/>
      <c r="IF237" s="61"/>
      <c r="IG237" s="61"/>
      <c r="IH237" s="61"/>
      <c r="II237" s="61"/>
      <c r="IJ237" s="61"/>
      <c r="IK237" s="61"/>
      <c r="IL237" s="61"/>
      <c r="IM237" s="61"/>
      <c r="IN237" s="61"/>
      <c r="IO237" s="61"/>
      <c r="IP237" s="61"/>
      <c r="IQ237" s="61"/>
      <c r="IR237" s="61"/>
      <c r="IS237" s="61"/>
      <c r="IT237" s="61"/>
      <c r="IU237" s="61"/>
      <c r="IV237" s="61"/>
      <c r="IW237" s="61"/>
    </row>
    <row r="238" customFormat="false" ht="13.5" hidden="false" customHeight="false" outlineLevel="0" collapsed="false">
      <c r="A238" s="97" t="n">
        <v>36872</v>
      </c>
      <c r="B238" s="111" t="s">
        <v>40</v>
      </c>
      <c r="C238" s="111" t="s">
        <v>503</v>
      </c>
      <c r="D238" s="111" t="s">
        <v>42</v>
      </c>
      <c r="E238" s="111"/>
      <c r="F238" s="111"/>
      <c r="G238" s="115" t="s">
        <v>504</v>
      </c>
      <c r="H238" s="115" t="n">
        <v>3</v>
      </c>
      <c r="I238" s="81" t="s">
        <v>505</v>
      </c>
      <c r="J238" s="111" t="s">
        <v>506</v>
      </c>
      <c r="K238" s="115" t="s">
        <v>115</v>
      </c>
      <c r="L238" s="115" t="s">
        <v>111</v>
      </c>
      <c r="M238" s="115" t="s">
        <v>111</v>
      </c>
      <c r="N238" s="115" t="n">
        <v>1</v>
      </c>
      <c r="O238" s="61"/>
      <c r="P238" s="61"/>
      <c r="Q238" s="61"/>
      <c r="R238" s="61"/>
      <c r="S238" s="61"/>
      <c r="T238" s="61"/>
      <c r="U238" s="61"/>
      <c r="V238" s="61"/>
      <c r="W238" s="61"/>
      <c r="X238" s="61"/>
      <c r="Y238" s="61"/>
      <c r="Z238" s="61"/>
      <c r="AA238" s="61"/>
      <c r="AB238" s="61"/>
      <c r="AC238" s="61"/>
      <c r="AD238" s="61"/>
      <c r="AE238" s="61"/>
      <c r="AF238" s="61"/>
      <c r="AG238" s="61"/>
      <c r="AH238" s="61"/>
      <c r="AI238" s="61"/>
      <c r="AJ238" s="61"/>
      <c r="AK238" s="61"/>
      <c r="AL238" s="61"/>
      <c r="AM238" s="61"/>
      <c r="AN238" s="61"/>
      <c r="AO238" s="61"/>
      <c r="AP238" s="61"/>
      <c r="AQ238" s="61"/>
      <c r="AR238" s="61"/>
      <c r="AS238" s="61"/>
      <c r="AT238" s="61"/>
      <c r="AU238" s="61"/>
      <c r="AV238" s="61"/>
      <c r="AW238" s="61"/>
      <c r="AX238" s="61"/>
      <c r="AY238" s="61"/>
      <c r="AZ238" s="61"/>
      <c r="BA238" s="61"/>
      <c r="BB238" s="61"/>
      <c r="BC238" s="61"/>
      <c r="BD238" s="61"/>
      <c r="BE238" s="61"/>
      <c r="BF238" s="61"/>
      <c r="BG238" s="61"/>
      <c r="BH238" s="61"/>
      <c r="BI238" s="61"/>
      <c r="BJ238" s="61"/>
      <c r="BK238" s="61"/>
      <c r="BL238" s="61"/>
      <c r="BM238" s="61"/>
      <c r="BN238" s="61"/>
      <c r="BO238" s="61"/>
      <c r="BP238" s="61"/>
      <c r="BQ238" s="61"/>
      <c r="BR238" s="61"/>
      <c r="BS238" s="61"/>
      <c r="BT238" s="61"/>
      <c r="BU238" s="61"/>
      <c r="BV238" s="61"/>
      <c r="BW238" s="61"/>
      <c r="BX238" s="61"/>
      <c r="BY238" s="61"/>
      <c r="BZ238" s="61"/>
      <c r="CA238" s="61"/>
      <c r="CB238" s="61"/>
      <c r="CC238" s="61"/>
      <c r="CD238" s="61"/>
      <c r="CE238" s="61"/>
      <c r="CF238" s="61"/>
      <c r="CG238" s="61"/>
      <c r="CH238" s="61"/>
      <c r="CI238" s="61"/>
      <c r="CJ238" s="61"/>
      <c r="CK238" s="61"/>
      <c r="CL238" s="61"/>
      <c r="CM238" s="61"/>
      <c r="CN238" s="61"/>
      <c r="CO238" s="61"/>
      <c r="CP238" s="61"/>
      <c r="CQ238" s="61"/>
      <c r="CR238" s="61"/>
      <c r="CS238" s="61"/>
      <c r="CT238" s="61"/>
      <c r="CU238" s="61"/>
      <c r="CV238" s="61"/>
      <c r="CW238" s="61"/>
      <c r="CX238" s="61"/>
      <c r="CY238" s="61"/>
      <c r="CZ238" s="61"/>
      <c r="DA238" s="61"/>
      <c r="DB238" s="61"/>
      <c r="DC238" s="61"/>
      <c r="DD238" s="61"/>
      <c r="DE238" s="61"/>
      <c r="DF238" s="61"/>
      <c r="DG238" s="61"/>
      <c r="DH238" s="61"/>
      <c r="DI238" s="61"/>
      <c r="DJ238" s="61"/>
      <c r="DK238" s="61"/>
      <c r="DL238" s="61"/>
      <c r="DM238" s="61"/>
      <c r="DN238" s="61"/>
      <c r="DO238" s="61"/>
      <c r="DP238" s="61"/>
      <c r="DQ238" s="61"/>
      <c r="DR238" s="61"/>
      <c r="DS238" s="61"/>
      <c r="DT238" s="61"/>
      <c r="DU238" s="61"/>
      <c r="DV238" s="61"/>
      <c r="DW238" s="61"/>
      <c r="DX238" s="61"/>
      <c r="DY238" s="61"/>
      <c r="DZ238" s="61"/>
      <c r="EA238" s="61"/>
      <c r="EB238" s="61"/>
      <c r="EC238" s="61"/>
      <c r="ED238" s="61"/>
      <c r="EE238" s="61"/>
      <c r="EF238" s="61"/>
      <c r="EG238" s="61"/>
      <c r="EH238" s="61"/>
      <c r="EI238" s="61"/>
      <c r="EJ238" s="61"/>
      <c r="EK238" s="61"/>
      <c r="EL238" s="61"/>
      <c r="EM238" s="61"/>
      <c r="EN238" s="61"/>
      <c r="EO238" s="61"/>
      <c r="EP238" s="61"/>
      <c r="EQ238" s="61"/>
      <c r="ER238" s="61"/>
      <c r="ES238" s="61"/>
      <c r="ET238" s="61"/>
      <c r="EU238" s="61"/>
      <c r="EV238" s="61"/>
      <c r="EW238" s="61"/>
      <c r="EX238" s="61"/>
      <c r="EY238" s="61"/>
      <c r="EZ238" s="61"/>
      <c r="FA238" s="61"/>
      <c r="FB238" s="61"/>
      <c r="FC238" s="61"/>
      <c r="FD238" s="61"/>
      <c r="FE238" s="61"/>
      <c r="FF238" s="61"/>
      <c r="FG238" s="61"/>
      <c r="FH238" s="61"/>
      <c r="FI238" s="61"/>
      <c r="FJ238" s="61"/>
      <c r="FK238" s="61"/>
      <c r="FL238" s="61"/>
      <c r="FM238" s="61"/>
      <c r="FN238" s="61"/>
      <c r="FO238" s="61"/>
      <c r="FP238" s="61"/>
      <c r="FQ238" s="61"/>
      <c r="FR238" s="61"/>
      <c r="FS238" s="61"/>
      <c r="FT238" s="61"/>
      <c r="FU238" s="61"/>
      <c r="FV238" s="61"/>
      <c r="FW238" s="61"/>
      <c r="FX238" s="61"/>
      <c r="FY238" s="61"/>
      <c r="FZ238" s="61"/>
      <c r="GA238" s="61"/>
      <c r="GB238" s="61"/>
      <c r="GC238" s="61"/>
      <c r="GD238" s="61"/>
      <c r="GE238" s="61"/>
      <c r="GF238" s="61"/>
      <c r="GG238" s="61"/>
      <c r="GH238" s="61"/>
      <c r="GI238" s="61"/>
      <c r="GJ238" s="61"/>
      <c r="GK238" s="61"/>
      <c r="GL238" s="61"/>
      <c r="GM238" s="61"/>
      <c r="GN238" s="61"/>
      <c r="GO238" s="61"/>
      <c r="GP238" s="61"/>
      <c r="GQ238" s="61"/>
      <c r="GR238" s="61"/>
      <c r="GS238" s="61"/>
      <c r="GT238" s="61"/>
      <c r="GU238" s="61"/>
      <c r="GV238" s="61"/>
      <c r="GW238" s="61"/>
      <c r="GX238" s="61"/>
      <c r="GY238" s="61"/>
      <c r="GZ238" s="61"/>
      <c r="HA238" s="61"/>
      <c r="HB238" s="61"/>
      <c r="HC238" s="61"/>
      <c r="HD238" s="61"/>
      <c r="HE238" s="61"/>
      <c r="HF238" s="61"/>
      <c r="HG238" s="61"/>
      <c r="HH238" s="61"/>
      <c r="HI238" s="61"/>
      <c r="HJ238" s="61"/>
      <c r="HK238" s="61"/>
      <c r="HL238" s="61"/>
      <c r="HM238" s="61"/>
      <c r="HN238" s="61"/>
      <c r="HO238" s="61"/>
      <c r="HP238" s="61"/>
      <c r="HQ238" s="61"/>
      <c r="HR238" s="61"/>
      <c r="HS238" s="61"/>
      <c r="HT238" s="61"/>
      <c r="HU238" s="61"/>
      <c r="HV238" s="61"/>
      <c r="HW238" s="61"/>
      <c r="HX238" s="61"/>
      <c r="HY238" s="61"/>
      <c r="HZ238" s="61"/>
      <c r="IA238" s="61"/>
      <c r="IB238" s="61"/>
      <c r="IC238" s="61"/>
      <c r="ID238" s="61"/>
      <c r="IE238" s="61"/>
      <c r="IF238" s="61"/>
      <c r="IG238" s="61"/>
      <c r="IH238" s="61"/>
      <c r="II238" s="61"/>
      <c r="IJ238" s="61"/>
      <c r="IK238" s="61"/>
      <c r="IL238" s="61"/>
      <c r="IM238" s="61"/>
      <c r="IN238" s="61"/>
      <c r="IO238" s="61"/>
      <c r="IP238" s="61"/>
      <c r="IQ238" s="61"/>
      <c r="IR238" s="61"/>
      <c r="IS238" s="61"/>
      <c r="IT238" s="61"/>
      <c r="IU238" s="61"/>
      <c r="IV238" s="61"/>
      <c r="IW238" s="61"/>
    </row>
    <row r="239" customFormat="false" ht="13.5" hidden="false" customHeight="false" outlineLevel="0" collapsed="false">
      <c r="A239" s="97" t="n">
        <v>36872</v>
      </c>
      <c r="B239" s="111" t="s">
        <v>40</v>
      </c>
      <c r="C239" s="111" t="s">
        <v>507</v>
      </c>
      <c r="D239" s="111" t="s">
        <v>42</v>
      </c>
      <c r="E239" s="111"/>
      <c r="F239" s="111"/>
      <c r="G239" s="115" t="s">
        <v>504</v>
      </c>
      <c r="H239" s="115" t="n">
        <v>3</v>
      </c>
      <c r="I239" s="81" t="s">
        <v>505</v>
      </c>
      <c r="J239" s="111" t="s">
        <v>506</v>
      </c>
      <c r="K239" s="115" t="s">
        <v>115</v>
      </c>
      <c r="L239" s="115" t="s">
        <v>111</v>
      </c>
      <c r="M239" s="115" t="s">
        <v>111</v>
      </c>
      <c r="N239" s="115" t="n">
        <v>1</v>
      </c>
      <c r="O239" s="61"/>
      <c r="P239" s="61"/>
      <c r="Q239" s="61"/>
      <c r="R239" s="61"/>
      <c r="S239" s="61"/>
      <c r="T239" s="61"/>
      <c r="U239" s="61"/>
      <c r="V239" s="61"/>
      <c r="W239" s="61"/>
      <c r="X239" s="61"/>
      <c r="Y239" s="61"/>
      <c r="Z239" s="61"/>
      <c r="AA239" s="61"/>
      <c r="AB239" s="61"/>
      <c r="AC239" s="61"/>
      <c r="AD239" s="61"/>
      <c r="AE239" s="61"/>
      <c r="AF239" s="61"/>
      <c r="AG239" s="61"/>
      <c r="AH239" s="61"/>
      <c r="AI239" s="61"/>
      <c r="AJ239" s="61"/>
      <c r="AK239" s="61"/>
      <c r="AL239" s="61"/>
      <c r="AM239" s="61"/>
      <c r="AN239" s="61"/>
      <c r="AO239" s="61"/>
      <c r="AP239" s="61"/>
      <c r="AQ239" s="61"/>
      <c r="AR239" s="61"/>
      <c r="AS239" s="61"/>
      <c r="AT239" s="61"/>
      <c r="AU239" s="61"/>
      <c r="AV239" s="61"/>
      <c r="AW239" s="61"/>
      <c r="AX239" s="61"/>
      <c r="AY239" s="61"/>
      <c r="AZ239" s="61"/>
      <c r="BA239" s="61"/>
      <c r="BB239" s="61"/>
      <c r="BC239" s="61"/>
      <c r="BD239" s="61"/>
      <c r="BE239" s="61"/>
      <c r="BF239" s="61"/>
      <c r="BG239" s="61"/>
      <c r="BH239" s="61"/>
      <c r="BI239" s="61"/>
      <c r="BJ239" s="61"/>
      <c r="BK239" s="61"/>
      <c r="BL239" s="61"/>
      <c r="BM239" s="61"/>
      <c r="BN239" s="61"/>
      <c r="BO239" s="61"/>
      <c r="BP239" s="61"/>
      <c r="BQ239" s="61"/>
      <c r="BR239" s="61"/>
      <c r="BS239" s="61"/>
      <c r="BT239" s="61"/>
      <c r="BU239" s="61"/>
      <c r="BV239" s="61"/>
      <c r="BW239" s="61"/>
      <c r="BX239" s="61"/>
      <c r="BY239" s="61"/>
      <c r="BZ239" s="61"/>
      <c r="CA239" s="61"/>
      <c r="CB239" s="61"/>
      <c r="CC239" s="61"/>
      <c r="CD239" s="61"/>
      <c r="CE239" s="61"/>
      <c r="CF239" s="61"/>
      <c r="CG239" s="61"/>
      <c r="CH239" s="61"/>
      <c r="CI239" s="61"/>
      <c r="CJ239" s="61"/>
      <c r="CK239" s="61"/>
      <c r="CL239" s="61"/>
      <c r="CM239" s="61"/>
      <c r="CN239" s="61"/>
      <c r="CO239" s="61"/>
      <c r="CP239" s="61"/>
      <c r="CQ239" s="61"/>
      <c r="CR239" s="61"/>
      <c r="CS239" s="61"/>
      <c r="CT239" s="61"/>
      <c r="CU239" s="61"/>
      <c r="CV239" s="61"/>
      <c r="CW239" s="61"/>
      <c r="CX239" s="61"/>
      <c r="CY239" s="61"/>
      <c r="CZ239" s="61"/>
      <c r="DA239" s="61"/>
      <c r="DB239" s="61"/>
      <c r="DC239" s="61"/>
      <c r="DD239" s="61"/>
      <c r="DE239" s="61"/>
      <c r="DF239" s="61"/>
      <c r="DG239" s="61"/>
      <c r="DH239" s="61"/>
      <c r="DI239" s="61"/>
      <c r="DJ239" s="61"/>
      <c r="DK239" s="61"/>
      <c r="DL239" s="61"/>
      <c r="DM239" s="61"/>
      <c r="DN239" s="61"/>
      <c r="DO239" s="61"/>
      <c r="DP239" s="61"/>
      <c r="DQ239" s="61"/>
      <c r="DR239" s="61"/>
      <c r="DS239" s="61"/>
      <c r="DT239" s="61"/>
      <c r="DU239" s="61"/>
      <c r="DV239" s="61"/>
      <c r="DW239" s="61"/>
      <c r="DX239" s="61"/>
      <c r="DY239" s="61"/>
      <c r="DZ239" s="61"/>
      <c r="EA239" s="61"/>
      <c r="EB239" s="61"/>
      <c r="EC239" s="61"/>
      <c r="ED239" s="61"/>
      <c r="EE239" s="61"/>
      <c r="EF239" s="61"/>
      <c r="EG239" s="61"/>
      <c r="EH239" s="61"/>
      <c r="EI239" s="61"/>
      <c r="EJ239" s="61"/>
      <c r="EK239" s="61"/>
      <c r="EL239" s="61"/>
      <c r="EM239" s="61"/>
      <c r="EN239" s="61"/>
      <c r="EO239" s="61"/>
      <c r="EP239" s="61"/>
      <c r="EQ239" s="61"/>
      <c r="ER239" s="61"/>
      <c r="ES239" s="61"/>
      <c r="ET239" s="61"/>
      <c r="EU239" s="61"/>
      <c r="EV239" s="61"/>
      <c r="EW239" s="61"/>
      <c r="EX239" s="61"/>
      <c r="EY239" s="61"/>
      <c r="EZ239" s="61"/>
      <c r="FA239" s="61"/>
      <c r="FB239" s="61"/>
      <c r="FC239" s="61"/>
      <c r="FD239" s="61"/>
      <c r="FE239" s="61"/>
      <c r="FF239" s="61"/>
      <c r="FG239" s="61"/>
      <c r="FH239" s="61"/>
      <c r="FI239" s="61"/>
      <c r="FJ239" s="61"/>
      <c r="FK239" s="61"/>
      <c r="FL239" s="61"/>
      <c r="FM239" s="61"/>
      <c r="FN239" s="61"/>
      <c r="FO239" s="61"/>
      <c r="FP239" s="61"/>
      <c r="FQ239" s="61"/>
      <c r="FR239" s="61"/>
      <c r="FS239" s="61"/>
      <c r="FT239" s="61"/>
      <c r="FU239" s="61"/>
      <c r="FV239" s="61"/>
      <c r="FW239" s="61"/>
      <c r="FX239" s="61"/>
      <c r="FY239" s="61"/>
      <c r="FZ239" s="61"/>
      <c r="GA239" s="61"/>
      <c r="GB239" s="61"/>
      <c r="GC239" s="61"/>
      <c r="GD239" s="61"/>
      <c r="GE239" s="61"/>
      <c r="GF239" s="61"/>
      <c r="GG239" s="61"/>
      <c r="GH239" s="61"/>
      <c r="GI239" s="61"/>
      <c r="GJ239" s="61"/>
      <c r="GK239" s="61"/>
      <c r="GL239" s="61"/>
      <c r="GM239" s="61"/>
      <c r="GN239" s="61"/>
      <c r="GO239" s="61"/>
      <c r="GP239" s="61"/>
      <c r="GQ239" s="61"/>
      <c r="GR239" s="61"/>
      <c r="GS239" s="61"/>
      <c r="GT239" s="61"/>
      <c r="GU239" s="61"/>
      <c r="GV239" s="61"/>
      <c r="GW239" s="61"/>
      <c r="GX239" s="61"/>
      <c r="GY239" s="61"/>
      <c r="GZ239" s="61"/>
      <c r="HA239" s="61"/>
      <c r="HB239" s="61"/>
      <c r="HC239" s="61"/>
      <c r="HD239" s="61"/>
      <c r="HE239" s="61"/>
      <c r="HF239" s="61"/>
      <c r="HG239" s="61"/>
      <c r="HH239" s="61"/>
      <c r="HI239" s="61"/>
      <c r="HJ239" s="61"/>
      <c r="HK239" s="61"/>
      <c r="HL239" s="61"/>
      <c r="HM239" s="61"/>
      <c r="HN239" s="61"/>
      <c r="HO239" s="61"/>
      <c r="HP239" s="61"/>
      <c r="HQ239" s="61"/>
      <c r="HR239" s="61"/>
      <c r="HS239" s="61"/>
      <c r="HT239" s="61"/>
      <c r="HU239" s="61"/>
      <c r="HV239" s="61"/>
      <c r="HW239" s="61"/>
      <c r="HX239" s="61"/>
      <c r="HY239" s="61"/>
      <c r="HZ239" s="61"/>
      <c r="IA239" s="61"/>
      <c r="IB239" s="61"/>
      <c r="IC239" s="61"/>
      <c r="ID239" s="61"/>
      <c r="IE239" s="61"/>
      <c r="IF239" s="61"/>
      <c r="IG239" s="61"/>
      <c r="IH239" s="61"/>
      <c r="II239" s="61"/>
      <c r="IJ239" s="61"/>
      <c r="IK239" s="61"/>
      <c r="IL239" s="61"/>
      <c r="IM239" s="61"/>
      <c r="IN239" s="61"/>
      <c r="IO239" s="61"/>
      <c r="IP239" s="61"/>
      <c r="IQ239" s="61"/>
      <c r="IR239" s="61"/>
      <c r="IS239" s="61"/>
      <c r="IT239" s="61"/>
      <c r="IU239" s="61"/>
      <c r="IV239" s="61"/>
      <c r="IW239" s="61"/>
    </row>
    <row r="240" customFormat="false" ht="27" hidden="false" customHeight="false" outlineLevel="0" collapsed="false">
      <c r="A240" s="97" t="n">
        <v>36872</v>
      </c>
      <c r="B240" s="111" t="s">
        <v>40</v>
      </c>
      <c r="C240" s="111" t="s">
        <v>492</v>
      </c>
      <c r="D240" s="111" t="s">
        <v>508</v>
      </c>
      <c r="E240" s="111"/>
      <c r="F240" s="111"/>
      <c r="G240" s="115" t="s">
        <v>504</v>
      </c>
      <c r="H240" s="101" t="n">
        <v>3</v>
      </c>
      <c r="I240" s="81" t="s">
        <v>509</v>
      </c>
      <c r="J240" s="111" t="s">
        <v>510</v>
      </c>
      <c r="K240" s="115" t="s">
        <v>115</v>
      </c>
      <c r="L240" s="115" t="s">
        <v>115</v>
      </c>
      <c r="M240" s="115" t="s">
        <v>115</v>
      </c>
      <c r="N240" s="115" t="n">
        <v>1</v>
      </c>
      <c r="O240" s="61"/>
      <c r="P240" s="61"/>
      <c r="Q240" s="61"/>
      <c r="R240" s="61"/>
      <c r="S240" s="61"/>
      <c r="T240" s="61"/>
      <c r="U240" s="61"/>
      <c r="V240" s="61"/>
      <c r="W240" s="61"/>
      <c r="X240" s="61"/>
      <c r="Y240" s="61"/>
      <c r="Z240" s="61"/>
      <c r="AA240" s="61"/>
      <c r="AB240" s="61"/>
      <c r="AC240" s="61"/>
      <c r="AD240" s="61"/>
      <c r="AE240" s="61"/>
      <c r="AF240" s="61"/>
      <c r="AG240" s="61"/>
      <c r="AH240" s="61"/>
      <c r="AI240" s="61"/>
      <c r="AJ240" s="61"/>
      <c r="AK240" s="61"/>
      <c r="AL240" s="61"/>
      <c r="AM240" s="61"/>
      <c r="AN240" s="61"/>
      <c r="AO240" s="61"/>
      <c r="AP240" s="61"/>
      <c r="AQ240" s="61"/>
      <c r="AR240" s="61"/>
      <c r="AS240" s="61"/>
      <c r="AT240" s="61"/>
      <c r="AU240" s="61"/>
      <c r="AV240" s="61"/>
      <c r="AW240" s="61"/>
      <c r="AX240" s="61"/>
      <c r="AY240" s="61"/>
      <c r="AZ240" s="61"/>
      <c r="BA240" s="61"/>
      <c r="BB240" s="61"/>
      <c r="BC240" s="61"/>
      <c r="BD240" s="61"/>
      <c r="BE240" s="61"/>
      <c r="BF240" s="61"/>
      <c r="BG240" s="61"/>
      <c r="BH240" s="61"/>
      <c r="BI240" s="61"/>
      <c r="BJ240" s="61"/>
      <c r="BK240" s="61"/>
      <c r="BL240" s="61"/>
      <c r="BM240" s="61"/>
      <c r="BN240" s="61"/>
      <c r="BO240" s="61"/>
      <c r="BP240" s="61"/>
      <c r="BQ240" s="61"/>
      <c r="BR240" s="61"/>
      <c r="BS240" s="61"/>
      <c r="BT240" s="61"/>
      <c r="BU240" s="61"/>
      <c r="BV240" s="61"/>
      <c r="BW240" s="61"/>
      <c r="BX240" s="61"/>
      <c r="BY240" s="61"/>
      <c r="BZ240" s="61"/>
      <c r="CA240" s="61"/>
      <c r="CB240" s="61"/>
      <c r="CC240" s="61"/>
      <c r="CD240" s="61"/>
      <c r="CE240" s="61"/>
      <c r="CF240" s="61"/>
      <c r="CG240" s="61"/>
      <c r="CH240" s="61"/>
      <c r="CI240" s="61"/>
      <c r="CJ240" s="61"/>
      <c r="CK240" s="61"/>
      <c r="CL240" s="61"/>
      <c r="CM240" s="61"/>
      <c r="CN240" s="61"/>
      <c r="CO240" s="61"/>
      <c r="CP240" s="61"/>
      <c r="CQ240" s="61"/>
      <c r="CR240" s="61"/>
      <c r="CS240" s="61"/>
      <c r="CT240" s="61"/>
      <c r="CU240" s="61"/>
      <c r="CV240" s="61"/>
      <c r="CW240" s="61"/>
      <c r="CX240" s="61"/>
      <c r="CY240" s="61"/>
      <c r="CZ240" s="61"/>
      <c r="DA240" s="61"/>
      <c r="DB240" s="61"/>
      <c r="DC240" s="61"/>
      <c r="DD240" s="61"/>
      <c r="DE240" s="61"/>
      <c r="DF240" s="61"/>
      <c r="DG240" s="61"/>
      <c r="DH240" s="61"/>
      <c r="DI240" s="61"/>
      <c r="DJ240" s="61"/>
      <c r="DK240" s="61"/>
      <c r="DL240" s="61"/>
      <c r="DM240" s="61"/>
      <c r="DN240" s="61"/>
      <c r="DO240" s="61"/>
      <c r="DP240" s="61"/>
      <c r="DQ240" s="61"/>
      <c r="DR240" s="61"/>
      <c r="DS240" s="61"/>
      <c r="DT240" s="61"/>
      <c r="DU240" s="61"/>
      <c r="DV240" s="61"/>
      <c r="DW240" s="61"/>
      <c r="DX240" s="61"/>
      <c r="DY240" s="61"/>
      <c r="DZ240" s="61"/>
      <c r="EA240" s="61"/>
      <c r="EB240" s="61"/>
      <c r="EC240" s="61"/>
      <c r="ED240" s="61"/>
      <c r="EE240" s="61"/>
      <c r="EF240" s="61"/>
      <c r="EG240" s="61"/>
      <c r="EH240" s="61"/>
      <c r="EI240" s="61"/>
      <c r="EJ240" s="61"/>
      <c r="EK240" s="61"/>
      <c r="EL240" s="61"/>
      <c r="EM240" s="61"/>
      <c r="EN240" s="61"/>
      <c r="EO240" s="61"/>
      <c r="EP240" s="61"/>
      <c r="EQ240" s="61"/>
      <c r="ER240" s="61"/>
      <c r="ES240" s="61"/>
      <c r="ET240" s="61"/>
      <c r="EU240" s="61"/>
      <c r="EV240" s="61"/>
      <c r="EW240" s="61"/>
      <c r="EX240" s="61"/>
      <c r="EY240" s="61"/>
      <c r="EZ240" s="61"/>
      <c r="FA240" s="61"/>
      <c r="FB240" s="61"/>
      <c r="FC240" s="61"/>
      <c r="FD240" s="61"/>
      <c r="FE240" s="61"/>
      <c r="FF240" s="61"/>
      <c r="FG240" s="61"/>
      <c r="FH240" s="61"/>
      <c r="FI240" s="61"/>
      <c r="FJ240" s="61"/>
      <c r="FK240" s="61"/>
      <c r="FL240" s="61"/>
      <c r="FM240" s="61"/>
      <c r="FN240" s="61"/>
      <c r="FO240" s="61"/>
      <c r="FP240" s="61"/>
      <c r="FQ240" s="61"/>
      <c r="FR240" s="61"/>
      <c r="FS240" s="61"/>
      <c r="FT240" s="61"/>
      <c r="FU240" s="61"/>
      <c r="FV240" s="61"/>
      <c r="FW240" s="61"/>
      <c r="FX240" s="61"/>
      <c r="FY240" s="61"/>
      <c r="FZ240" s="61"/>
      <c r="GA240" s="61"/>
      <c r="GB240" s="61"/>
      <c r="GC240" s="61"/>
      <c r="GD240" s="61"/>
      <c r="GE240" s="61"/>
      <c r="GF240" s="61"/>
      <c r="GG240" s="61"/>
      <c r="GH240" s="61"/>
      <c r="GI240" s="61"/>
      <c r="GJ240" s="61"/>
      <c r="GK240" s="61"/>
      <c r="GL240" s="61"/>
      <c r="GM240" s="61"/>
      <c r="GN240" s="61"/>
      <c r="GO240" s="61"/>
      <c r="GP240" s="61"/>
      <c r="GQ240" s="61"/>
      <c r="GR240" s="61"/>
      <c r="GS240" s="61"/>
      <c r="GT240" s="61"/>
      <c r="GU240" s="61"/>
      <c r="GV240" s="61"/>
      <c r="GW240" s="61"/>
      <c r="GX240" s="61"/>
      <c r="GY240" s="61"/>
      <c r="GZ240" s="61"/>
      <c r="HA240" s="61"/>
      <c r="HB240" s="61"/>
      <c r="HC240" s="61"/>
      <c r="HD240" s="61"/>
      <c r="HE240" s="61"/>
      <c r="HF240" s="61"/>
      <c r="HG240" s="61"/>
      <c r="HH240" s="61"/>
      <c r="HI240" s="61"/>
      <c r="HJ240" s="61"/>
      <c r="HK240" s="61"/>
      <c r="HL240" s="61"/>
      <c r="HM240" s="61"/>
      <c r="HN240" s="61"/>
      <c r="HO240" s="61"/>
      <c r="HP240" s="61"/>
      <c r="HQ240" s="61"/>
      <c r="HR240" s="61"/>
      <c r="HS240" s="61"/>
      <c r="HT240" s="61"/>
      <c r="HU240" s="61"/>
      <c r="HV240" s="61"/>
      <c r="HW240" s="61"/>
      <c r="HX240" s="61"/>
      <c r="HY240" s="61"/>
      <c r="HZ240" s="61"/>
      <c r="IA240" s="61"/>
      <c r="IB240" s="61"/>
      <c r="IC240" s="61"/>
      <c r="ID240" s="61"/>
      <c r="IE240" s="61"/>
      <c r="IF240" s="61"/>
      <c r="IG240" s="61"/>
      <c r="IH240" s="61"/>
      <c r="II240" s="61"/>
      <c r="IJ240" s="61"/>
      <c r="IK240" s="61"/>
      <c r="IL240" s="61"/>
      <c r="IM240" s="61"/>
      <c r="IN240" s="61"/>
      <c r="IO240" s="61"/>
      <c r="IP240" s="61"/>
      <c r="IQ240" s="61"/>
      <c r="IR240" s="61"/>
      <c r="IS240" s="61"/>
      <c r="IT240" s="61"/>
      <c r="IU240" s="61"/>
      <c r="IV240" s="61"/>
      <c r="IW240" s="61"/>
    </row>
    <row r="241" customFormat="false" ht="27" hidden="false" customHeight="false" outlineLevel="0" collapsed="false">
      <c r="A241" s="97" t="n">
        <v>36871</v>
      </c>
      <c r="B241" s="98" t="s">
        <v>511</v>
      </c>
      <c r="C241" s="100" t="s">
        <v>512</v>
      </c>
      <c r="D241" s="98" t="s">
        <v>513</v>
      </c>
      <c r="E241" s="101"/>
      <c r="F241" s="101"/>
      <c r="G241" s="84" t="s">
        <v>514</v>
      </c>
      <c r="H241" s="101" t="n">
        <v>3</v>
      </c>
      <c r="I241" s="81" t="s">
        <v>515</v>
      </c>
      <c r="J241" s="84" t="s">
        <v>516</v>
      </c>
      <c r="K241" s="84" t="s">
        <v>111</v>
      </c>
      <c r="L241" s="84" t="s">
        <v>111</v>
      </c>
      <c r="M241" s="84" t="s">
        <v>111</v>
      </c>
      <c r="N241" s="102" t="s">
        <v>517</v>
      </c>
      <c r="O241" s="61"/>
      <c r="P241" s="61"/>
      <c r="Q241" s="61"/>
      <c r="R241" s="61"/>
      <c r="S241" s="61"/>
      <c r="T241" s="61"/>
      <c r="U241" s="61"/>
      <c r="V241" s="61"/>
      <c r="W241" s="61"/>
      <c r="X241" s="61"/>
      <c r="Y241" s="61"/>
      <c r="Z241" s="61"/>
      <c r="AA241" s="61"/>
      <c r="AB241" s="61"/>
      <c r="AC241" s="61"/>
      <c r="AD241" s="61"/>
      <c r="AE241" s="61"/>
      <c r="AF241" s="61"/>
      <c r="AG241" s="61"/>
      <c r="AH241" s="61"/>
      <c r="AI241" s="61"/>
      <c r="AJ241" s="61"/>
      <c r="AK241" s="61"/>
      <c r="AL241" s="61"/>
      <c r="AM241" s="61"/>
      <c r="AN241" s="61"/>
      <c r="AO241" s="61"/>
      <c r="AP241" s="61"/>
      <c r="AQ241" s="61"/>
      <c r="AR241" s="61"/>
      <c r="AS241" s="61"/>
      <c r="AT241" s="61"/>
      <c r="AU241" s="61"/>
      <c r="AV241" s="61"/>
      <c r="AW241" s="61"/>
      <c r="AX241" s="61"/>
      <c r="AY241" s="61"/>
      <c r="AZ241" s="61"/>
      <c r="BA241" s="61"/>
      <c r="BB241" s="61"/>
      <c r="BC241" s="61"/>
      <c r="BD241" s="61"/>
      <c r="BE241" s="61"/>
      <c r="BF241" s="61"/>
      <c r="BG241" s="61"/>
      <c r="BH241" s="61"/>
      <c r="BI241" s="61"/>
      <c r="BJ241" s="61"/>
      <c r="BK241" s="61"/>
      <c r="BL241" s="61"/>
      <c r="BM241" s="61"/>
      <c r="BN241" s="61"/>
      <c r="BO241" s="61"/>
      <c r="BP241" s="61"/>
      <c r="BQ241" s="61"/>
      <c r="BR241" s="61"/>
      <c r="BS241" s="61"/>
      <c r="BT241" s="61"/>
      <c r="BU241" s="61"/>
      <c r="BV241" s="61"/>
      <c r="BW241" s="61"/>
      <c r="BX241" s="61"/>
      <c r="BY241" s="61"/>
      <c r="BZ241" s="61"/>
      <c r="CA241" s="61"/>
      <c r="CB241" s="61"/>
      <c r="CC241" s="61"/>
      <c r="CD241" s="61"/>
      <c r="CE241" s="61"/>
      <c r="CF241" s="61"/>
      <c r="CG241" s="61"/>
      <c r="CH241" s="61"/>
      <c r="CI241" s="61"/>
      <c r="CJ241" s="61"/>
      <c r="CK241" s="61"/>
      <c r="CL241" s="61"/>
      <c r="CM241" s="61"/>
      <c r="CN241" s="61"/>
      <c r="CO241" s="61"/>
      <c r="CP241" s="61"/>
      <c r="CQ241" s="61"/>
      <c r="CR241" s="61"/>
      <c r="CS241" s="61"/>
      <c r="CT241" s="61"/>
      <c r="CU241" s="61"/>
      <c r="CV241" s="61"/>
      <c r="CW241" s="61"/>
      <c r="CX241" s="61"/>
      <c r="CY241" s="61"/>
      <c r="CZ241" s="61"/>
      <c r="DA241" s="61"/>
      <c r="DB241" s="61"/>
      <c r="DC241" s="61"/>
      <c r="DD241" s="61"/>
      <c r="DE241" s="61"/>
      <c r="DF241" s="61"/>
      <c r="DG241" s="61"/>
      <c r="DH241" s="61"/>
      <c r="DI241" s="61"/>
      <c r="DJ241" s="61"/>
      <c r="DK241" s="61"/>
      <c r="DL241" s="61"/>
      <c r="DM241" s="61"/>
      <c r="DN241" s="61"/>
      <c r="DO241" s="61"/>
      <c r="DP241" s="61"/>
      <c r="DQ241" s="61"/>
      <c r="DR241" s="61"/>
      <c r="DS241" s="61"/>
      <c r="DT241" s="61"/>
      <c r="DU241" s="61"/>
      <c r="DV241" s="61"/>
      <c r="DW241" s="61"/>
      <c r="DX241" s="61"/>
      <c r="DY241" s="61"/>
      <c r="DZ241" s="61"/>
      <c r="EA241" s="61"/>
      <c r="EB241" s="61"/>
      <c r="EC241" s="61"/>
      <c r="ED241" s="61"/>
      <c r="EE241" s="61"/>
      <c r="EF241" s="61"/>
      <c r="EG241" s="61"/>
      <c r="EH241" s="61"/>
      <c r="EI241" s="61"/>
      <c r="EJ241" s="61"/>
      <c r="EK241" s="61"/>
      <c r="EL241" s="61"/>
      <c r="EM241" s="61"/>
      <c r="EN241" s="61"/>
      <c r="EO241" s="61"/>
      <c r="EP241" s="61"/>
      <c r="EQ241" s="61"/>
      <c r="ER241" s="61"/>
      <c r="ES241" s="61"/>
      <c r="ET241" s="61"/>
      <c r="EU241" s="61"/>
      <c r="EV241" s="61"/>
      <c r="EW241" s="61"/>
      <c r="EX241" s="61"/>
      <c r="EY241" s="61"/>
      <c r="EZ241" s="61"/>
      <c r="FA241" s="61"/>
      <c r="FB241" s="61"/>
      <c r="FC241" s="61"/>
      <c r="FD241" s="61"/>
      <c r="FE241" s="61"/>
      <c r="FF241" s="61"/>
      <c r="FG241" s="61"/>
      <c r="FH241" s="61"/>
      <c r="FI241" s="61"/>
      <c r="FJ241" s="61"/>
      <c r="FK241" s="61"/>
      <c r="FL241" s="61"/>
      <c r="FM241" s="61"/>
      <c r="FN241" s="61"/>
      <c r="FO241" s="61"/>
      <c r="FP241" s="61"/>
      <c r="FQ241" s="61"/>
      <c r="FR241" s="61"/>
      <c r="FS241" s="61"/>
      <c r="FT241" s="61"/>
      <c r="FU241" s="61"/>
      <c r="FV241" s="61"/>
      <c r="FW241" s="61"/>
      <c r="FX241" s="61"/>
      <c r="FY241" s="61"/>
      <c r="FZ241" s="61"/>
      <c r="GA241" s="61"/>
      <c r="GB241" s="61"/>
      <c r="GC241" s="61"/>
      <c r="GD241" s="61"/>
      <c r="GE241" s="61"/>
      <c r="GF241" s="61"/>
      <c r="GG241" s="61"/>
      <c r="GH241" s="61"/>
      <c r="GI241" s="61"/>
      <c r="GJ241" s="61"/>
      <c r="GK241" s="61"/>
      <c r="GL241" s="61"/>
      <c r="GM241" s="61"/>
      <c r="GN241" s="61"/>
      <c r="GO241" s="61"/>
      <c r="GP241" s="61"/>
      <c r="GQ241" s="61"/>
      <c r="GR241" s="61"/>
      <c r="GS241" s="61"/>
      <c r="GT241" s="61"/>
      <c r="GU241" s="61"/>
      <c r="GV241" s="61"/>
      <c r="GW241" s="61"/>
      <c r="GX241" s="61"/>
      <c r="GY241" s="61"/>
      <c r="GZ241" s="61"/>
      <c r="HA241" s="61"/>
      <c r="HB241" s="61"/>
      <c r="HC241" s="61"/>
      <c r="HD241" s="61"/>
      <c r="HE241" s="61"/>
      <c r="HF241" s="61"/>
      <c r="HG241" s="61"/>
      <c r="HH241" s="61"/>
      <c r="HI241" s="61"/>
      <c r="HJ241" s="61"/>
      <c r="HK241" s="61"/>
      <c r="HL241" s="61"/>
      <c r="HM241" s="61"/>
      <c r="HN241" s="61"/>
      <c r="HO241" s="61"/>
      <c r="HP241" s="61"/>
      <c r="HQ241" s="61"/>
      <c r="HR241" s="61"/>
      <c r="HS241" s="61"/>
      <c r="HT241" s="61"/>
      <c r="HU241" s="61"/>
      <c r="HV241" s="61"/>
      <c r="HW241" s="61"/>
      <c r="HX241" s="61"/>
      <c r="HY241" s="61"/>
      <c r="HZ241" s="61"/>
      <c r="IA241" s="61"/>
      <c r="IB241" s="61"/>
      <c r="IC241" s="61"/>
      <c r="ID241" s="61"/>
      <c r="IE241" s="61"/>
      <c r="IF241" s="61"/>
      <c r="IG241" s="61"/>
      <c r="IH241" s="61"/>
      <c r="II241" s="61"/>
      <c r="IJ241" s="61"/>
      <c r="IK241" s="61"/>
      <c r="IL241" s="61"/>
      <c r="IM241" s="61"/>
      <c r="IN241" s="61"/>
      <c r="IO241" s="61"/>
      <c r="IP241" s="61"/>
      <c r="IQ241" s="61"/>
      <c r="IR241" s="61"/>
      <c r="IS241" s="61"/>
      <c r="IT241" s="61"/>
      <c r="IU241" s="61"/>
      <c r="IV241" s="61"/>
      <c r="IW241" s="61"/>
    </row>
    <row r="242" customFormat="false" ht="13.5" hidden="false" customHeight="false" outlineLevel="0" collapsed="false">
      <c r="A242" s="97" t="n">
        <v>36871</v>
      </c>
      <c r="B242" s="98" t="s">
        <v>40</v>
      </c>
      <c r="C242" s="98" t="s">
        <v>518</v>
      </c>
      <c r="D242" s="98" t="s">
        <v>519</v>
      </c>
      <c r="E242" s="101"/>
      <c r="F242" s="101"/>
      <c r="G242" s="84" t="s">
        <v>520</v>
      </c>
      <c r="H242" s="101" t="n">
        <v>1</v>
      </c>
      <c r="I242" s="81" t="s">
        <v>521</v>
      </c>
      <c r="J242" s="84" t="s">
        <v>502</v>
      </c>
      <c r="K242" s="84" t="s">
        <v>111</v>
      </c>
      <c r="L242" s="84" t="s">
        <v>111</v>
      </c>
      <c r="M242" s="84" t="s">
        <v>111</v>
      </c>
      <c r="N242" s="102" t="n">
        <v>1</v>
      </c>
      <c r="O242" s="61"/>
      <c r="P242" s="61"/>
      <c r="Q242" s="61"/>
      <c r="R242" s="61"/>
      <c r="S242" s="61"/>
      <c r="T242" s="61"/>
      <c r="U242" s="61"/>
      <c r="V242" s="61"/>
      <c r="W242" s="61"/>
      <c r="X242" s="61"/>
      <c r="Y242" s="61"/>
      <c r="Z242" s="61"/>
      <c r="AA242" s="61"/>
      <c r="AB242" s="61"/>
      <c r="AC242" s="61"/>
      <c r="AD242" s="61"/>
      <c r="AE242" s="61"/>
      <c r="AF242" s="61"/>
      <c r="AG242" s="61"/>
      <c r="AH242" s="61"/>
      <c r="AI242" s="61"/>
      <c r="AJ242" s="61"/>
      <c r="AK242" s="61"/>
      <c r="AL242" s="61"/>
      <c r="AM242" s="61"/>
      <c r="AN242" s="61"/>
      <c r="AO242" s="61"/>
      <c r="AP242" s="61"/>
      <c r="AQ242" s="61"/>
      <c r="AR242" s="61"/>
      <c r="AS242" s="61"/>
      <c r="AT242" s="61"/>
      <c r="AU242" s="61"/>
      <c r="AV242" s="61"/>
      <c r="AW242" s="61"/>
      <c r="AX242" s="61"/>
      <c r="AY242" s="61"/>
      <c r="AZ242" s="61"/>
      <c r="BA242" s="61"/>
      <c r="BB242" s="61"/>
      <c r="BC242" s="61"/>
      <c r="BD242" s="61"/>
      <c r="BE242" s="61"/>
      <c r="BF242" s="61"/>
      <c r="BG242" s="61"/>
      <c r="BH242" s="61"/>
      <c r="BI242" s="61"/>
      <c r="BJ242" s="61"/>
      <c r="BK242" s="61"/>
      <c r="BL242" s="61"/>
      <c r="BM242" s="61"/>
      <c r="BN242" s="61"/>
      <c r="BO242" s="61"/>
      <c r="BP242" s="61"/>
      <c r="BQ242" s="61"/>
      <c r="BR242" s="61"/>
      <c r="BS242" s="61"/>
      <c r="BT242" s="61"/>
      <c r="BU242" s="61"/>
      <c r="BV242" s="61"/>
      <c r="BW242" s="61"/>
      <c r="BX242" s="61"/>
      <c r="BY242" s="61"/>
      <c r="BZ242" s="61"/>
      <c r="CA242" s="61"/>
      <c r="CB242" s="61"/>
      <c r="CC242" s="61"/>
      <c r="CD242" s="61"/>
      <c r="CE242" s="61"/>
      <c r="CF242" s="61"/>
      <c r="CG242" s="61"/>
      <c r="CH242" s="61"/>
      <c r="CI242" s="61"/>
      <c r="CJ242" s="61"/>
      <c r="CK242" s="61"/>
      <c r="CL242" s="61"/>
      <c r="CM242" s="61"/>
      <c r="CN242" s="61"/>
      <c r="CO242" s="61"/>
      <c r="CP242" s="61"/>
      <c r="CQ242" s="61"/>
      <c r="CR242" s="61"/>
      <c r="CS242" s="61"/>
      <c r="CT242" s="61"/>
      <c r="CU242" s="61"/>
      <c r="CV242" s="61"/>
      <c r="CW242" s="61"/>
      <c r="CX242" s="61"/>
      <c r="CY242" s="61"/>
      <c r="CZ242" s="61"/>
      <c r="DA242" s="61"/>
      <c r="DB242" s="61"/>
      <c r="DC242" s="61"/>
      <c r="DD242" s="61"/>
      <c r="DE242" s="61"/>
      <c r="DF242" s="61"/>
      <c r="DG242" s="61"/>
      <c r="DH242" s="61"/>
      <c r="DI242" s="61"/>
      <c r="DJ242" s="61"/>
      <c r="DK242" s="61"/>
      <c r="DL242" s="61"/>
      <c r="DM242" s="61"/>
      <c r="DN242" s="61"/>
      <c r="DO242" s="61"/>
      <c r="DP242" s="61"/>
      <c r="DQ242" s="61"/>
      <c r="DR242" s="61"/>
      <c r="DS242" s="61"/>
      <c r="DT242" s="61"/>
      <c r="DU242" s="61"/>
      <c r="DV242" s="61"/>
      <c r="DW242" s="61"/>
      <c r="DX242" s="61"/>
      <c r="DY242" s="61"/>
      <c r="DZ242" s="61"/>
      <c r="EA242" s="61"/>
      <c r="EB242" s="61"/>
      <c r="EC242" s="61"/>
      <c r="ED242" s="61"/>
      <c r="EE242" s="61"/>
      <c r="EF242" s="61"/>
      <c r="EG242" s="61"/>
      <c r="EH242" s="61"/>
      <c r="EI242" s="61"/>
      <c r="EJ242" s="61"/>
      <c r="EK242" s="61"/>
      <c r="EL242" s="61"/>
      <c r="EM242" s="61"/>
      <c r="EN242" s="61"/>
      <c r="EO242" s="61"/>
      <c r="EP242" s="61"/>
      <c r="EQ242" s="61"/>
      <c r="ER242" s="61"/>
      <c r="ES242" s="61"/>
      <c r="ET242" s="61"/>
      <c r="EU242" s="61"/>
      <c r="EV242" s="61"/>
      <c r="EW242" s="61"/>
      <c r="EX242" s="61"/>
      <c r="EY242" s="61"/>
      <c r="EZ242" s="61"/>
      <c r="FA242" s="61"/>
      <c r="FB242" s="61"/>
      <c r="FC242" s="61"/>
      <c r="FD242" s="61"/>
      <c r="FE242" s="61"/>
      <c r="FF242" s="61"/>
      <c r="FG242" s="61"/>
      <c r="FH242" s="61"/>
      <c r="FI242" s="61"/>
      <c r="FJ242" s="61"/>
      <c r="FK242" s="61"/>
      <c r="FL242" s="61"/>
      <c r="FM242" s="61"/>
      <c r="FN242" s="61"/>
      <c r="FO242" s="61"/>
      <c r="FP242" s="61"/>
      <c r="FQ242" s="61"/>
      <c r="FR242" s="61"/>
      <c r="FS242" s="61"/>
      <c r="FT242" s="61"/>
      <c r="FU242" s="61"/>
      <c r="FV242" s="61"/>
      <c r="FW242" s="61"/>
      <c r="FX242" s="61"/>
      <c r="FY242" s="61"/>
      <c r="FZ242" s="61"/>
      <c r="GA242" s="61"/>
      <c r="GB242" s="61"/>
      <c r="GC242" s="61"/>
      <c r="GD242" s="61"/>
      <c r="GE242" s="61"/>
      <c r="GF242" s="61"/>
      <c r="GG242" s="61"/>
      <c r="GH242" s="61"/>
      <c r="GI242" s="61"/>
      <c r="GJ242" s="61"/>
      <c r="GK242" s="61"/>
      <c r="GL242" s="61"/>
      <c r="GM242" s="61"/>
      <c r="GN242" s="61"/>
      <c r="GO242" s="61"/>
      <c r="GP242" s="61"/>
      <c r="GQ242" s="61"/>
      <c r="GR242" s="61"/>
      <c r="GS242" s="61"/>
      <c r="GT242" s="61"/>
      <c r="GU242" s="61"/>
      <c r="GV242" s="61"/>
      <c r="GW242" s="61"/>
      <c r="GX242" s="61"/>
      <c r="GY242" s="61"/>
      <c r="GZ242" s="61"/>
      <c r="HA242" s="61"/>
      <c r="HB242" s="61"/>
      <c r="HC242" s="61"/>
      <c r="HD242" s="61"/>
      <c r="HE242" s="61"/>
      <c r="HF242" s="61"/>
      <c r="HG242" s="61"/>
      <c r="HH242" s="61"/>
      <c r="HI242" s="61"/>
      <c r="HJ242" s="61"/>
      <c r="HK242" s="61"/>
      <c r="HL242" s="61"/>
      <c r="HM242" s="61"/>
      <c r="HN242" s="61"/>
      <c r="HO242" s="61"/>
      <c r="HP242" s="61"/>
      <c r="HQ242" s="61"/>
      <c r="HR242" s="61"/>
      <c r="HS242" s="61"/>
      <c r="HT242" s="61"/>
      <c r="HU242" s="61"/>
      <c r="HV242" s="61"/>
      <c r="HW242" s="61"/>
      <c r="HX242" s="61"/>
      <c r="HY242" s="61"/>
      <c r="HZ242" s="61"/>
      <c r="IA242" s="61"/>
      <c r="IB242" s="61"/>
      <c r="IC242" s="61"/>
      <c r="ID242" s="61"/>
      <c r="IE242" s="61"/>
      <c r="IF242" s="61"/>
      <c r="IG242" s="61"/>
      <c r="IH242" s="61"/>
      <c r="II242" s="61"/>
      <c r="IJ242" s="61"/>
      <c r="IK242" s="61"/>
      <c r="IL242" s="61"/>
      <c r="IM242" s="61"/>
      <c r="IN242" s="61"/>
      <c r="IO242" s="61"/>
      <c r="IP242" s="61"/>
      <c r="IQ242" s="61"/>
      <c r="IR242" s="61"/>
      <c r="IS242" s="61"/>
      <c r="IT242" s="61"/>
      <c r="IU242" s="61"/>
      <c r="IV242" s="61"/>
      <c r="IW242" s="61"/>
    </row>
    <row r="243" customFormat="false" ht="13.5" hidden="false" customHeight="false" outlineLevel="0" collapsed="false">
      <c r="A243" s="97" t="n">
        <v>36871</v>
      </c>
      <c r="B243" s="98" t="s">
        <v>40</v>
      </c>
      <c r="C243" s="98" t="s">
        <v>522</v>
      </c>
      <c r="D243" s="98" t="s">
        <v>523</v>
      </c>
      <c r="E243" s="101"/>
      <c r="F243" s="101"/>
      <c r="G243" s="84" t="s">
        <v>520</v>
      </c>
      <c r="H243" s="101" t="n">
        <v>1</v>
      </c>
      <c r="I243" s="81" t="s">
        <v>524</v>
      </c>
      <c r="J243" s="84" t="s">
        <v>502</v>
      </c>
      <c r="K243" s="84" t="s">
        <v>111</v>
      </c>
      <c r="L243" s="84" t="s">
        <v>111</v>
      </c>
      <c r="M243" s="84" t="s">
        <v>111</v>
      </c>
      <c r="N243" s="102" t="n">
        <v>1</v>
      </c>
      <c r="O243" s="61"/>
      <c r="P243" s="61"/>
      <c r="Q243" s="61"/>
      <c r="R243" s="61"/>
      <c r="S243" s="61"/>
      <c r="T243" s="61"/>
      <c r="U243" s="61"/>
      <c r="V243" s="61"/>
      <c r="W243" s="61"/>
      <c r="X243" s="61"/>
      <c r="Y243" s="61"/>
      <c r="Z243" s="61"/>
      <c r="AA243" s="61"/>
      <c r="AB243" s="61"/>
      <c r="AC243" s="61"/>
      <c r="AD243" s="61"/>
      <c r="AE243" s="61"/>
      <c r="AF243" s="61"/>
      <c r="AG243" s="61"/>
      <c r="AH243" s="61"/>
      <c r="AI243" s="61"/>
      <c r="AJ243" s="61"/>
      <c r="AK243" s="61"/>
      <c r="AL243" s="61"/>
      <c r="AM243" s="61"/>
      <c r="AN243" s="61"/>
      <c r="AO243" s="61"/>
      <c r="AP243" s="61"/>
      <c r="AQ243" s="61"/>
      <c r="AR243" s="61"/>
      <c r="AS243" s="61"/>
      <c r="AT243" s="61"/>
      <c r="AU243" s="61"/>
      <c r="AV243" s="61"/>
      <c r="AW243" s="61"/>
      <c r="AX243" s="61"/>
      <c r="AY243" s="61"/>
      <c r="AZ243" s="61"/>
      <c r="BA243" s="61"/>
      <c r="BB243" s="61"/>
      <c r="BC243" s="61"/>
      <c r="BD243" s="61"/>
      <c r="BE243" s="61"/>
      <c r="BF243" s="61"/>
      <c r="BG243" s="61"/>
      <c r="BH243" s="61"/>
      <c r="BI243" s="61"/>
      <c r="BJ243" s="61"/>
      <c r="BK243" s="61"/>
      <c r="BL243" s="61"/>
      <c r="BM243" s="61"/>
      <c r="BN243" s="61"/>
      <c r="BO243" s="61"/>
      <c r="BP243" s="61"/>
      <c r="BQ243" s="61"/>
      <c r="BR243" s="61"/>
      <c r="BS243" s="61"/>
      <c r="BT243" s="61"/>
      <c r="BU243" s="61"/>
      <c r="BV243" s="61"/>
      <c r="BW243" s="61"/>
      <c r="BX243" s="61"/>
      <c r="BY243" s="61"/>
      <c r="BZ243" s="61"/>
      <c r="CA243" s="61"/>
      <c r="CB243" s="61"/>
      <c r="CC243" s="61"/>
      <c r="CD243" s="61"/>
      <c r="CE243" s="61"/>
      <c r="CF243" s="61"/>
      <c r="CG243" s="61"/>
      <c r="CH243" s="61"/>
      <c r="CI243" s="61"/>
      <c r="CJ243" s="61"/>
      <c r="CK243" s="61"/>
      <c r="CL243" s="61"/>
      <c r="CM243" s="61"/>
      <c r="CN243" s="61"/>
      <c r="CO243" s="61"/>
      <c r="CP243" s="61"/>
      <c r="CQ243" s="61"/>
      <c r="CR243" s="61"/>
      <c r="CS243" s="61"/>
      <c r="CT243" s="61"/>
      <c r="CU243" s="61"/>
      <c r="CV243" s="61"/>
      <c r="CW243" s="61"/>
      <c r="CX243" s="61"/>
      <c r="CY243" s="61"/>
      <c r="CZ243" s="61"/>
      <c r="DA243" s="61"/>
      <c r="DB243" s="61"/>
      <c r="DC243" s="61"/>
      <c r="DD243" s="61"/>
      <c r="DE243" s="61"/>
      <c r="DF243" s="61"/>
      <c r="DG243" s="61"/>
      <c r="DH243" s="61"/>
      <c r="DI243" s="61"/>
      <c r="DJ243" s="61"/>
      <c r="DK243" s="61"/>
      <c r="DL243" s="61"/>
      <c r="DM243" s="61"/>
      <c r="DN243" s="61"/>
      <c r="DO243" s="61"/>
      <c r="DP243" s="61"/>
      <c r="DQ243" s="61"/>
      <c r="DR243" s="61"/>
      <c r="DS243" s="61"/>
      <c r="DT243" s="61"/>
      <c r="DU243" s="61"/>
      <c r="DV243" s="61"/>
      <c r="DW243" s="61"/>
      <c r="DX243" s="61"/>
      <c r="DY243" s="61"/>
      <c r="DZ243" s="61"/>
      <c r="EA243" s="61"/>
      <c r="EB243" s="61"/>
      <c r="EC243" s="61"/>
      <c r="ED243" s="61"/>
      <c r="EE243" s="61"/>
      <c r="EF243" s="61"/>
      <c r="EG243" s="61"/>
      <c r="EH243" s="61"/>
      <c r="EI243" s="61"/>
      <c r="EJ243" s="61"/>
      <c r="EK243" s="61"/>
      <c r="EL243" s="61"/>
      <c r="EM243" s="61"/>
      <c r="EN243" s="61"/>
      <c r="EO243" s="61"/>
      <c r="EP243" s="61"/>
      <c r="EQ243" s="61"/>
      <c r="ER243" s="61"/>
      <c r="ES243" s="61"/>
      <c r="ET243" s="61"/>
      <c r="EU243" s="61"/>
      <c r="EV243" s="61"/>
      <c r="EW243" s="61"/>
      <c r="EX243" s="61"/>
      <c r="EY243" s="61"/>
      <c r="EZ243" s="61"/>
      <c r="FA243" s="61"/>
      <c r="FB243" s="61"/>
      <c r="FC243" s="61"/>
      <c r="FD243" s="61"/>
      <c r="FE243" s="61"/>
      <c r="FF243" s="61"/>
      <c r="FG243" s="61"/>
      <c r="FH243" s="61"/>
      <c r="FI243" s="61"/>
      <c r="FJ243" s="61"/>
      <c r="FK243" s="61"/>
      <c r="FL243" s="61"/>
      <c r="FM243" s="61"/>
      <c r="FN243" s="61"/>
      <c r="FO243" s="61"/>
      <c r="FP243" s="61"/>
      <c r="FQ243" s="61"/>
      <c r="FR243" s="61"/>
      <c r="FS243" s="61"/>
      <c r="FT243" s="61"/>
      <c r="FU243" s="61"/>
      <c r="FV243" s="61"/>
      <c r="FW243" s="61"/>
      <c r="FX243" s="61"/>
      <c r="FY243" s="61"/>
      <c r="FZ243" s="61"/>
      <c r="GA243" s="61"/>
      <c r="GB243" s="61"/>
      <c r="GC243" s="61"/>
      <c r="GD243" s="61"/>
      <c r="GE243" s="61"/>
      <c r="GF243" s="61"/>
      <c r="GG243" s="61"/>
      <c r="GH243" s="61"/>
      <c r="GI243" s="61"/>
      <c r="GJ243" s="61"/>
      <c r="GK243" s="61"/>
      <c r="GL243" s="61"/>
      <c r="GM243" s="61"/>
      <c r="GN243" s="61"/>
      <c r="GO243" s="61"/>
      <c r="GP243" s="61"/>
      <c r="GQ243" s="61"/>
      <c r="GR243" s="61"/>
      <c r="GS243" s="61"/>
      <c r="GT243" s="61"/>
      <c r="GU243" s="61"/>
      <c r="GV243" s="61"/>
      <c r="GW243" s="61"/>
      <c r="GX243" s="61"/>
      <c r="GY243" s="61"/>
      <c r="GZ243" s="61"/>
      <c r="HA243" s="61"/>
      <c r="HB243" s="61"/>
      <c r="HC243" s="61"/>
      <c r="HD243" s="61"/>
      <c r="HE243" s="61"/>
      <c r="HF243" s="61"/>
      <c r="HG243" s="61"/>
      <c r="HH243" s="61"/>
      <c r="HI243" s="61"/>
      <c r="HJ243" s="61"/>
      <c r="HK243" s="61"/>
      <c r="HL243" s="61"/>
      <c r="HM243" s="61"/>
      <c r="HN243" s="61"/>
      <c r="HO243" s="61"/>
      <c r="HP243" s="61"/>
      <c r="HQ243" s="61"/>
      <c r="HR243" s="61"/>
      <c r="HS243" s="61"/>
      <c r="HT243" s="61"/>
      <c r="HU243" s="61"/>
      <c r="HV243" s="61"/>
      <c r="HW243" s="61"/>
      <c r="HX243" s="61"/>
      <c r="HY243" s="61"/>
      <c r="HZ243" s="61"/>
      <c r="IA243" s="61"/>
      <c r="IB243" s="61"/>
      <c r="IC243" s="61"/>
      <c r="ID243" s="61"/>
      <c r="IE243" s="61"/>
      <c r="IF243" s="61"/>
      <c r="IG243" s="61"/>
      <c r="IH243" s="61"/>
      <c r="II243" s="61"/>
      <c r="IJ243" s="61"/>
      <c r="IK243" s="61"/>
      <c r="IL243" s="61"/>
      <c r="IM243" s="61"/>
      <c r="IN243" s="61"/>
      <c r="IO243" s="61"/>
      <c r="IP243" s="61"/>
      <c r="IQ243" s="61"/>
      <c r="IR243" s="61"/>
      <c r="IS243" s="61"/>
      <c r="IT243" s="61"/>
      <c r="IU243" s="61"/>
      <c r="IV243" s="61"/>
      <c r="IW243" s="61"/>
    </row>
    <row r="244" customFormat="false" ht="27" hidden="false" customHeight="false" outlineLevel="0" collapsed="false">
      <c r="A244" s="97" t="n">
        <v>36868</v>
      </c>
      <c r="B244" s="98" t="s">
        <v>40</v>
      </c>
      <c r="C244" s="100" t="s">
        <v>191</v>
      </c>
      <c r="D244" s="98" t="s">
        <v>513</v>
      </c>
      <c r="E244" s="101"/>
      <c r="F244" s="101"/>
      <c r="G244" s="84" t="s">
        <v>120</v>
      </c>
      <c r="H244" s="101" t="n">
        <v>3</v>
      </c>
      <c r="I244" s="81" t="s">
        <v>525</v>
      </c>
      <c r="J244" s="98" t="s">
        <v>526</v>
      </c>
      <c r="K244" s="84" t="s">
        <v>111</v>
      </c>
      <c r="L244" s="84" t="s">
        <v>111</v>
      </c>
      <c r="M244" s="84" t="s">
        <v>111</v>
      </c>
      <c r="N244" s="102" t="n">
        <v>1</v>
      </c>
      <c r="O244" s="61"/>
      <c r="P244" s="61"/>
      <c r="Q244" s="61"/>
      <c r="R244" s="61"/>
      <c r="S244" s="61"/>
      <c r="T244" s="61"/>
      <c r="U244" s="61"/>
      <c r="V244" s="61"/>
      <c r="W244" s="61"/>
      <c r="X244" s="61"/>
      <c r="Y244" s="61"/>
      <c r="Z244" s="61"/>
      <c r="AA244" s="61"/>
      <c r="AB244" s="61"/>
      <c r="AC244" s="61"/>
      <c r="AD244" s="61"/>
      <c r="AE244" s="61"/>
      <c r="AF244" s="61"/>
      <c r="AG244" s="61"/>
      <c r="AH244" s="61"/>
      <c r="AI244" s="61"/>
      <c r="AJ244" s="61"/>
      <c r="AK244" s="61"/>
      <c r="AL244" s="61"/>
      <c r="AM244" s="61"/>
      <c r="AN244" s="61"/>
      <c r="AO244" s="61"/>
      <c r="AP244" s="61"/>
      <c r="AQ244" s="61"/>
      <c r="AR244" s="61"/>
      <c r="AS244" s="61"/>
      <c r="AT244" s="61"/>
      <c r="AU244" s="61"/>
      <c r="AV244" s="61"/>
      <c r="AW244" s="61"/>
      <c r="AX244" s="61"/>
      <c r="AY244" s="61"/>
      <c r="AZ244" s="61"/>
      <c r="BA244" s="61"/>
      <c r="BB244" s="61"/>
      <c r="BC244" s="61"/>
      <c r="BD244" s="61"/>
      <c r="BE244" s="61"/>
      <c r="BF244" s="61"/>
      <c r="BG244" s="61"/>
      <c r="BH244" s="61"/>
      <c r="BI244" s="61"/>
      <c r="BJ244" s="61"/>
      <c r="BK244" s="61"/>
      <c r="BL244" s="61"/>
      <c r="BM244" s="61"/>
      <c r="BN244" s="61"/>
      <c r="BO244" s="61"/>
      <c r="BP244" s="61"/>
      <c r="BQ244" s="61"/>
      <c r="BR244" s="61"/>
      <c r="BS244" s="61"/>
      <c r="BT244" s="61"/>
      <c r="BU244" s="61"/>
      <c r="BV244" s="61"/>
      <c r="BW244" s="61"/>
      <c r="BX244" s="61"/>
      <c r="BY244" s="61"/>
      <c r="BZ244" s="61"/>
      <c r="CA244" s="61"/>
      <c r="CB244" s="61"/>
      <c r="CC244" s="61"/>
      <c r="CD244" s="61"/>
      <c r="CE244" s="61"/>
      <c r="CF244" s="61"/>
      <c r="CG244" s="61"/>
      <c r="CH244" s="61"/>
      <c r="CI244" s="61"/>
      <c r="CJ244" s="61"/>
      <c r="CK244" s="61"/>
      <c r="CL244" s="61"/>
      <c r="CM244" s="61"/>
      <c r="CN244" s="61"/>
      <c r="CO244" s="61"/>
      <c r="CP244" s="61"/>
      <c r="CQ244" s="61"/>
      <c r="CR244" s="61"/>
      <c r="CS244" s="61"/>
      <c r="CT244" s="61"/>
      <c r="CU244" s="61"/>
      <c r="CV244" s="61"/>
      <c r="CW244" s="61"/>
      <c r="CX244" s="61"/>
      <c r="CY244" s="61"/>
      <c r="CZ244" s="61"/>
      <c r="DA244" s="61"/>
      <c r="DB244" s="61"/>
      <c r="DC244" s="61"/>
      <c r="DD244" s="61"/>
      <c r="DE244" s="61"/>
      <c r="DF244" s="61"/>
      <c r="DG244" s="61"/>
      <c r="DH244" s="61"/>
      <c r="DI244" s="61"/>
      <c r="DJ244" s="61"/>
      <c r="DK244" s="61"/>
      <c r="DL244" s="61"/>
      <c r="DM244" s="61"/>
      <c r="DN244" s="61"/>
      <c r="DO244" s="61"/>
      <c r="DP244" s="61"/>
      <c r="DQ244" s="61"/>
      <c r="DR244" s="61"/>
      <c r="DS244" s="61"/>
      <c r="DT244" s="61"/>
      <c r="DU244" s="61"/>
      <c r="DV244" s="61"/>
      <c r="DW244" s="61"/>
      <c r="DX244" s="61"/>
      <c r="DY244" s="61"/>
      <c r="DZ244" s="61"/>
      <c r="EA244" s="61"/>
      <c r="EB244" s="61"/>
      <c r="EC244" s="61"/>
      <c r="ED244" s="61"/>
      <c r="EE244" s="61"/>
      <c r="EF244" s="61"/>
      <c r="EG244" s="61"/>
      <c r="EH244" s="61"/>
      <c r="EI244" s="61"/>
      <c r="EJ244" s="61"/>
      <c r="EK244" s="61"/>
      <c r="EL244" s="61"/>
      <c r="EM244" s="61"/>
      <c r="EN244" s="61"/>
      <c r="EO244" s="61"/>
      <c r="EP244" s="61"/>
      <c r="EQ244" s="61"/>
      <c r="ER244" s="61"/>
      <c r="ES244" s="61"/>
      <c r="ET244" s="61"/>
      <c r="EU244" s="61"/>
      <c r="EV244" s="61"/>
      <c r="EW244" s="61"/>
      <c r="EX244" s="61"/>
      <c r="EY244" s="61"/>
      <c r="EZ244" s="61"/>
      <c r="FA244" s="61"/>
      <c r="FB244" s="61"/>
      <c r="FC244" s="61"/>
      <c r="FD244" s="61"/>
      <c r="FE244" s="61"/>
      <c r="FF244" s="61"/>
      <c r="FG244" s="61"/>
      <c r="FH244" s="61"/>
      <c r="FI244" s="61"/>
      <c r="FJ244" s="61"/>
      <c r="FK244" s="61"/>
      <c r="FL244" s="61"/>
      <c r="FM244" s="61"/>
      <c r="FN244" s="61"/>
      <c r="FO244" s="61"/>
      <c r="FP244" s="61"/>
      <c r="FQ244" s="61"/>
      <c r="FR244" s="61"/>
      <c r="FS244" s="61"/>
      <c r="FT244" s="61"/>
      <c r="FU244" s="61"/>
      <c r="FV244" s="61"/>
      <c r="FW244" s="61"/>
      <c r="FX244" s="61"/>
      <c r="FY244" s="61"/>
      <c r="FZ244" s="61"/>
      <c r="GA244" s="61"/>
      <c r="GB244" s="61"/>
      <c r="GC244" s="61"/>
      <c r="GD244" s="61"/>
      <c r="GE244" s="61"/>
      <c r="GF244" s="61"/>
      <c r="GG244" s="61"/>
      <c r="GH244" s="61"/>
      <c r="GI244" s="61"/>
      <c r="GJ244" s="61"/>
      <c r="GK244" s="61"/>
      <c r="GL244" s="61"/>
      <c r="GM244" s="61"/>
      <c r="GN244" s="61"/>
      <c r="GO244" s="61"/>
      <c r="GP244" s="61"/>
      <c r="GQ244" s="61"/>
      <c r="GR244" s="61"/>
      <c r="GS244" s="61"/>
      <c r="GT244" s="61"/>
      <c r="GU244" s="61"/>
      <c r="GV244" s="61"/>
      <c r="GW244" s="61"/>
      <c r="GX244" s="61"/>
      <c r="GY244" s="61"/>
      <c r="GZ244" s="61"/>
      <c r="HA244" s="61"/>
      <c r="HB244" s="61"/>
      <c r="HC244" s="61"/>
      <c r="HD244" s="61"/>
      <c r="HE244" s="61"/>
      <c r="HF244" s="61"/>
      <c r="HG244" s="61"/>
      <c r="HH244" s="61"/>
      <c r="HI244" s="61"/>
      <c r="HJ244" s="61"/>
      <c r="HK244" s="61"/>
      <c r="HL244" s="61"/>
      <c r="HM244" s="61"/>
      <c r="HN244" s="61"/>
      <c r="HO244" s="61"/>
      <c r="HP244" s="61"/>
      <c r="HQ244" s="61"/>
      <c r="HR244" s="61"/>
      <c r="HS244" s="61"/>
      <c r="HT244" s="61"/>
      <c r="HU244" s="61"/>
      <c r="HV244" s="61"/>
      <c r="HW244" s="61"/>
      <c r="HX244" s="61"/>
      <c r="HY244" s="61"/>
      <c r="HZ244" s="61"/>
      <c r="IA244" s="61"/>
      <c r="IB244" s="61"/>
      <c r="IC244" s="61"/>
      <c r="ID244" s="61"/>
      <c r="IE244" s="61"/>
      <c r="IF244" s="61"/>
      <c r="IG244" s="61"/>
      <c r="IH244" s="61"/>
      <c r="II244" s="61"/>
      <c r="IJ244" s="61"/>
      <c r="IK244" s="61"/>
      <c r="IL244" s="61"/>
      <c r="IM244" s="61"/>
      <c r="IN244" s="61"/>
      <c r="IO244" s="61"/>
      <c r="IP244" s="61"/>
      <c r="IQ244" s="61"/>
      <c r="IR244" s="61"/>
      <c r="IS244" s="61"/>
      <c r="IT244" s="61"/>
      <c r="IU244" s="61"/>
      <c r="IV244" s="61"/>
      <c r="IW244" s="61"/>
    </row>
    <row r="245" customFormat="false" ht="27" hidden="false" customHeight="false" outlineLevel="0" collapsed="false">
      <c r="A245" s="97" t="n">
        <v>36868</v>
      </c>
      <c r="B245" s="98" t="s">
        <v>40</v>
      </c>
      <c r="C245" s="100" t="s">
        <v>188</v>
      </c>
      <c r="D245" s="98" t="s">
        <v>513</v>
      </c>
      <c r="E245" s="101"/>
      <c r="F245" s="101"/>
      <c r="G245" s="84" t="s">
        <v>120</v>
      </c>
      <c r="H245" s="101" t="n">
        <v>3</v>
      </c>
      <c r="I245" s="81" t="s">
        <v>527</v>
      </c>
      <c r="J245" s="98"/>
      <c r="K245" s="84" t="s">
        <v>111</v>
      </c>
      <c r="L245" s="84" t="s">
        <v>111</v>
      </c>
      <c r="M245" s="84" t="s">
        <v>111</v>
      </c>
      <c r="N245" s="102" t="n">
        <v>1</v>
      </c>
      <c r="O245" s="61"/>
      <c r="P245" s="61"/>
      <c r="Q245" s="61"/>
      <c r="R245" s="61"/>
      <c r="S245" s="61"/>
      <c r="T245" s="61"/>
      <c r="U245" s="61"/>
      <c r="V245" s="61"/>
      <c r="W245" s="61"/>
      <c r="X245" s="61"/>
      <c r="Y245" s="61"/>
      <c r="Z245" s="61"/>
      <c r="AA245" s="61"/>
      <c r="AB245" s="61"/>
      <c r="AC245" s="61"/>
      <c r="AD245" s="61"/>
      <c r="AE245" s="61"/>
      <c r="AF245" s="61"/>
      <c r="AG245" s="61"/>
      <c r="AH245" s="61"/>
      <c r="AI245" s="61"/>
      <c r="AJ245" s="61"/>
      <c r="AK245" s="61"/>
      <c r="AL245" s="61"/>
      <c r="AM245" s="61"/>
      <c r="AN245" s="61"/>
      <c r="AO245" s="61"/>
      <c r="AP245" s="61"/>
      <c r="AQ245" s="61"/>
      <c r="AR245" s="61"/>
      <c r="AS245" s="61"/>
      <c r="AT245" s="61"/>
      <c r="AU245" s="61"/>
      <c r="AV245" s="61"/>
      <c r="AW245" s="61"/>
      <c r="AX245" s="61"/>
      <c r="AY245" s="61"/>
      <c r="AZ245" s="61"/>
      <c r="BA245" s="61"/>
      <c r="BB245" s="61"/>
      <c r="BC245" s="61"/>
      <c r="BD245" s="61"/>
      <c r="BE245" s="61"/>
      <c r="BF245" s="61"/>
      <c r="BG245" s="61"/>
      <c r="BH245" s="61"/>
      <c r="BI245" s="61"/>
      <c r="BJ245" s="61"/>
      <c r="BK245" s="61"/>
      <c r="BL245" s="61"/>
      <c r="BM245" s="61"/>
      <c r="BN245" s="61"/>
      <c r="BO245" s="61"/>
      <c r="BP245" s="61"/>
      <c r="BQ245" s="61"/>
      <c r="BR245" s="61"/>
      <c r="BS245" s="61"/>
      <c r="BT245" s="61"/>
      <c r="BU245" s="61"/>
      <c r="BV245" s="61"/>
      <c r="BW245" s="61"/>
      <c r="BX245" s="61"/>
      <c r="BY245" s="61"/>
      <c r="BZ245" s="61"/>
      <c r="CA245" s="61"/>
      <c r="CB245" s="61"/>
      <c r="CC245" s="61"/>
      <c r="CD245" s="61"/>
      <c r="CE245" s="61"/>
      <c r="CF245" s="61"/>
      <c r="CG245" s="61"/>
      <c r="CH245" s="61"/>
      <c r="CI245" s="61"/>
      <c r="CJ245" s="61"/>
      <c r="CK245" s="61"/>
      <c r="CL245" s="61"/>
      <c r="CM245" s="61"/>
      <c r="CN245" s="61"/>
      <c r="CO245" s="61"/>
      <c r="CP245" s="61"/>
      <c r="CQ245" s="61"/>
      <c r="CR245" s="61"/>
      <c r="CS245" s="61"/>
      <c r="CT245" s="61"/>
      <c r="CU245" s="61"/>
      <c r="CV245" s="61"/>
      <c r="CW245" s="61"/>
      <c r="CX245" s="61"/>
      <c r="CY245" s="61"/>
      <c r="CZ245" s="61"/>
      <c r="DA245" s="61"/>
      <c r="DB245" s="61"/>
      <c r="DC245" s="61"/>
      <c r="DD245" s="61"/>
      <c r="DE245" s="61"/>
      <c r="DF245" s="61"/>
      <c r="DG245" s="61"/>
      <c r="DH245" s="61"/>
      <c r="DI245" s="61"/>
      <c r="DJ245" s="61"/>
      <c r="DK245" s="61"/>
      <c r="DL245" s="61"/>
      <c r="DM245" s="61"/>
      <c r="DN245" s="61"/>
      <c r="DO245" s="61"/>
      <c r="DP245" s="61"/>
      <c r="DQ245" s="61"/>
      <c r="DR245" s="61"/>
      <c r="DS245" s="61"/>
      <c r="DT245" s="61"/>
      <c r="DU245" s="61"/>
      <c r="DV245" s="61"/>
      <c r="DW245" s="61"/>
      <c r="DX245" s="61"/>
      <c r="DY245" s="61"/>
      <c r="DZ245" s="61"/>
      <c r="EA245" s="61"/>
      <c r="EB245" s="61"/>
      <c r="EC245" s="61"/>
      <c r="ED245" s="61"/>
      <c r="EE245" s="61"/>
      <c r="EF245" s="61"/>
      <c r="EG245" s="61"/>
      <c r="EH245" s="61"/>
      <c r="EI245" s="61"/>
      <c r="EJ245" s="61"/>
      <c r="EK245" s="61"/>
      <c r="EL245" s="61"/>
      <c r="EM245" s="61"/>
      <c r="EN245" s="61"/>
      <c r="EO245" s="61"/>
      <c r="EP245" s="61"/>
      <c r="EQ245" s="61"/>
      <c r="ER245" s="61"/>
      <c r="ES245" s="61"/>
      <c r="ET245" s="61"/>
      <c r="EU245" s="61"/>
      <c r="EV245" s="61"/>
      <c r="EW245" s="61"/>
      <c r="EX245" s="61"/>
      <c r="EY245" s="61"/>
      <c r="EZ245" s="61"/>
      <c r="FA245" s="61"/>
      <c r="FB245" s="61"/>
      <c r="FC245" s="61"/>
      <c r="FD245" s="61"/>
      <c r="FE245" s="61"/>
      <c r="FF245" s="61"/>
      <c r="FG245" s="61"/>
      <c r="FH245" s="61"/>
      <c r="FI245" s="61"/>
      <c r="FJ245" s="61"/>
      <c r="FK245" s="61"/>
      <c r="FL245" s="61"/>
      <c r="FM245" s="61"/>
      <c r="FN245" s="61"/>
      <c r="FO245" s="61"/>
      <c r="FP245" s="61"/>
      <c r="FQ245" s="61"/>
      <c r="FR245" s="61"/>
      <c r="FS245" s="61"/>
      <c r="FT245" s="61"/>
      <c r="FU245" s="61"/>
      <c r="FV245" s="61"/>
      <c r="FW245" s="61"/>
      <c r="FX245" s="61"/>
      <c r="FY245" s="61"/>
      <c r="FZ245" s="61"/>
      <c r="GA245" s="61"/>
      <c r="GB245" s="61"/>
      <c r="GC245" s="61"/>
      <c r="GD245" s="61"/>
      <c r="GE245" s="61"/>
      <c r="GF245" s="61"/>
      <c r="GG245" s="61"/>
      <c r="GH245" s="61"/>
      <c r="GI245" s="61"/>
      <c r="GJ245" s="61"/>
      <c r="GK245" s="61"/>
      <c r="GL245" s="61"/>
      <c r="GM245" s="61"/>
      <c r="GN245" s="61"/>
      <c r="GO245" s="61"/>
      <c r="GP245" s="61"/>
      <c r="GQ245" s="61"/>
      <c r="GR245" s="61"/>
      <c r="GS245" s="61"/>
      <c r="GT245" s="61"/>
      <c r="GU245" s="61"/>
      <c r="GV245" s="61"/>
      <c r="GW245" s="61"/>
      <c r="GX245" s="61"/>
      <c r="GY245" s="61"/>
      <c r="GZ245" s="61"/>
      <c r="HA245" s="61"/>
      <c r="HB245" s="61"/>
      <c r="HC245" s="61"/>
      <c r="HD245" s="61"/>
      <c r="HE245" s="61"/>
      <c r="HF245" s="61"/>
      <c r="HG245" s="61"/>
      <c r="HH245" s="61"/>
      <c r="HI245" s="61"/>
      <c r="HJ245" s="61"/>
      <c r="HK245" s="61"/>
      <c r="HL245" s="61"/>
      <c r="HM245" s="61"/>
      <c r="HN245" s="61"/>
      <c r="HO245" s="61"/>
      <c r="HP245" s="61"/>
      <c r="HQ245" s="61"/>
      <c r="HR245" s="61"/>
      <c r="HS245" s="61"/>
      <c r="HT245" s="61"/>
      <c r="HU245" s="61"/>
      <c r="HV245" s="61"/>
      <c r="HW245" s="61"/>
      <c r="HX245" s="61"/>
      <c r="HY245" s="61"/>
      <c r="HZ245" s="61"/>
      <c r="IA245" s="61"/>
      <c r="IB245" s="61"/>
      <c r="IC245" s="61"/>
      <c r="ID245" s="61"/>
      <c r="IE245" s="61"/>
      <c r="IF245" s="61"/>
      <c r="IG245" s="61"/>
      <c r="IH245" s="61"/>
      <c r="II245" s="61"/>
      <c r="IJ245" s="61"/>
      <c r="IK245" s="61"/>
      <c r="IL245" s="61"/>
      <c r="IM245" s="61"/>
      <c r="IN245" s="61"/>
      <c r="IO245" s="61"/>
      <c r="IP245" s="61"/>
      <c r="IQ245" s="61"/>
      <c r="IR245" s="61"/>
      <c r="IS245" s="61"/>
      <c r="IT245" s="61"/>
      <c r="IU245" s="61"/>
      <c r="IV245" s="61"/>
      <c r="IW245" s="61"/>
    </row>
    <row r="246" customFormat="false" ht="27" hidden="false" customHeight="false" outlineLevel="0" collapsed="false">
      <c r="A246" s="97" t="n">
        <v>36868</v>
      </c>
      <c r="B246" s="98" t="s">
        <v>40</v>
      </c>
      <c r="C246" s="100" t="s">
        <v>528</v>
      </c>
      <c r="D246" s="98" t="s">
        <v>519</v>
      </c>
      <c r="E246" s="101" t="s">
        <v>529</v>
      </c>
      <c r="F246" s="101"/>
      <c r="G246" s="84" t="s">
        <v>520</v>
      </c>
      <c r="H246" s="101" t="n">
        <v>1</v>
      </c>
      <c r="I246" s="81" t="s">
        <v>530</v>
      </c>
      <c r="J246" s="98" t="s">
        <v>531</v>
      </c>
      <c r="K246" s="84" t="s">
        <v>111</v>
      </c>
      <c r="L246" s="84" t="s">
        <v>111</v>
      </c>
      <c r="M246" s="84" t="s">
        <v>111</v>
      </c>
      <c r="N246" s="102" t="n">
        <v>1</v>
      </c>
      <c r="O246" s="61"/>
      <c r="P246" s="61"/>
      <c r="Q246" s="61"/>
      <c r="R246" s="61"/>
      <c r="S246" s="61"/>
      <c r="T246" s="61"/>
      <c r="U246" s="61"/>
      <c r="V246" s="61"/>
      <c r="W246" s="61"/>
      <c r="X246" s="61"/>
      <c r="Y246" s="61"/>
      <c r="Z246" s="61"/>
      <c r="AA246" s="61"/>
      <c r="AB246" s="61"/>
      <c r="AC246" s="61"/>
      <c r="AD246" s="61"/>
      <c r="AE246" s="61"/>
      <c r="AF246" s="61"/>
      <c r="AG246" s="61"/>
      <c r="AH246" s="61"/>
      <c r="AI246" s="61"/>
      <c r="AJ246" s="61"/>
      <c r="AK246" s="61"/>
      <c r="AL246" s="61"/>
      <c r="AM246" s="61"/>
      <c r="AN246" s="61"/>
      <c r="AO246" s="61"/>
      <c r="AP246" s="61"/>
      <c r="AQ246" s="61"/>
      <c r="AR246" s="61"/>
      <c r="AS246" s="61"/>
      <c r="AT246" s="61"/>
      <c r="AU246" s="61"/>
      <c r="AV246" s="61"/>
      <c r="AW246" s="61"/>
      <c r="AX246" s="61"/>
      <c r="AY246" s="61"/>
      <c r="AZ246" s="61"/>
      <c r="BA246" s="61"/>
      <c r="BB246" s="61"/>
      <c r="BC246" s="61"/>
      <c r="BD246" s="61"/>
      <c r="BE246" s="61"/>
      <c r="BF246" s="61"/>
      <c r="BG246" s="61"/>
      <c r="BH246" s="61"/>
      <c r="BI246" s="61"/>
      <c r="BJ246" s="61"/>
      <c r="BK246" s="61"/>
      <c r="BL246" s="61"/>
      <c r="BM246" s="61"/>
      <c r="BN246" s="61"/>
      <c r="BO246" s="61"/>
      <c r="BP246" s="61"/>
      <c r="BQ246" s="61"/>
      <c r="BR246" s="61"/>
      <c r="BS246" s="61"/>
      <c r="BT246" s="61"/>
      <c r="BU246" s="61"/>
      <c r="BV246" s="61"/>
      <c r="BW246" s="61"/>
      <c r="BX246" s="61"/>
      <c r="BY246" s="61"/>
      <c r="BZ246" s="61"/>
      <c r="CA246" s="61"/>
      <c r="CB246" s="61"/>
      <c r="CC246" s="61"/>
      <c r="CD246" s="61"/>
      <c r="CE246" s="61"/>
      <c r="CF246" s="61"/>
      <c r="CG246" s="61"/>
      <c r="CH246" s="61"/>
      <c r="CI246" s="61"/>
      <c r="CJ246" s="61"/>
      <c r="CK246" s="61"/>
      <c r="CL246" s="61"/>
      <c r="CM246" s="61"/>
      <c r="CN246" s="61"/>
      <c r="CO246" s="61"/>
      <c r="CP246" s="61"/>
      <c r="CQ246" s="61"/>
      <c r="CR246" s="61"/>
      <c r="CS246" s="61"/>
      <c r="CT246" s="61"/>
      <c r="CU246" s="61"/>
      <c r="CV246" s="61"/>
      <c r="CW246" s="61"/>
      <c r="CX246" s="61"/>
      <c r="CY246" s="61"/>
      <c r="CZ246" s="61"/>
      <c r="DA246" s="61"/>
      <c r="DB246" s="61"/>
      <c r="DC246" s="61"/>
      <c r="DD246" s="61"/>
      <c r="DE246" s="61"/>
      <c r="DF246" s="61"/>
      <c r="DG246" s="61"/>
      <c r="DH246" s="61"/>
      <c r="DI246" s="61"/>
      <c r="DJ246" s="61"/>
      <c r="DK246" s="61"/>
      <c r="DL246" s="61"/>
      <c r="DM246" s="61"/>
      <c r="DN246" s="61"/>
      <c r="DO246" s="61"/>
      <c r="DP246" s="61"/>
      <c r="DQ246" s="61"/>
      <c r="DR246" s="61"/>
      <c r="DS246" s="61"/>
      <c r="DT246" s="61"/>
      <c r="DU246" s="61"/>
      <c r="DV246" s="61"/>
      <c r="DW246" s="61"/>
      <c r="DX246" s="61"/>
      <c r="DY246" s="61"/>
      <c r="DZ246" s="61"/>
      <c r="EA246" s="61"/>
      <c r="EB246" s="61"/>
      <c r="EC246" s="61"/>
      <c r="ED246" s="61"/>
      <c r="EE246" s="61"/>
      <c r="EF246" s="61"/>
      <c r="EG246" s="61"/>
      <c r="EH246" s="61"/>
      <c r="EI246" s="61"/>
      <c r="EJ246" s="61"/>
      <c r="EK246" s="61"/>
      <c r="EL246" s="61"/>
      <c r="EM246" s="61"/>
      <c r="EN246" s="61"/>
      <c r="EO246" s="61"/>
      <c r="EP246" s="61"/>
      <c r="EQ246" s="61"/>
      <c r="ER246" s="61"/>
      <c r="ES246" s="61"/>
      <c r="ET246" s="61"/>
      <c r="EU246" s="61"/>
      <c r="EV246" s="61"/>
      <c r="EW246" s="61"/>
      <c r="EX246" s="61"/>
      <c r="EY246" s="61"/>
      <c r="EZ246" s="61"/>
      <c r="FA246" s="61"/>
      <c r="FB246" s="61"/>
      <c r="FC246" s="61"/>
      <c r="FD246" s="61"/>
      <c r="FE246" s="61"/>
      <c r="FF246" s="61"/>
      <c r="FG246" s="61"/>
      <c r="FH246" s="61"/>
      <c r="FI246" s="61"/>
      <c r="FJ246" s="61"/>
      <c r="FK246" s="61"/>
      <c r="FL246" s="61"/>
      <c r="FM246" s="61"/>
      <c r="FN246" s="61"/>
      <c r="FO246" s="61"/>
      <c r="FP246" s="61"/>
      <c r="FQ246" s="61"/>
      <c r="FR246" s="61"/>
      <c r="FS246" s="61"/>
      <c r="FT246" s="61"/>
      <c r="FU246" s="61"/>
      <c r="FV246" s="61"/>
      <c r="FW246" s="61"/>
      <c r="FX246" s="61"/>
      <c r="FY246" s="61"/>
      <c r="FZ246" s="61"/>
      <c r="GA246" s="61"/>
      <c r="GB246" s="61"/>
      <c r="GC246" s="61"/>
      <c r="GD246" s="61"/>
      <c r="GE246" s="61"/>
      <c r="GF246" s="61"/>
      <c r="GG246" s="61"/>
      <c r="GH246" s="61"/>
      <c r="GI246" s="61"/>
      <c r="GJ246" s="61"/>
      <c r="GK246" s="61"/>
      <c r="GL246" s="61"/>
      <c r="GM246" s="61"/>
      <c r="GN246" s="61"/>
      <c r="GO246" s="61"/>
      <c r="GP246" s="61"/>
      <c r="GQ246" s="61"/>
      <c r="GR246" s="61"/>
      <c r="GS246" s="61"/>
      <c r="GT246" s="61"/>
      <c r="GU246" s="61"/>
      <c r="GV246" s="61"/>
      <c r="GW246" s="61"/>
      <c r="GX246" s="61"/>
      <c r="GY246" s="61"/>
      <c r="GZ246" s="61"/>
      <c r="HA246" s="61"/>
      <c r="HB246" s="61"/>
      <c r="HC246" s="61"/>
      <c r="HD246" s="61"/>
      <c r="HE246" s="61"/>
      <c r="HF246" s="61"/>
      <c r="HG246" s="61"/>
      <c r="HH246" s="61"/>
      <c r="HI246" s="61"/>
      <c r="HJ246" s="61"/>
      <c r="HK246" s="61"/>
      <c r="HL246" s="61"/>
      <c r="HM246" s="61"/>
      <c r="HN246" s="61"/>
      <c r="HO246" s="61"/>
      <c r="HP246" s="61"/>
      <c r="HQ246" s="61"/>
      <c r="HR246" s="61"/>
      <c r="HS246" s="61"/>
      <c r="HT246" s="61"/>
      <c r="HU246" s="61"/>
      <c r="HV246" s="61"/>
      <c r="HW246" s="61"/>
      <c r="HX246" s="61"/>
      <c r="HY246" s="61"/>
      <c r="HZ246" s="61"/>
      <c r="IA246" s="61"/>
      <c r="IB246" s="61"/>
      <c r="IC246" s="61"/>
      <c r="ID246" s="61"/>
      <c r="IE246" s="61"/>
      <c r="IF246" s="61"/>
      <c r="IG246" s="61"/>
      <c r="IH246" s="61"/>
      <c r="II246" s="61"/>
      <c r="IJ246" s="61"/>
      <c r="IK246" s="61"/>
      <c r="IL246" s="61"/>
      <c r="IM246" s="61"/>
      <c r="IN246" s="61"/>
      <c r="IO246" s="61"/>
      <c r="IP246" s="61"/>
      <c r="IQ246" s="61"/>
      <c r="IR246" s="61"/>
      <c r="IS246" s="61"/>
      <c r="IT246" s="61"/>
      <c r="IU246" s="61"/>
      <c r="IV246" s="61"/>
      <c r="IW246" s="61"/>
    </row>
    <row r="247" customFormat="false" ht="27" hidden="false" customHeight="false" outlineLevel="0" collapsed="false">
      <c r="A247" s="97" t="n">
        <v>36868</v>
      </c>
      <c r="B247" s="98" t="s">
        <v>40</v>
      </c>
      <c r="C247" s="100" t="s">
        <v>228</v>
      </c>
      <c r="D247" s="98" t="s">
        <v>519</v>
      </c>
      <c r="E247" s="101"/>
      <c r="F247" s="101"/>
      <c r="G247" s="84" t="s">
        <v>120</v>
      </c>
      <c r="H247" s="101" t="n">
        <v>3</v>
      </c>
      <c r="I247" s="81" t="s">
        <v>532</v>
      </c>
      <c r="J247" s="98" t="s">
        <v>533</v>
      </c>
      <c r="K247" s="84" t="s">
        <v>115</v>
      </c>
      <c r="L247" s="84" t="s">
        <v>115</v>
      </c>
      <c r="M247" s="84" t="s">
        <v>115</v>
      </c>
      <c r="N247" s="102" t="n">
        <v>1</v>
      </c>
      <c r="O247" s="61"/>
      <c r="P247" s="61"/>
      <c r="Q247" s="61"/>
      <c r="R247" s="61"/>
      <c r="S247" s="61"/>
      <c r="T247" s="61"/>
      <c r="U247" s="61"/>
      <c r="V247" s="61"/>
      <c r="W247" s="61"/>
      <c r="X247" s="61"/>
      <c r="Y247" s="61"/>
      <c r="Z247" s="61"/>
      <c r="AA247" s="61"/>
      <c r="AB247" s="61"/>
      <c r="AC247" s="61"/>
      <c r="AD247" s="61"/>
      <c r="AE247" s="61"/>
      <c r="AF247" s="61"/>
      <c r="AG247" s="61"/>
      <c r="AH247" s="61"/>
      <c r="AI247" s="61"/>
      <c r="AJ247" s="61"/>
      <c r="AK247" s="61"/>
      <c r="AL247" s="61"/>
      <c r="AM247" s="61"/>
      <c r="AN247" s="61"/>
      <c r="AO247" s="61"/>
      <c r="AP247" s="61"/>
      <c r="AQ247" s="61"/>
      <c r="AR247" s="61"/>
      <c r="AS247" s="61"/>
      <c r="AT247" s="61"/>
      <c r="AU247" s="61"/>
      <c r="AV247" s="61"/>
      <c r="AW247" s="61"/>
      <c r="AX247" s="61"/>
      <c r="AY247" s="61"/>
      <c r="AZ247" s="61"/>
      <c r="BA247" s="61"/>
      <c r="BB247" s="61"/>
      <c r="BC247" s="61"/>
      <c r="BD247" s="61"/>
      <c r="BE247" s="61"/>
      <c r="BF247" s="61"/>
      <c r="BG247" s="61"/>
      <c r="BH247" s="61"/>
      <c r="BI247" s="61"/>
      <c r="BJ247" s="61"/>
      <c r="BK247" s="61"/>
      <c r="BL247" s="61"/>
      <c r="BM247" s="61"/>
      <c r="BN247" s="61"/>
      <c r="BO247" s="61"/>
      <c r="BP247" s="61"/>
      <c r="BQ247" s="61"/>
      <c r="BR247" s="61"/>
      <c r="BS247" s="61"/>
      <c r="BT247" s="61"/>
      <c r="BU247" s="61"/>
      <c r="BV247" s="61"/>
      <c r="BW247" s="61"/>
      <c r="BX247" s="61"/>
      <c r="BY247" s="61"/>
      <c r="BZ247" s="61"/>
      <c r="CA247" s="61"/>
      <c r="CB247" s="61"/>
      <c r="CC247" s="61"/>
      <c r="CD247" s="61"/>
      <c r="CE247" s="61"/>
      <c r="CF247" s="61"/>
      <c r="CG247" s="61"/>
      <c r="CH247" s="61"/>
      <c r="CI247" s="61"/>
      <c r="CJ247" s="61"/>
      <c r="CK247" s="61"/>
      <c r="CL247" s="61"/>
      <c r="CM247" s="61"/>
      <c r="CN247" s="61"/>
      <c r="CO247" s="61"/>
      <c r="CP247" s="61"/>
      <c r="CQ247" s="61"/>
      <c r="CR247" s="61"/>
      <c r="CS247" s="61"/>
      <c r="CT247" s="61"/>
      <c r="CU247" s="61"/>
      <c r="CV247" s="61"/>
      <c r="CW247" s="61"/>
      <c r="CX247" s="61"/>
      <c r="CY247" s="61"/>
      <c r="CZ247" s="61"/>
      <c r="DA247" s="61"/>
      <c r="DB247" s="61"/>
      <c r="DC247" s="61"/>
      <c r="DD247" s="61"/>
      <c r="DE247" s="61"/>
      <c r="DF247" s="61"/>
      <c r="DG247" s="61"/>
      <c r="DH247" s="61"/>
      <c r="DI247" s="61"/>
      <c r="DJ247" s="61"/>
      <c r="DK247" s="61"/>
      <c r="DL247" s="61"/>
      <c r="DM247" s="61"/>
      <c r="DN247" s="61"/>
      <c r="DO247" s="61"/>
      <c r="DP247" s="61"/>
      <c r="DQ247" s="61"/>
      <c r="DR247" s="61"/>
      <c r="DS247" s="61"/>
      <c r="DT247" s="61"/>
      <c r="DU247" s="61"/>
      <c r="DV247" s="61"/>
      <c r="DW247" s="61"/>
      <c r="DX247" s="61"/>
      <c r="DY247" s="61"/>
      <c r="DZ247" s="61"/>
      <c r="EA247" s="61"/>
      <c r="EB247" s="61"/>
      <c r="EC247" s="61"/>
      <c r="ED247" s="61"/>
      <c r="EE247" s="61"/>
      <c r="EF247" s="61"/>
      <c r="EG247" s="61"/>
      <c r="EH247" s="61"/>
      <c r="EI247" s="61"/>
      <c r="EJ247" s="61"/>
      <c r="EK247" s="61"/>
      <c r="EL247" s="61"/>
      <c r="EM247" s="61"/>
      <c r="EN247" s="61"/>
      <c r="EO247" s="61"/>
      <c r="EP247" s="61"/>
      <c r="EQ247" s="61"/>
      <c r="ER247" s="61"/>
      <c r="ES247" s="61"/>
      <c r="ET247" s="61"/>
      <c r="EU247" s="61"/>
      <c r="EV247" s="61"/>
      <c r="EW247" s="61"/>
      <c r="EX247" s="61"/>
      <c r="EY247" s="61"/>
      <c r="EZ247" s="61"/>
      <c r="FA247" s="61"/>
      <c r="FB247" s="61"/>
      <c r="FC247" s="61"/>
      <c r="FD247" s="61"/>
      <c r="FE247" s="61"/>
      <c r="FF247" s="61"/>
      <c r="FG247" s="61"/>
      <c r="FH247" s="61"/>
      <c r="FI247" s="61"/>
      <c r="FJ247" s="61"/>
      <c r="FK247" s="61"/>
      <c r="FL247" s="61"/>
      <c r="FM247" s="61"/>
      <c r="FN247" s="61"/>
      <c r="FO247" s="61"/>
      <c r="FP247" s="61"/>
      <c r="FQ247" s="61"/>
      <c r="FR247" s="61"/>
      <c r="FS247" s="61"/>
      <c r="FT247" s="61"/>
      <c r="FU247" s="61"/>
      <c r="FV247" s="61"/>
      <c r="FW247" s="61"/>
      <c r="FX247" s="61"/>
      <c r="FY247" s="61"/>
      <c r="FZ247" s="61"/>
      <c r="GA247" s="61"/>
      <c r="GB247" s="61"/>
      <c r="GC247" s="61"/>
      <c r="GD247" s="61"/>
      <c r="GE247" s="61"/>
      <c r="GF247" s="61"/>
      <c r="GG247" s="61"/>
      <c r="GH247" s="61"/>
      <c r="GI247" s="61"/>
      <c r="GJ247" s="61"/>
      <c r="GK247" s="61"/>
      <c r="GL247" s="61"/>
      <c r="GM247" s="61"/>
      <c r="GN247" s="61"/>
      <c r="GO247" s="61"/>
      <c r="GP247" s="61"/>
      <c r="GQ247" s="61"/>
      <c r="GR247" s="61"/>
      <c r="GS247" s="61"/>
      <c r="GT247" s="61"/>
      <c r="GU247" s="61"/>
      <c r="GV247" s="61"/>
      <c r="GW247" s="61"/>
      <c r="GX247" s="61"/>
      <c r="GY247" s="61"/>
      <c r="GZ247" s="61"/>
      <c r="HA247" s="61"/>
      <c r="HB247" s="61"/>
      <c r="HC247" s="61"/>
      <c r="HD247" s="61"/>
      <c r="HE247" s="61"/>
      <c r="HF247" s="61"/>
      <c r="HG247" s="61"/>
      <c r="HH247" s="61"/>
      <c r="HI247" s="61"/>
      <c r="HJ247" s="61"/>
      <c r="HK247" s="61"/>
      <c r="HL247" s="61"/>
      <c r="HM247" s="61"/>
      <c r="HN247" s="61"/>
      <c r="HO247" s="61"/>
      <c r="HP247" s="61"/>
      <c r="HQ247" s="61"/>
      <c r="HR247" s="61"/>
      <c r="HS247" s="61"/>
      <c r="HT247" s="61"/>
      <c r="HU247" s="61"/>
      <c r="HV247" s="61"/>
      <c r="HW247" s="61"/>
      <c r="HX247" s="61"/>
      <c r="HY247" s="61"/>
      <c r="HZ247" s="61"/>
      <c r="IA247" s="61"/>
      <c r="IB247" s="61"/>
      <c r="IC247" s="61"/>
      <c r="ID247" s="61"/>
      <c r="IE247" s="61"/>
      <c r="IF247" s="61"/>
      <c r="IG247" s="61"/>
      <c r="IH247" s="61"/>
      <c r="II247" s="61"/>
      <c r="IJ247" s="61"/>
      <c r="IK247" s="61"/>
      <c r="IL247" s="61"/>
      <c r="IM247" s="61"/>
      <c r="IN247" s="61"/>
      <c r="IO247" s="61"/>
      <c r="IP247" s="61"/>
      <c r="IQ247" s="61"/>
      <c r="IR247" s="61"/>
      <c r="IS247" s="61"/>
      <c r="IT247" s="61"/>
      <c r="IU247" s="61"/>
      <c r="IV247" s="61"/>
      <c r="IW247" s="61"/>
    </row>
    <row r="248" customFormat="false" ht="27" hidden="false" customHeight="false" outlineLevel="0" collapsed="false">
      <c r="A248" s="97" t="n">
        <v>36868</v>
      </c>
      <c r="B248" s="98" t="s">
        <v>511</v>
      </c>
      <c r="C248" s="100" t="s">
        <v>534</v>
      </c>
      <c r="D248" s="98" t="s">
        <v>535</v>
      </c>
      <c r="E248" s="101"/>
      <c r="F248" s="101"/>
      <c r="G248" s="84" t="s">
        <v>120</v>
      </c>
      <c r="H248" s="101" t="n">
        <v>3</v>
      </c>
      <c r="I248" s="81" t="s">
        <v>536</v>
      </c>
      <c r="J248" s="84"/>
      <c r="K248" s="84" t="s">
        <v>111</v>
      </c>
      <c r="L248" s="84" t="s">
        <v>111</v>
      </c>
      <c r="M248" s="84" t="s">
        <v>111</v>
      </c>
      <c r="N248" s="102" t="n">
        <v>1</v>
      </c>
      <c r="O248" s="61"/>
      <c r="P248" s="61"/>
      <c r="Q248" s="61"/>
      <c r="R248" s="61"/>
      <c r="S248" s="61"/>
      <c r="T248" s="61"/>
      <c r="U248" s="61"/>
      <c r="V248" s="61"/>
      <c r="W248" s="61"/>
      <c r="X248" s="61"/>
      <c r="Y248" s="61"/>
      <c r="Z248" s="61"/>
      <c r="AA248" s="61"/>
      <c r="AB248" s="61"/>
      <c r="AC248" s="61"/>
      <c r="AD248" s="61"/>
      <c r="AE248" s="61"/>
      <c r="AF248" s="61"/>
      <c r="AG248" s="61"/>
      <c r="AH248" s="61"/>
      <c r="AI248" s="61"/>
      <c r="AJ248" s="61"/>
      <c r="AK248" s="61"/>
      <c r="AL248" s="61"/>
      <c r="AM248" s="61"/>
      <c r="AN248" s="61"/>
      <c r="AO248" s="61"/>
      <c r="AP248" s="61"/>
      <c r="AQ248" s="61"/>
      <c r="AR248" s="61"/>
      <c r="AS248" s="61"/>
      <c r="AT248" s="61"/>
      <c r="AU248" s="61"/>
      <c r="AV248" s="61"/>
      <c r="AW248" s="61"/>
      <c r="AX248" s="61"/>
      <c r="AY248" s="61"/>
      <c r="AZ248" s="61"/>
      <c r="BA248" s="61"/>
      <c r="BB248" s="61"/>
      <c r="BC248" s="61"/>
      <c r="BD248" s="61"/>
      <c r="BE248" s="61"/>
      <c r="BF248" s="61"/>
      <c r="BG248" s="61"/>
      <c r="BH248" s="61"/>
      <c r="BI248" s="61"/>
      <c r="BJ248" s="61"/>
      <c r="BK248" s="61"/>
      <c r="BL248" s="61"/>
      <c r="BM248" s="61"/>
      <c r="BN248" s="61"/>
      <c r="BO248" s="61"/>
      <c r="BP248" s="61"/>
      <c r="BQ248" s="61"/>
      <c r="BR248" s="61"/>
      <c r="BS248" s="61"/>
      <c r="BT248" s="61"/>
      <c r="BU248" s="61"/>
      <c r="BV248" s="61"/>
      <c r="BW248" s="61"/>
      <c r="BX248" s="61"/>
      <c r="BY248" s="61"/>
      <c r="BZ248" s="61"/>
      <c r="CA248" s="61"/>
      <c r="CB248" s="61"/>
      <c r="CC248" s="61"/>
      <c r="CD248" s="61"/>
      <c r="CE248" s="61"/>
      <c r="CF248" s="61"/>
      <c r="CG248" s="61"/>
      <c r="CH248" s="61"/>
      <c r="CI248" s="61"/>
      <c r="CJ248" s="61"/>
      <c r="CK248" s="61"/>
      <c r="CL248" s="61"/>
      <c r="CM248" s="61"/>
      <c r="CN248" s="61"/>
      <c r="CO248" s="61"/>
      <c r="CP248" s="61"/>
      <c r="CQ248" s="61"/>
      <c r="CR248" s="61"/>
      <c r="CS248" s="61"/>
      <c r="CT248" s="61"/>
      <c r="CU248" s="61"/>
      <c r="CV248" s="61"/>
      <c r="CW248" s="61"/>
      <c r="CX248" s="61"/>
      <c r="CY248" s="61"/>
      <c r="CZ248" s="61"/>
      <c r="DA248" s="61"/>
      <c r="DB248" s="61"/>
      <c r="DC248" s="61"/>
      <c r="DD248" s="61"/>
      <c r="DE248" s="61"/>
      <c r="DF248" s="61"/>
      <c r="DG248" s="61"/>
      <c r="DH248" s="61"/>
      <c r="DI248" s="61"/>
      <c r="DJ248" s="61"/>
      <c r="DK248" s="61"/>
      <c r="DL248" s="61"/>
      <c r="DM248" s="61"/>
      <c r="DN248" s="61"/>
      <c r="DO248" s="61"/>
      <c r="DP248" s="61"/>
      <c r="DQ248" s="61"/>
      <c r="DR248" s="61"/>
      <c r="DS248" s="61"/>
      <c r="DT248" s="61"/>
      <c r="DU248" s="61"/>
      <c r="DV248" s="61"/>
      <c r="DW248" s="61"/>
      <c r="DX248" s="61"/>
      <c r="DY248" s="61"/>
      <c r="DZ248" s="61"/>
      <c r="EA248" s="61"/>
      <c r="EB248" s="61"/>
      <c r="EC248" s="61"/>
      <c r="ED248" s="61"/>
      <c r="EE248" s="61"/>
      <c r="EF248" s="61"/>
      <c r="EG248" s="61"/>
      <c r="EH248" s="61"/>
      <c r="EI248" s="61"/>
      <c r="EJ248" s="61"/>
      <c r="EK248" s="61"/>
      <c r="EL248" s="61"/>
      <c r="EM248" s="61"/>
      <c r="EN248" s="61"/>
      <c r="EO248" s="61"/>
      <c r="EP248" s="61"/>
      <c r="EQ248" s="61"/>
      <c r="ER248" s="61"/>
      <c r="ES248" s="61"/>
      <c r="ET248" s="61"/>
      <c r="EU248" s="61"/>
      <c r="EV248" s="61"/>
      <c r="EW248" s="61"/>
      <c r="EX248" s="61"/>
      <c r="EY248" s="61"/>
      <c r="EZ248" s="61"/>
      <c r="FA248" s="61"/>
      <c r="FB248" s="61"/>
      <c r="FC248" s="61"/>
      <c r="FD248" s="61"/>
      <c r="FE248" s="61"/>
      <c r="FF248" s="61"/>
      <c r="FG248" s="61"/>
      <c r="FH248" s="61"/>
      <c r="FI248" s="61"/>
      <c r="FJ248" s="61"/>
      <c r="FK248" s="61"/>
      <c r="FL248" s="61"/>
      <c r="FM248" s="61"/>
      <c r="FN248" s="61"/>
      <c r="FO248" s="61"/>
      <c r="FP248" s="61"/>
      <c r="FQ248" s="61"/>
      <c r="FR248" s="61"/>
      <c r="FS248" s="61"/>
      <c r="FT248" s="61"/>
      <c r="FU248" s="61"/>
      <c r="FV248" s="61"/>
      <c r="FW248" s="61"/>
      <c r="FX248" s="61"/>
      <c r="FY248" s="61"/>
      <c r="FZ248" s="61"/>
      <c r="GA248" s="61"/>
      <c r="GB248" s="61"/>
      <c r="GC248" s="61"/>
      <c r="GD248" s="61"/>
      <c r="GE248" s="61"/>
      <c r="GF248" s="61"/>
      <c r="GG248" s="61"/>
      <c r="GH248" s="61"/>
      <c r="GI248" s="61"/>
      <c r="GJ248" s="61"/>
      <c r="GK248" s="61"/>
      <c r="GL248" s="61"/>
      <c r="GM248" s="61"/>
      <c r="GN248" s="61"/>
      <c r="GO248" s="61"/>
      <c r="GP248" s="61"/>
      <c r="GQ248" s="61"/>
      <c r="GR248" s="61"/>
      <c r="GS248" s="61"/>
      <c r="GT248" s="61"/>
      <c r="GU248" s="61"/>
      <c r="GV248" s="61"/>
      <c r="GW248" s="61"/>
      <c r="GX248" s="61"/>
      <c r="GY248" s="61"/>
      <c r="GZ248" s="61"/>
      <c r="HA248" s="61"/>
      <c r="HB248" s="61"/>
      <c r="HC248" s="61"/>
      <c r="HD248" s="61"/>
      <c r="HE248" s="61"/>
      <c r="HF248" s="61"/>
      <c r="HG248" s="61"/>
      <c r="HH248" s="61"/>
      <c r="HI248" s="61"/>
      <c r="HJ248" s="61"/>
      <c r="HK248" s="61"/>
      <c r="HL248" s="61"/>
      <c r="HM248" s="61"/>
      <c r="HN248" s="61"/>
      <c r="HO248" s="61"/>
      <c r="HP248" s="61"/>
      <c r="HQ248" s="61"/>
      <c r="HR248" s="61"/>
      <c r="HS248" s="61"/>
      <c r="HT248" s="61"/>
      <c r="HU248" s="61"/>
      <c r="HV248" s="61"/>
      <c r="HW248" s="61"/>
      <c r="HX248" s="61"/>
      <c r="HY248" s="61"/>
      <c r="HZ248" s="61"/>
      <c r="IA248" s="61"/>
      <c r="IB248" s="61"/>
      <c r="IC248" s="61"/>
      <c r="ID248" s="61"/>
      <c r="IE248" s="61"/>
      <c r="IF248" s="61"/>
      <c r="IG248" s="61"/>
      <c r="IH248" s="61"/>
      <c r="II248" s="61"/>
      <c r="IJ248" s="61"/>
      <c r="IK248" s="61"/>
      <c r="IL248" s="61"/>
      <c r="IM248" s="61"/>
      <c r="IN248" s="61"/>
      <c r="IO248" s="61"/>
      <c r="IP248" s="61"/>
      <c r="IQ248" s="61"/>
      <c r="IR248" s="61"/>
      <c r="IS248" s="61"/>
      <c r="IT248" s="61"/>
      <c r="IU248" s="61"/>
      <c r="IV248" s="61"/>
      <c r="IW248" s="61"/>
    </row>
    <row r="249" customFormat="false" ht="27" hidden="false" customHeight="false" outlineLevel="0" collapsed="false">
      <c r="A249" s="97" t="n">
        <v>36867</v>
      </c>
      <c r="B249" s="98" t="s">
        <v>120</v>
      </c>
      <c r="C249" s="100" t="s">
        <v>537</v>
      </c>
      <c r="D249" s="98" t="s">
        <v>42</v>
      </c>
      <c r="E249" s="101"/>
      <c r="F249" s="101"/>
      <c r="G249" s="84" t="s">
        <v>120</v>
      </c>
      <c r="H249" s="101" t="n">
        <v>3</v>
      </c>
      <c r="I249" s="81" t="s">
        <v>538</v>
      </c>
      <c r="J249" s="98" t="s">
        <v>539</v>
      </c>
      <c r="K249" s="84" t="s">
        <v>111</v>
      </c>
      <c r="L249" s="84" t="s">
        <v>111</v>
      </c>
      <c r="M249" s="84" t="s">
        <v>111</v>
      </c>
      <c r="N249" s="102" t="n">
        <v>1</v>
      </c>
      <c r="O249" s="61"/>
      <c r="P249" s="61"/>
      <c r="Q249" s="61"/>
      <c r="R249" s="61"/>
      <c r="S249" s="61"/>
      <c r="T249" s="61"/>
      <c r="U249" s="61"/>
      <c r="V249" s="61"/>
      <c r="W249" s="61"/>
      <c r="X249" s="61"/>
      <c r="Y249" s="61"/>
      <c r="Z249" s="61"/>
      <c r="AA249" s="61"/>
      <c r="AB249" s="61"/>
      <c r="AC249" s="61"/>
      <c r="AD249" s="61"/>
      <c r="AE249" s="61"/>
      <c r="AF249" s="61"/>
      <c r="AG249" s="61"/>
      <c r="AH249" s="61"/>
      <c r="AI249" s="61"/>
      <c r="AJ249" s="61"/>
      <c r="AK249" s="61"/>
      <c r="AL249" s="61"/>
      <c r="AM249" s="61"/>
      <c r="AN249" s="61"/>
      <c r="AO249" s="61"/>
      <c r="AP249" s="61"/>
      <c r="AQ249" s="61"/>
      <c r="AR249" s="61"/>
      <c r="AS249" s="61"/>
      <c r="AT249" s="61"/>
      <c r="AU249" s="61"/>
      <c r="AV249" s="61"/>
      <c r="AW249" s="61"/>
      <c r="AX249" s="61"/>
      <c r="AY249" s="61"/>
      <c r="AZ249" s="61"/>
      <c r="BA249" s="61"/>
      <c r="BB249" s="61"/>
      <c r="BC249" s="61"/>
      <c r="BD249" s="61"/>
      <c r="BE249" s="61"/>
      <c r="BF249" s="61"/>
      <c r="BG249" s="61"/>
      <c r="BH249" s="61"/>
      <c r="BI249" s="61"/>
      <c r="BJ249" s="61"/>
      <c r="BK249" s="61"/>
      <c r="BL249" s="61"/>
      <c r="BM249" s="61"/>
      <c r="BN249" s="61"/>
      <c r="BO249" s="61"/>
      <c r="BP249" s="61"/>
      <c r="BQ249" s="61"/>
      <c r="BR249" s="61"/>
      <c r="BS249" s="61"/>
      <c r="BT249" s="61"/>
      <c r="BU249" s="61"/>
      <c r="BV249" s="61"/>
      <c r="BW249" s="61"/>
      <c r="BX249" s="61"/>
      <c r="BY249" s="61"/>
      <c r="BZ249" s="61"/>
      <c r="CA249" s="61"/>
      <c r="CB249" s="61"/>
      <c r="CC249" s="61"/>
      <c r="CD249" s="61"/>
      <c r="CE249" s="61"/>
      <c r="CF249" s="61"/>
      <c r="CG249" s="61"/>
      <c r="CH249" s="61"/>
      <c r="CI249" s="61"/>
      <c r="CJ249" s="61"/>
      <c r="CK249" s="61"/>
      <c r="CL249" s="61"/>
      <c r="CM249" s="61"/>
      <c r="CN249" s="61"/>
      <c r="CO249" s="61"/>
      <c r="CP249" s="61"/>
      <c r="CQ249" s="61"/>
      <c r="CR249" s="61"/>
      <c r="CS249" s="61"/>
      <c r="CT249" s="61"/>
      <c r="CU249" s="61"/>
      <c r="CV249" s="61"/>
      <c r="CW249" s="61"/>
      <c r="CX249" s="61"/>
      <c r="CY249" s="61"/>
      <c r="CZ249" s="61"/>
      <c r="DA249" s="61"/>
      <c r="DB249" s="61"/>
      <c r="DC249" s="61"/>
      <c r="DD249" s="61"/>
      <c r="DE249" s="61"/>
      <c r="DF249" s="61"/>
      <c r="DG249" s="61"/>
      <c r="DH249" s="61"/>
      <c r="DI249" s="61"/>
      <c r="DJ249" s="61"/>
      <c r="DK249" s="61"/>
      <c r="DL249" s="61"/>
      <c r="DM249" s="61"/>
      <c r="DN249" s="61"/>
      <c r="DO249" s="61"/>
      <c r="DP249" s="61"/>
      <c r="DQ249" s="61"/>
      <c r="DR249" s="61"/>
      <c r="DS249" s="61"/>
      <c r="DT249" s="61"/>
      <c r="DU249" s="61"/>
      <c r="DV249" s="61"/>
      <c r="DW249" s="61"/>
      <c r="DX249" s="61"/>
      <c r="DY249" s="61"/>
      <c r="DZ249" s="61"/>
      <c r="EA249" s="61"/>
      <c r="EB249" s="61"/>
      <c r="EC249" s="61"/>
      <c r="ED249" s="61"/>
      <c r="EE249" s="61"/>
      <c r="EF249" s="61"/>
      <c r="EG249" s="61"/>
      <c r="EH249" s="61"/>
      <c r="EI249" s="61"/>
      <c r="EJ249" s="61"/>
      <c r="EK249" s="61"/>
      <c r="EL249" s="61"/>
      <c r="EM249" s="61"/>
      <c r="EN249" s="61"/>
      <c r="EO249" s="61"/>
      <c r="EP249" s="61"/>
      <c r="EQ249" s="61"/>
      <c r="ER249" s="61"/>
      <c r="ES249" s="61"/>
      <c r="ET249" s="61"/>
      <c r="EU249" s="61"/>
      <c r="EV249" s="61"/>
      <c r="EW249" s="61"/>
      <c r="EX249" s="61"/>
      <c r="EY249" s="61"/>
      <c r="EZ249" s="61"/>
      <c r="FA249" s="61"/>
      <c r="FB249" s="61"/>
      <c r="FC249" s="61"/>
      <c r="FD249" s="61"/>
      <c r="FE249" s="61"/>
      <c r="FF249" s="61"/>
      <c r="FG249" s="61"/>
      <c r="FH249" s="61"/>
      <c r="FI249" s="61"/>
      <c r="FJ249" s="61"/>
      <c r="FK249" s="61"/>
      <c r="FL249" s="61"/>
      <c r="FM249" s="61"/>
      <c r="FN249" s="61"/>
      <c r="FO249" s="61"/>
      <c r="FP249" s="61"/>
      <c r="FQ249" s="61"/>
      <c r="FR249" s="61"/>
      <c r="FS249" s="61"/>
      <c r="FT249" s="61"/>
      <c r="FU249" s="61"/>
      <c r="FV249" s="61"/>
      <c r="FW249" s="61"/>
      <c r="FX249" s="61"/>
      <c r="FY249" s="61"/>
      <c r="FZ249" s="61"/>
      <c r="GA249" s="61"/>
      <c r="GB249" s="61"/>
      <c r="GC249" s="61"/>
      <c r="GD249" s="61"/>
      <c r="GE249" s="61"/>
      <c r="GF249" s="61"/>
      <c r="GG249" s="61"/>
      <c r="GH249" s="61"/>
      <c r="GI249" s="61"/>
      <c r="GJ249" s="61"/>
      <c r="GK249" s="61"/>
      <c r="GL249" s="61"/>
      <c r="GM249" s="61"/>
      <c r="GN249" s="61"/>
      <c r="GO249" s="61"/>
      <c r="GP249" s="61"/>
      <c r="GQ249" s="61"/>
      <c r="GR249" s="61"/>
      <c r="GS249" s="61"/>
      <c r="GT249" s="61"/>
      <c r="GU249" s="61"/>
      <c r="GV249" s="61"/>
      <c r="GW249" s="61"/>
      <c r="GX249" s="61"/>
      <c r="GY249" s="61"/>
      <c r="GZ249" s="61"/>
      <c r="HA249" s="61"/>
      <c r="HB249" s="61"/>
      <c r="HC249" s="61"/>
      <c r="HD249" s="61"/>
      <c r="HE249" s="61"/>
      <c r="HF249" s="61"/>
      <c r="HG249" s="61"/>
      <c r="HH249" s="61"/>
      <c r="HI249" s="61"/>
      <c r="HJ249" s="61"/>
      <c r="HK249" s="61"/>
      <c r="HL249" s="61"/>
      <c r="HM249" s="61"/>
      <c r="HN249" s="61"/>
      <c r="HO249" s="61"/>
      <c r="HP249" s="61"/>
      <c r="HQ249" s="61"/>
      <c r="HR249" s="61"/>
      <c r="HS249" s="61"/>
      <c r="HT249" s="61"/>
      <c r="HU249" s="61"/>
      <c r="HV249" s="61"/>
      <c r="HW249" s="61"/>
      <c r="HX249" s="61"/>
      <c r="HY249" s="61"/>
      <c r="HZ249" s="61"/>
      <c r="IA249" s="61"/>
      <c r="IB249" s="61"/>
      <c r="IC249" s="61"/>
      <c r="ID249" s="61"/>
      <c r="IE249" s="61"/>
      <c r="IF249" s="61"/>
      <c r="IG249" s="61"/>
      <c r="IH249" s="61"/>
      <c r="II249" s="61"/>
      <c r="IJ249" s="61"/>
      <c r="IK249" s="61"/>
      <c r="IL249" s="61"/>
      <c r="IM249" s="61"/>
      <c r="IN249" s="61"/>
      <c r="IO249" s="61"/>
      <c r="IP249" s="61"/>
      <c r="IQ249" s="61"/>
      <c r="IR249" s="61"/>
      <c r="IS249" s="61"/>
      <c r="IT249" s="61"/>
      <c r="IU249" s="61"/>
      <c r="IV249" s="61"/>
      <c r="IW249" s="61"/>
    </row>
    <row r="250" customFormat="false" ht="26.25" hidden="false" customHeight="false" outlineLevel="0" collapsed="false">
      <c r="A250" s="97" t="n">
        <v>36867</v>
      </c>
      <c r="B250" s="98" t="s">
        <v>40</v>
      </c>
      <c r="C250" s="119" t="s">
        <v>188</v>
      </c>
      <c r="D250" s="120" t="s">
        <v>540</v>
      </c>
      <c r="E250" s="111"/>
      <c r="F250" s="111"/>
      <c r="G250" s="115" t="s">
        <v>120</v>
      </c>
      <c r="H250" s="115" t="n">
        <v>3</v>
      </c>
      <c r="I250" s="81" t="s">
        <v>541</v>
      </c>
      <c r="J250" s="100" t="s">
        <v>542</v>
      </c>
      <c r="K250" s="84" t="s">
        <v>111</v>
      </c>
      <c r="L250" s="84" t="s">
        <v>111</v>
      </c>
      <c r="M250" s="84" t="s">
        <v>111</v>
      </c>
      <c r="N250" s="102" t="n">
        <v>1</v>
      </c>
      <c r="O250" s="61"/>
      <c r="P250" s="61"/>
      <c r="Q250" s="61"/>
      <c r="R250" s="61"/>
      <c r="S250" s="61"/>
      <c r="T250" s="61"/>
      <c r="U250" s="61"/>
      <c r="V250" s="61"/>
      <c r="W250" s="61"/>
      <c r="X250" s="61"/>
      <c r="Y250" s="61"/>
      <c r="Z250" s="61"/>
      <c r="AA250" s="61"/>
      <c r="AB250" s="61"/>
      <c r="AC250" s="61"/>
      <c r="AD250" s="61"/>
      <c r="AE250" s="61"/>
      <c r="AF250" s="61"/>
      <c r="AG250" s="61"/>
      <c r="AH250" s="61"/>
      <c r="AI250" s="61"/>
      <c r="AJ250" s="61"/>
      <c r="AK250" s="61"/>
      <c r="AL250" s="61"/>
      <c r="AM250" s="61"/>
      <c r="AN250" s="61"/>
      <c r="AO250" s="61"/>
      <c r="AP250" s="61"/>
      <c r="AQ250" s="61"/>
      <c r="AR250" s="61"/>
      <c r="AS250" s="61"/>
      <c r="AT250" s="61"/>
      <c r="AU250" s="61"/>
      <c r="AV250" s="61"/>
      <c r="AW250" s="61"/>
      <c r="AX250" s="61"/>
      <c r="AY250" s="61"/>
      <c r="AZ250" s="61"/>
      <c r="BA250" s="61"/>
      <c r="BB250" s="61"/>
      <c r="BC250" s="61"/>
      <c r="BD250" s="61"/>
      <c r="BE250" s="61"/>
      <c r="BF250" s="61"/>
      <c r="BG250" s="61"/>
      <c r="BH250" s="61"/>
      <c r="BI250" s="61"/>
      <c r="BJ250" s="61"/>
      <c r="BK250" s="61"/>
      <c r="BL250" s="61"/>
      <c r="BM250" s="61"/>
      <c r="BN250" s="61"/>
      <c r="BO250" s="61"/>
      <c r="BP250" s="61"/>
      <c r="BQ250" s="61"/>
      <c r="BR250" s="61"/>
      <c r="BS250" s="61"/>
      <c r="BT250" s="61"/>
      <c r="BU250" s="61"/>
      <c r="BV250" s="61"/>
      <c r="BW250" s="61"/>
      <c r="BX250" s="61"/>
      <c r="BY250" s="61"/>
      <c r="BZ250" s="61"/>
      <c r="CA250" s="61"/>
      <c r="CB250" s="61"/>
      <c r="CC250" s="61"/>
      <c r="CD250" s="61"/>
      <c r="CE250" s="61"/>
      <c r="CF250" s="61"/>
      <c r="CG250" s="61"/>
      <c r="CH250" s="61"/>
      <c r="CI250" s="61"/>
      <c r="CJ250" s="61"/>
      <c r="CK250" s="61"/>
      <c r="CL250" s="61"/>
      <c r="CM250" s="61"/>
      <c r="CN250" s="61"/>
      <c r="CO250" s="61"/>
      <c r="CP250" s="61"/>
      <c r="CQ250" s="61"/>
      <c r="CR250" s="61"/>
      <c r="CS250" s="61"/>
      <c r="CT250" s="61"/>
      <c r="CU250" s="61"/>
      <c r="CV250" s="61"/>
      <c r="CW250" s="61"/>
      <c r="CX250" s="61"/>
      <c r="CY250" s="61"/>
      <c r="CZ250" s="61"/>
      <c r="DA250" s="61"/>
      <c r="DB250" s="61"/>
      <c r="DC250" s="61"/>
      <c r="DD250" s="61"/>
      <c r="DE250" s="61"/>
      <c r="DF250" s="61"/>
      <c r="DG250" s="61"/>
      <c r="DH250" s="61"/>
      <c r="DI250" s="61"/>
      <c r="DJ250" s="61"/>
      <c r="DK250" s="61"/>
      <c r="DL250" s="61"/>
      <c r="DM250" s="61"/>
      <c r="DN250" s="61"/>
      <c r="DO250" s="61"/>
      <c r="DP250" s="61"/>
      <c r="DQ250" s="61"/>
      <c r="DR250" s="61"/>
      <c r="DS250" s="61"/>
      <c r="DT250" s="61"/>
      <c r="DU250" s="61"/>
      <c r="DV250" s="61"/>
      <c r="DW250" s="61"/>
      <c r="DX250" s="61"/>
      <c r="DY250" s="61"/>
      <c r="DZ250" s="61"/>
      <c r="EA250" s="61"/>
      <c r="EB250" s="61"/>
      <c r="EC250" s="61"/>
      <c r="ED250" s="61"/>
      <c r="EE250" s="61"/>
      <c r="EF250" s="61"/>
      <c r="EG250" s="61"/>
      <c r="EH250" s="61"/>
      <c r="EI250" s="61"/>
      <c r="EJ250" s="61"/>
      <c r="EK250" s="61"/>
      <c r="EL250" s="61"/>
      <c r="EM250" s="61"/>
      <c r="EN250" s="61"/>
      <c r="EO250" s="61"/>
      <c r="EP250" s="61"/>
      <c r="EQ250" s="61"/>
      <c r="ER250" s="61"/>
      <c r="ES250" s="61"/>
      <c r="ET250" s="61"/>
      <c r="EU250" s="61"/>
      <c r="EV250" s="61"/>
      <c r="EW250" s="61"/>
      <c r="EX250" s="61"/>
      <c r="EY250" s="61"/>
      <c r="EZ250" s="61"/>
      <c r="FA250" s="61"/>
      <c r="FB250" s="61"/>
      <c r="FC250" s="61"/>
      <c r="FD250" s="61"/>
      <c r="FE250" s="61"/>
      <c r="FF250" s="61"/>
      <c r="FG250" s="61"/>
      <c r="FH250" s="61"/>
      <c r="FI250" s="61"/>
      <c r="FJ250" s="61"/>
      <c r="FK250" s="61"/>
      <c r="FL250" s="61"/>
      <c r="FM250" s="61"/>
      <c r="FN250" s="61"/>
      <c r="FO250" s="61"/>
      <c r="FP250" s="61"/>
      <c r="FQ250" s="61"/>
      <c r="FR250" s="61"/>
      <c r="FS250" s="61"/>
      <c r="FT250" s="61"/>
      <c r="FU250" s="61"/>
      <c r="FV250" s="61"/>
      <c r="FW250" s="61"/>
      <c r="FX250" s="61"/>
      <c r="FY250" s="61"/>
      <c r="FZ250" s="61"/>
      <c r="GA250" s="61"/>
      <c r="GB250" s="61"/>
      <c r="GC250" s="61"/>
      <c r="GD250" s="61"/>
      <c r="GE250" s="61"/>
      <c r="GF250" s="61"/>
      <c r="GG250" s="61"/>
      <c r="GH250" s="61"/>
      <c r="GI250" s="61"/>
      <c r="GJ250" s="61"/>
      <c r="GK250" s="61"/>
      <c r="GL250" s="61"/>
      <c r="GM250" s="61"/>
      <c r="GN250" s="61"/>
      <c r="GO250" s="61"/>
      <c r="GP250" s="61"/>
      <c r="GQ250" s="61"/>
      <c r="GR250" s="61"/>
      <c r="GS250" s="61"/>
      <c r="GT250" s="61"/>
      <c r="GU250" s="61"/>
      <c r="GV250" s="61"/>
      <c r="GW250" s="61"/>
      <c r="GX250" s="61"/>
      <c r="GY250" s="61"/>
      <c r="GZ250" s="61"/>
      <c r="HA250" s="61"/>
      <c r="HB250" s="61"/>
      <c r="HC250" s="61"/>
      <c r="HD250" s="61"/>
      <c r="HE250" s="61"/>
      <c r="HF250" s="61"/>
      <c r="HG250" s="61"/>
      <c r="HH250" s="61"/>
      <c r="HI250" s="61"/>
      <c r="HJ250" s="61"/>
      <c r="HK250" s="61"/>
      <c r="HL250" s="61"/>
      <c r="HM250" s="61"/>
      <c r="HN250" s="61"/>
      <c r="HO250" s="61"/>
      <c r="HP250" s="61"/>
      <c r="HQ250" s="61"/>
      <c r="HR250" s="61"/>
      <c r="HS250" s="61"/>
      <c r="HT250" s="61"/>
      <c r="HU250" s="61"/>
      <c r="HV250" s="61"/>
      <c r="HW250" s="61"/>
      <c r="HX250" s="61"/>
      <c r="HY250" s="61"/>
      <c r="HZ250" s="61"/>
      <c r="IA250" s="61"/>
      <c r="IB250" s="61"/>
      <c r="IC250" s="61"/>
      <c r="ID250" s="61"/>
      <c r="IE250" s="61"/>
      <c r="IF250" s="61"/>
      <c r="IG250" s="61"/>
      <c r="IH250" s="61"/>
      <c r="II250" s="61"/>
      <c r="IJ250" s="61"/>
      <c r="IK250" s="61"/>
      <c r="IL250" s="61"/>
      <c r="IM250" s="61"/>
      <c r="IN250" s="61"/>
      <c r="IO250" s="61"/>
      <c r="IP250" s="61"/>
      <c r="IQ250" s="61"/>
      <c r="IR250" s="61"/>
      <c r="IS250" s="61"/>
      <c r="IT250" s="61"/>
      <c r="IU250" s="61"/>
      <c r="IV250" s="61"/>
      <c r="IW250" s="61"/>
    </row>
    <row r="251" customFormat="false" ht="27" hidden="false" customHeight="false" outlineLevel="0" collapsed="false">
      <c r="A251" s="97" t="n">
        <v>36866</v>
      </c>
      <c r="B251" s="98" t="s">
        <v>40</v>
      </c>
      <c r="C251" s="98" t="s">
        <v>103</v>
      </c>
      <c r="D251" s="98" t="s">
        <v>53</v>
      </c>
      <c r="E251" s="101"/>
      <c r="F251" s="101"/>
      <c r="G251" s="84" t="s">
        <v>120</v>
      </c>
      <c r="H251" s="101" t="n">
        <v>3</v>
      </c>
      <c r="I251" s="81" t="s">
        <v>543</v>
      </c>
      <c r="J251" s="98" t="s">
        <v>544</v>
      </c>
      <c r="K251" s="84" t="s">
        <v>111</v>
      </c>
      <c r="L251" s="84" t="s">
        <v>111</v>
      </c>
      <c r="M251" s="84" t="s">
        <v>111</v>
      </c>
      <c r="N251" s="102" t="n">
        <v>0</v>
      </c>
      <c r="O251" s="61"/>
      <c r="P251" s="61"/>
      <c r="Q251" s="61"/>
      <c r="R251" s="61"/>
      <c r="S251" s="61"/>
      <c r="T251" s="61"/>
      <c r="U251" s="61"/>
      <c r="V251" s="61"/>
      <c r="W251" s="61"/>
      <c r="X251" s="61"/>
      <c r="Y251" s="61"/>
      <c r="Z251" s="61"/>
      <c r="AA251" s="61"/>
      <c r="AB251" s="61"/>
      <c r="AC251" s="61"/>
      <c r="AD251" s="61"/>
      <c r="AE251" s="61"/>
      <c r="AF251" s="61"/>
      <c r="AG251" s="61"/>
      <c r="AH251" s="61"/>
      <c r="AI251" s="61"/>
      <c r="AJ251" s="61"/>
      <c r="AK251" s="61"/>
      <c r="AL251" s="61"/>
      <c r="AM251" s="61"/>
      <c r="AN251" s="61"/>
      <c r="AO251" s="61"/>
      <c r="AP251" s="61"/>
      <c r="AQ251" s="61"/>
      <c r="AR251" s="61"/>
      <c r="AS251" s="61"/>
      <c r="AT251" s="61"/>
      <c r="AU251" s="61"/>
      <c r="AV251" s="61"/>
      <c r="AW251" s="61"/>
      <c r="AX251" s="61"/>
      <c r="AY251" s="61"/>
      <c r="AZ251" s="61"/>
      <c r="BA251" s="61"/>
      <c r="BB251" s="61"/>
      <c r="BC251" s="61"/>
      <c r="BD251" s="61"/>
      <c r="BE251" s="61"/>
      <c r="BF251" s="61"/>
      <c r="BG251" s="61"/>
      <c r="BH251" s="61"/>
      <c r="BI251" s="61"/>
      <c r="BJ251" s="61"/>
      <c r="BK251" s="61"/>
      <c r="BL251" s="61"/>
      <c r="BM251" s="61"/>
      <c r="BN251" s="61"/>
      <c r="BO251" s="61"/>
      <c r="BP251" s="61"/>
      <c r="BQ251" s="61"/>
      <c r="BR251" s="61"/>
      <c r="BS251" s="61"/>
      <c r="BT251" s="61"/>
      <c r="BU251" s="61"/>
      <c r="BV251" s="61"/>
      <c r="BW251" s="61"/>
      <c r="BX251" s="61"/>
      <c r="BY251" s="61"/>
      <c r="BZ251" s="61"/>
      <c r="CA251" s="61"/>
      <c r="CB251" s="61"/>
      <c r="CC251" s="61"/>
      <c r="CD251" s="61"/>
      <c r="CE251" s="61"/>
      <c r="CF251" s="61"/>
      <c r="CG251" s="61"/>
      <c r="CH251" s="61"/>
      <c r="CI251" s="61"/>
      <c r="CJ251" s="61"/>
      <c r="CK251" s="61"/>
      <c r="CL251" s="61"/>
      <c r="CM251" s="61"/>
      <c r="CN251" s="61"/>
      <c r="CO251" s="61"/>
      <c r="CP251" s="61"/>
      <c r="CQ251" s="61"/>
      <c r="CR251" s="61"/>
      <c r="CS251" s="61"/>
      <c r="CT251" s="61"/>
      <c r="CU251" s="61"/>
      <c r="CV251" s="61"/>
      <c r="CW251" s="61"/>
      <c r="CX251" s="61"/>
      <c r="CY251" s="61"/>
      <c r="CZ251" s="61"/>
      <c r="DA251" s="61"/>
      <c r="DB251" s="61"/>
      <c r="DC251" s="61"/>
      <c r="DD251" s="61"/>
      <c r="DE251" s="61"/>
      <c r="DF251" s="61"/>
      <c r="DG251" s="61"/>
      <c r="DH251" s="61"/>
      <c r="DI251" s="61"/>
      <c r="DJ251" s="61"/>
      <c r="DK251" s="61"/>
      <c r="DL251" s="61"/>
      <c r="DM251" s="61"/>
      <c r="DN251" s="61"/>
      <c r="DO251" s="61"/>
      <c r="DP251" s="61"/>
      <c r="DQ251" s="61"/>
      <c r="DR251" s="61"/>
      <c r="DS251" s="61"/>
      <c r="DT251" s="61"/>
      <c r="DU251" s="61"/>
      <c r="DV251" s="61"/>
      <c r="DW251" s="61"/>
      <c r="DX251" s="61"/>
      <c r="DY251" s="61"/>
      <c r="DZ251" s="61"/>
      <c r="EA251" s="61"/>
      <c r="EB251" s="61"/>
      <c r="EC251" s="61"/>
      <c r="ED251" s="61"/>
      <c r="EE251" s="61"/>
      <c r="EF251" s="61"/>
      <c r="EG251" s="61"/>
      <c r="EH251" s="61"/>
      <c r="EI251" s="61"/>
      <c r="EJ251" s="61"/>
      <c r="EK251" s="61"/>
      <c r="EL251" s="61"/>
      <c r="EM251" s="61"/>
      <c r="EN251" s="61"/>
      <c r="EO251" s="61"/>
      <c r="EP251" s="61"/>
      <c r="EQ251" s="61"/>
      <c r="ER251" s="61"/>
      <c r="ES251" s="61"/>
      <c r="ET251" s="61"/>
      <c r="EU251" s="61"/>
      <c r="EV251" s="61"/>
      <c r="EW251" s="61"/>
      <c r="EX251" s="61"/>
      <c r="EY251" s="61"/>
      <c r="EZ251" s="61"/>
      <c r="FA251" s="61"/>
      <c r="FB251" s="61"/>
      <c r="FC251" s="61"/>
      <c r="FD251" s="61"/>
      <c r="FE251" s="61"/>
      <c r="FF251" s="61"/>
      <c r="FG251" s="61"/>
      <c r="FH251" s="61"/>
      <c r="FI251" s="61"/>
      <c r="FJ251" s="61"/>
      <c r="FK251" s="61"/>
      <c r="FL251" s="61"/>
      <c r="FM251" s="61"/>
      <c r="FN251" s="61"/>
      <c r="FO251" s="61"/>
      <c r="FP251" s="61"/>
      <c r="FQ251" s="61"/>
      <c r="FR251" s="61"/>
      <c r="FS251" s="61"/>
      <c r="FT251" s="61"/>
      <c r="FU251" s="61"/>
      <c r="FV251" s="61"/>
      <c r="FW251" s="61"/>
      <c r="FX251" s="61"/>
      <c r="FY251" s="61"/>
      <c r="FZ251" s="61"/>
      <c r="GA251" s="61"/>
      <c r="GB251" s="61"/>
      <c r="GC251" s="61"/>
      <c r="GD251" s="61"/>
      <c r="GE251" s="61"/>
      <c r="GF251" s="61"/>
      <c r="GG251" s="61"/>
      <c r="GH251" s="61"/>
      <c r="GI251" s="61"/>
      <c r="GJ251" s="61"/>
      <c r="GK251" s="61"/>
      <c r="GL251" s="61"/>
      <c r="GM251" s="61"/>
      <c r="GN251" s="61"/>
      <c r="GO251" s="61"/>
      <c r="GP251" s="61"/>
      <c r="GQ251" s="61"/>
      <c r="GR251" s="61"/>
      <c r="GS251" s="61"/>
      <c r="GT251" s="61"/>
      <c r="GU251" s="61"/>
      <c r="GV251" s="61"/>
      <c r="GW251" s="61"/>
      <c r="GX251" s="61"/>
      <c r="GY251" s="61"/>
      <c r="GZ251" s="61"/>
      <c r="HA251" s="61"/>
      <c r="HB251" s="61"/>
      <c r="HC251" s="61"/>
      <c r="HD251" s="61"/>
      <c r="HE251" s="61"/>
      <c r="HF251" s="61"/>
      <c r="HG251" s="61"/>
      <c r="HH251" s="61"/>
      <c r="HI251" s="61"/>
      <c r="HJ251" s="61"/>
      <c r="HK251" s="61"/>
      <c r="HL251" s="61"/>
      <c r="HM251" s="61"/>
      <c r="HN251" s="61"/>
      <c r="HO251" s="61"/>
      <c r="HP251" s="61"/>
      <c r="HQ251" s="61"/>
      <c r="HR251" s="61"/>
      <c r="HS251" s="61"/>
      <c r="HT251" s="61"/>
      <c r="HU251" s="61"/>
      <c r="HV251" s="61"/>
      <c r="HW251" s="61"/>
      <c r="HX251" s="61"/>
      <c r="HY251" s="61"/>
      <c r="HZ251" s="61"/>
      <c r="IA251" s="61"/>
      <c r="IB251" s="61"/>
      <c r="IC251" s="61"/>
      <c r="ID251" s="61"/>
      <c r="IE251" s="61"/>
      <c r="IF251" s="61"/>
      <c r="IG251" s="61"/>
      <c r="IH251" s="61"/>
      <c r="II251" s="61"/>
      <c r="IJ251" s="61"/>
      <c r="IK251" s="61"/>
      <c r="IL251" s="61"/>
      <c r="IM251" s="61"/>
      <c r="IN251" s="61"/>
      <c r="IO251" s="61"/>
      <c r="IP251" s="61"/>
      <c r="IQ251" s="61"/>
      <c r="IR251" s="61"/>
      <c r="IS251" s="61"/>
      <c r="IT251" s="61"/>
      <c r="IU251" s="61"/>
      <c r="IV251" s="61"/>
      <c r="IW251" s="61"/>
    </row>
    <row r="252" customFormat="false" ht="40.5" hidden="false" customHeight="false" outlineLevel="0" collapsed="false">
      <c r="A252" s="97" t="n">
        <v>36866</v>
      </c>
      <c r="B252" s="98" t="s">
        <v>40</v>
      </c>
      <c r="C252" s="100" t="s">
        <v>545</v>
      </c>
      <c r="D252" s="98" t="s">
        <v>519</v>
      </c>
      <c r="E252" s="101"/>
      <c r="F252" s="101"/>
      <c r="G252" s="84" t="s">
        <v>120</v>
      </c>
      <c r="H252" s="101" t="n">
        <v>3</v>
      </c>
      <c r="I252" s="81" t="s">
        <v>546</v>
      </c>
      <c r="J252" s="98" t="s">
        <v>544</v>
      </c>
      <c r="K252" s="84" t="s">
        <v>115</v>
      </c>
      <c r="L252" s="84" t="s">
        <v>115</v>
      </c>
      <c r="M252" s="84" t="s">
        <v>115</v>
      </c>
      <c r="N252" s="102" t="n">
        <v>0</v>
      </c>
      <c r="O252" s="61"/>
      <c r="P252" s="61"/>
      <c r="Q252" s="61"/>
      <c r="R252" s="61"/>
      <c r="S252" s="61"/>
      <c r="T252" s="61"/>
      <c r="U252" s="61"/>
      <c r="V252" s="61"/>
      <c r="W252" s="61"/>
      <c r="X252" s="61"/>
      <c r="Y252" s="61"/>
      <c r="Z252" s="61"/>
      <c r="AA252" s="61"/>
      <c r="AB252" s="61"/>
      <c r="AC252" s="61"/>
      <c r="AD252" s="61"/>
      <c r="AE252" s="61"/>
      <c r="AF252" s="61"/>
      <c r="AG252" s="61"/>
      <c r="AH252" s="61"/>
      <c r="AI252" s="61"/>
      <c r="AJ252" s="61"/>
      <c r="AK252" s="61"/>
      <c r="AL252" s="61"/>
      <c r="AM252" s="61"/>
      <c r="AN252" s="61"/>
      <c r="AO252" s="61"/>
      <c r="AP252" s="61"/>
      <c r="AQ252" s="61"/>
      <c r="AR252" s="61"/>
      <c r="AS252" s="61"/>
      <c r="AT252" s="61"/>
      <c r="AU252" s="61"/>
      <c r="AV252" s="61"/>
      <c r="AW252" s="61"/>
      <c r="AX252" s="61"/>
      <c r="AY252" s="61"/>
      <c r="AZ252" s="61"/>
      <c r="BA252" s="61"/>
      <c r="BB252" s="61"/>
      <c r="BC252" s="61"/>
      <c r="BD252" s="61"/>
      <c r="BE252" s="61"/>
      <c r="BF252" s="61"/>
      <c r="BG252" s="61"/>
      <c r="BH252" s="61"/>
      <c r="BI252" s="61"/>
      <c r="BJ252" s="61"/>
      <c r="BK252" s="61"/>
      <c r="BL252" s="61"/>
      <c r="BM252" s="61"/>
      <c r="BN252" s="61"/>
      <c r="BO252" s="61"/>
      <c r="BP252" s="61"/>
      <c r="BQ252" s="61"/>
      <c r="BR252" s="61"/>
      <c r="BS252" s="61"/>
      <c r="BT252" s="61"/>
      <c r="BU252" s="61"/>
      <c r="BV252" s="61"/>
      <c r="BW252" s="61"/>
      <c r="BX252" s="61"/>
      <c r="BY252" s="61"/>
      <c r="BZ252" s="61"/>
      <c r="CA252" s="61"/>
      <c r="CB252" s="61"/>
      <c r="CC252" s="61"/>
      <c r="CD252" s="61"/>
      <c r="CE252" s="61"/>
      <c r="CF252" s="61"/>
      <c r="CG252" s="61"/>
      <c r="CH252" s="61"/>
      <c r="CI252" s="61"/>
      <c r="CJ252" s="61"/>
      <c r="CK252" s="61"/>
      <c r="CL252" s="61"/>
      <c r="CM252" s="61"/>
      <c r="CN252" s="61"/>
      <c r="CO252" s="61"/>
      <c r="CP252" s="61"/>
      <c r="CQ252" s="61"/>
      <c r="CR252" s="61"/>
      <c r="CS252" s="61"/>
      <c r="CT252" s="61"/>
      <c r="CU252" s="61"/>
      <c r="CV252" s="61"/>
      <c r="CW252" s="61"/>
      <c r="CX252" s="61"/>
      <c r="CY252" s="61"/>
      <c r="CZ252" s="61"/>
      <c r="DA252" s="61"/>
      <c r="DB252" s="61"/>
      <c r="DC252" s="61"/>
      <c r="DD252" s="61"/>
      <c r="DE252" s="61"/>
      <c r="DF252" s="61"/>
      <c r="DG252" s="61"/>
      <c r="DH252" s="61"/>
      <c r="DI252" s="61"/>
      <c r="DJ252" s="61"/>
      <c r="DK252" s="61"/>
      <c r="DL252" s="61"/>
      <c r="DM252" s="61"/>
      <c r="DN252" s="61"/>
      <c r="DO252" s="61"/>
      <c r="DP252" s="61"/>
      <c r="DQ252" s="61"/>
      <c r="DR252" s="61"/>
      <c r="DS252" s="61"/>
      <c r="DT252" s="61"/>
      <c r="DU252" s="61"/>
      <c r="DV252" s="61"/>
      <c r="DW252" s="61"/>
      <c r="DX252" s="61"/>
      <c r="DY252" s="61"/>
      <c r="DZ252" s="61"/>
      <c r="EA252" s="61"/>
      <c r="EB252" s="61"/>
      <c r="EC252" s="61"/>
      <c r="ED252" s="61"/>
      <c r="EE252" s="61"/>
      <c r="EF252" s="61"/>
      <c r="EG252" s="61"/>
      <c r="EH252" s="61"/>
      <c r="EI252" s="61"/>
      <c r="EJ252" s="61"/>
      <c r="EK252" s="61"/>
      <c r="EL252" s="61"/>
      <c r="EM252" s="61"/>
      <c r="EN252" s="61"/>
      <c r="EO252" s="61"/>
      <c r="EP252" s="61"/>
      <c r="EQ252" s="61"/>
      <c r="ER252" s="61"/>
      <c r="ES252" s="61"/>
      <c r="ET252" s="61"/>
      <c r="EU252" s="61"/>
      <c r="EV252" s="61"/>
      <c r="EW252" s="61"/>
      <c r="EX252" s="61"/>
      <c r="EY252" s="61"/>
      <c r="EZ252" s="61"/>
      <c r="FA252" s="61"/>
      <c r="FB252" s="61"/>
      <c r="FC252" s="61"/>
      <c r="FD252" s="61"/>
      <c r="FE252" s="61"/>
      <c r="FF252" s="61"/>
      <c r="FG252" s="61"/>
      <c r="FH252" s="61"/>
      <c r="FI252" s="61"/>
      <c r="FJ252" s="61"/>
      <c r="FK252" s="61"/>
      <c r="FL252" s="61"/>
      <c r="FM252" s="61"/>
      <c r="FN252" s="61"/>
      <c r="FO252" s="61"/>
      <c r="FP252" s="61"/>
      <c r="FQ252" s="61"/>
      <c r="FR252" s="61"/>
      <c r="FS252" s="61"/>
      <c r="FT252" s="61"/>
      <c r="FU252" s="61"/>
      <c r="FV252" s="61"/>
      <c r="FW252" s="61"/>
      <c r="FX252" s="61"/>
      <c r="FY252" s="61"/>
      <c r="FZ252" s="61"/>
      <c r="GA252" s="61"/>
      <c r="GB252" s="61"/>
      <c r="GC252" s="61"/>
      <c r="GD252" s="61"/>
      <c r="GE252" s="61"/>
      <c r="GF252" s="61"/>
      <c r="GG252" s="61"/>
      <c r="GH252" s="61"/>
      <c r="GI252" s="61"/>
      <c r="GJ252" s="61"/>
      <c r="GK252" s="61"/>
      <c r="GL252" s="61"/>
      <c r="GM252" s="61"/>
      <c r="GN252" s="61"/>
      <c r="GO252" s="61"/>
      <c r="GP252" s="61"/>
      <c r="GQ252" s="61"/>
      <c r="GR252" s="61"/>
      <c r="GS252" s="61"/>
      <c r="GT252" s="61"/>
      <c r="GU252" s="61"/>
      <c r="GV252" s="61"/>
      <c r="GW252" s="61"/>
      <c r="GX252" s="61"/>
      <c r="GY252" s="61"/>
      <c r="GZ252" s="61"/>
      <c r="HA252" s="61"/>
      <c r="HB252" s="61"/>
      <c r="HC252" s="61"/>
      <c r="HD252" s="61"/>
      <c r="HE252" s="61"/>
      <c r="HF252" s="61"/>
      <c r="HG252" s="61"/>
      <c r="HH252" s="61"/>
      <c r="HI252" s="61"/>
      <c r="HJ252" s="61"/>
      <c r="HK252" s="61"/>
      <c r="HL252" s="61"/>
      <c r="HM252" s="61"/>
      <c r="HN252" s="61"/>
      <c r="HO252" s="61"/>
      <c r="HP252" s="61"/>
      <c r="HQ252" s="61"/>
      <c r="HR252" s="61"/>
      <c r="HS252" s="61"/>
      <c r="HT252" s="61"/>
      <c r="HU252" s="61"/>
      <c r="HV252" s="61"/>
      <c r="HW252" s="61"/>
      <c r="HX252" s="61"/>
      <c r="HY252" s="61"/>
      <c r="HZ252" s="61"/>
      <c r="IA252" s="61"/>
      <c r="IB252" s="61"/>
      <c r="IC252" s="61"/>
      <c r="ID252" s="61"/>
      <c r="IE252" s="61"/>
      <c r="IF252" s="61"/>
      <c r="IG252" s="61"/>
      <c r="IH252" s="61"/>
      <c r="II252" s="61"/>
      <c r="IJ252" s="61"/>
      <c r="IK252" s="61"/>
      <c r="IL252" s="61"/>
      <c r="IM252" s="61"/>
      <c r="IN252" s="61"/>
      <c r="IO252" s="61"/>
      <c r="IP252" s="61"/>
      <c r="IQ252" s="61"/>
      <c r="IR252" s="61"/>
      <c r="IS252" s="61"/>
      <c r="IT252" s="61"/>
      <c r="IU252" s="61"/>
      <c r="IV252" s="61"/>
      <c r="IW252" s="61"/>
    </row>
    <row r="253" customFormat="false" ht="40.5" hidden="false" customHeight="false" outlineLevel="0" collapsed="false">
      <c r="A253" s="97" t="n">
        <v>36866</v>
      </c>
      <c r="B253" s="98" t="s">
        <v>40</v>
      </c>
      <c r="C253" s="100" t="s">
        <v>547</v>
      </c>
      <c r="D253" s="98" t="s">
        <v>519</v>
      </c>
      <c r="E253" s="101"/>
      <c r="F253" s="101"/>
      <c r="G253" s="84" t="s">
        <v>120</v>
      </c>
      <c r="H253" s="101" t="n">
        <v>3</v>
      </c>
      <c r="I253" s="81" t="s">
        <v>546</v>
      </c>
      <c r="J253" s="98" t="s">
        <v>544</v>
      </c>
      <c r="K253" s="84" t="s">
        <v>115</v>
      </c>
      <c r="L253" s="84" t="s">
        <v>115</v>
      </c>
      <c r="M253" s="84" t="s">
        <v>115</v>
      </c>
      <c r="N253" s="102" t="n">
        <v>0</v>
      </c>
      <c r="O253" s="61"/>
      <c r="P253" s="61"/>
      <c r="Q253" s="61"/>
      <c r="R253" s="61"/>
      <c r="S253" s="61"/>
      <c r="T253" s="61"/>
      <c r="U253" s="61"/>
      <c r="V253" s="61"/>
      <c r="W253" s="61"/>
      <c r="X253" s="61"/>
      <c r="Y253" s="61"/>
      <c r="Z253" s="61"/>
      <c r="AA253" s="61"/>
      <c r="AB253" s="61"/>
      <c r="AC253" s="61"/>
      <c r="AD253" s="61"/>
      <c r="AE253" s="61"/>
      <c r="AF253" s="61"/>
      <c r="AG253" s="61"/>
      <c r="AH253" s="61"/>
      <c r="AI253" s="61"/>
      <c r="AJ253" s="61"/>
      <c r="AK253" s="61"/>
      <c r="AL253" s="61"/>
      <c r="AM253" s="61"/>
      <c r="AN253" s="61"/>
      <c r="AO253" s="61"/>
      <c r="AP253" s="61"/>
      <c r="AQ253" s="61"/>
      <c r="AR253" s="61"/>
      <c r="AS253" s="61"/>
      <c r="AT253" s="61"/>
      <c r="AU253" s="61"/>
      <c r="AV253" s="61"/>
      <c r="AW253" s="61"/>
      <c r="AX253" s="61"/>
      <c r="AY253" s="61"/>
      <c r="AZ253" s="61"/>
      <c r="BA253" s="61"/>
      <c r="BB253" s="61"/>
      <c r="BC253" s="61"/>
      <c r="BD253" s="61"/>
      <c r="BE253" s="61"/>
      <c r="BF253" s="61"/>
      <c r="BG253" s="61"/>
      <c r="BH253" s="61"/>
      <c r="BI253" s="61"/>
      <c r="BJ253" s="61"/>
      <c r="BK253" s="61"/>
      <c r="BL253" s="61"/>
      <c r="BM253" s="61"/>
      <c r="BN253" s="61"/>
      <c r="BO253" s="61"/>
      <c r="BP253" s="61"/>
      <c r="BQ253" s="61"/>
      <c r="BR253" s="61"/>
      <c r="BS253" s="61"/>
      <c r="BT253" s="61"/>
      <c r="BU253" s="61"/>
      <c r="BV253" s="61"/>
      <c r="BW253" s="61"/>
      <c r="BX253" s="61"/>
      <c r="BY253" s="61"/>
      <c r="BZ253" s="61"/>
      <c r="CA253" s="61"/>
      <c r="CB253" s="61"/>
      <c r="CC253" s="61"/>
      <c r="CD253" s="61"/>
      <c r="CE253" s="61"/>
      <c r="CF253" s="61"/>
      <c r="CG253" s="61"/>
      <c r="CH253" s="61"/>
      <c r="CI253" s="61"/>
      <c r="CJ253" s="61"/>
      <c r="CK253" s="61"/>
      <c r="CL253" s="61"/>
      <c r="CM253" s="61"/>
      <c r="CN253" s="61"/>
      <c r="CO253" s="61"/>
      <c r="CP253" s="61"/>
      <c r="CQ253" s="61"/>
      <c r="CR253" s="61"/>
      <c r="CS253" s="61"/>
      <c r="CT253" s="61"/>
      <c r="CU253" s="61"/>
      <c r="CV253" s="61"/>
      <c r="CW253" s="61"/>
      <c r="CX253" s="61"/>
      <c r="CY253" s="61"/>
      <c r="CZ253" s="61"/>
      <c r="DA253" s="61"/>
      <c r="DB253" s="61"/>
      <c r="DC253" s="61"/>
      <c r="DD253" s="61"/>
      <c r="DE253" s="61"/>
      <c r="DF253" s="61"/>
      <c r="DG253" s="61"/>
      <c r="DH253" s="61"/>
      <c r="DI253" s="61"/>
      <c r="DJ253" s="61"/>
      <c r="DK253" s="61"/>
      <c r="DL253" s="61"/>
      <c r="DM253" s="61"/>
      <c r="DN253" s="61"/>
      <c r="DO253" s="61"/>
      <c r="DP253" s="61"/>
      <c r="DQ253" s="61"/>
      <c r="DR253" s="61"/>
      <c r="DS253" s="61"/>
      <c r="DT253" s="61"/>
      <c r="DU253" s="61"/>
      <c r="DV253" s="61"/>
      <c r="DW253" s="61"/>
      <c r="DX253" s="61"/>
      <c r="DY253" s="61"/>
      <c r="DZ253" s="61"/>
      <c r="EA253" s="61"/>
      <c r="EB253" s="61"/>
      <c r="EC253" s="61"/>
      <c r="ED253" s="61"/>
      <c r="EE253" s="61"/>
      <c r="EF253" s="61"/>
      <c r="EG253" s="61"/>
      <c r="EH253" s="61"/>
      <c r="EI253" s="61"/>
      <c r="EJ253" s="61"/>
      <c r="EK253" s="61"/>
      <c r="EL253" s="61"/>
      <c r="EM253" s="61"/>
      <c r="EN253" s="61"/>
      <c r="EO253" s="61"/>
      <c r="EP253" s="61"/>
      <c r="EQ253" s="61"/>
      <c r="ER253" s="61"/>
      <c r="ES253" s="61"/>
      <c r="ET253" s="61"/>
      <c r="EU253" s="61"/>
      <c r="EV253" s="61"/>
      <c r="EW253" s="61"/>
      <c r="EX253" s="61"/>
      <c r="EY253" s="61"/>
      <c r="EZ253" s="61"/>
      <c r="FA253" s="61"/>
      <c r="FB253" s="61"/>
      <c r="FC253" s="61"/>
      <c r="FD253" s="61"/>
      <c r="FE253" s="61"/>
      <c r="FF253" s="61"/>
      <c r="FG253" s="61"/>
      <c r="FH253" s="61"/>
      <c r="FI253" s="61"/>
      <c r="FJ253" s="61"/>
      <c r="FK253" s="61"/>
      <c r="FL253" s="61"/>
      <c r="FM253" s="61"/>
      <c r="FN253" s="61"/>
      <c r="FO253" s="61"/>
      <c r="FP253" s="61"/>
      <c r="FQ253" s="61"/>
      <c r="FR253" s="61"/>
      <c r="FS253" s="61"/>
      <c r="FT253" s="61"/>
      <c r="FU253" s="61"/>
      <c r="FV253" s="61"/>
      <c r="FW253" s="61"/>
      <c r="FX253" s="61"/>
      <c r="FY253" s="61"/>
      <c r="FZ253" s="61"/>
      <c r="GA253" s="61"/>
      <c r="GB253" s="61"/>
      <c r="GC253" s="61"/>
      <c r="GD253" s="61"/>
      <c r="GE253" s="61"/>
      <c r="GF253" s="61"/>
      <c r="GG253" s="61"/>
      <c r="GH253" s="61"/>
      <c r="GI253" s="61"/>
      <c r="GJ253" s="61"/>
      <c r="GK253" s="61"/>
      <c r="GL253" s="61"/>
      <c r="GM253" s="61"/>
      <c r="GN253" s="61"/>
      <c r="GO253" s="61"/>
      <c r="GP253" s="61"/>
      <c r="GQ253" s="61"/>
      <c r="GR253" s="61"/>
      <c r="GS253" s="61"/>
      <c r="GT253" s="61"/>
      <c r="GU253" s="61"/>
      <c r="GV253" s="61"/>
      <c r="GW253" s="61"/>
      <c r="GX253" s="61"/>
      <c r="GY253" s="61"/>
      <c r="GZ253" s="61"/>
      <c r="HA253" s="61"/>
      <c r="HB253" s="61"/>
      <c r="HC253" s="61"/>
      <c r="HD253" s="61"/>
      <c r="HE253" s="61"/>
      <c r="HF253" s="61"/>
      <c r="HG253" s="61"/>
      <c r="HH253" s="61"/>
      <c r="HI253" s="61"/>
      <c r="HJ253" s="61"/>
      <c r="HK253" s="61"/>
      <c r="HL253" s="61"/>
      <c r="HM253" s="61"/>
      <c r="HN253" s="61"/>
      <c r="HO253" s="61"/>
      <c r="HP253" s="61"/>
      <c r="HQ253" s="61"/>
      <c r="HR253" s="61"/>
      <c r="HS253" s="61"/>
      <c r="HT253" s="61"/>
      <c r="HU253" s="61"/>
      <c r="HV253" s="61"/>
      <c r="HW253" s="61"/>
      <c r="HX253" s="61"/>
      <c r="HY253" s="61"/>
      <c r="HZ253" s="61"/>
      <c r="IA253" s="61"/>
      <c r="IB253" s="61"/>
      <c r="IC253" s="61"/>
      <c r="ID253" s="61"/>
      <c r="IE253" s="61"/>
      <c r="IF253" s="61"/>
      <c r="IG253" s="61"/>
      <c r="IH253" s="61"/>
      <c r="II253" s="61"/>
      <c r="IJ253" s="61"/>
      <c r="IK253" s="61"/>
      <c r="IL253" s="61"/>
      <c r="IM253" s="61"/>
      <c r="IN253" s="61"/>
      <c r="IO253" s="61"/>
      <c r="IP253" s="61"/>
      <c r="IQ253" s="61"/>
      <c r="IR253" s="61"/>
      <c r="IS253" s="61"/>
      <c r="IT253" s="61"/>
      <c r="IU253" s="61"/>
      <c r="IV253" s="61"/>
      <c r="IW253" s="61"/>
    </row>
    <row r="254" customFormat="false" ht="40.5" hidden="false" customHeight="false" outlineLevel="0" collapsed="false">
      <c r="A254" s="97" t="n">
        <v>36866</v>
      </c>
      <c r="B254" s="98" t="s">
        <v>40</v>
      </c>
      <c r="C254" s="100" t="s">
        <v>548</v>
      </c>
      <c r="D254" s="98" t="s">
        <v>519</v>
      </c>
      <c r="E254" s="101"/>
      <c r="F254" s="101"/>
      <c r="G254" s="84" t="s">
        <v>120</v>
      </c>
      <c r="H254" s="101" t="n">
        <v>3</v>
      </c>
      <c r="I254" s="81" t="s">
        <v>546</v>
      </c>
      <c r="J254" s="98" t="s">
        <v>544</v>
      </c>
      <c r="K254" s="84" t="s">
        <v>115</v>
      </c>
      <c r="L254" s="84" t="s">
        <v>115</v>
      </c>
      <c r="M254" s="84" t="s">
        <v>115</v>
      </c>
      <c r="N254" s="102" t="n">
        <v>0</v>
      </c>
      <c r="O254" s="61"/>
      <c r="P254" s="61"/>
      <c r="Q254" s="61"/>
      <c r="R254" s="61"/>
      <c r="S254" s="61"/>
      <c r="T254" s="61"/>
      <c r="U254" s="61"/>
      <c r="V254" s="61"/>
      <c r="W254" s="61"/>
      <c r="X254" s="61"/>
      <c r="Y254" s="61"/>
      <c r="Z254" s="61"/>
      <c r="AA254" s="61"/>
      <c r="AB254" s="61"/>
      <c r="AC254" s="61"/>
      <c r="AD254" s="61"/>
      <c r="AE254" s="61"/>
      <c r="AF254" s="61"/>
      <c r="AG254" s="61"/>
      <c r="AH254" s="61"/>
      <c r="AI254" s="61"/>
      <c r="AJ254" s="61"/>
      <c r="AK254" s="61"/>
      <c r="AL254" s="61"/>
      <c r="AM254" s="61"/>
      <c r="AN254" s="61"/>
      <c r="AO254" s="61"/>
      <c r="AP254" s="61"/>
      <c r="AQ254" s="61"/>
      <c r="AR254" s="61"/>
      <c r="AS254" s="61"/>
      <c r="AT254" s="61"/>
      <c r="AU254" s="61"/>
      <c r="AV254" s="61"/>
      <c r="AW254" s="61"/>
      <c r="AX254" s="61"/>
      <c r="AY254" s="61"/>
      <c r="AZ254" s="61"/>
      <c r="BA254" s="61"/>
      <c r="BB254" s="61"/>
      <c r="BC254" s="61"/>
      <c r="BD254" s="61"/>
      <c r="BE254" s="61"/>
      <c r="BF254" s="61"/>
      <c r="BG254" s="61"/>
      <c r="BH254" s="61"/>
      <c r="BI254" s="61"/>
      <c r="BJ254" s="61"/>
      <c r="BK254" s="61"/>
      <c r="BL254" s="61"/>
      <c r="BM254" s="61"/>
      <c r="BN254" s="61"/>
      <c r="BO254" s="61"/>
      <c r="BP254" s="61"/>
      <c r="BQ254" s="61"/>
      <c r="BR254" s="61"/>
      <c r="BS254" s="61"/>
      <c r="BT254" s="61"/>
      <c r="BU254" s="61"/>
      <c r="BV254" s="61"/>
      <c r="BW254" s="61"/>
      <c r="BX254" s="61"/>
      <c r="BY254" s="61"/>
      <c r="BZ254" s="61"/>
      <c r="CA254" s="61"/>
      <c r="CB254" s="61"/>
      <c r="CC254" s="61"/>
      <c r="CD254" s="61"/>
      <c r="CE254" s="61"/>
      <c r="CF254" s="61"/>
      <c r="CG254" s="61"/>
      <c r="CH254" s="61"/>
      <c r="CI254" s="61"/>
      <c r="CJ254" s="61"/>
      <c r="CK254" s="61"/>
      <c r="CL254" s="61"/>
      <c r="CM254" s="61"/>
      <c r="CN254" s="61"/>
      <c r="CO254" s="61"/>
      <c r="CP254" s="61"/>
      <c r="CQ254" s="61"/>
      <c r="CR254" s="61"/>
      <c r="CS254" s="61"/>
      <c r="CT254" s="61"/>
      <c r="CU254" s="61"/>
      <c r="CV254" s="61"/>
      <c r="CW254" s="61"/>
      <c r="CX254" s="61"/>
      <c r="CY254" s="61"/>
      <c r="CZ254" s="61"/>
      <c r="DA254" s="61"/>
      <c r="DB254" s="61"/>
      <c r="DC254" s="61"/>
      <c r="DD254" s="61"/>
      <c r="DE254" s="61"/>
      <c r="DF254" s="61"/>
      <c r="DG254" s="61"/>
      <c r="DH254" s="61"/>
      <c r="DI254" s="61"/>
      <c r="DJ254" s="61"/>
      <c r="DK254" s="61"/>
      <c r="DL254" s="61"/>
      <c r="DM254" s="61"/>
      <c r="DN254" s="61"/>
      <c r="DO254" s="61"/>
      <c r="DP254" s="61"/>
      <c r="DQ254" s="61"/>
      <c r="DR254" s="61"/>
      <c r="DS254" s="61"/>
      <c r="DT254" s="61"/>
      <c r="DU254" s="61"/>
      <c r="DV254" s="61"/>
      <c r="DW254" s="61"/>
      <c r="DX254" s="61"/>
      <c r="DY254" s="61"/>
      <c r="DZ254" s="61"/>
      <c r="EA254" s="61"/>
      <c r="EB254" s="61"/>
      <c r="EC254" s="61"/>
      <c r="ED254" s="61"/>
      <c r="EE254" s="61"/>
      <c r="EF254" s="61"/>
      <c r="EG254" s="61"/>
      <c r="EH254" s="61"/>
      <c r="EI254" s="61"/>
      <c r="EJ254" s="61"/>
      <c r="EK254" s="61"/>
      <c r="EL254" s="61"/>
      <c r="EM254" s="61"/>
      <c r="EN254" s="61"/>
      <c r="EO254" s="61"/>
      <c r="EP254" s="61"/>
      <c r="EQ254" s="61"/>
      <c r="ER254" s="61"/>
      <c r="ES254" s="61"/>
      <c r="ET254" s="61"/>
      <c r="EU254" s="61"/>
      <c r="EV254" s="61"/>
      <c r="EW254" s="61"/>
      <c r="EX254" s="61"/>
      <c r="EY254" s="61"/>
      <c r="EZ254" s="61"/>
      <c r="FA254" s="61"/>
      <c r="FB254" s="61"/>
      <c r="FC254" s="61"/>
      <c r="FD254" s="61"/>
      <c r="FE254" s="61"/>
      <c r="FF254" s="61"/>
      <c r="FG254" s="61"/>
      <c r="FH254" s="61"/>
      <c r="FI254" s="61"/>
      <c r="FJ254" s="61"/>
      <c r="FK254" s="61"/>
      <c r="FL254" s="61"/>
      <c r="FM254" s="61"/>
      <c r="FN254" s="61"/>
      <c r="FO254" s="61"/>
      <c r="FP254" s="61"/>
      <c r="FQ254" s="61"/>
      <c r="FR254" s="61"/>
      <c r="FS254" s="61"/>
      <c r="FT254" s="61"/>
      <c r="FU254" s="61"/>
      <c r="FV254" s="61"/>
      <c r="FW254" s="61"/>
      <c r="FX254" s="61"/>
      <c r="FY254" s="61"/>
      <c r="FZ254" s="61"/>
      <c r="GA254" s="61"/>
      <c r="GB254" s="61"/>
      <c r="GC254" s="61"/>
      <c r="GD254" s="61"/>
      <c r="GE254" s="61"/>
      <c r="GF254" s="61"/>
      <c r="GG254" s="61"/>
      <c r="GH254" s="61"/>
      <c r="GI254" s="61"/>
      <c r="GJ254" s="61"/>
      <c r="GK254" s="61"/>
      <c r="GL254" s="61"/>
      <c r="GM254" s="61"/>
      <c r="GN254" s="61"/>
      <c r="GO254" s="61"/>
      <c r="GP254" s="61"/>
      <c r="GQ254" s="61"/>
      <c r="GR254" s="61"/>
      <c r="GS254" s="61"/>
      <c r="GT254" s="61"/>
      <c r="GU254" s="61"/>
      <c r="GV254" s="61"/>
      <c r="GW254" s="61"/>
      <c r="GX254" s="61"/>
      <c r="GY254" s="61"/>
      <c r="GZ254" s="61"/>
      <c r="HA254" s="61"/>
      <c r="HB254" s="61"/>
      <c r="HC254" s="61"/>
      <c r="HD254" s="61"/>
      <c r="HE254" s="61"/>
      <c r="HF254" s="61"/>
      <c r="HG254" s="61"/>
      <c r="HH254" s="61"/>
      <c r="HI254" s="61"/>
      <c r="HJ254" s="61"/>
      <c r="HK254" s="61"/>
      <c r="HL254" s="61"/>
      <c r="HM254" s="61"/>
      <c r="HN254" s="61"/>
      <c r="HO254" s="61"/>
      <c r="HP254" s="61"/>
      <c r="HQ254" s="61"/>
      <c r="HR254" s="61"/>
      <c r="HS254" s="61"/>
      <c r="HT254" s="61"/>
      <c r="HU254" s="61"/>
      <c r="HV254" s="61"/>
      <c r="HW254" s="61"/>
      <c r="HX254" s="61"/>
      <c r="HY254" s="61"/>
      <c r="HZ254" s="61"/>
      <c r="IA254" s="61"/>
      <c r="IB254" s="61"/>
      <c r="IC254" s="61"/>
      <c r="ID254" s="61"/>
      <c r="IE254" s="61"/>
      <c r="IF254" s="61"/>
      <c r="IG254" s="61"/>
      <c r="IH254" s="61"/>
      <c r="II254" s="61"/>
      <c r="IJ254" s="61"/>
      <c r="IK254" s="61"/>
      <c r="IL254" s="61"/>
      <c r="IM254" s="61"/>
      <c r="IN254" s="61"/>
      <c r="IO254" s="61"/>
      <c r="IP254" s="61"/>
      <c r="IQ254" s="61"/>
      <c r="IR254" s="61"/>
      <c r="IS254" s="61"/>
      <c r="IT254" s="61"/>
      <c r="IU254" s="61"/>
      <c r="IV254" s="61"/>
      <c r="IW254" s="61"/>
    </row>
    <row r="255" customFormat="false" ht="13.5" hidden="false" customHeight="false" outlineLevel="0" collapsed="false">
      <c r="A255" s="97" t="n">
        <v>36866</v>
      </c>
      <c r="B255" s="98" t="s">
        <v>549</v>
      </c>
      <c r="C255" s="100" t="s">
        <v>550</v>
      </c>
      <c r="D255" s="98" t="s">
        <v>513</v>
      </c>
      <c r="E255" s="101"/>
      <c r="F255" s="101"/>
      <c r="G255" s="84" t="s">
        <v>120</v>
      </c>
      <c r="H255" s="101" t="n">
        <v>3</v>
      </c>
      <c r="I255" s="81" t="s">
        <v>551</v>
      </c>
      <c r="J255" s="98" t="s">
        <v>552</v>
      </c>
      <c r="K255" s="84" t="s">
        <v>111</v>
      </c>
      <c r="L255" s="84" t="s">
        <v>111</v>
      </c>
      <c r="M255" s="84" t="s">
        <v>111</v>
      </c>
      <c r="N255" s="102" t="n">
        <v>0</v>
      </c>
      <c r="O255" s="61"/>
      <c r="P255" s="61"/>
      <c r="Q255" s="61"/>
      <c r="R255" s="61"/>
      <c r="S255" s="61"/>
      <c r="T255" s="61"/>
      <c r="U255" s="61"/>
      <c r="V255" s="61"/>
      <c r="W255" s="61"/>
      <c r="X255" s="61"/>
      <c r="Y255" s="61"/>
      <c r="Z255" s="61"/>
      <c r="AA255" s="61"/>
      <c r="AB255" s="61"/>
      <c r="AC255" s="61"/>
      <c r="AD255" s="61"/>
      <c r="AE255" s="61"/>
      <c r="AF255" s="61"/>
      <c r="AG255" s="61"/>
      <c r="AH255" s="61"/>
      <c r="AI255" s="61"/>
      <c r="AJ255" s="61"/>
      <c r="AK255" s="61"/>
      <c r="AL255" s="61"/>
      <c r="AM255" s="61"/>
      <c r="AN255" s="61"/>
      <c r="AO255" s="61"/>
      <c r="AP255" s="61"/>
      <c r="AQ255" s="61"/>
      <c r="AR255" s="61"/>
      <c r="AS255" s="61"/>
      <c r="AT255" s="61"/>
      <c r="AU255" s="61"/>
      <c r="AV255" s="61"/>
      <c r="AW255" s="61"/>
      <c r="AX255" s="61"/>
      <c r="AY255" s="61"/>
      <c r="AZ255" s="61"/>
      <c r="BA255" s="61"/>
      <c r="BB255" s="61"/>
      <c r="BC255" s="61"/>
      <c r="BD255" s="61"/>
      <c r="BE255" s="61"/>
      <c r="BF255" s="61"/>
      <c r="BG255" s="61"/>
      <c r="BH255" s="61"/>
      <c r="BI255" s="61"/>
      <c r="BJ255" s="61"/>
      <c r="BK255" s="61"/>
      <c r="BL255" s="61"/>
      <c r="BM255" s="61"/>
      <c r="BN255" s="61"/>
      <c r="BO255" s="61"/>
      <c r="BP255" s="61"/>
      <c r="BQ255" s="61"/>
      <c r="BR255" s="61"/>
      <c r="BS255" s="61"/>
      <c r="BT255" s="61"/>
      <c r="BU255" s="61"/>
      <c r="BV255" s="61"/>
      <c r="BW255" s="61"/>
      <c r="BX255" s="61"/>
      <c r="BY255" s="61"/>
      <c r="BZ255" s="61"/>
      <c r="CA255" s="61"/>
      <c r="CB255" s="61"/>
      <c r="CC255" s="61"/>
      <c r="CD255" s="61"/>
      <c r="CE255" s="61"/>
      <c r="CF255" s="61"/>
      <c r="CG255" s="61"/>
      <c r="CH255" s="61"/>
      <c r="CI255" s="61"/>
      <c r="CJ255" s="61"/>
      <c r="CK255" s="61"/>
      <c r="CL255" s="61"/>
      <c r="CM255" s="61"/>
      <c r="CN255" s="61"/>
      <c r="CO255" s="61"/>
      <c r="CP255" s="61"/>
      <c r="CQ255" s="61"/>
      <c r="CR255" s="61"/>
      <c r="CS255" s="61"/>
      <c r="CT255" s="61"/>
      <c r="CU255" s="61"/>
      <c r="CV255" s="61"/>
      <c r="CW255" s="61"/>
      <c r="CX255" s="61"/>
      <c r="CY255" s="61"/>
      <c r="CZ255" s="61"/>
      <c r="DA255" s="61"/>
      <c r="DB255" s="61"/>
      <c r="DC255" s="61"/>
      <c r="DD255" s="61"/>
      <c r="DE255" s="61"/>
      <c r="DF255" s="61"/>
      <c r="DG255" s="61"/>
      <c r="DH255" s="61"/>
      <c r="DI255" s="61"/>
      <c r="DJ255" s="61"/>
      <c r="DK255" s="61"/>
      <c r="DL255" s="61"/>
      <c r="DM255" s="61"/>
      <c r="DN255" s="61"/>
      <c r="DO255" s="61"/>
      <c r="DP255" s="61"/>
      <c r="DQ255" s="61"/>
      <c r="DR255" s="61"/>
      <c r="DS255" s="61"/>
      <c r="DT255" s="61"/>
      <c r="DU255" s="61"/>
      <c r="DV255" s="61"/>
      <c r="DW255" s="61"/>
      <c r="DX255" s="61"/>
      <c r="DY255" s="61"/>
      <c r="DZ255" s="61"/>
      <c r="EA255" s="61"/>
      <c r="EB255" s="61"/>
      <c r="EC255" s="61"/>
      <c r="ED255" s="61"/>
      <c r="EE255" s="61"/>
      <c r="EF255" s="61"/>
      <c r="EG255" s="61"/>
      <c r="EH255" s="61"/>
      <c r="EI255" s="61"/>
      <c r="EJ255" s="61"/>
      <c r="EK255" s="61"/>
      <c r="EL255" s="61"/>
      <c r="EM255" s="61"/>
      <c r="EN255" s="61"/>
      <c r="EO255" s="61"/>
      <c r="EP255" s="61"/>
      <c r="EQ255" s="61"/>
      <c r="ER255" s="61"/>
      <c r="ES255" s="61"/>
      <c r="ET255" s="61"/>
      <c r="EU255" s="61"/>
      <c r="EV255" s="61"/>
      <c r="EW255" s="61"/>
      <c r="EX255" s="61"/>
      <c r="EY255" s="61"/>
      <c r="EZ255" s="61"/>
      <c r="FA255" s="61"/>
      <c r="FB255" s="61"/>
      <c r="FC255" s="61"/>
      <c r="FD255" s="61"/>
      <c r="FE255" s="61"/>
      <c r="FF255" s="61"/>
      <c r="FG255" s="61"/>
      <c r="FH255" s="61"/>
      <c r="FI255" s="61"/>
      <c r="FJ255" s="61"/>
      <c r="FK255" s="61"/>
      <c r="FL255" s="61"/>
      <c r="FM255" s="61"/>
      <c r="FN255" s="61"/>
      <c r="FO255" s="61"/>
      <c r="FP255" s="61"/>
      <c r="FQ255" s="61"/>
      <c r="FR255" s="61"/>
      <c r="FS255" s="61"/>
      <c r="FT255" s="61"/>
      <c r="FU255" s="61"/>
      <c r="FV255" s="61"/>
      <c r="FW255" s="61"/>
      <c r="FX255" s="61"/>
      <c r="FY255" s="61"/>
      <c r="FZ255" s="61"/>
      <c r="GA255" s="61"/>
      <c r="GB255" s="61"/>
      <c r="GC255" s="61"/>
      <c r="GD255" s="61"/>
      <c r="GE255" s="61"/>
      <c r="GF255" s="61"/>
      <c r="GG255" s="61"/>
      <c r="GH255" s="61"/>
      <c r="GI255" s="61"/>
      <c r="GJ255" s="61"/>
      <c r="GK255" s="61"/>
      <c r="GL255" s="61"/>
      <c r="GM255" s="61"/>
      <c r="GN255" s="61"/>
      <c r="GO255" s="61"/>
      <c r="GP255" s="61"/>
      <c r="GQ255" s="61"/>
      <c r="GR255" s="61"/>
      <c r="GS255" s="61"/>
      <c r="GT255" s="61"/>
      <c r="GU255" s="61"/>
      <c r="GV255" s="61"/>
      <c r="GW255" s="61"/>
      <c r="GX255" s="61"/>
      <c r="GY255" s="61"/>
      <c r="GZ255" s="61"/>
      <c r="HA255" s="61"/>
      <c r="HB255" s="61"/>
      <c r="HC255" s="61"/>
      <c r="HD255" s="61"/>
      <c r="HE255" s="61"/>
      <c r="HF255" s="61"/>
      <c r="HG255" s="61"/>
      <c r="HH255" s="61"/>
      <c r="HI255" s="61"/>
      <c r="HJ255" s="61"/>
      <c r="HK255" s="61"/>
      <c r="HL255" s="61"/>
      <c r="HM255" s="61"/>
      <c r="HN255" s="61"/>
      <c r="HO255" s="61"/>
      <c r="HP255" s="61"/>
      <c r="HQ255" s="61"/>
      <c r="HR255" s="61"/>
      <c r="HS255" s="61"/>
      <c r="HT255" s="61"/>
      <c r="HU255" s="61"/>
      <c r="HV255" s="61"/>
      <c r="HW255" s="61"/>
      <c r="HX255" s="61"/>
      <c r="HY255" s="61"/>
      <c r="HZ255" s="61"/>
      <c r="IA255" s="61"/>
      <c r="IB255" s="61"/>
      <c r="IC255" s="61"/>
      <c r="ID255" s="61"/>
      <c r="IE255" s="61"/>
      <c r="IF255" s="61"/>
      <c r="IG255" s="61"/>
      <c r="IH255" s="61"/>
      <c r="II255" s="61"/>
      <c r="IJ255" s="61"/>
      <c r="IK255" s="61"/>
      <c r="IL255" s="61"/>
      <c r="IM255" s="61"/>
      <c r="IN255" s="61"/>
      <c r="IO255" s="61"/>
      <c r="IP255" s="61"/>
      <c r="IQ255" s="61"/>
      <c r="IR255" s="61"/>
      <c r="IS255" s="61"/>
      <c r="IT255" s="61"/>
      <c r="IU255" s="61"/>
      <c r="IV255" s="61"/>
      <c r="IW255" s="61"/>
    </row>
    <row r="256" customFormat="false" ht="40.5" hidden="false" customHeight="false" outlineLevel="0" collapsed="false">
      <c r="A256" s="97" t="n">
        <v>36866</v>
      </c>
      <c r="B256" s="98" t="s">
        <v>553</v>
      </c>
      <c r="C256" s="100" t="s">
        <v>554</v>
      </c>
      <c r="D256" s="98" t="s">
        <v>519</v>
      </c>
      <c r="E256" s="101"/>
      <c r="F256" s="101"/>
      <c r="G256" s="84" t="s">
        <v>555</v>
      </c>
      <c r="H256" s="101" t="n">
        <v>1</v>
      </c>
      <c r="I256" s="81" t="s">
        <v>556</v>
      </c>
      <c r="J256" s="98" t="s">
        <v>557</v>
      </c>
      <c r="K256" s="84" t="s">
        <v>115</v>
      </c>
      <c r="L256" s="84" t="s">
        <v>111</v>
      </c>
      <c r="M256" s="84" t="s">
        <v>115</v>
      </c>
      <c r="N256" s="102" t="n">
        <v>0</v>
      </c>
      <c r="O256" s="61"/>
      <c r="P256" s="61"/>
      <c r="Q256" s="61"/>
      <c r="R256" s="61"/>
      <c r="S256" s="61"/>
      <c r="T256" s="61"/>
      <c r="U256" s="61"/>
      <c r="V256" s="61"/>
      <c r="W256" s="61"/>
      <c r="X256" s="61"/>
      <c r="Y256" s="61"/>
      <c r="Z256" s="61"/>
      <c r="AA256" s="61"/>
      <c r="AB256" s="61"/>
      <c r="AC256" s="61"/>
      <c r="AD256" s="61"/>
      <c r="AE256" s="61"/>
      <c r="AF256" s="61"/>
      <c r="AG256" s="61"/>
      <c r="AH256" s="61"/>
      <c r="AI256" s="61"/>
      <c r="AJ256" s="61"/>
      <c r="AK256" s="61"/>
      <c r="AL256" s="61"/>
      <c r="AM256" s="61"/>
      <c r="AN256" s="61"/>
      <c r="AO256" s="61"/>
      <c r="AP256" s="61"/>
      <c r="AQ256" s="61"/>
      <c r="AR256" s="61"/>
      <c r="AS256" s="61"/>
      <c r="AT256" s="61"/>
      <c r="AU256" s="61"/>
      <c r="AV256" s="61"/>
      <c r="AW256" s="61"/>
      <c r="AX256" s="61"/>
      <c r="AY256" s="61"/>
      <c r="AZ256" s="61"/>
      <c r="BA256" s="61"/>
      <c r="BB256" s="61"/>
      <c r="BC256" s="61"/>
      <c r="BD256" s="61"/>
      <c r="BE256" s="61"/>
      <c r="BF256" s="61"/>
      <c r="BG256" s="61"/>
      <c r="BH256" s="61"/>
      <c r="BI256" s="61"/>
      <c r="BJ256" s="61"/>
      <c r="BK256" s="61"/>
      <c r="BL256" s="61"/>
      <c r="BM256" s="61"/>
      <c r="BN256" s="61"/>
      <c r="BO256" s="61"/>
      <c r="BP256" s="61"/>
      <c r="BQ256" s="61"/>
      <c r="BR256" s="61"/>
      <c r="BS256" s="61"/>
      <c r="BT256" s="61"/>
      <c r="BU256" s="61"/>
      <c r="BV256" s="61"/>
      <c r="BW256" s="61"/>
      <c r="BX256" s="61"/>
      <c r="BY256" s="61"/>
      <c r="BZ256" s="61"/>
      <c r="CA256" s="61"/>
      <c r="CB256" s="61"/>
      <c r="CC256" s="61"/>
      <c r="CD256" s="61"/>
      <c r="CE256" s="61"/>
      <c r="CF256" s="61"/>
      <c r="CG256" s="61"/>
      <c r="CH256" s="61"/>
      <c r="CI256" s="61"/>
      <c r="CJ256" s="61"/>
      <c r="CK256" s="61"/>
      <c r="CL256" s="61"/>
      <c r="CM256" s="61"/>
      <c r="CN256" s="61"/>
      <c r="CO256" s="61"/>
      <c r="CP256" s="61"/>
      <c r="CQ256" s="61"/>
      <c r="CR256" s="61"/>
      <c r="CS256" s="61"/>
      <c r="CT256" s="61"/>
      <c r="CU256" s="61"/>
      <c r="CV256" s="61"/>
      <c r="CW256" s="61"/>
      <c r="CX256" s="61"/>
      <c r="CY256" s="61"/>
      <c r="CZ256" s="61"/>
      <c r="DA256" s="61"/>
      <c r="DB256" s="61"/>
      <c r="DC256" s="61"/>
      <c r="DD256" s="61"/>
      <c r="DE256" s="61"/>
      <c r="DF256" s="61"/>
      <c r="DG256" s="61"/>
      <c r="DH256" s="61"/>
      <c r="DI256" s="61"/>
      <c r="DJ256" s="61"/>
      <c r="DK256" s="61"/>
      <c r="DL256" s="61"/>
      <c r="DM256" s="61"/>
      <c r="DN256" s="61"/>
      <c r="DO256" s="61"/>
      <c r="DP256" s="61"/>
      <c r="DQ256" s="61"/>
      <c r="DR256" s="61"/>
      <c r="DS256" s="61"/>
      <c r="DT256" s="61"/>
      <c r="DU256" s="61"/>
      <c r="DV256" s="61"/>
      <c r="DW256" s="61"/>
      <c r="DX256" s="61"/>
      <c r="DY256" s="61"/>
      <c r="DZ256" s="61"/>
      <c r="EA256" s="61"/>
      <c r="EB256" s="61"/>
      <c r="EC256" s="61"/>
      <c r="ED256" s="61"/>
      <c r="EE256" s="61"/>
      <c r="EF256" s="61"/>
      <c r="EG256" s="61"/>
      <c r="EH256" s="61"/>
      <c r="EI256" s="61"/>
      <c r="EJ256" s="61"/>
      <c r="EK256" s="61"/>
      <c r="EL256" s="61"/>
      <c r="EM256" s="61"/>
      <c r="EN256" s="61"/>
      <c r="EO256" s="61"/>
      <c r="EP256" s="61"/>
      <c r="EQ256" s="61"/>
      <c r="ER256" s="61"/>
      <c r="ES256" s="61"/>
      <c r="ET256" s="61"/>
      <c r="EU256" s="61"/>
      <c r="EV256" s="61"/>
      <c r="EW256" s="61"/>
      <c r="EX256" s="61"/>
      <c r="EY256" s="61"/>
      <c r="EZ256" s="61"/>
      <c r="FA256" s="61"/>
      <c r="FB256" s="61"/>
      <c r="FC256" s="61"/>
      <c r="FD256" s="61"/>
      <c r="FE256" s="61"/>
      <c r="FF256" s="61"/>
      <c r="FG256" s="61"/>
      <c r="FH256" s="61"/>
      <c r="FI256" s="61"/>
      <c r="FJ256" s="61"/>
      <c r="FK256" s="61"/>
      <c r="FL256" s="61"/>
      <c r="FM256" s="61"/>
      <c r="FN256" s="61"/>
      <c r="FO256" s="61"/>
      <c r="FP256" s="61"/>
      <c r="FQ256" s="61"/>
      <c r="FR256" s="61"/>
      <c r="FS256" s="61"/>
      <c r="FT256" s="61"/>
      <c r="FU256" s="61"/>
      <c r="FV256" s="61"/>
      <c r="FW256" s="61"/>
      <c r="FX256" s="61"/>
      <c r="FY256" s="61"/>
      <c r="FZ256" s="61"/>
      <c r="GA256" s="61"/>
      <c r="GB256" s="61"/>
      <c r="GC256" s="61"/>
      <c r="GD256" s="61"/>
      <c r="GE256" s="61"/>
      <c r="GF256" s="61"/>
      <c r="GG256" s="61"/>
      <c r="GH256" s="61"/>
      <c r="GI256" s="61"/>
      <c r="GJ256" s="61"/>
      <c r="GK256" s="61"/>
      <c r="GL256" s="61"/>
      <c r="GM256" s="61"/>
      <c r="GN256" s="61"/>
      <c r="GO256" s="61"/>
      <c r="GP256" s="61"/>
      <c r="GQ256" s="61"/>
      <c r="GR256" s="61"/>
      <c r="GS256" s="61"/>
      <c r="GT256" s="61"/>
      <c r="GU256" s="61"/>
      <c r="GV256" s="61"/>
      <c r="GW256" s="61"/>
      <c r="GX256" s="61"/>
      <c r="GY256" s="61"/>
      <c r="GZ256" s="61"/>
      <c r="HA256" s="61"/>
      <c r="HB256" s="61"/>
      <c r="HC256" s="61"/>
      <c r="HD256" s="61"/>
      <c r="HE256" s="61"/>
      <c r="HF256" s="61"/>
      <c r="HG256" s="61"/>
      <c r="HH256" s="61"/>
      <c r="HI256" s="61"/>
      <c r="HJ256" s="61"/>
      <c r="HK256" s="61"/>
      <c r="HL256" s="61"/>
      <c r="HM256" s="61"/>
      <c r="HN256" s="61"/>
      <c r="HO256" s="61"/>
      <c r="HP256" s="61"/>
      <c r="HQ256" s="61"/>
      <c r="HR256" s="61"/>
      <c r="HS256" s="61"/>
      <c r="HT256" s="61"/>
      <c r="HU256" s="61"/>
      <c r="HV256" s="61"/>
      <c r="HW256" s="61"/>
      <c r="HX256" s="61"/>
      <c r="HY256" s="61"/>
      <c r="HZ256" s="61"/>
      <c r="IA256" s="61"/>
      <c r="IB256" s="61"/>
      <c r="IC256" s="61"/>
      <c r="ID256" s="61"/>
      <c r="IE256" s="61"/>
      <c r="IF256" s="61"/>
      <c r="IG256" s="61"/>
      <c r="IH256" s="61"/>
      <c r="II256" s="61"/>
      <c r="IJ256" s="61"/>
      <c r="IK256" s="61"/>
      <c r="IL256" s="61"/>
      <c r="IM256" s="61"/>
      <c r="IN256" s="61"/>
      <c r="IO256" s="61"/>
      <c r="IP256" s="61"/>
      <c r="IQ256" s="61"/>
      <c r="IR256" s="61"/>
      <c r="IS256" s="61"/>
      <c r="IT256" s="61"/>
      <c r="IU256" s="61"/>
      <c r="IV256" s="61"/>
      <c r="IW256" s="61"/>
    </row>
    <row r="257" customFormat="false" ht="14.25" hidden="false" customHeight="false" outlineLevel="0" collapsed="false">
      <c r="A257" s="97" t="n">
        <v>36866</v>
      </c>
      <c r="B257" s="98" t="s">
        <v>558</v>
      </c>
      <c r="C257" s="100"/>
      <c r="D257" s="98"/>
      <c r="E257" s="101"/>
      <c r="F257" s="101"/>
      <c r="G257" s="84" t="s">
        <v>120</v>
      </c>
      <c r="H257" s="101" t="n">
        <v>3</v>
      </c>
      <c r="I257" s="103" t="s">
        <v>559</v>
      </c>
      <c r="J257" s="98" t="s">
        <v>560</v>
      </c>
      <c r="K257" s="84" t="s">
        <v>115</v>
      </c>
      <c r="L257" s="84" t="s">
        <v>111</v>
      </c>
      <c r="M257" s="84" t="s">
        <v>115</v>
      </c>
      <c r="N257" s="102" t="n">
        <v>0</v>
      </c>
      <c r="O257" s="61"/>
      <c r="P257" s="61"/>
      <c r="Q257" s="61"/>
      <c r="R257" s="61"/>
      <c r="S257" s="61"/>
      <c r="T257" s="61"/>
      <c r="U257" s="61"/>
      <c r="V257" s="61"/>
      <c r="W257" s="61"/>
      <c r="X257" s="61"/>
      <c r="Y257" s="61"/>
      <c r="Z257" s="61"/>
      <c r="AA257" s="61"/>
      <c r="AB257" s="61"/>
      <c r="AC257" s="61"/>
      <c r="AD257" s="61"/>
      <c r="AE257" s="61"/>
      <c r="AF257" s="61"/>
      <c r="AG257" s="61"/>
      <c r="AH257" s="61"/>
      <c r="AI257" s="61"/>
      <c r="AJ257" s="61"/>
      <c r="AK257" s="61"/>
      <c r="AL257" s="61"/>
      <c r="AM257" s="61"/>
      <c r="AN257" s="61"/>
      <c r="AO257" s="61"/>
      <c r="AP257" s="61"/>
      <c r="AQ257" s="61"/>
      <c r="AR257" s="61"/>
      <c r="AS257" s="61"/>
      <c r="AT257" s="61"/>
      <c r="AU257" s="61"/>
      <c r="AV257" s="61"/>
      <c r="AW257" s="61"/>
      <c r="AX257" s="61"/>
      <c r="AY257" s="61"/>
      <c r="AZ257" s="61"/>
      <c r="BA257" s="61"/>
      <c r="BB257" s="61"/>
      <c r="BC257" s="61"/>
      <c r="BD257" s="61"/>
      <c r="BE257" s="61"/>
      <c r="BF257" s="61"/>
      <c r="BG257" s="61"/>
      <c r="BH257" s="61"/>
      <c r="BI257" s="61"/>
      <c r="BJ257" s="61"/>
      <c r="BK257" s="61"/>
      <c r="BL257" s="61"/>
      <c r="BM257" s="61"/>
      <c r="BN257" s="61"/>
      <c r="BO257" s="61"/>
      <c r="BP257" s="61"/>
      <c r="BQ257" s="61"/>
      <c r="BR257" s="61"/>
      <c r="BS257" s="61"/>
      <c r="BT257" s="61"/>
      <c r="BU257" s="61"/>
      <c r="BV257" s="61"/>
      <c r="BW257" s="61"/>
      <c r="BX257" s="61"/>
      <c r="BY257" s="61"/>
      <c r="BZ257" s="61"/>
      <c r="CA257" s="61"/>
      <c r="CB257" s="61"/>
      <c r="CC257" s="61"/>
      <c r="CD257" s="61"/>
      <c r="CE257" s="61"/>
      <c r="CF257" s="61"/>
      <c r="CG257" s="61"/>
      <c r="CH257" s="61"/>
      <c r="CI257" s="61"/>
      <c r="CJ257" s="61"/>
      <c r="CK257" s="61"/>
      <c r="CL257" s="61"/>
      <c r="CM257" s="61"/>
      <c r="CN257" s="61"/>
      <c r="CO257" s="61"/>
      <c r="CP257" s="61"/>
      <c r="CQ257" s="61"/>
      <c r="CR257" s="61"/>
      <c r="CS257" s="61"/>
      <c r="CT257" s="61"/>
      <c r="CU257" s="61"/>
      <c r="CV257" s="61"/>
      <c r="CW257" s="61"/>
      <c r="CX257" s="61"/>
      <c r="CY257" s="61"/>
      <c r="CZ257" s="61"/>
      <c r="DA257" s="61"/>
      <c r="DB257" s="61"/>
      <c r="DC257" s="61"/>
      <c r="DD257" s="61"/>
      <c r="DE257" s="61"/>
      <c r="DF257" s="61"/>
      <c r="DG257" s="61"/>
      <c r="DH257" s="61"/>
      <c r="DI257" s="61"/>
      <c r="DJ257" s="61"/>
      <c r="DK257" s="61"/>
      <c r="DL257" s="61"/>
      <c r="DM257" s="61"/>
      <c r="DN257" s="61"/>
      <c r="DO257" s="61"/>
      <c r="DP257" s="61"/>
      <c r="DQ257" s="61"/>
      <c r="DR257" s="61"/>
      <c r="DS257" s="61"/>
      <c r="DT257" s="61"/>
      <c r="DU257" s="61"/>
      <c r="DV257" s="61"/>
      <c r="DW257" s="61"/>
      <c r="DX257" s="61"/>
      <c r="DY257" s="61"/>
      <c r="DZ257" s="61"/>
      <c r="EA257" s="61"/>
      <c r="EB257" s="61"/>
      <c r="EC257" s="61"/>
      <c r="ED257" s="61"/>
      <c r="EE257" s="61"/>
      <c r="EF257" s="61"/>
      <c r="EG257" s="61"/>
      <c r="EH257" s="61"/>
      <c r="EI257" s="61"/>
      <c r="EJ257" s="61"/>
      <c r="EK257" s="61"/>
      <c r="EL257" s="61"/>
      <c r="EM257" s="61"/>
      <c r="EN257" s="61"/>
      <c r="EO257" s="61"/>
      <c r="EP257" s="61"/>
      <c r="EQ257" s="61"/>
      <c r="ER257" s="61"/>
      <c r="ES257" s="61"/>
      <c r="ET257" s="61"/>
      <c r="EU257" s="61"/>
      <c r="EV257" s="61"/>
      <c r="EW257" s="61"/>
      <c r="EX257" s="61"/>
      <c r="EY257" s="61"/>
      <c r="EZ257" s="61"/>
      <c r="FA257" s="61"/>
      <c r="FB257" s="61"/>
      <c r="FC257" s="61"/>
      <c r="FD257" s="61"/>
      <c r="FE257" s="61"/>
      <c r="FF257" s="61"/>
      <c r="FG257" s="61"/>
      <c r="FH257" s="61"/>
      <c r="FI257" s="61"/>
      <c r="FJ257" s="61"/>
      <c r="FK257" s="61"/>
      <c r="FL257" s="61"/>
      <c r="FM257" s="61"/>
      <c r="FN257" s="61"/>
      <c r="FO257" s="61"/>
      <c r="FP257" s="61"/>
      <c r="FQ257" s="61"/>
      <c r="FR257" s="61"/>
      <c r="FS257" s="61"/>
      <c r="FT257" s="61"/>
      <c r="FU257" s="61"/>
      <c r="FV257" s="61"/>
      <c r="FW257" s="61"/>
      <c r="FX257" s="61"/>
      <c r="FY257" s="61"/>
      <c r="FZ257" s="61"/>
      <c r="GA257" s="61"/>
      <c r="GB257" s="61"/>
      <c r="GC257" s="61"/>
      <c r="GD257" s="61"/>
      <c r="GE257" s="61"/>
      <c r="GF257" s="61"/>
      <c r="GG257" s="61"/>
      <c r="GH257" s="61"/>
      <c r="GI257" s="61"/>
      <c r="GJ257" s="61"/>
      <c r="GK257" s="61"/>
      <c r="GL257" s="61"/>
      <c r="GM257" s="61"/>
      <c r="GN257" s="61"/>
      <c r="GO257" s="61"/>
      <c r="GP257" s="61"/>
      <c r="GQ257" s="61"/>
      <c r="GR257" s="61"/>
      <c r="GS257" s="61"/>
      <c r="GT257" s="61"/>
      <c r="GU257" s="61"/>
      <c r="GV257" s="61"/>
      <c r="GW257" s="61"/>
      <c r="GX257" s="61"/>
      <c r="GY257" s="61"/>
      <c r="GZ257" s="61"/>
      <c r="HA257" s="61"/>
      <c r="HB257" s="61"/>
      <c r="HC257" s="61"/>
      <c r="HD257" s="61"/>
      <c r="HE257" s="61"/>
      <c r="HF257" s="61"/>
      <c r="HG257" s="61"/>
      <c r="HH257" s="61"/>
      <c r="HI257" s="61"/>
      <c r="HJ257" s="61"/>
      <c r="HK257" s="61"/>
      <c r="HL257" s="61"/>
      <c r="HM257" s="61"/>
      <c r="HN257" s="61"/>
      <c r="HO257" s="61"/>
      <c r="HP257" s="61"/>
      <c r="HQ257" s="61"/>
      <c r="HR257" s="61"/>
      <c r="HS257" s="61"/>
      <c r="HT257" s="61"/>
      <c r="HU257" s="61"/>
      <c r="HV257" s="61"/>
      <c r="HW257" s="61"/>
      <c r="HX257" s="61"/>
      <c r="HY257" s="61"/>
      <c r="HZ257" s="61"/>
      <c r="IA257" s="61"/>
      <c r="IB257" s="61"/>
      <c r="IC257" s="61"/>
      <c r="ID257" s="61"/>
      <c r="IE257" s="61"/>
      <c r="IF257" s="61"/>
      <c r="IG257" s="61"/>
      <c r="IH257" s="61"/>
      <c r="II257" s="61"/>
      <c r="IJ257" s="61"/>
      <c r="IK257" s="61"/>
      <c r="IL257" s="61"/>
      <c r="IM257" s="61"/>
      <c r="IN257" s="61"/>
      <c r="IO257" s="61"/>
      <c r="IP257" s="61"/>
      <c r="IQ257" s="61"/>
      <c r="IR257" s="61"/>
      <c r="IS257" s="61"/>
      <c r="IT257" s="61"/>
      <c r="IU257" s="61"/>
      <c r="IV257" s="61"/>
      <c r="IW257" s="61"/>
    </row>
    <row r="258" customFormat="false" ht="15.75" hidden="false" customHeight="true" outlineLevel="0" collapsed="false">
      <c r="A258" s="63" t="s">
        <v>561</v>
      </c>
      <c r="B258" s="63"/>
      <c r="C258" s="65" t="n">
        <f aca="false">COUNT(H259:H270)</f>
        <v>11</v>
      </c>
      <c r="D258" s="121"/>
      <c r="E258" s="122"/>
      <c r="F258" s="122"/>
      <c r="G258" s="123"/>
      <c r="H258" s="122"/>
      <c r="I258" s="81"/>
      <c r="J258" s="121"/>
      <c r="K258" s="123"/>
      <c r="L258" s="123"/>
      <c r="M258" s="123"/>
      <c r="N258" s="124"/>
      <c r="O258" s="118"/>
      <c r="P258" s="118"/>
      <c r="Q258" s="118"/>
      <c r="R258" s="118"/>
      <c r="S258" s="118"/>
      <c r="T258" s="118"/>
      <c r="U258" s="118"/>
      <c r="V258" s="118"/>
      <c r="W258" s="118"/>
      <c r="X258" s="118"/>
      <c r="Y258" s="118"/>
      <c r="Z258" s="118"/>
      <c r="AA258" s="118"/>
      <c r="AB258" s="118"/>
      <c r="AC258" s="118"/>
      <c r="AD258" s="118"/>
      <c r="AE258" s="118"/>
      <c r="AF258" s="118"/>
      <c r="AG258" s="118"/>
      <c r="AH258" s="118"/>
      <c r="AI258" s="118"/>
      <c r="AJ258" s="118"/>
      <c r="AK258" s="118"/>
      <c r="AL258" s="118"/>
      <c r="AM258" s="118"/>
      <c r="AN258" s="118"/>
      <c r="AO258" s="118"/>
      <c r="AP258" s="118"/>
      <c r="AQ258" s="118"/>
      <c r="AR258" s="118"/>
      <c r="AS258" s="118"/>
      <c r="AT258" s="118"/>
      <c r="AU258" s="118"/>
      <c r="AV258" s="118"/>
      <c r="AW258" s="118"/>
      <c r="AX258" s="118"/>
      <c r="AY258" s="118"/>
      <c r="AZ258" s="118"/>
      <c r="BA258" s="118"/>
      <c r="BB258" s="118"/>
      <c r="BC258" s="118"/>
      <c r="BD258" s="118"/>
      <c r="BE258" s="118"/>
      <c r="BF258" s="118"/>
      <c r="BG258" s="118"/>
      <c r="BH258" s="118"/>
      <c r="BI258" s="118"/>
      <c r="BJ258" s="118"/>
      <c r="BK258" s="118"/>
      <c r="BL258" s="118"/>
      <c r="BM258" s="118"/>
      <c r="BN258" s="118"/>
      <c r="BO258" s="118"/>
      <c r="BP258" s="118"/>
      <c r="BQ258" s="118"/>
      <c r="BR258" s="118"/>
      <c r="BS258" s="118"/>
      <c r="BT258" s="118"/>
      <c r="BU258" s="118"/>
      <c r="BV258" s="118"/>
      <c r="BW258" s="118"/>
      <c r="BX258" s="118"/>
      <c r="BY258" s="118"/>
      <c r="BZ258" s="118"/>
      <c r="CA258" s="118"/>
      <c r="CB258" s="118"/>
      <c r="CC258" s="118"/>
      <c r="CD258" s="118"/>
      <c r="CE258" s="118"/>
      <c r="CF258" s="118"/>
      <c r="CG258" s="118"/>
      <c r="CH258" s="118"/>
      <c r="CI258" s="118"/>
      <c r="CJ258" s="118"/>
      <c r="CK258" s="118"/>
      <c r="CL258" s="118"/>
      <c r="CM258" s="118"/>
      <c r="CN258" s="118"/>
      <c r="CO258" s="118"/>
      <c r="CP258" s="118"/>
      <c r="CQ258" s="118"/>
      <c r="CR258" s="118"/>
      <c r="CS258" s="118"/>
      <c r="CT258" s="118"/>
      <c r="CU258" s="118"/>
      <c r="CV258" s="118"/>
      <c r="CW258" s="118"/>
      <c r="CX258" s="118"/>
      <c r="CY258" s="118"/>
      <c r="CZ258" s="118"/>
      <c r="DA258" s="118"/>
      <c r="DB258" s="118"/>
      <c r="DC258" s="118"/>
      <c r="DD258" s="118"/>
      <c r="DE258" s="118"/>
      <c r="DF258" s="118"/>
      <c r="DG258" s="118"/>
      <c r="DH258" s="118"/>
      <c r="DI258" s="118"/>
      <c r="DJ258" s="118"/>
      <c r="DK258" s="118"/>
      <c r="DL258" s="118"/>
      <c r="DM258" s="118"/>
      <c r="DN258" s="118"/>
      <c r="DO258" s="118"/>
      <c r="DP258" s="118"/>
      <c r="DQ258" s="118"/>
      <c r="DR258" s="118"/>
      <c r="DS258" s="118"/>
      <c r="DT258" s="118"/>
      <c r="DU258" s="118"/>
      <c r="DV258" s="118"/>
      <c r="DW258" s="118"/>
      <c r="DX258" s="118"/>
      <c r="DY258" s="118"/>
      <c r="DZ258" s="118"/>
      <c r="EA258" s="118"/>
      <c r="EB258" s="118"/>
      <c r="EC258" s="118"/>
      <c r="ED258" s="118"/>
      <c r="EE258" s="118"/>
      <c r="EF258" s="118"/>
      <c r="EG258" s="118"/>
      <c r="EH258" s="118"/>
      <c r="EI258" s="118"/>
      <c r="EJ258" s="118"/>
      <c r="EK258" s="118"/>
      <c r="EL258" s="118"/>
      <c r="EM258" s="118"/>
      <c r="EN258" s="118"/>
      <c r="EO258" s="118"/>
      <c r="EP258" s="118"/>
      <c r="EQ258" s="118"/>
      <c r="ER258" s="118"/>
      <c r="ES258" s="118"/>
      <c r="ET258" s="118"/>
      <c r="EU258" s="118"/>
      <c r="EV258" s="118"/>
      <c r="EW258" s="118"/>
      <c r="EX258" s="118"/>
      <c r="EY258" s="118"/>
      <c r="EZ258" s="118"/>
      <c r="FA258" s="118"/>
      <c r="FB258" s="118"/>
      <c r="FC258" s="118"/>
      <c r="FD258" s="118"/>
      <c r="FE258" s="118"/>
      <c r="FF258" s="118"/>
      <c r="FG258" s="118"/>
      <c r="FH258" s="118"/>
      <c r="FI258" s="118"/>
      <c r="FJ258" s="118"/>
      <c r="FK258" s="118"/>
      <c r="FL258" s="118"/>
      <c r="FM258" s="118"/>
      <c r="FN258" s="118"/>
      <c r="FO258" s="118"/>
      <c r="FP258" s="118"/>
      <c r="FQ258" s="118"/>
      <c r="FR258" s="118"/>
      <c r="FS258" s="118"/>
      <c r="FT258" s="118"/>
      <c r="FU258" s="118"/>
      <c r="FV258" s="118"/>
      <c r="FW258" s="118"/>
      <c r="FX258" s="118"/>
      <c r="FY258" s="118"/>
      <c r="FZ258" s="118"/>
      <c r="GA258" s="118"/>
      <c r="GB258" s="118"/>
      <c r="GC258" s="118"/>
      <c r="GD258" s="118"/>
      <c r="GE258" s="118"/>
      <c r="GF258" s="118"/>
      <c r="GG258" s="118"/>
      <c r="GH258" s="118"/>
      <c r="GI258" s="118"/>
      <c r="GJ258" s="118"/>
      <c r="GK258" s="118"/>
      <c r="GL258" s="118"/>
      <c r="GM258" s="118"/>
      <c r="GN258" s="118"/>
      <c r="GO258" s="118"/>
      <c r="GP258" s="118"/>
      <c r="GQ258" s="118"/>
      <c r="GR258" s="118"/>
      <c r="GS258" s="118"/>
      <c r="GT258" s="118"/>
      <c r="GU258" s="118"/>
      <c r="GV258" s="118"/>
      <c r="GW258" s="118"/>
      <c r="GX258" s="118"/>
      <c r="GY258" s="118"/>
      <c r="GZ258" s="118"/>
      <c r="HA258" s="118"/>
      <c r="HB258" s="118"/>
      <c r="HC258" s="118"/>
      <c r="HD258" s="118"/>
      <c r="HE258" s="118"/>
      <c r="HF258" s="118"/>
      <c r="HG258" s="118"/>
      <c r="HH258" s="118"/>
      <c r="HI258" s="118"/>
      <c r="HJ258" s="118"/>
      <c r="HK258" s="118"/>
      <c r="HL258" s="118"/>
      <c r="HM258" s="118"/>
      <c r="HN258" s="118"/>
      <c r="HO258" s="118"/>
      <c r="HP258" s="118"/>
      <c r="HQ258" s="118"/>
      <c r="HR258" s="118"/>
      <c r="HS258" s="118"/>
      <c r="HT258" s="118"/>
      <c r="HU258" s="118"/>
      <c r="HV258" s="118"/>
      <c r="HW258" s="118"/>
      <c r="HX258" s="118"/>
      <c r="HY258" s="118"/>
      <c r="HZ258" s="118"/>
      <c r="IA258" s="118"/>
      <c r="IB258" s="118"/>
      <c r="IC258" s="118"/>
      <c r="ID258" s="118"/>
      <c r="IE258" s="118"/>
      <c r="IF258" s="118"/>
      <c r="IG258" s="118"/>
      <c r="IH258" s="118"/>
      <c r="II258" s="118"/>
      <c r="IJ258" s="118"/>
      <c r="IK258" s="118"/>
      <c r="IL258" s="118"/>
      <c r="IM258" s="118"/>
      <c r="IN258" s="118"/>
      <c r="IO258" s="118"/>
      <c r="IP258" s="118"/>
      <c r="IQ258" s="118"/>
      <c r="IR258" s="118"/>
      <c r="IS258" s="118"/>
      <c r="IT258" s="118"/>
      <c r="IU258" s="118"/>
      <c r="IV258" s="118"/>
      <c r="IW258" s="118"/>
    </row>
    <row r="259" customFormat="false" ht="40.5" hidden="false" customHeight="false" outlineLevel="0" collapsed="false">
      <c r="A259" s="97" t="n">
        <v>36865</v>
      </c>
      <c r="B259" s="98" t="s">
        <v>40</v>
      </c>
      <c r="C259" s="100" t="s">
        <v>319</v>
      </c>
      <c r="D259" s="98" t="s">
        <v>562</v>
      </c>
      <c r="E259" s="101" t="s">
        <v>563</v>
      </c>
      <c r="F259" s="101" t="s">
        <v>564</v>
      </c>
      <c r="G259" s="84" t="s">
        <v>565</v>
      </c>
      <c r="H259" s="101" t="n">
        <v>1</v>
      </c>
      <c r="I259" s="81" t="s">
        <v>566</v>
      </c>
      <c r="J259" s="98" t="s">
        <v>567</v>
      </c>
      <c r="K259" s="84" t="s">
        <v>111</v>
      </c>
      <c r="L259" s="84" t="s">
        <v>111</v>
      </c>
      <c r="M259" s="84" t="s">
        <v>111</v>
      </c>
      <c r="N259" s="102" t="n">
        <v>1</v>
      </c>
      <c r="O259" s="61"/>
      <c r="P259" s="61"/>
      <c r="Q259" s="61"/>
      <c r="R259" s="61"/>
      <c r="S259" s="61"/>
      <c r="T259" s="61"/>
      <c r="U259" s="61"/>
      <c r="V259" s="61"/>
      <c r="W259" s="61"/>
      <c r="X259" s="61"/>
      <c r="Y259" s="61"/>
      <c r="Z259" s="61"/>
      <c r="AA259" s="61"/>
      <c r="AB259" s="61"/>
      <c r="AC259" s="61"/>
      <c r="AD259" s="61"/>
      <c r="AE259" s="61"/>
      <c r="AF259" s="61"/>
      <c r="AG259" s="61"/>
      <c r="AH259" s="61"/>
      <c r="AI259" s="61"/>
      <c r="AJ259" s="61"/>
      <c r="AK259" s="61"/>
      <c r="AL259" s="61"/>
      <c r="AM259" s="61"/>
      <c r="AN259" s="61"/>
      <c r="AO259" s="61"/>
      <c r="AP259" s="61"/>
      <c r="AQ259" s="61"/>
      <c r="AR259" s="61"/>
      <c r="AS259" s="61"/>
      <c r="AT259" s="61"/>
      <c r="AU259" s="61"/>
      <c r="AV259" s="61"/>
      <c r="AW259" s="61"/>
      <c r="AX259" s="61"/>
      <c r="AY259" s="61"/>
      <c r="AZ259" s="61"/>
      <c r="BA259" s="61"/>
      <c r="BB259" s="61"/>
      <c r="BC259" s="61"/>
      <c r="BD259" s="61"/>
      <c r="BE259" s="61"/>
      <c r="BF259" s="61"/>
      <c r="BG259" s="61"/>
      <c r="BH259" s="61"/>
      <c r="BI259" s="61"/>
      <c r="BJ259" s="61"/>
      <c r="BK259" s="61"/>
      <c r="BL259" s="61"/>
      <c r="BM259" s="61"/>
      <c r="BN259" s="61"/>
      <c r="BO259" s="61"/>
      <c r="BP259" s="61"/>
      <c r="BQ259" s="61"/>
      <c r="BR259" s="61"/>
      <c r="BS259" s="61"/>
      <c r="BT259" s="61"/>
      <c r="BU259" s="61"/>
      <c r="BV259" s="61"/>
      <c r="BW259" s="61"/>
      <c r="BX259" s="61"/>
      <c r="BY259" s="61"/>
      <c r="BZ259" s="61"/>
      <c r="CA259" s="61"/>
      <c r="CB259" s="61"/>
      <c r="CC259" s="61"/>
      <c r="CD259" s="61"/>
      <c r="CE259" s="61"/>
      <c r="CF259" s="61"/>
      <c r="CG259" s="61"/>
      <c r="CH259" s="61"/>
      <c r="CI259" s="61"/>
      <c r="CJ259" s="61"/>
      <c r="CK259" s="61"/>
      <c r="CL259" s="61"/>
      <c r="CM259" s="61"/>
      <c r="CN259" s="61"/>
      <c r="CO259" s="61"/>
      <c r="CP259" s="61"/>
      <c r="CQ259" s="61"/>
      <c r="CR259" s="61"/>
      <c r="CS259" s="61"/>
      <c r="CT259" s="61"/>
      <c r="CU259" s="61"/>
      <c r="CV259" s="61"/>
      <c r="CW259" s="61"/>
      <c r="CX259" s="61"/>
      <c r="CY259" s="61"/>
      <c r="CZ259" s="61"/>
      <c r="DA259" s="61"/>
      <c r="DB259" s="61"/>
      <c r="DC259" s="61"/>
      <c r="DD259" s="61"/>
      <c r="DE259" s="61"/>
      <c r="DF259" s="61"/>
      <c r="DG259" s="61"/>
      <c r="DH259" s="61"/>
      <c r="DI259" s="61"/>
      <c r="DJ259" s="61"/>
      <c r="DK259" s="61"/>
      <c r="DL259" s="61"/>
      <c r="DM259" s="61"/>
      <c r="DN259" s="61"/>
      <c r="DO259" s="61"/>
      <c r="DP259" s="61"/>
      <c r="DQ259" s="61"/>
      <c r="DR259" s="61"/>
      <c r="DS259" s="61"/>
      <c r="DT259" s="61"/>
      <c r="DU259" s="61"/>
      <c r="DV259" s="61"/>
      <c r="DW259" s="61"/>
      <c r="DX259" s="61"/>
      <c r="DY259" s="61"/>
      <c r="DZ259" s="61"/>
      <c r="EA259" s="61"/>
      <c r="EB259" s="61"/>
      <c r="EC259" s="61"/>
      <c r="ED259" s="61"/>
      <c r="EE259" s="61"/>
      <c r="EF259" s="61"/>
      <c r="EG259" s="61"/>
      <c r="EH259" s="61"/>
      <c r="EI259" s="61"/>
      <c r="EJ259" s="61"/>
      <c r="EK259" s="61"/>
      <c r="EL259" s="61"/>
      <c r="EM259" s="61"/>
      <c r="EN259" s="61"/>
      <c r="EO259" s="61"/>
      <c r="EP259" s="61"/>
      <c r="EQ259" s="61"/>
      <c r="ER259" s="61"/>
      <c r="ES259" s="61"/>
      <c r="ET259" s="61"/>
      <c r="EU259" s="61"/>
      <c r="EV259" s="61"/>
      <c r="EW259" s="61"/>
      <c r="EX259" s="61"/>
      <c r="EY259" s="61"/>
      <c r="EZ259" s="61"/>
      <c r="FA259" s="61"/>
      <c r="FB259" s="61"/>
      <c r="FC259" s="61"/>
      <c r="FD259" s="61"/>
      <c r="FE259" s="61"/>
      <c r="FF259" s="61"/>
      <c r="FG259" s="61"/>
      <c r="FH259" s="61"/>
      <c r="FI259" s="61"/>
      <c r="FJ259" s="61"/>
      <c r="FK259" s="61"/>
      <c r="FL259" s="61"/>
      <c r="FM259" s="61"/>
      <c r="FN259" s="61"/>
      <c r="FO259" s="61"/>
      <c r="FP259" s="61"/>
      <c r="FQ259" s="61"/>
      <c r="FR259" s="61"/>
      <c r="FS259" s="61"/>
      <c r="FT259" s="61"/>
      <c r="FU259" s="61"/>
      <c r="FV259" s="61"/>
      <c r="FW259" s="61"/>
      <c r="FX259" s="61"/>
      <c r="FY259" s="61"/>
      <c r="FZ259" s="61"/>
      <c r="GA259" s="61"/>
      <c r="GB259" s="61"/>
      <c r="GC259" s="61"/>
      <c r="GD259" s="61"/>
      <c r="GE259" s="61"/>
      <c r="GF259" s="61"/>
      <c r="GG259" s="61"/>
      <c r="GH259" s="61"/>
      <c r="GI259" s="61"/>
      <c r="GJ259" s="61"/>
      <c r="GK259" s="61"/>
      <c r="GL259" s="61"/>
      <c r="GM259" s="61"/>
      <c r="GN259" s="61"/>
      <c r="GO259" s="61"/>
      <c r="GP259" s="61"/>
      <c r="GQ259" s="61"/>
      <c r="GR259" s="61"/>
      <c r="GS259" s="61"/>
      <c r="GT259" s="61"/>
      <c r="GU259" s="61"/>
      <c r="GV259" s="61"/>
      <c r="GW259" s="61"/>
      <c r="GX259" s="61"/>
      <c r="GY259" s="61"/>
      <c r="GZ259" s="61"/>
      <c r="HA259" s="61"/>
      <c r="HB259" s="61"/>
      <c r="HC259" s="61"/>
      <c r="HD259" s="61"/>
      <c r="HE259" s="61"/>
      <c r="HF259" s="61"/>
      <c r="HG259" s="61"/>
      <c r="HH259" s="61"/>
      <c r="HI259" s="61"/>
      <c r="HJ259" s="61"/>
      <c r="HK259" s="61"/>
      <c r="HL259" s="61"/>
      <c r="HM259" s="61"/>
      <c r="HN259" s="61"/>
      <c r="HO259" s="61"/>
      <c r="HP259" s="61"/>
      <c r="HQ259" s="61"/>
      <c r="HR259" s="61"/>
      <c r="HS259" s="61"/>
      <c r="HT259" s="61"/>
      <c r="HU259" s="61"/>
      <c r="HV259" s="61"/>
      <c r="HW259" s="61"/>
      <c r="HX259" s="61"/>
      <c r="HY259" s="61"/>
      <c r="HZ259" s="61"/>
      <c r="IA259" s="61"/>
      <c r="IB259" s="61"/>
      <c r="IC259" s="61"/>
      <c r="ID259" s="61"/>
      <c r="IE259" s="61"/>
      <c r="IF259" s="61"/>
      <c r="IG259" s="61"/>
      <c r="IH259" s="61"/>
      <c r="II259" s="61"/>
      <c r="IJ259" s="61"/>
      <c r="IK259" s="61"/>
      <c r="IL259" s="61"/>
      <c r="IM259" s="61"/>
      <c r="IN259" s="61"/>
      <c r="IO259" s="61"/>
      <c r="IP259" s="61"/>
      <c r="IQ259" s="61"/>
      <c r="IR259" s="61"/>
      <c r="IS259" s="61"/>
      <c r="IT259" s="61"/>
      <c r="IU259" s="61"/>
      <c r="IV259" s="61"/>
      <c r="IW259" s="61"/>
    </row>
    <row r="260" customFormat="false" ht="27" hidden="false" customHeight="false" outlineLevel="0" collapsed="false">
      <c r="A260" s="69" t="n">
        <v>36865</v>
      </c>
      <c r="B260" s="70" t="s">
        <v>435</v>
      </c>
      <c r="C260" s="71" t="s">
        <v>568</v>
      </c>
      <c r="D260" s="70" t="s">
        <v>519</v>
      </c>
      <c r="E260" s="72"/>
      <c r="F260" s="72" t="s">
        <v>569</v>
      </c>
      <c r="G260" s="73" t="s">
        <v>570</v>
      </c>
      <c r="H260" s="72" t="n">
        <v>1</v>
      </c>
      <c r="I260" s="81" t="s">
        <v>571</v>
      </c>
      <c r="J260" s="70" t="s">
        <v>572</v>
      </c>
      <c r="K260" s="73" t="s">
        <v>111</v>
      </c>
      <c r="L260" s="73" t="s">
        <v>111</v>
      </c>
      <c r="M260" s="73" t="s">
        <v>111</v>
      </c>
      <c r="N260" s="74" t="n">
        <v>1</v>
      </c>
    </row>
    <row r="261" customFormat="false" ht="13.5" hidden="false" customHeight="false" outlineLevel="0" collapsed="false">
      <c r="A261" s="69" t="n">
        <v>36865</v>
      </c>
      <c r="B261" s="70" t="s">
        <v>120</v>
      </c>
      <c r="C261" s="71" t="s">
        <v>573</v>
      </c>
      <c r="D261" s="70" t="s">
        <v>513</v>
      </c>
      <c r="E261" s="72"/>
      <c r="F261" s="72"/>
      <c r="G261" s="73" t="s">
        <v>574</v>
      </c>
      <c r="H261" s="72" t="n">
        <v>3</v>
      </c>
      <c r="I261" s="81" t="s">
        <v>575</v>
      </c>
      <c r="J261" s="70" t="s">
        <v>576</v>
      </c>
      <c r="K261" s="73" t="s">
        <v>111</v>
      </c>
      <c r="L261" s="73" t="s">
        <v>111</v>
      </c>
      <c r="M261" s="73" t="s">
        <v>111</v>
      </c>
      <c r="N261" s="74" t="n">
        <v>1</v>
      </c>
    </row>
    <row r="262" customFormat="false" ht="27" hidden="false" customHeight="false" outlineLevel="0" collapsed="false">
      <c r="A262" s="69" t="n">
        <v>36864</v>
      </c>
      <c r="B262" s="76" t="s">
        <v>435</v>
      </c>
      <c r="C262" s="77" t="s">
        <v>53</v>
      </c>
      <c r="D262" s="78" t="s">
        <v>53</v>
      </c>
      <c r="E262" s="79"/>
      <c r="F262" s="79"/>
      <c r="G262" s="80" t="s">
        <v>577</v>
      </c>
      <c r="H262" s="80" t="n">
        <v>1</v>
      </c>
      <c r="I262" s="81" t="s">
        <v>578</v>
      </c>
      <c r="J262" s="71" t="s">
        <v>579</v>
      </c>
      <c r="K262" s="73" t="s">
        <v>111</v>
      </c>
      <c r="L262" s="73" t="s">
        <v>111</v>
      </c>
      <c r="M262" s="73" t="s">
        <v>111</v>
      </c>
      <c r="N262" s="74" t="n">
        <v>1</v>
      </c>
    </row>
    <row r="263" customFormat="false" ht="27" hidden="false" customHeight="false" outlineLevel="0" collapsed="false">
      <c r="A263" s="69" t="n">
        <v>36864</v>
      </c>
      <c r="B263" s="70" t="s">
        <v>120</v>
      </c>
      <c r="C263" s="71" t="s">
        <v>573</v>
      </c>
      <c r="D263" s="70" t="s">
        <v>513</v>
      </c>
      <c r="E263" s="72"/>
      <c r="F263" s="72"/>
      <c r="G263" s="73" t="s">
        <v>580</v>
      </c>
      <c r="H263" s="72" t="n">
        <v>3</v>
      </c>
      <c r="I263" s="81" t="s">
        <v>581</v>
      </c>
      <c r="J263" s="70" t="s">
        <v>582</v>
      </c>
      <c r="K263" s="73" t="s">
        <v>111</v>
      </c>
      <c r="L263" s="73" t="s">
        <v>111</v>
      </c>
      <c r="M263" s="73" t="s">
        <v>111</v>
      </c>
      <c r="N263" s="74" t="n">
        <v>1</v>
      </c>
    </row>
    <row r="264" customFormat="false" ht="27" hidden="false" customHeight="false" outlineLevel="0" collapsed="false">
      <c r="A264" s="69" t="n">
        <v>36861</v>
      </c>
      <c r="B264" s="70" t="s">
        <v>40</v>
      </c>
      <c r="C264" s="71" t="s">
        <v>583</v>
      </c>
      <c r="D264" s="70" t="s">
        <v>584</v>
      </c>
      <c r="E264" s="72" t="s">
        <v>585</v>
      </c>
      <c r="F264" s="72" t="s">
        <v>586</v>
      </c>
      <c r="G264" s="73" t="s">
        <v>570</v>
      </c>
      <c r="H264" s="72" t="n">
        <v>1</v>
      </c>
      <c r="I264" s="81" t="s">
        <v>587</v>
      </c>
      <c r="J264" s="70" t="s">
        <v>588</v>
      </c>
      <c r="K264" s="73" t="s">
        <v>111</v>
      </c>
      <c r="L264" s="73" t="s">
        <v>111</v>
      </c>
      <c r="M264" s="73" t="s">
        <v>111</v>
      </c>
      <c r="N264" s="74" t="n">
        <v>1</v>
      </c>
    </row>
    <row r="265" customFormat="false" ht="27" hidden="false" customHeight="false" outlineLevel="0" collapsed="false">
      <c r="A265" s="69" t="n">
        <v>36861</v>
      </c>
      <c r="B265" s="70" t="s">
        <v>40</v>
      </c>
      <c r="C265" s="71" t="s">
        <v>319</v>
      </c>
      <c r="D265" s="70" t="s">
        <v>562</v>
      </c>
      <c r="E265" s="72" t="s">
        <v>563</v>
      </c>
      <c r="F265" s="72" t="s">
        <v>564</v>
      </c>
      <c r="G265" s="73" t="s">
        <v>565</v>
      </c>
      <c r="H265" s="72" t="n">
        <v>1</v>
      </c>
      <c r="I265" s="81" t="s">
        <v>589</v>
      </c>
      <c r="J265" s="70" t="s">
        <v>590</v>
      </c>
      <c r="K265" s="73" t="s">
        <v>111</v>
      </c>
      <c r="L265" s="73" t="s">
        <v>111</v>
      </c>
      <c r="M265" s="73" t="s">
        <v>111</v>
      </c>
      <c r="N265" s="74" t="n">
        <v>1</v>
      </c>
    </row>
    <row r="266" customFormat="false" ht="13.5" hidden="false" customHeight="false" outlineLevel="0" collapsed="false">
      <c r="A266" s="69" t="n">
        <v>36861</v>
      </c>
      <c r="B266" s="70" t="s">
        <v>120</v>
      </c>
      <c r="C266" s="71" t="s">
        <v>573</v>
      </c>
      <c r="D266" s="70" t="s">
        <v>513</v>
      </c>
      <c r="E266" s="72"/>
      <c r="F266" s="72"/>
      <c r="G266" s="73"/>
      <c r="H266" s="72" t="n">
        <v>3</v>
      </c>
      <c r="I266" s="81" t="s">
        <v>575</v>
      </c>
      <c r="J266" s="70" t="s">
        <v>576</v>
      </c>
      <c r="K266" s="73" t="s">
        <v>111</v>
      </c>
      <c r="L266" s="73" t="s">
        <v>111</v>
      </c>
      <c r="M266" s="73" t="s">
        <v>111</v>
      </c>
      <c r="N266" s="74" t="n">
        <v>1</v>
      </c>
    </row>
    <row r="267" customFormat="false" ht="13.5" hidden="false" customHeight="false" outlineLevel="0" collapsed="false">
      <c r="A267" s="69" t="n">
        <v>36861</v>
      </c>
      <c r="B267" s="70" t="s">
        <v>511</v>
      </c>
      <c r="C267" s="71" t="s">
        <v>591</v>
      </c>
      <c r="D267" s="70" t="s">
        <v>513</v>
      </c>
      <c r="E267" s="72"/>
      <c r="F267" s="72"/>
      <c r="G267" s="73"/>
      <c r="H267" s="72" t="s">
        <v>592</v>
      </c>
      <c r="I267" s="81" t="s">
        <v>593</v>
      </c>
      <c r="J267" s="70" t="s">
        <v>592</v>
      </c>
      <c r="K267" s="73"/>
      <c r="L267" s="73"/>
      <c r="M267" s="73"/>
      <c r="N267" s="74"/>
    </row>
    <row r="268" customFormat="false" ht="27" hidden="false" customHeight="false" outlineLevel="0" collapsed="false">
      <c r="A268" s="69" t="n">
        <v>36860</v>
      </c>
      <c r="B268" s="70" t="s">
        <v>120</v>
      </c>
      <c r="C268" s="71" t="s">
        <v>594</v>
      </c>
      <c r="D268" s="70" t="s">
        <v>513</v>
      </c>
      <c r="E268" s="72"/>
      <c r="F268" s="72"/>
      <c r="G268" s="73" t="s">
        <v>513</v>
      </c>
      <c r="H268" s="72" t="n">
        <v>1</v>
      </c>
      <c r="I268" s="81" t="s">
        <v>595</v>
      </c>
      <c r="J268" s="70" t="s">
        <v>596</v>
      </c>
      <c r="K268" s="73" t="s">
        <v>111</v>
      </c>
      <c r="L268" s="73" t="s">
        <v>111</v>
      </c>
      <c r="M268" s="73" t="s">
        <v>111</v>
      </c>
      <c r="N268" s="74" t="n">
        <v>1</v>
      </c>
    </row>
    <row r="269" customFormat="false" ht="27" hidden="false" customHeight="false" outlineLevel="0" collapsed="false">
      <c r="A269" s="69" t="n">
        <v>36860</v>
      </c>
      <c r="B269" s="70" t="s">
        <v>120</v>
      </c>
      <c r="C269" s="71" t="s">
        <v>573</v>
      </c>
      <c r="D269" s="70" t="s">
        <v>513</v>
      </c>
      <c r="E269" s="72"/>
      <c r="F269" s="72"/>
      <c r="G269" s="73" t="s">
        <v>580</v>
      </c>
      <c r="H269" s="72" t="n">
        <v>3</v>
      </c>
      <c r="I269" s="81" t="s">
        <v>581</v>
      </c>
      <c r="J269" s="70" t="s">
        <v>582</v>
      </c>
      <c r="K269" s="73" t="s">
        <v>111</v>
      </c>
      <c r="L269" s="73" t="s">
        <v>111</v>
      </c>
      <c r="M269" s="73" t="s">
        <v>111</v>
      </c>
      <c r="N269" s="74" t="n">
        <v>1</v>
      </c>
    </row>
    <row r="270" customFormat="false" ht="27.75" hidden="false" customHeight="false" outlineLevel="0" collapsed="false">
      <c r="A270" s="69" t="n">
        <v>36859</v>
      </c>
      <c r="B270" s="70" t="s">
        <v>40</v>
      </c>
      <c r="C270" s="71" t="s">
        <v>594</v>
      </c>
      <c r="D270" s="70" t="s">
        <v>513</v>
      </c>
      <c r="E270" s="72"/>
      <c r="F270" s="72"/>
      <c r="G270" s="73" t="s">
        <v>580</v>
      </c>
      <c r="H270" s="72" t="n">
        <v>3</v>
      </c>
      <c r="I270" s="103" t="s">
        <v>597</v>
      </c>
      <c r="J270" s="70" t="s">
        <v>582</v>
      </c>
      <c r="K270" s="73" t="s">
        <v>111</v>
      </c>
      <c r="L270" s="73" t="s">
        <v>111</v>
      </c>
      <c r="M270" s="73" t="s">
        <v>111</v>
      </c>
      <c r="N270" s="74" t="n">
        <v>1</v>
      </c>
    </row>
    <row r="271" customFormat="false" ht="13.5" hidden="false" customHeight="false" outlineLevel="0" collapsed="false">
      <c r="A271" s="125" t="s">
        <v>598</v>
      </c>
      <c r="B271" s="64"/>
      <c r="C271" s="126" t="n">
        <v>8</v>
      </c>
      <c r="D271" s="127"/>
      <c r="E271" s="122"/>
      <c r="F271" s="122"/>
      <c r="G271" s="127"/>
      <c r="H271" s="122"/>
      <c r="I271" s="81"/>
      <c r="J271" s="123"/>
      <c r="K271" s="123"/>
      <c r="L271" s="123"/>
      <c r="M271" s="123"/>
      <c r="N271" s="128"/>
    </row>
    <row r="272" customFormat="false" ht="54" hidden="false" customHeight="false" outlineLevel="0" collapsed="false">
      <c r="A272" s="69" t="n">
        <v>36858</v>
      </c>
      <c r="B272" s="70" t="s">
        <v>40</v>
      </c>
      <c r="C272" s="71" t="s">
        <v>599</v>
      </c>
      <c r="D272" s="70" t="s">
        <v>97</v>
      </c>
      <c r="E272" s="72" t="s">
        <v>600</v>
      </c>
      <c r="F272" s="72" t="s">
        <v>569</v>
      </c>
      <c r="G272" s="73" t="s">
        <v>601</v>
      </c>
      <c r="H272" s="72" t="n">
        <v>1</v>
      </c>
      <c r="I272" s="81" t="s">
        <v>602</v>
      </c>
      <c r="J272" s="70" t="s">
        <v>603</v>
      </c>
      <c r="K272" s="73" t="s">
        <v>111</v>
      </c>
      <c r="L272" s="73" t="s">
        <v>111</v>
      </c>
      <c r="M272" s="73" t="s">
        <v>111</v>
      </c>
      <c r="N272" s="74" t="n">
        <v>1</v>
      </c>
    </row>
    <row r="273" customFormat="false" ht="54" hidden="false" customHeight="false" outlineLevel="0" collapsed="false">
      <c r="A273" s="69" t="n">
        <v>36858</v>
      </c>
      <c r="B273" s="70" t="s">
        <v>40</v>
      </c>
      <c r="C273" s="71" t="s">
        <v>537</v>
      </c>
      <c r="D273" s="70" t="s">
        <v>97</v>
      </c>
      <c r="E273" s="72" t="s">
        <v>600</v>
      </c>
      <c r="F273" s="72" t="s">
        <v>569</v>
      </c>
      <c r="G273" s="73" t="s">
        <v>601</v>
      </c>
      <c r="H273" s="72" t="n">
        <v>1</v>
      </c>
      <c r="I273" s="81" t="s">
        <v>602</v>
      </c>
      <c r="J273" s="70" t="s">
        <v>603</v>
      </c>
      <c r="K273" s="73" t="s">
        <v>111</v>
      </c>
      <c r="L273" s="73" t="s">
        <v>111</v>
      </c>
      <c r="M273" s="73" t="s">
        <v>111</v>
      </c>
      <c r="N273" s="74" t="n">
        <v>1</v>
      </c>
    </row>
    <row r="274" customFormat="false" ht="13.5" hidden="false" customHeight="false" outlineLevel="0" collapsed="false">
      <c r="A274" s="69" t="n">
        <v>36858</v>
      </c>
      <c r="B274" s="70" t="s">
        <v>120</v>
      </c>
      <c r="C274" s="71" t="s">
        <v>604</v>
      </c>
      <c r="D274" s="70" t="s">
        <v>513</v>
      </c>
      <c r="E274" s="72"/>
      <c r="F274" s="72"/>
      <c r="G274" s="73"/>
      <c r="H274" s="72" t="n">
        <v>3</v>
      </c>
      <c r="I274" s="81" t="s">
        <v>575</v>
      </c>
      <c r="J274" s="70" t="s">
        <v>576</v>
      </c>
      <c r="K274" s="73" t="s">
        <v>111</v>
      </c>
      <c r="L274" s="73" t="s">
        <v>111</v>
      </c>
      <c r="M274" s="73" t="s">
        <v>111</v>
      </c>
      <c r="N274" s="74" t="n">
        <v>1</v>
      </c>
    </row>
    <row r="275" customFormat="false" ht="13.5" hidden="false" customHeight="false" outlineLevel="0" collapsed="false">
      <c r="A275" s="69" t="n">
        <v>36857</v>
      </c>
      <c r="B275" s="70" t="s">
        <v>120</v>
      </c>
      <c r="C275" s="71" t="s">
        <v>573</v>
      </c>
      <c r="D275" s="70" t="s">
        <v>513</v>
      </c>
      <c r="E275" s="72"/>
      <c r="F275" s="72"/>
      <c r="G275" s="73"/>
      <c r="H275" s="72" t="n">
        <v>3</v>
      </c>
      <c r="I275" s="81" t="s">
        <v>605</v>
      </c>
      <c r="J275" s="73"/>
      <c r="K275" s="73" t="s">
        <v>111</v>
      </c>
      <c r="L275" s="73" t="s">
        <v>111</v>
      </c>
      <c r="M275" s="73" t="s">
        <v>111</v>
      </c>
      <c r="N275" s="74" t="n">
        <v>1</v>
      </c>
    </row>
    <row r="276" customFormat="false" ht="27" hidden="false" customHeight="false" outlineLevel="0" collapsed="false">
      <c r="A276" s="69" t="n">
        <v>36852</v>
      </c>
      <c r="B276" s="70" t="s">
        <v>606</v>
      </c>
      <c r="C276" s="71" t="s">
        <v>607</v>
      </c>
      <c r="D276" s="70" t="s">
        <v>53</v>
      </c>
      <c r="E276" s="72" t="s">
        <v>608</v>
      </c>
      <c r="F276" s="72"/>
      <c r="G276" s="73" t="s">
        <v>577</v>
      </c>
      <c r="H276" s="72" t="n">
        <v>1</v>
      </c>
      <c r="I276" s="81" t="s">
        <v>609</v>
      </c>
      <c r="J276" s="70" t="s">
        <v>610</v>
      </c>
      <c r="K276" s="73" t="s">
        <v>111</v>
      </c>
      <c r="L276" s="73" t="s">
        <v>111</v>
      </c>
      <c r="M276" s="73" t="s">
        <v>111</v>
      </c>
      <c r="N276" s="74" t="n">
        <v>1</v>
      </c>
    </row>
    <row r="277" customFormat="false" ht="13.5" hidden="false" customHeight="false" outlineLevel="0" collapsed="false">
      <c r="A277" s="69" t="n">
        <v>36852</v>
      </c>
      <c r="B277" s="70" t="s">
        <v>511</v>
      </c>
      <c r="C277" s="71" t="s">
        <v>611</v>
      </c>
      <c r="D277" s="70" t="s">
        <v>513</v>
      </c>
      <c r="E277" s="72"/>
      <c r="F277" s="72"/>
      <c r="G277" s="73"/>
      <c r="H277" s="72" t="n">
        <v>1</v>
      </c>
      <c r="I277" s="81" t="s">
        <v>612</v>
      </c>
      <c r="J277" s="70" t="s">
        <v>610</v>
      </c>
      <c r="K277" s="73" t="s">
        <v>111</v>
      </c>
      <c r="L277" s="73" t="s">
        <v>111</v>
      </c>
      <c r="M277" s="73" t="s">
        <v>111</v>
      </c>
      <c r="N277" s="74" t="n">
        <v>1</v>
      </c>
    </row>
    <row r="278" customFormat="false" ht="40.5" hidden="false" customHeight="false" outlineLevel="0" collapsed="false">
      <c r="A278" s="75" t="n">
        <v>36852</v>
      </c>
      <c r="B278" s="70" t="s">
        <v>40</v>
      </c>
      <c r="C278" s="71" t="s">
        <v>613</v>
      </c>
      <c r="D278" s="70" t="s">
        <v>614</v>
      </c>
      <c r="E278" s="72"/>
      <c r="F278" s="72"/>
      <c r="G278" s="73"/>
      <c r="H278" s="72" t="n">
        <v>3</v>
      </c>
      <c r="I278" s="81" t="s">
        <v>615</v>
      </c>
      <c r="J278" s="70" t="s">
        <v>616</v>
      </c>
      <c r="K278" s="73" t="s">
        <v>111</v>
      </c>
      <c r="L278" s="73" t="s">
        <v>111</v>
      </c>
      <c r="M278" s="73" t="s">
        <v>115</v>
      </c>
      <c r="N278" s="74" t="n">
        <v>1</v>
      </c>
    </row>
    <row r="279" customFormat="false" ht="40.5" hidden="false" customHeight="false" outlineLevel="0" collapsed="false">
      <c r="A279" s="75" t="n">
        <v>36852</v>
      </c>
      <c r="B279" s="70" t="s">
        <v>40</v>
      </c>
      <c r="C279" s="71" t="s">
        <v>617</v>
      </c>
      <c r="D279" s="70" t="s">
        <v>614</v>
      </c>
      <c r="E279" s="72"/>
      <c r="F279" s="72"/>
      <c r="G279" s="73"/>
      <c r="H279" s="72" t="n">
        <v>3</v>
      </c>
      <c r="I279" s="81" t="s">
        <v>615</v>
      </c>
      <c r="J279" s="70" t="s">
        <v>616</v>
      </c>
      <c r="K279" s="73" t="s">
        <v>111</v>
      </c>
      <c r="L279" s="73" t="s">
        <v>111</v>
      </c>
      <c r="M279" s="73" t="s">
        <v>115</v>
      </c>
      <c r="N279" s="74" t="n">
        <v>1</v>
      </c>
    </row>
    <row r="280" customFormat="false" ht="41.25" hidden="false" customHeight="false" outlineLevel="0" collapsed="false">
      <c r="A280" s="75" t="n">
        <v>36852</v>
      </c>
      <c r="B280" s="70" t="s">
        <v>40</v>
      </c>
      <c r="C280" s="71" t="s">
        <v>618</v>
      </c>
      <c r="D280" s="70" t="s">
        <v>614</v>
      </c>
      <c r="E280" s="72"/>
      <c r="F280" s="72"/>
      <c r="G280" s="73"/>
      <c r="H280" s="72" t="n">
        <v>1</v>
      </c>
      <c r="I280" s="103" t="s">
        <v>619</v>
      </c>
      <c r="J280" s="70" t="s">
        <v>620</v>
      </c>
      <c r="K280" s="73" t="s">
        <v>111</v>
      </c>
      <c r="L280" s="73" t="s">
        <v>111</v>
      </c>
      <c r="M280" s="73" t="s">
        <v>111</v>
      </c>
      <c r="N280" s="74" t="n">
        <v>1</v>
      </c>
    </row>
    <row r="281" customFormat="false" ht="13.5" hidden="false" customHeight="false" outlineLevel="0" collapsed="false">
      <c r="A281" s="125" t="s">
        <v>621</v>
      </c>
      <c r="B281" s="64"/>
      <c r="C281" s="126" t="n">
        <v>28</v>
      </c>
      <c r="D281" s="127"/>
      <c r="E281" s="122"/>
      <c r="F281" s="122"/>
      <c r="G281" s="127"/>
      <c r="H281" s="122"/>
      <c r="I281" s="81"/>
      <c r="J281" s="123"/>
      <c r="K281" s="123"/>
      <c r="L281" s="123"/>
      <c r="M281" s="123"/>
      <c r="N281" s="128"/>
    </row>
    <row r="282" customFormat="false" ht="27" hidden="false" customHeight="false" outlineLevel="0" collapsed="false">
      <c r="A282" s="75" t="n">
        <v>36851</v>
      </c>
      <c r="B282" s="70" t="s">
        <v>40</v>
      </c>
      <c r="C282" s="71" t="s">
        <v>622</v>
      </c>
      <c r="D282" s="129" t="s">
        <v>623</v>
      </c>
      <c r="E282" s="130" t="s">
        <v>624</v>
      </c>
      <c r="F282" s="72" t="s">
        <v>625</v>
      </c>
      <c r="G282" s="73"/>
      <c r="H282" s="72" t="n">
        <v>1</v>
      </c>
      <c r="I282" s="81" t="s">
        <v>626</v>
      </c>
      <c r="J282" s="99" t="s">
        <v>627</v>
      </c>
      <c r="K282" s="73" t="s">
        <v>111</v>
      </c>
      <c r="L282" s="73" t="s">
        <v>111</v>
      </c>
      <c r="M282" s="73" t="s">
        <v>111</v>
      </c>
      <c r="N282" s="74" t="n">
        <v>1</v>
      </c>
    </row>
    <row r="283" customFormat="false" ht="27" hidden="false" customHeight="false" outlineLevel="0" collapsed="false">
      <c r="A283" s="75" t="n">
        <v>36851</v>
      </c>
      <c r="B283" s="70" t="s">
        <v>40</v>
      </c>
      <c r="C283" s="71" t="s">
        <v>628</v>
      </c>
      <c r="D283" s="129" t="s">
        <v>623</v>
      </c>
      <c r="E283" s="130" t="s">
        <v>624</v>
      </c>
      <c r="F283" s="72" t="s">
        <v>629</v>
      </c>
      <c r="G283" s="73"/>
      <c r="H283" s="72" t="n">
        <v>1</v>
      </c>
      <c r="I283" s="81" t="s">
        <v>626</v>
      </c>
      <c r="J283" s="99" t="s">
        <v>627</v>
      </c>
      <c r="K283" s="73" t="s">
        <v>111</v>
      </c>
      <c r="L283" s="73" t="s">
        <v>111</v>
      </c>
      <c r="M283" s="73" t="s">
        <v>111</v>
      </c>
      <c r="N283" s="74" t="n">
        <v>1</v>
      </c>
    </row>
    <row r="284" customFormat="false" ht="27" hidden="false" customHeight="false" outlineLevel="0" collapsed="false">
      <c r="A284" s="75" t="n">
        <v>36851</v>
      </c>
      <c r="B284" s="70" t="s">
        <v>40</v>
      </c>
      <c r="C284" s="71" t="s">
        <v>630</v>
      </c>
      <c r="D284" s="129" t="s">
        <v>623</v>
      </c>
      <c r="E284" s="130" t="s">
        <v>624</v>
      </c>
      <c r="F284" s="72" t="s">
        <v>631</v>
      </c>
      <c r="G284" s="73"/>
      <c r="H284" s="72" t="n">
        <v>1</v>
      </c>
      <c r="I284" s="81" t="s">
        <v>626</v>
      </c>
      <c r="J284" s="99" t="s">
        <v>627</v>
      </c>
      <c r="K284" s="73" t="s">
        <v>111</v>
      </c>
      <c r="L284" s="73" t="s">
        <v>111</v>
      </c>
      <c r="M284" s="73" t="s">
        <v>111</v>
      </c>
      <c r="N284" s="74" t="n">
        <v>1</v>
      </c>
    </row>
    <row r="285" customFormat="false" ht="27" hidden="false" customHeight="false" outlineLevel="0" collapsed="false">
      <c r="A285" s="75" t="n">
        <v>36851</v>
      </c>
      <c r="B285" s="70" t="s">
        <v>40</v>
      </c>
      <c r="C285" s="71" t="s">
        <v>632</v>
      </c>
      <c r="D285" s="129" t="s">
        <v>623</v>
      </c>
      <c r="E285" s="130" t="s">
        <v>624</v>
      </c>
      <c r="F285" s="72" t="s">
        <v>633</v>
      </c>
      <c r="G285" s="73"/>
      <c r="H285" s="72" t="n">
        <v>1</v>
      </c>
      <c r="I285" s="81" t="s">
        <v>626</v>
      </c>
      <c r="J285" s="99" t="s">
        <v>627</v>
      </c>
      <c r="K285" s="73" t="s">
        <v>111</v>
      </c>
      <c r="L285" s="73" t="s">
        <v>111</v>
      </c>
      <c r="M285" s="73" t="s">
        <v>111</v>
      </c>
      <c r="N285" s="74" t="n">
        <v>1</v>
      </c>
    </row>
    <row r="286" customFormat="false" ht="40.5" hidden="false" customHeight="false" outlineLevel="0" collapsed="false">
      <c r="A286" s="75" t="n">
        <v>36851</v>
      </c>
      <c r="B286" s="70" t="s">
        <v>40</v>
      </c>
      <c r="C286" s="71" t="s">
        <v>319</v>
      </c>
      <c r="D286" s="70" t="s">
        <v>519</v>
      </c>
      <c r="E286" s="72" t="s">
        <v>592</v>
      </c>
      <c r="F286" s="72" t="s">
        <v>592</v>
      </c>
      <c r="G286" s="73" t="s">
        <v>634</v>
      </c>
      <c r="H286" s="72" t="n">
        <v>1</v>
      </c>
      <c r="I286" s="81" t="s">
        <v>635</v>
      </c>
      <c r="J286" s="70" t="s">
        <v>636</v>
      </c>
      <c r="K286" s="73" t="s">
        <v>111</v>
      </c>
      <c r="L286" s="73" t="s">
        <v>111</v>
      </c>
      <c r="M286" s="73" t="s">
        <v>111</v>
      </c>
      <c r="N286" s="74" t="n">
        <v>1</v>
      </c>
    </row>
    <row r="287" customFormat="false" ht="13.5" hidden="false" customHeight="false" outlineLevel="0" collapsed="false">
      <c r="A287" s="75" t="n">
        <v>36851</v>
      </c>
      <c r="B287" s="70" t="s">
        <v>511</v>
      </c>
      <c r="C287" s="71" t="s">
        <v>637</v>
      </c>
      <c r="D287" s="70" t="s">
        <v>513</v>
      </c>
      <c r="E287" s="72"/>
      <c r="F287" s="72"/>
      <c r="G287" s="73"/>
      <c r="H287" s="72" t="n">
        <v>3</v>
      </c>
      <c r="I287" s="81" t="s">
        <v>638</v>
      </c>
      <c r="J287" s="73" t="s">
        <v>592</v>
      </c>
      <c r="K287" s="73" t="s">
        <v>111</v>
      </c>
      <c r="L287" s="73" t="s">
        <v>111</v>
      </c>
      <c r="M287" s="73" t="s">
        <v>111</v>
      </c>
      <c r="N287" s="73" t="s">
        <v>592</v>
      </c>
    </row>
    <row r="288" customFormat="false" ht="13.5" hidden="false" customHeight="false" outlineLevel="0" collapsed="false">
      <c r="A288" s="75" t="n">
        <v>36851</v>
      </c>
      <c r="B288" s="70" t="s">
        <v>511</v>
      </c>
      <c r="C288" s="71" t="s">
        <v>604</v>
      </c>
      <c r="D288" s="70" t="s">
        <v>513</v>
      </c>
      <c r="E288" s="72"/>
      <c r="F288" s="72"/>
      <c r="G288" s="73"/>
      <c r="H288" s="72" t="n">
        <v>3</v>
      </c>
      <c r="I288" s="81" t="s">
        <v>639</v>
      </c>
      <c r="J288" s="70" t="s">
        <v>640</v>
      </c>
      <c r="K288" s="73" t="s">
        <v>111</v>
      </c>
      <c r="L288" s="73" t="s">
        <v>111</v>
      </c>
      <c r="M288" s="73" t="s">
        <v>111</v>
      </c>
      <c r="N288" s="73" t="s">
        <v>592</v>
      </c>
    </row>
    <row r="289" customFormat="false" ht="27" hidden="false" customHeight="false" outlineLevel="0" collapsed="false">
      <c r="A289" s="75" t="n">
        <v>36851</v>
      </c>
      <c r="B289" s="70" t="s">
        <v>511</v>
      </c>
      <c r="C289" s="71" t="s">
        <v>573</v>
      </c>
      <c r="D289" s="70" t="s">
        <v>513</v>
      </c>
      <c r="E289" s="72"/>
      <c r="F289" s="72"/>
      <c r="G289" s="73"/>
      <c r="H289" s="72" t="n">
        <v>3</v>
      </c>
      <c r="I289" s="81" t="s">
        <v>641</v>
      </c>
      <c r="J289" s="73" t="s">
        <v>592</v>
      </c>
      <c r="K289" s="73" t="s">
        <v>111</v>
      </c>
      <c r="L289" s="73" t="s">
        <v>111</v>
      </c>
      <c r="M289" s="73" t="s">
        <v>111</v>
      </c>
      <c r="N289" s="73" t="s">
        <v>592</v>
      </c>
    </row>
    <row r="290" customFormat="false" ht="40.5" hidden="false" customHeight="false" outlineLevel="0" collapsed="false">
      <c r="A290" s="75" t="n">
        <v>36850</v>
      </c>
      <c r="B290" s="70" t="s">
        <v>40</v>
      </c>
      <c r="C290" s="70" t="s">
        <v>319</v>
      </c>
      <c r="D290" s="70" t="s">
        <v>562</v>
      </c>
      <c r="E290" s="72" t="s">
        <v>563</v>
      </c>
      <c r="F290" s="72" t="s">
        <v>564</v>
      </c>
      <c r="G290" s="70" t="s">
        <v>519</v>
      </c>
      <c r="H290" s="72" t="n">
        <v>1</v>
      </c>
      <c r="I290" s="81" t="s">
        <v>635</v>
      </c>
      <c r="J290" s="70" t="s">
        <v>642</v>
      </c>
      <c r="K290" s="73" t="s">
        <v>111</v>
      </c>
      <c r="L290" s="73" t="s">
        <v>111</v>
      </c>
      <c r="M290" s="73" t="s">
        <v>111</v>
      </c>
      <c r="N290" s="74" t="n">
        <v>1</v>
      </c>
    </row>
    <row r="291" customFormat="false" ht="13.5" hidden="false" customHeight="false" outlineLevel="0" collapsed="false">
      <c r="A291" s="75" t="n">
        <v>36850</v>
      </c>
      <c r="B291" s="70" t="s">
        <v>40</v>
      </c>
      <c r="C291" s="70" t="s">
        <v>643</v>
      </c>
      <c r="D291" s="70" t="s">
        <v>519</v>
      </c>
      <c r="E291" s="72"/>
      <c r="F291" s="72"/>
      <c r="G291" s="129" t="s">
        <v>644</v>
      </c>
      <c r="H291" s="72" t="n">
        <v>3</v>
      </c>
      <c r="I291" s="81" t="s">
        <v>645</v>
      </c>
      <c r="J291" s="70" t="s">
        <v>646</v>
      </c>
      <c r="K291" s="73" t="s">
        <v>111</v>
      </c>
      <c r="L291" s="73" t="s">
        <v>111</v>
      </c>
      <c r="M291" s="73" t="s">
        <v>111</v>
      </c>
      <c r="N291" s="74" t="n">
        <v>1</v>
      </c>
    </row>
    <row r="292" customFormat="false" ht="40.5" hidden="false" customHeight="false" outlineLevel="0" collapsed="false">
      <c r="A292" s="75" t="n">
        <v>36850</v>
      </c>
      <c r="B292" s="70" t="s">
        <v>40</v>
      </c>
      <c r="C292" s="70" t="s">
        <v>647</v>
      </c>
      <c r="D292" s="70" t="s">
        <v>648</v>
      </c>
      <c r="E292" s="72"/>
      <c r="F292" s="72"/>
      <c r="G292" s="70" t="s">
        <v>580</v>
      </c>
      <c r="H292" s="72" t="n">
        <v>3</v>
      </c>
      <c r="I292" s="81" t="s">
        <v>649</v>
      </c>
      <c r="J292" s="70" t="s">
        <v>650</v>
      </c>
      <c r="K292" s="73" t="s">
        <v>111</v>
      </c>
      <c r="L292" s="73" t="s">
        <v>111</v>
      </c>
      <c r="M292" s="73" t="s">
        <v>111</v>
      </c>
      <c r="N292" s="74" t="n">
        <v>1</v>
      </c>
    </row>
    <row r="293" customFormat="false" ht="40.5" hidden="false" customHeight="false" outlineLevel="0" collapsed="false">
      <c r="A293" s="75" t="n">
        <v>36850</v>
      </c>
      <c r="B293" s="70" t="s">
        <v>511</v>
      </c>
      <c r="C293" s="71" t="s">
        <v>651</v>
      </c>
      <c r="D293" s="70" t="s">
        <v>513</v>
      </c>
      <c r="E293" s="72"/>
      <c r="F293" s="72"/>
      <c r="G293" s="129" t="s">
        <v>652</v>
      </c>
      <c r="H293" s="72" t="n">
        <v>3</v>
      </c>
      <c r="I293" s="81" t="s">
        <v>653</v>
      </c>
      <c r="J293" s="70" t="s">
        <v>654</v>
      </c>
      <c r="K293" s="73" t="s">
        <v>111</v>
      </c>
      <c r="L293" s="73" t="s">
        <v>111</v>
      </c>
      <c r="M293" s="73" t="s">
        <v>111</v>
      </c>
      <c r="N293" s="74" t="n">
        <v>1</v>
      </c>
    </row>
    <row r="294" customFormat="false" ht="40.5" hidden="false" customHeight="false" outlineLevel="0" collapsed="false">
      <c r="A294" s="75" t="n">
        <v>36850</v>
      </c>
      <c r="B294" s="70" t="s">
        <v>511</v>
      </c>
      <c r="C294" s="71" t="s">
        <v>604</v>
      </c>
      <c r="D294" s="70" t="s">
        <v>513</v>
      </c>
      <c r="E294" s="72"/>
      <c r="F294" s="72"/>
      <c r="G294" s="129" t="s">
        <v>652</v>
      </c>
      <c r="H294" s="72" t="n">
        <v>3</v>
      </c>
      <c r="I294" s="81" t="s">
        <v>655</v>
      </c>
      <c r="J294" s="70" t="s">
        <v>654</v>
      </c>
      <c r="K294" s="73" t="s">
        <v>111</v>
      </c>
      <c r="L294" s="73" t="s">
        <v>111</v>
      </c>
      <c r="M294" s="73" t="s">
        <v>111</v>
      </c>
      <c r="N294" s="74" t="n">
        <v>1</v>
      </c>
    </row>
    <row r="295" customFormat="false" ht="67.5" hidden="false" customHeight="false" outlineLevel="0" collapsed="false">
      <c r="A295" s="75" t="n">
        <v>36850</v>
      </c>
      <c r="B295" s="70" t="s">
        <v>511</v>
      </c>
      <c r="C295" s="71" t="s">
        <v>656</v>
      </c>
      <c r="D295" s="70" t="s">
        <v>513</v>
      </c>
      <c r="E295" s="72"/>
      <c r="F295" s="72"/>
      <c r="G295" s="129" t="s">
        <v>644</v>
      </c>
      <c r="H295" s="72" t="n">
        <v>1</v>
      </c>
      <c r="I295" s="81" t="s">
        <v>657</v>
      </c>
      <c r="J295" s="70" t="s">
        <v>658</v>
      </c>
      <c r="K295" s="73" t="s">
        <v>111</v>
      </c>
      <c r="L295" s="73" t="s">
        <v>111</v>
      </c>
      <c r="M295" s="73" t="s">
        <v>111</v>
      </c>
      <c r="N295" s="80" t="n">
        <v>1</v>
      </c>
    </row>
    <row r="296" customFormat="false" ht="40.5" hidden="false" customHeight="false" outlineLevel="0" collapsed="false">
      <c r="A296" s="75" t="n">
        <v>36850</v>
      </c>
      <c r="B296" s="70" t="s">
        <v>511</v>
      </c>
      <c r="C296" s="71" t="s">
        <v>656</v>
      </c>
      <c r="D296" s="70" t="s">
        <v>513</v>
      </c>
      <c r="E296" s="72"/>
      <c r="F296" s="72"/>
      <c r="G296" s="129" t="s">
        <v>644</v>
      </c>
      <c r="H296" s="72" t="n">
        <v>1</v>
      </c>
      <c r="I296" s="81" t="s">
        <v>587</v>
      </c>
      <c r="J296" s="70" t="s">
        <v>642</v>
      </c>
      <c r="K296" s="73" t="s">
        <v>111</v>
      </c>
      <c r="L296" s="73" t="s">
        <v>111</v>
      </c>
      <c r="M296" s="73" t="s">
        <v>111</v>
      </c>
      <c r="N296" s="80" t="n">
        <v>1</v>
      </c>
    </row>
    <row r="297" customFormat="false" ht="40.5" hidden="false" customHeight="false" outlineLevel="0" collapsed="false">
      <c r="A297" s="75" t="n">
        <v>36847</v>
      </c>
      <c r="B297" s="70" t="s">
        <v>40</v>
      </c>
      <c r="C297" s="71" t="s">
        <v>659</v>
      </c>
      <c r="D297" s="70" t="s">
        <v>660</v>
      </c>
      <c r="E297" s="72" t="s">
        <v>661</v>
      </c>
      <c r="F297" s="72" t="s">
        <v>662</v>
      </c>
      <c r="G297" s="70" t="s">
        <v>519</v>
      </c>
      <c r="H297" s="72" t="n">
        <v>1</v>
      </c>
      <c r="I297" s="81" t="s">
        <v>635</v>
      </c>
      <c r="J297" s="70" t="s">
        <v>642</v>
      </c>
      <c r="K297" s="73" t="s">
        <v>111</v>
      </c>
      <c r="L297" s="73" t="s">
        <v>111</v>
      </c>
      <c r="M297" s="73" t="s">
        <v>111</v>
      </c>
      <c r="N297" s="80" t="n">
        <v>1</v>
      </c>
    </row>
    <row r="298" customFormat="false" ht="40.5" hidden="false" customHeight="false" outlineLevel="0" collapsed="false">
      <c r="A298" s="75" t="n">
        <v>36847</v>
      </c>
      <c r="B298" s="70" t="s">
        <v>40</v>
      </c>
      <c r="C298" s="71" t="s">
        <v>663</v>
      </c>
      <c r="D298" s="70" t="s">
        <v>97</v>
      </c>
      <c r="E298" s="72" t="s">
        <v>664</v>
      </c>
      <c r="F298" s="72" t="s">
        <v>665</v>
      </c>
      <c r="G298" s="129" t="s">
        <v>666</v>
      </c>
      <c r="H298" s="72" t="n">
        <v>1</v>
      </c>
      <c r="I298" s="81" t="s">
        <v>667</v>
      </c>
      <c r="J298" s="70" t="s">
        <v>642</v>
      </c>
      <c r="K298" s="73" t="s">
        <v>111</v>
      </c>
      <c r="L298" s="73" t="s">
        <v>115</v>
      </c>
      <c r="M298" s="73" t="s">
        <v>111</v>
      </c>
      <c r="N298" s="80" t="n">
        <v>1</v>
      </c>
    </row>
    <row r="299" customFormat="false" ht="13.5" hidden="false" customHeight="false" outlineLevel="0" collapsed="false">
      <c r="A299" s="75" t="n">
        <v>36847</v>
      </c>
      <c r="B299" s="70" t="s">
        <v>40</v>
      </c>
      <c r="C299" s="71" t="s">
        <v>668</v>
      </c>
      <c r="D299" s="70" t="s">
        <v>67</v>
      </c>
      <c r="E299" s="72" t="s">
        <v>666</v>
      </c>
      <c r="F299" s="72"/>
      <c r="G299" s="129" t="s">
        <v>669</v>
      </c>
      <c r="H299" s="72" t="n">
        <v>3</v>
      </c>
      <c r="I299" s="81" t="s">
        <v>670</v>
      </c>
      <c r="J299" s="70" t="s">
        <v>671</v>
      </c>
      <c r="K299" s="73" t="s">
        <v>111</v>
      </c>
      <c r="L299" s="73" t="s">
        <v>111</v>
      </c>
      <c r="M299" s="73" t="s">
        <v>111</v>
      </c>
      <c r="N299" s="80" t="n">
        <v>1</v>
      </c>
    </row>
    <row r="300" customFormat="false" ht="13.5" hidden="false" customHeight="false" outlineLevel="0" collapsed="false">
      <c r="A300" s="75" t="n">
        <v>36847</v>
      </c>
      <c r="B300" s="70" t="s">
        <v>511</v>
      </c>
      <c r="C300" s="71" t="s">
        <v>67</v>
      </c>
      <c r="D300" s="70" t="s">
        <v>672</v>
      </c>
      <c r="E300" s="72" t="s">
        <v>666</v>
      </c>
      <c r="F300" s="72" t="s">
        <v>666</v>
      </c>
      <c r="G300" s="129" t="s">
        <v>673</v>
      </c>
      <c r="H300" s="72" t="n">
        <v>3</v>
      </c>
      <c r="I300" s="81" t="s">
        <v>674</v>
      </c>
      <c r="J300" s="70" t="s">
        <v>675</v>
      </c>
      <c r="K300" s="73" t="s">
        <v>111</v>
      </c>
      <c r="L300" s="73" t="s">
        <v>111</v>
      </c>
      <c r="M300" s="73" t="s">
        <v>111</v>
      </c>
      <c r="N300" s="80" t="n">
        <v>0</v>
      </c>
    </row>
    <row r="301" customFormat="false" ht="40.5" hidden="false" customHeight="false" outlineLevel="0" collapsed="false">
      <c r="A301" s="75" t="n">
        <v>36846</v>
      </c>
      <c r="B301" s="70" t="s">
        <v>40</v>
      </c>
      <c r="C301" s="70" t="s">
        <v>676</v>
      </c>
      <c r="D301" s="70" t="s">
        <v>67</v>
      </c>
      <c r="E301" s="70" t="s">
        <v>677</v>
      </c>
      <c r="F301" s="70" t="s">
        <v>624</v>
      </c>
      <c r="G301" s="129" t="s">
        <v>678</v>
      </c>
      <c r="H301" s="72" t="n">
        <v>1</v>
      </c>
      <c r="I301" s="81" t="s">
        <v>679</v>
      </c>
      <c r="J301" s="70" t="s">
        <v>680</v>
      </c>
      <c r="K301" s="73" t="s">
        <v>111</v>
      </c>
      <c r="L301" s="73" t="s">
        <v>111</v>
      </c>
      <c r="M301" s="73" t="s">
        <v>111</v>
      </c>
      <c r="N301" s="80" t="n">
        <v>1</v>
      </c>
    </row>
    <row r="302" customFormat="false" ht="40.5" hidden="false" customHeight="false" outlineLevel="0" collapsed="false">
      <c r="A302" s="75" t="n">
        <v>36846</v>
      </c>
      <c r="B302" s="70" t="s">
        <v>40</v>
      </c>
      <c r="C302" s="70" t="s">
        <v>681</v>
      </c>
      <c r="D302" s="70" t="s">
        <v>67</v>
      </c>
      <c r="E302" s="70" t="s">
        <v>682</v>
      </c>
      <c r="F302" s="70" t="s">
        <v>624</v>
      </c>
      <c r="G302" s="129" t="s">
        <v>678</v>
      </c>
      <c r="H302" s="72" t="n">
        <v>1</v>
      </c>
      <c r="I302" s="81" t="s">
        <v>679</v>
      </c>
      <c r="J302" s="70" t="s">
        <v>680</v>
      </c>
      <c r="K302" s="73" t="s">
        <v>111</v>
      </c>
      <c r="L302" s="73" t="s">
        <v>111</v>
      </c>
      <c r="M302" s="73" t="s">
        <v>111</v>
      </c>
      <c r="N302" s="80" t="n">
        <v>1</v>
      </c>
    </row>
    <row r="303" customFormat="false" ht="40.5" hidden="false" customHeight="false" outlineLevel="0" collapsed="false">
      <c r="A303" s="75" t="n">
        <v>36846</v>
      </c>
      <c r="B303" s="70" t="s">
        <v>40</v>
      </c>
      <c r="C303" s="70" t="s">
        <v>683</v>
      </c>
      <c r="D303" s="70" t="s">
        <v>67</v>
      </c>
      <c r="E303" s="70" t="s">
        <v>633</v>
      </c>
      <c r="F303" s="70" t="s">
        <v>624</v>
      </c>
      <c r="G303" s="129" t="s">
        <v>678</v>
      </c>
      <c r="H303" s="72" t="n">
        <v>1</v>
      </c>
      <c r="I303" s="81" t="s">
        <v>679</v>
      </c>
      <c r="J303" s="70" t="s">
        <v>680</v>
      </c>
      <c r="K303" s="73" t="s">
        <v>111</v>
      </c>
      <c r="L303" s="73" t="s">
        <v>111</v>
      </c>
      <c r="M303" s="73" t="s">
        <v>111</v>
      </c>
      <c r="N303" s="80" t="n">
        <v>1</v>
      </c>
    </row>
    <row r="304" customFormat="false" ht="27" hidden="false" customHeight="false" outlineLevel="0" collapsed="false">
      <c r="A304" s="75" t="n">
        <v>36846</v>
      </c>
      <c r="B304" s="70" t="s">
        <v>40</v>
      </c>
      <c r="C304" s="70" t="s">
        <v>684</v>
      </c>
      <c r="D304" s="70" t="s">
        <v>67</v>
      </c>
      <c r="E304" s="72"/>
      <c r="F304" s="72"/>
      <c r="G304" s="129" t="s">
        <v>678</v>
      </c>
      <c r="H304" s="72" t="n">
        <v>1</v>
      </c>
      <c r="I304" s="81" t="s">
        <v>679</v>
      </c>
      <c r="J304" s="70" t="s">
        <v>592</v>
      </c>
      <c r="K304" s="73" t="s">
        <v>111</v>
      </c>
      <c r="L304" s="73" t="s">
        <v>111</v>
      </c>
      <c r="M304" s="73" t="s">
        <v>111</v>
      </c>
      <c r="N304" s="80" t="n">
        <v>1</v>
      </c>
    </row>
    <row r="305" customFormat="false" ht="13.5" hidden="false" customHeight="false" outlineLevel="0" collapsed="false">
      <c r="A305" s="75" t="n">
        <v>36846</v>
      </c>
      <c r="B305" s="70" t="s">
        <v>120</v>
      </c>
      <c r="C305" s="71" t="s">
        <v>685</v>
      </c>
      <c r="D305" s="70" t="s">
        <v>513</v>
      </c>
      <c r="E305" s="72"/>
      <c r="F305" s="72"/>
      <c r="G305" s="129" t="s">
        <v>120</v>
      </c>
      <c r="H305" s="72" t="n">
        <v>3</v>
      </c>
      <c r="I305" s="81" t="s">
        <v>686</v>
      </c>
      <c r="J305" s="70" t="s">
        <v>640</v>
      </c>
      <c r="K305" s="73" t="s">
        <v>111</v>
      </c>
      <c r="L305" s="73" t="s">
        <v>111</v>
      </c>
      <c r="M305" s="73" t="s">
        <v>111</v>
      </c>
      <c r="N305" s="80" t="n">
        <v>1</v>
      </c>
    </row>
    <row r="306" customFormat="false" ht="54" hidden="false" customHeight="false" outlineLevel="0" collapsed="false">
      <c r="A306" s="75" t="n">
        <v>36845</v>
      </c>
      <c r="B306" s="70" t="s">
        <v>40</v>
      </c>
      <c r="C306" s="71" t="s">
        <v>687</v>
      </c>
      <c r="D306" s="71" t="s">
        <v>688</v>
      </c>
      <c r="E306" s="72" t="s">
        <v>689</v>
      </c>
      <c r="F306" s="79"/>
      <c r="G306" s="129" t="s">
        <v>570</v>
      </c>
      <c r="H306" s="72" t="n">
        <v>1</v>
      </c>
      <c r="I306" s="81" t="s">
        <v>690</v>
      </c>
      <c r="J306" s="70" t="s">
        <v>691</v>
      </c>
      <c r="K306" s="73" t="s">
        <v>111</v>
      </c>
      <c r="L306" s="73" t="s">
        <v>111</v>
      </c>
      <c r="M306" s="73" t="s">
        <v>111</v>
      </c>
      <c r="N306" s="80" t="n">
        <v>0</v>
      </c>
    </row>
    <row r="307" customFormat="false" ht="54" hidden="false" customHeight="false" outlineLevel="0" collapsed="false">
      <c r="A307" s="75" t="n">
        <v>36845</v>
      </c>
      <c r="B307" s="70" t="s">
        <v>40</v>
      </c>
      <c r="C307" s="71" t="s">
        <v>692</v>
      </c>
      <c r="D307" s="71" t="s">
        <v>693</v>
      </c>
      <c r="E307" s="72" t="s">
        <v>689</v>
      </c>
      <c r="F307" s="79"/>
      <c r="G307" s="129" t="s">
        <v>570</v>
      </c>
      <c r="H307" s="72" t="n">
        <v>1</v>
      </c>
      <c r="I307" s="81" t="s">
        <v>690</v>
      </c>
      <c r="J307" s="70" t="s">
        <v>691</v>
      </c>
      <c r="K307" s="73" t="s">
        <v>111</v>
      </c>
      <c r="L307" s="73" t="s">
        <v>111</v>
      </c>
      <c r="M307" s="73" t="s">
        <v>111</v>
      </c>
      <c r="N307" s="80" t="n">
        <v>0</v>
      </c>
    </row>
    <row r="308" customFormat="false" ht="27" hidden="false" customHeight="false" outlineLevel="0" collapsed="false">
      <c r="A308" s="75" t="n">
        <v>36845</v>
      </c>
      <c r="B308" s="70" t="s">
        <v>435</v>
      </c>
      <c r="C308" s="71" t="s">
        <v>694</v>
      </c>
      <c r="D308" s="70" t="s">
        <v>67</v>
      </c>
      <c r="E308" s="72" t="s">
        <v>695</v>
      </c>
      <c r="F308" s="72"/>
      <c r="G308" s="70" t="s">
        <v>696</v>
      </c>
      <c r="H308" s="72" t="n">
        <v>3</v>
      </c>
      <c r="I308" s="81" t="s">
        <v>697</v>
      </c>
      <c r="J308" s="70" t="s">
        <v>698</v>
      </c>
      <c r="K308" s="73" t="s">
        <v>111</v>
      </c>
      <c r="L308" s="73" t="s">
        <v>111</v>
      </c>
      <c r="M308" s="73" t="s">
        <v>111</v>
      </c>
      <c r="N308" s="80" t="n">
        <v>2</v>
      </c>
    </row>
    <row r="309" customFormat="false" ht="14.25" hidden="false" customHeight="false" outlineLevel="0" collapsed="false">
      <c r="A309" s="75" t="n">
        <v>36845</v>
      </c>
      <c r="B309" s="70" t="s">
        <v>120</v>
      </c>
      <c r="C309" s="71" t="s">
        <v>699</v>
      </c>
      <c r="D309" s="78" t="s">
        <v>517</v>
      </c>
      <c r="E309" s="72"/>
      <c r="F309" s="72"/>
      <c r="G309" s="129" t="s">
        <v>120</v>
      </c>
      <c r="H309" s="72" t="n">
        <v>3</v>
      </c>
      <c r="I309" s="103" t="s">
        <v>700</v>
      </c>
      <c r="J309" s="70" t="s">
        <v>701</v>
      </c>
      <c r="K309" s="73" t="s">
        <v>111</v>
      </c>
      <c r="L309" s="73" t="s">
        <v>111</v>
      </c>
      <c r="M309" s="73" t="s">
        <v>111</v>
      </c>
      <c r="N309" s="80" t="n">
        <v>1</v>
      </c>
    </row>
    <row r="310" customFormat="false" ht="13.5" hidden="false" customHeight="false" outlineLevel="0" collapsed="false">
      <c r="A310" s="125" t="s">
        <v>702</v>
      </c>
      <c r="B310" s="64"/>
      <c r="C310" s="126" t="n">
        <v>10</v>
      </c>
      <c r="D310" s="127"/>
      <c r="E310" s="122"/>
      <c r="F310" s="122"/>
      <c r="G310" s="127"/>
      <c r="H310" s="122"/>
      <c r="I310" s="81"/>
      <c r="J310" s="123"/>
      <c r="K310" s="123"/>
      <c r="L310" s="123"/>
      <c r="M310" s="123"/>
      <c r="N310" s="128"/>
    </row>
    <row r="311" customFormat="false" ht="13.5" hidden="false" customHeight="false" outlineLevel="0" collapsed="false">
      <c r="A311" s="75" t="n">
        <v>36844</v>
      </c>
      <c r="B311" s="70" t="s">
        <v>511</v>
      </c>
      <c r="C311" s="71" t="s">
        <v>594</v>
      </c>
      <c r="D311" s="70" t="s">
        <v>513</v>
      </c>
      <c r="E311" s="72"/>
      <c r="F311" s="72"/>
      <c r="G311" s="129" t="s">
        <v>673</v>
      </c>
      <c r="H311" s="72" t="n">
        <v>3</v>
      </c>
      <c r="I311" s="81" t="s">
        <v>703</v>
      </c>
      <c r="J311" s="99" t="s">
        <v>704</v>
      </c>
      <c r="K311" s="73" t="s">
        <v>111</v>
      </c>
      <c r="L311" s="73" t="s">
        <v>111</v>
      </c>
      <c r="M311" s="73" t="s">
        <v>115</v>
      </c>
      <c r="N311" s="80" t="n">
        <v>0</v>
      </c>
    </row>
    <row r="312" customFormat="false" ht="13.5" hidden="false" customHeight="false" outlineLevel="0" collapsed="false">
      <c r="A312" s="75" t="n">
        <v>36844</v>
      </c>
      <c r="B312" s="70" t="s">
        <v>120</v>
      </c>
      <c r="C312" s="71" t="s">
        <v>705</v>
      </c>
      <c r="D312" s="70" t="s">
        <v>513</v>
      </c>
      <c r="E312" s="72"/>
      <c r="F312" s="72"/>
      <c r="G312" s="129"/>
      <c r="H312" s="72" t="n">
        <v>3</v>
      </c>
      <c r="I312" s="81" t="s">
        <v>706</v>
      </c>
      <c r="J312" s="99" t="s">
        <v>707</v>
      </c>
      <c r="K312" s="73" t="s">
        <v>111</v>
      </c>
      <c r="L312" s="73" t="s">
        <v>111</v>
      </c>
      <c r="M312" s="73" t="s">
        <v>111</v>
      </c>
      <c r="N312" s="80" t="n">
        <v>0</v>
      </c>
    </row>
    <row r="313" customFormat="false" ht="27" hidden="false" customHeight="false" outlineLevel="0" collapsed="false">
      <c r="A313" s="75" t="n">
        <v>36844</v>
      </c>
      <c r="B313" s="129" t="s">
        <v>40</v>
      </c>
      <c r="C313" s="71" t="s">
        <v>446</v>
      </c>
      <c r="D313" s="70" t="s">
        <v>49</v>
      </c>
      <c r="E313" s="72" t="s">
        <v>708</v>
      </c>
      <c r="F313" s="72"/>
      <c r="G313" s="129" t="s">
        <v>709</v>
      </c>
      <c r="H313" s="72" t="n">
        <v>1</v>
      </c>
      <c r="I313" s="81" t="s">
        <v>710</v>
      </c>
      <c r="J313" s="99" t="s">
        <v>711</v>
      </c>
      <c r="K313" s="73" t="s">
        <v>111</v>
      </c>
      <c r="L313" s="73" t="s">
        <v>115</v>
      </c>
      <c r="M313" s="73" t="s">
        <v>115</v>
      </c>
      <c r="N313" s="80" t="s">
        <v>712</v>
      </c>
    </row>
    <row r="314" customFormat="false" ht="67.5" hidden="false" customHeight="false" outlineLevel="0" collapsed="false">
      <c r="A314" s="75" t="n">
        <v>36840</v>
      </c>
      <c r="B314" s="129" t="s">
        <v>40</v>
      </c>
      <c r="C314" s="71" t="s">
        <v>713</v>
      </c>
      <c r="D314" s="70" t="s">
        <v>714</v>
      </c>
      <c r="E314" s="73" t="s">
        <v>715</v>
      </c>
      <c r="F314" s="72" t="s">
        <v>716</v>
      </c>
      <c r="G314" s="129" t="s">
        <v>120</v>
      </c>
      <c r="H314" s="72" t="n">
        <v>1</v>
      </c>
      <c r="I314" s="81" t="s">
        <v>717</v>
      </c>
      <c r="J314" s="99" t="s">
        <v>718</v>
      </c>
      <c r="K314" s="73" t="s">
        <v>719</v>
      </c>
      <c r="L314" s="73" t="s">
        <v>719</v>
      </c>
      <c r="M314" s="73" t="s">
        <v>719</v>
      </c>
      <c r="N314" s="80" t="n">
        <v>0</v>
      </c>
    </row>
    <row r="315" customFormat="false" ht="67.5" hidden="false" customHeight="false" outlineLevel="0" collapsed="false">
      <c r="A315" s="75" t="n">
        <v>36840</v>
      </c>
      <c r="B315" s="129" t="s">
        <v>40</v>
      </c>
      <c r="C315" s="71" t="s">
        <v>720</v>
      </c>
      <c r="D315" s="70" t="s">
        <v>714</v>
      </c>
      <c r="E315" s="73" t="s">
        <v>715</v>
      </c>
      <c r="F315" s="72" t="s">
        <v>716</v>
      </c>
      <c r="G315" s="129"/>
      <c r="H315" s="72" t="n">
        <v>1</v>
      </c>
      <c r="I315" s="81" t="s">
        <v>717</v>
      </c>
      <c r="J315" s="99" t="s">
        <v>718</v>
      </c>
      <c r="K315" s="73" t="s">
        <v>719</v>
      </c>
      <c r="L315" s="73" t="s">
        <v>719</v>
      </c>
      <c r="M315" s="73" t="s">
        <v>719</v>
      </c>
      <c r="N315" s="80" t="n">
        <v>0</v>
      </c>
    </row>
    <row r="316" customFormat="false" ht="40.5" hidden="false" customHeight="false" outlineLevel="0" collapsed="false">
      <c r="A316" s="75" t="n">
        <v>36839</v>
      </c>
      <c r="B316" s="70" t="s">
        <v>120</v>
      </c>
      <c r="C316" s="71" t="s">
        <v>721</v>
      </c>
      <c r="D316" s="70" t="s">
        <v>722</v>
      </c>
      <c r="E316" s="72"/>
      <c r="F316" s="72"/>
      <c r="G316" s="129" t="s">
        <v>723</v>
      </c>
      <c r="H316" s="72" t="n">
        <v>3</v>
      </c>
      <c r="I316" s="81" t="s">
        <v>724</v>
      </c>
      <c r="J316" s="99" t="s">
        <v>725</v>
      </c>
      <c r="K316" s="73" t="s">
        <v>111</v>
      </c>
      <c r="L316" s="73" t="s">
        <v>111</v>
      </c>
      <c r="M316" s="73" t="s">
        <v>111</v>
      </c>
      <c r="N316" s="80" t="n">
        <v>0</v>
      </c>
    </row>
    <row r="317" customFormat="false" ht="40.5" hidden="false" customHeight="false" outlineLevel="0" collapsed="false">
      <c r="A317" s="75" t="n">
        <v>36839</v>
      </c>
      <c r="B317" s="70" t="s">
        <v>726</v>
      </c>
      <c r="C317" s="71" t="s">
        <v>727</v>
      </c>
      <c r="D317" s="70" t="s">
        <v>728</v>
      </c>
      <c r="E317" s="72"/>
      <c r="F317" s="72"/>
      <c r="G317" s="129" t="s">
        <v>723</v>
      </c>
      <c r="H317" s="72" t="n">
        <v>3</v>
      </c>
      <c r="I317" s="81" t="s">
        <v>729</v>
      </c>
      <c r="J317" s="99" t="s">
        <v>730</v>
      </c>
      <c r="K317" s="73" t="s">
        <v>111</v>
      </c>
      <c r="L317" s="73" t="s">
        <v>111</v>
      </c>
      <c r="M317" s="73" t="s">
        <v>592</v>
      </c>
      <c r="N317" s="80" t="s">
        <v>712</v>
      </c>
    </row>
    <row r="318" customFormat="false" ht="27" hidden="false" customHeight="false" outlineLevel="0" collapsed="false">
      <c r="A318" s="75" t="n">
        <v>36839</v>
      </c>
      <c r="B318" s="70" t="s">
        <v>726</v>
      </c>
      <c r="C318" s="71" t="s">
        <v>727</v>
      </c>
      <c r="D318" s="70" t="s">
        <v>728</v>
      </c>
      <c r="E318" s="72"/>
      <c r="F318" s="72"/>
      <c r="G318" s="129" t="s">
        <v>120</v>
      </c>
      <c r="H318" s="72" t="n">
        <v>3</v>
      </c>
      <c r="I318" s="81" t="s">
        <v>731</v>
      </c>
      <c r="J318" s="99" t="s">
        <v>732</v>
      </c>
      <c r="K318" s="73" t="s">
        <v>592</v>
      </c>
      <c r="L318" s="73" t="s">
        <v>592</v>
      </c>
      <c r="M318" s="73" t="s">
        <v>592</v>
      </c>
      <c r="N318" s="80" t="n">
        <v>1</v>
      </c>
    </row>
    <row r="319" customFormat="false" ht="27" hidden="false" customHeight="true" outlineLevel="0" collapsed="false">
      <c r="A319" s="75" t="n">
        <v>36839</v>
      </c>
      <c r="B319" s="129" t="s">
        <v>40</v>
      </c>
      <c r="C319" s="131" t="s">
        <v>733</v>
      </c>
      <c r="D319" s="70" t="s">
        <v>734</v>
      </c>
      <c r="E319" s="72" t="s">
        <v>735</v>
      </c>
      <c r="F319" s="72" t="s">
        <v>736</v>
      </c>
      <c r="G319" s="132" t="s">
        <v>120</v>
      </c>
      <c r="H319" s="72" t="n">
        <v>3</v>
      </c>
      <c r="I319" s="81" t="s">
        <v>737</v>
      </c>
      <c r="J319" s="133" t="s">
        <v>738</v>
      </c>
      <c r="K319" s="134" t="s">
        <v>115</v>
      </c>
      <c r="L319" s="134" t="s">
        <v>115</v>
      </c>
      <c r="M319" s="134" t="s">
        <v>115</v>
      </c>
      <c r="N319" s="134" t="s">
        <v>712</v>
      </c>
    </row>
    <row r="320" customFormat="false" ht="27" hidden="false" customHeight="false" outlineLevel="0" collapsed="false">
      <c r="A320" s="75" t="n">
        <v>36839</v>
      </c>
      <c r="B320" s="129" t="s">
        <v>40</v>
      </c>
      <c r="C320" s="131" t="s">
        <v>739</v>
      </c>
      <c r="D320" s="70" t="s">
        <v>734</v>
      </c>
      <c r="E320" s="72" t="s">
        <v>735</v>
      </c>
      <c r="F320" s="72" t="s">
        <v>736</v>
      </c>
      <c r="G320" s="132" t="s">
        <v>120</v>
      </c>
      <c r="H320" s="72"/>
      <c r="I320" s="81"/>
      <c r="J320" s="133"/>
      <c r="K320" s="134"/>
      <c r="L320" s="134"/>
      <c r="M320" s="134"/>
      <c r="N320" s="134"/>
    </row>
    <row r="321" customFormat="false" ht="27" hidden="false" customHeight="false" outlineLevel="0" collapsed="false">
      <c r="A321" s="75" t="n">
        <v>36839</v>
      </c>
      <c r="B321" s="129" t="s">
        <v>40</v>
      </c>
      <c r="C321" s="131" t="s">
        <v>740</v>
      </c>
      <c r="D321" s="70" t="s">
        <v>734</v>
      </c>
      <c r="E321" s="72" t="s">
        <v>735</v>
      </c>
      <c r="F321" s="72" t="s">
        <v>736</v>
      </c>
      <c r="G321" s="132" t="s">
        <v>120</v>
      </c>
      <c r="H321" s="72"/>
      <c r="I321" s="81"/>
      <c r="J321" s="133"/>
      <c r="K321" s="134"/>
      <c r="L321" s="134"/>
      <c r="M321" s="134"/>
      <c r="N321" s="134"/>
    </row>
    <row r="322" customFormat="false" ht="27" hidden="false" customHeight="false" outlineLevel="0" collapsed="false">
      <c r="A322" s="75" t="n">
        <v>36839</v>
      </c>
      <c r="B322" s="129" t="s">
        <v>40</v>
      </c>
      <c r="C322" s="131" t="s">
        <v>741</v>
      </c>
      <c r="D322" s="70" t="s">
        <v>734</v>
      </c>
      <c r="E322" s="72" t="s">
        <v>735</v>
      </c>
      <c r="F322" s="72" t="s">
        <v>736</v>
      </c>
      <c r="G322" s="132" t="s">
        <v>120</v>
      </c>
      <c r="H322" s="72"/>
      <c r="I322" s="81"/>
      <c r="J322" s="133"/>
      <c r="K322" s="134"/>
      <c r="L322" s="134"/>
      <c r="M322" s="134"/>
      <c r="N322" s="134"/>
    </row>
    <row r="323" customFormat="false" ht="57" hidden="false" customHeight="true" outlineLevel="0" collapsed="false">
      <c r="A323" s="75" t="n">
        <v>36839</v>
      </c>
      <c r="B323" s="129" t="s">
        <v>40</v>
      </c>
      <c r="C323" s="131" t="s">
        <v>742</v>
      </c>
      <c r="D323" s="70" t="s">
        <v>734</v>
      </c>
      <c r="E323" s="101" t="s">
        <v>735</v>
      </c>
      <c r="F323" s="72" t="s">
        <v>736</v>
      </c>
      <c r="G323" s="131" t="s">
        <v>120</v>
      </c>
      <c r="H323" s="101"/>
      <c r="I323" s="81"/>
      <c r="J323" s="133"/>
      <c r="K323" s="134"/>
      <c r="L323" s="134"/>
      <c r="M323" s="134"/>
      <c r="N323" s="134"/>
      <c r="O323" s="59"/>
      <c r="P323" s="59"/>
      <c r="Q323" s="59"/>
      <c r="R323" s="59"/>
      <c r="S323" s="59"/>
      <c r="T323" s="59"/>
      <c r="U323" s="59"/>
      <c r="V323" s="59"/>
      <c r="W323" s="59"/>
      <c r="X323" s="59"/>
      <c r="Y323" s="59"/>
      <c r="Z323" s="59"/>
      <c r="AA323" s="59"/>
      <c r="AB323" s="34"/>
      <c r="AC323" s="34"/>
      <c r="AD323" s="34"/>
      <c r="AE323" s="34"/>
      <c r="AF323" s="34"/>
      <c r="AG323" s="34"/>
      <c r="AH323" s="34"/>
      <c r="AI323" s="34"/>
      <c r="AJ323" s="34"/>
      <c r="AK323" s="34"/>
      <c r="AL323" s="34"/>
      <c r="AM323" s="34"/>
      <c r="AN323" s="34"/>
      <c r="AO323" s="34"/>
      <c r="AP323" s="34"/>
      <c r="AQ323" s="34"/>
      <c r="AR323" s="34"/>
      <c r="AS323" s="34"/>
      <c r="AT323" s="34"/>
      <c r="AU323" s="34"/>
      <c r="AV323" s="34"/>
      <c r="AW323" s="34"/>
      <c r="AX323" s="34"/>
      <c r="AY323" s="34"/>
      <c r="AZ323" s="34"/>
      <c r="BA323" s="34"/>
      <c r="BB323" s="34"/>
      <c r="BC323" s="34"/>
      <c r="BD323" s="34"/>
      <c r="BE323" s="34"/>
      <c r="BF323" s="34"/>
      <c r="BG323" s="34"/>
      <c r="BH323" s="34"/>
      <c r="BI323" s="34"/>
      <c r="BJ323" s="34"/>
      <c r="BK323" s="34"/>
      <c r="BL323" s="34"/>
      <c r="BM323" s="34"/>
      <c r="BN323" s="34"/>
      <c r="BO323" s="34"/>
      <c r="BP323" s="34"/>
      <c r="BQ323" s="34"/>
      <c r="BR323" s="34"/>
      <c r="BS323" s="34"/>
      <c r="BT323" s="34"/>
      <c r="BU323" s="34"/>
      <c r="BV323" s="34"/>
      <c r="BW323" s="34"/>
      <c r="BX323" s="34"/>
      <c r="BY323" s="34"/>
      <c r="BZ323" s="34"/>
      <c r="CA323" s="34"/>
      <c r="CB323" s="34"/>
      <c r="CC323" s="34"/>
      <c r="CD323" s="34"/>
      <c r="CE323" s="34"/>
      <c r="CF323" s="34"/>
      <c r="CG323" s="34"/>
      <c r="CH323" s="34"/>
      <c r="CI323" s="34"/>
      <c r="CJ323" s="34"/>
      <c r="CK323" s="34"/>
      <c r="CL323" s="34"/>
      <c r="CM323" s="34"/>
      <c r="CN323" s="34"/>
      <c r="CO323" s="34"/>
      <c r="CP323" s="34"/>
      <c r="CQ323" s="34"/>
      <c r="CR323" s="34"/>
      <c r="CS323" s="34"/>
      <c r="CT323" s="34"/>
      <c r="CU323" s="34"/>
      <c r="CV323" s="34"/>
      <c r="CW323" s="34"/>
      <c r="CX323" s="34"/>
      <c r="CY323" s="34"/>
      <c r="CZ323" s="34"/>
      <c r="DA323" s="34"/>
      <c r="DB323" s="34"/>
      <c r="DC323" s="34"/>
      <c r="DD323" s="34"/>
      <c r="DE323" s="34"/>
      <c r="DF323" s="34"/>
      <c r="DG323" s="34"/>
      <c r="DH323" s="34"/>
      <c r="DI323" s="34"/>
      <c r="DJ323" s="34"/>
      <c r="DK323" s="34"/>
      <c r="DL323" s="34"/>
      <c r="DM323" s="34"/>
      <c r="DN323" s="34"/>
      <c r="DO323" s="34"/>
      <c r="DP323" s="34"/>
      <c r="DQ323" s="34"/>
      <c r="DR323" s="34"/>
      <c r="DS323" s="34"/>
      <c r="DT323" s="34"/>
      <c r="DU323" s="34"/>
      <c r="DV323" s="34"/>
      <c r="DW323" s="34"/>
      <c r="DX323" s="34"/>
      <c r="DY323" s="34"/>
      <c r="DZ323" s="34"/>
      <c r="EA323" s="34"/>
      <c r="EB323" s="34"/>
      <c r="EC323" s="34"/>
      <c r="ED323" s="34"/>
      <c r="EE323" s="34"/>
      <c r="EF323" s="34"/>
      <c r="EG323" s="34"/>
      <c r="EH323" s="34"/>
      <c r="EI323" s="34"/>
      <c r="EJ323" s="34"/>
      <c r="EK323" s="34"/>
      <c r="EL323" s="34"/>
      <c r="EM323" s="34"/>
      <c r="EN323" s="34"/>
      <c r="EO323" s="34"/>
      <c r="EP323" s="34"/>
      <c r="EQ323" s="34"/>
      <c r="ER323" s="34"/>
      <c r="ES323" s="34"/>
      <c r="ET323" s="34"/>
      <c r="EU323" s="34"/>
      <c r="EV323" s="34"/>
      <c r="EW323" s="34"/>
      <c r="EX323" s="34"/>
      <c r="EY323" s="34"/>
      <c r="EZ323" s="34"/>
      <c r="FA323" s="34"/>
      <c r="FB323" s="34"/>
      <c r="FC323" s="34"/>
      <c r="FD323" s="34"/>
      <c r="FE323" s="34"/>
      <c r="FF323" s="34"/>
      <c r="FG323" s="34"/>
      <c r="FH323" s="34"/>
      <c r="FI323" s="34"/>
      <c r="FJ323" s="34"/>
      <c r="FK323" s="34"/>
      <c r="FL323" s="34"/>
      <c r="FM323" s="34"/>
      <c r="FN323" s="34"/>
      <c r="FO323" s="34"/>
      <c r="FP323" s="34"/>
      <c r="FQ323" s="34"/>
      <c r="FR323" s="34"/>
      <c r="FS323" s="34"/>
      <c r="FT323" s="34"/>
      <c r="FU323" s="34"/>
      <c r="FV323" s="34"/>
      <c r="FW323" s="34"/>
      <c r="FX323" s="34"/>
      <c r="FY323" s="34"/>
      <c r="FZ323" s="34"/>
      <c r="GA323" s="34"/>
      <c r="GB323" s="34"/>
      <c r="GC323" s="34"/>
      <c r="GD323" s="34"/>
      <c r="GE323" s="34"/>
      <c r="GF323" s="34"/>
      <c r="GG323" s="34"/>
      <c r="GH323" s="34"/>
      <c r="GI323" s="34"/>
      <c r="GJ323" s="34"/>
      <c r="GK323" s="34"/>
      <c r="GL323" s="34"/>
      <c r="GM323" s="34"/>
      <c r="GN323" s="34"/>
      <c r="GO323" s="34"/>
      <c r="GP323" s="34"/>
      <c r="GQ323" s="34"/>
      <c r="GR323" s="34"/>
      <c r="GS323" s="34"/>
      <c r="GT323" s="34"/>
      <c r="GU323" s="34"/>
      <c r="GV323" s="34"/>
      <c r="GW323" s="34"/>
      <c r="GX323" s="34"/>
      <c r="GY323" s="34"/>
      <c r="GZ323" s="34"/>
      <c r="HA323" s="34"/>
      <c r="HB323" s="34"/>
      <c r="HC323" s="34"/>
      <c r="HD323" s="34"/>
      <c r="HE323" s="34"/>
      <c r="HF323" s="34"/>
      <c r="HG323" s="34"/>
      <c r="HH323" s="34"/>
      <c r="HI323" s="34"/>
      <c r="HJ323" s="34"/>
      <c r="HK323" s="34"/>
      <c r="HL323" s="34"/>
      <c r="HM323" s="34"/>
      <c r="HN323" s="34"/>
      <c r="HO323" s="34"/>
      <c r="HP323" s="34"/>
      <c r="HQ323" s="34"/>
      <c r="HR323" s="34"/>
      <c r="HS323" s="34"/>
      <c r="HT323" s="34"/>
      <c r="HU323" s="34"/>
      <c r="HV323" s="34"/>
      <c r="HW323" s="34"/>
      <c r="HX323" s="34"/>
      <c r="HY323" s="34"/>
      <c r="HZ323" s="34"/>
      <c r="IA323" s="34"/>
      <c r="IB323" s="34"/>
      <c r="IC323" s="34"/>
      <c r="ID323" s="34"/>
      <c r="IE323" s="34"/>
      <c r="IF323" s="34"/>
      <c r="IG323" s="34"/>
      <c r="IH323" s="34"/>
      <c r="II323" s="34"/>
      <c r="IJ323" s="34"/>
      <c r="IK323" s="34"/>
      <c r="IL323" s="34"/>
      <c r="IM323" s="34"/>
      <c r="IN323" s="34"/>
      <c r="IO323" s="34"/>
      <c r="IP323" s="34"/>
      <c r="IQ323" s="34"/>
      <c r="IR323" s="34"/>
      <c r="IS323" s="34"/>
      <c r="IT323" s="34"/>
      <c r="IU323" s="34"/>
      <c r="IV323" s="34"/>
      <c r="IW323" s="34"/>
    </row>
    <row r="324" customFormat="false" ht="27" hidden="false" customHeight="true" outlineLevel="0" collapsed="false">
      <c r="A324" s="75" t="n">
        <v>36838</v>
      </c>
      <c r="B324" s="129" t="s">
        <v>40</v>
      </c>
      <c r="C324" s="132" t="s">
        <v>743</v>
      </c>
      <c r="D324" s="72" t="s">
        <v>53</v>
      </c>
      <c r="E324" s="72" t="s">
        <v>744</v>
      </c>
      <c r="F324" s="73" t="s">
        <v>745</v>
      </c>
      <c r="G324" s="72" t="s">
        <v>746</v>
      </c>
      <c r="H324" s="72" t="n">
        <v>2</v>
      </c>
      <c r="I324" s="81" t="s">
        <v>747</v>
      </c>
      <c r="J324" s="133" t="s">
        <v>748</v>
      </c>
      <c r="K324" s="134" t="s">
        <v>111</v>
      </c>
      <c r="L324" s="134" t="s">
        <v>111</v>
      </c>
      <c r="M324" s="134" t="s">
        <v>115</v>
      </c>
      <c r="N324" s="135" t="n">
        <v>1</v>
      </c>
      <c r="O324" s="34"/>
      <c r="P324" s="34"/>
      <c r="Q324" s="34"/>
      <c r="R324" s="34"/>
      <c r="S324" s="34"/>
      <c r="T324" s="34"/>
      <c r="U324" s="34"/>
      <c r="V324" s="34"/>
      <c r="W324" s="34"/>
      <c r="X324" s="34"/>
      <c r="Y324" s="34"/>
      <c r="Z324" s="34"/>
      <c r="AA324" s="34"/>
      <c r="AB324" s="34"/>
      <c r="AC324" s="34"/>
      <c r="AD324" s="34"/>
      <c r="AE324" s="34"/>
      <c r="AF324" s="34"/>
      <c r="AG324" s="34"/>
      <c r="AH324" s="34"/>
      <c r="AI324" s="34"/>
      <c r="AJ324" s="34"/>
      <c r="AK324" s="34"/>
      <c r="AL324" s="34"/>
      <c r="AM324" s="34"/>
      <c r="AN324" s="34"/>
      <c r="AO324" s="34"/>
      <c r="AP324" s="34"/>
      <c r="AQ324" s="34"/>
      <c r="AR324" s="34"/>
      <c r="AS324" s="34"/>
      <c r="AT324" s="34"/>
      <c r="AU324" s="34"/>
      <c r="AV324" s="34"/>
      <c r="AW324" s="34"/>
      <c r="AX324" s="34"/>
      <c r="AY324" s="34"/>
      <c r="AZ324" s="34"/>
      <c r="BA324" s="34"/>
      <c r="BB324" s="34"/>
      <c r="BC324" s="34"/>
      <c r="BD324" s="34"/>
      <c r="BE324" s="34"/>
      <c r="BF324" s="34"/>
      <c r="BG324" s="34"/>
      <c r="BH324" s="34"/>
      <c r="BI324" s="34"/>
      <c r="BJ324" s="34"/>
      <c r="BK324" s="34"/>
      <c r="BL324" s="34"/>
      <c r="BM324" s="34"/>
      <c r="BN324" s="34"/>
      <c r="BO324" s="34"/>
      <c r="BP324" s="34"/>
      <c r="BQ324" s="34"/>
      <c r="BR324" s="34"/>
      <c r="BS324" s="34"/>
      <c r="BT324" s="34"/>
      <c r="BU324" s="34"/>
      <c r="BV324" s="34"/>
      <c r="BW324" s="34"/>
      <c r="BX324" s="34"/>
      <c r="BY324" s="34"/>
      <c r="BZ324" s="34"/>
      <c r="CA324" s="34"/>
      <c r="CB324" s="34"/>
      <c r="CC324" s="34"/>
      <c r="CD324" s="34"/>
      <c r="CE324" s="34"/>
      <c r="CF324" s="34"/>
      <c r="CG324" s="34"/>
      <c r="CH324" s="34"/>
      <c r="CI324" s="34"/>
      <c r="CJ324" s="34"/>
      <c r="CK324" s="34"/>
      <c r="CL324" s="34"/>
      <c r="CM324" s="34"/>
      <c r="CN324" s="34"/>
      <c r="CO324" s="34"/>
      <c r="CP324" s="34"/>
      <c r="CQ324" s="34"/>
      <c r="CR324" s="34"/>
      <c r="CS324" s="34"/>
      <c r="CT324" s="34"/>
      <c r="CU324" s="34"/>
      <c r="CV324" s="34"/>
      <c r="CW324" s="34"/>
      <c r="CX324" s="34"/>
      <c r="CY324" s="34"/>
      <c r="CZ324" s="34"/>
      <c r="DA324" s="34"/>
      <c r="DB324" s="34"/>
      <c r="DC324" s="34"/>
      <c r="DD324" s="34"/>
      <c r="DE324" s="34"/>
      <c r="DF324" s="34"/>
      <c r="DG324" s="34"/>
      <c r="DH324" s="34"/>
      <c r="DI324" s="34"/>
      <c r="DJ324" s="34"/>
      <c r="DK324" s="34"/>
      <c r="DL324" s="34"/>
      <c r="DM324" s="34"/>
      <c r="DN324" s="34"/>
      <c r="DO324" s="34"/>
      <c r="DP324" s="34"/>
      <c r="DQ324" s="34"/>
      <c r="DR324" s="34"/>
      <c r="DS324" s="34"/>
      <c r="DT324" s="34"/>
      <c r="DU324" s="34"/>
      <c r="DV324" s="34"/>
      <c r="DW324" s="34"/>
      <c r="DX324" s="34"/>
      <c r="DY324" s="34"/>
      <c r="DZ324" s="34"/>
      <c r="EA324" s="34"/>
      <c r="EB324" s="34"/>
      <c r="EC324" s="34"/>
      <c r="ED324" s="34"/>
      <c r="EE324" s="34"/>
      <c r="EF324" s="34"/>
      <c r="EG324" s="34"/>
      <c r="EH324" s="34"/>
      <c r="EI324" s="34"/>
      <c r="EJ324" s="34"/>
      <c r="EK324" s="34"/>
      <c r="EL324" s="34"/>
      <c r="EM324" s="34"/>
      <c r="EN324" s="34"/>
      <c r="EO324" s="34"/>
      <c r="EP324" s="34"/>
      <c r="EQ324" s="34"/>
      <c r="ER324" s="34"/>
      <c r="ES324" s="34"/>
      <c r="ET324" s="34"/>
      <c r="EU324" s="34"/>
      <c r="EV324" s="34"/>
      <c r="EW324" s="34"/>
      <c r="EX324" s="34"/>
      <c r="EY324" s="34"/>
      <c r="EZ324" s="34"/>
      <c r="FA324" s="34"/>
      <c r="FB324" s="34"/>
      <c r="FC324" s="34"/>
      <c r="FD324" s="34"/>
      <c r="FE324" s="34"/>
      <c r="FF324" s="34"/>
      <c r="FG324" s="34"/>
      <c r="FH324" s="34"/>
      <c r="FI324" s="34"/>
      <c r="FJ324" s="34"/>
      <c r="FK324" s="34"/>
      <c r="FL324" s="34"/>
      <c r="FM324" s="34"/>
      <c r="FN324" s="34"/>
      <c r="FO324" s="34"/>
      <c r="FP324" s="34"/>
      <c r="FQ324" s="34"/>
      <c r="FR324" s="34"/>
      <c r="FS324" s="34"/>
      <c r="FT324" s="34"/>
      <c r="FU324" s="34"/>
      <c r="FV324" s="34"/>
      <c r="FW324" s="34"/>
      <c r="FX324" s="34"/>
      <c r="FY324" s="34"/>
      <c r="FZ324" s="34"/>
      <c r="GA324" s="34"/>
      <c r="GB324" s="34"/>
      <c r="GC324" s="34"/>
      <c r="GD324" s="34"/>
      <c r="GE324" s="34"/>
      <c r="GF324" s="34"/>
      <c r="GG324" s="34"/>
      <c r="GH324" s="34"/>
      <c r="GI324" s="34"/>
      <c r="GJ324" s="34"/>
      <c r="GK324" s="34"/>
      <c r="GL324" s="34"/>
      <c r="GM324" s="34"/>
      <c r="GN324" s="34"/>
      <c r="GO324" s="34"/>
      <c r="GP324" s="34"/>
      <c r="GQ324" s="34"/>
      <c r="GR324" s="34"/>
      <c r="GS324" s="34"/>
      <c r="GT324" s="34"/>
      <c r="GU324" s="34"/>
      <c r="GV324" s="34"/>
      <c r="GW324" s="34"/>
      <c r="GX324" s="34"/>
      <c r="GY324" s="34"/>
      <c r="GZ324" s="34"/>
      <c r="HA324" s="34"/>
      <c r="HB324" s="34"/>
      <c r="HC324" s="34"/>
      <c r="HD324" s="34"/>
      <c r="HE324" s="34"/>
      <c r="HF324" s="34"/>
      <c r="HG324" s="34"/>
      <c r="HH324" s="34"/>
      <c r="HI324" s="34"/>
      <c r="HJ324" s="34"/>
      <c r="HK324" s="34"/>
      <c r="HL324" s="34"/>
      <c r="HM324" s="34"/>
      <c r="HN324" s="34"/>
      <c r="HO324" s="34"/>
      <c r="HP324" s="34"/>
      <c r="HQ324" s="34"/>
      <c r="HR324" s="34"/>
      <c r="HS324" s="34"/>
      <c r="HT324" s="34"/>
      <c r="HU324" s="34"/>
      <c r="HV324" s="34"/>
      <c r="HW324" s="34"/>
      <c r="HX324" s="34"/>
      <c r="HY324" s="34"/>
      <c r="HZ324" s="34"/>
      <c r="IA324" s="34"/>
      <c r="IB324" s="34"/>
      <c r="IC324" s="34"/>
      <c r="ID324" s="34"/>
      <c r="IE324" s="34"/>
      <c r="IF324" s="34"/>
      <c r="IG324" s="34"/>
      <c r="IH324" s="34"/>
      <c r="II324" s="34"/>
      <c r="IJ324" s="34"/>
      <c r="IK324" s="34"/>
      <c r="IL324" s="34"/>
      <c r="IM324" s="34"/>
      <c r="IN324" s="34"/>
      <c r="IO324" s="34"/>
      <c r="IP324" s="34"/>
      <c r="IQ324" s="34"/>
      <c r="IR324" s="34"/>
      <c r="IS324" s="34"/>
      <c r="IT324" s="34"/>
      <c r="IU324" s="34"/>
      <c r="IV324" s="34"/>
      <c r="IW324" s="34"/>
    </row>
    <row r="325" customFormat="false" ht="27" hidden="false" customHeight="false" outlineLevel="0" collapsed="false">
      <c r="A325" s="75" t="n">
        <v>36838</v>
      </c>
      <c r="B325" s="129" t="s">
        <v>40</v>
      </c>
      <c r="C325" s="132" t="s">
        <v>749</v>
      </c>
      <c r="D325" s="72" t="s">
        <v>53</v>
      </c>
      <c r="E325" s="72" t="s">
        <v>744</v>
      </c>
      <c r="F325" s="73" t="s">
        <v>750</v>
      </c>
      <c r="G325" s="72" t="s">
        <v>746</v>
      </c>
      <c r="H325" s="72"/>
      <c r="I325" s="81"/>
      <c r="J325" s="133"/>
      <c r="K325" s="134"/>
      <c r="L325" s="134"/>
      <c r="M325" s="134"/>
      <c r="N325" s="135"/>
      <c r="O325" s="34"/>
      <c r="P325" s="34"/>
      <c r="Q325" s="34"/>
      <c r="R325" s="34"/>
      <c r="S325" s="34"/>
      <c r="T325" s="34"/>
      <c r="U325" s="34"/>
      <c r="V325" s="34"/>
      <c r="W325" s="34"/>
      <c r="X325" s="34"/>
      <c r="Y325" s="34"/>
      <c r="Z325" s="34"/>
      <c r="AA325" s="34"/>
      <c r="AB325" s="34"/>
      <c r="AC325" s="34"/>
      <c r="AD325" s="34"/>
      <c r="AE325" s="34"/>
      <c r="AF325" s="34"/>
      <c r="AG325" s="34"/>
      <c r="AH325" s="34"/>
      <c r="AI325" s="34"/>
      <c r="AJ325" s="34"/>
      <c r="AK325" s="34"/>
      <c r="AL325" s="34"/>
      <c r="AM325" s="34"/>
      <c r="AN325" s="34"/>
      <c r="AO325" s="34"/>
      <c r="AP325" s="34"/>
      <c r="AQ325" s="34"/>
      <c r="AR325" s="34"/>
      <c r="AS325" s="34"/>
      <c r="AT325" s="34"/>
      <c r="AU325" s="34"/>
      <c r="AV325" s="34"/>
      <c r="AW325" s="34"/>
      <c r="AX325" s="34"/>
      <c r="AY325" s="34"/>
      <c r="AZ325" s="34"/>
      <c r="BA325" s="34"/>
      <c r="BB325" s="34"/>
      <c r="BC325" s="34"/>
      <c r="BD325" s="34"/>
      <c r="BE325" s="34"/>
      <c r="BF325" s="34"/>
      <c r="BG325" s="34"/>
      <c r="BH325" s="34"/>
      <c r="BI325" s="34"/>
      <c r="BJ325" s="34"/>
      <c r="BK325" s="34"/>
      <c r="BL325" s="34"/>
      <c r="BM325" s="34"/>
      <c r="BN325" s="34"/>
      <c r="BO325" s="34"/>
      <c r="BP325" s="34"/>
      <c r="BQ325" s="34"/>
      <c r="BR325" s="34"/>
      <c r="BS325" s="34"/>
      <c r="BT325" s="34"/>
      <c r="BU325" s="34"/>
      <c r="BV325" s="34"/>
      <c r="BW325" s="34"/>
      <c r="BX325" s="34"/>
      <c r="BY325" s="34"/>
      <c r="BZ325" s="34"/>
      <c r="CA325" s="34"/>
      <c r="CB325" s="34"/>
      <c r="CC325" s="34"/>
      <c r="CD325" s="34"/>
      <c r="CE325" s="34"/>
      <c r="CF325" s="34"/>
      <c r="CG325" s="34"/>
      <c r="CH325" s="34"/>
      <c r="CI325" s="34"/>
      <c r="CJ325" s="34"/>
      <c r="CK325" s="34"/>
      <c r="CL325" s="34"/>
      <c r="CM325" s="34"/>
      <c r="CN325" s="34"/>
      <c r="CO325" s="34"/>
      <c r="CP325" s="34"/>
      <c r="CQ325" s="34"/>
      <c r="CR325" s="34"/>
      <c r="CS325" s="34"/>
      <c r="CT325" s="34"/>
      <c r="CU325" s="34"/>
      <c r="CV325" s="34"/>
      <c r="CW325" s="34"/>
      <c r="CX325" s="34"/>
      <c r="CY325" s="34"/>
      <c r="CZ325" s="34"/>
      <c r="DA325" s="34"/>
      <c r="DB325" s="34"/>
      <c r="DC325" s="34"/>
      <c r="DD325" s="34"/>
      <c r="DE325" s="34"/>
      <c r="DF325" s="34"/>
      <c r="DG325" s="34"/>
      <c r="DH325" s="34"/>
      <c r="DI325" s="34"/>
      <c r="DJ325" s="34"/>
      <c r="DK325" s="34"/>
      <c r="DL325" s="34"/>
      <c r="DM325" s="34"/>
      <c r="DN325" s="34"/>
      <c r="DO325" s="34"/>
      <c r="DP325" s="34"/>
      <c r="DQ325" s="34"/>
      <c r="DR325" s="34"/>
      <c r="DS325" s="34"/>
      <c r="DT325" s="34"/>
      <c r="DU325" s="34"/>
      <c r="DV325" s="34"/>
      <c r="DW325" s="34"/>
      <c r="DX325" s="34"/>
      <c r="DY325" s="34"/>
      <c r="DZ325" s="34"/>
      <c r="EA325" s="34"/>
      <c r="EB325" s="34"/>
      <c r="EC325" s="34"/>
      <c r="ED325" s="34"/>
      <c r="EE325" s="34"/>
      <c r="EF325" s="34"/>
      <c r="EG325" s="34"/>
      <c r="EH325" s="34"/>
      <c r="EI325" s="34"/>
      <c r="EJ325" s="34"/>
      <c r="EK325" s="34"/>
      <c r="EL325" s="34"/>
      <c r="EM325" s="34"/>
      <c r="EN325" s="34"/>
      <c r="EO325" s="34"/>
      <c r="EP325" s="34"/>
      <c r="EQ325" s="34"/>
      <c r="ER325" s="34"/>
      <c r="ES325" s="34"/>
      <c r="ET325" s="34"/>
      <c r="EU325" s="34"/>
      <c r="EV325" s="34"/>
      <c r="EW325" s="34"/>
      <c r="EX325" s="34"/>
      <c r="EY325" s="34"/>
      <c r="EZ325" s="34"/>
      <c r="FA325" s="34"/>
      <c r="FB325" s="34"/>
      <c r="FC325" s="34"/>
      <c r="FD325" s="34"/>
      <c r="FE325" s="34"/>
      <c r="FF325" s="34"/>
      <c r="FG325" s="34"/>
      <c r="FH325" s="34"/>
      <c r="FI325" s="34"/>
      <c r="FJ325" s="34"/>
      <c r="FK325" s="34"/>
      <c r="FL325" s="34"/>
      <c r="FM325" s="34"/>
      <c r="FN325" s="34"/>
      <c r="FO325" s="34"/>
      <c r="FP325" s="34"/>
      <c r="FQ325" s="34"/>
      <c r="FR325" s="34"/>
      <c r="FS325" s="34"/>
      <c r="FT325" s="34"/>
      <c r="FU325" s="34"/>
      <c r="FV325" s="34"/>
      <c r="FW325" s="34"/>
      <c r="FX325" s="34"/>
      <c r="FY325" s="34"/>
      <c r="FZ325" s="34"/>
      <c r="GA325" s="34"/>
      <c r="GB325" s="34"/>
      <c r="GC325" s="34"/>
      <c r="GD325" s="34"/>
      <c r="GE325" s="34"/>
      <c r="GF325" s="34"/>
      <c r="GG325" s="34"/>
      <c r="GH325" s="34"/>
      <c r="GI325" s="34"/>
      <c r="GJ325" s="34"/>
      <c r="GK325" s="34"/>
      <c r="GL325" s="34"/>
      <c r="GM325" s="34"/>
      <c r="GN325" s="34"/>
      <c r="GO325" s="34"/>
      <c r="GP325" s="34"/>
      <c r="GQ325" s="34"/>
      <c r="GR325" s="34"/>
      <c r="GS325" s="34"/>
      <c r="GT325" s="34"/>
      <c r="GU325" s="34"/>
      <c r="GV325" s="34"/>
      <c r="GW325" s="34"/>
      <c r="GX325" s="34"/>
      <c r="GY325" s="34"/>
      <c r="GZ325" s="34"/>
      <c r="HA325" s="34"/>
      <c r="HB325" s="34"/>
      <c r="HC325" s="34"/>
      <c r="HD325" s="34"/>
      <c r="HE325" s="34"/>
      <c r="HF325" s="34"/>
      <c r="HG325" s="34"/>
      <c r="HH325" s="34"/>
      <c r="HI325" s="34"/>
      <c r="HJ325" s="34"/>
      <c r="HK325" s="34"/>
      <c r="HL325" s="34"/>
      <c r="HM325" s="34"/>
      <c r="HN325" s="34"/>
      <c r="HO325" s="34"/>
      <c r="HP325" s="34"/>
      <c r="HQ325" s="34"/>
      <c r="HR325" s="34"/>
      <c r="HS325" s="34"/>
      <c r="HT325" s="34"/>
      <c r="HU325" s="34"/>
      <c r="HV325" s="34"/>
      <c r="HW325" s="34"/>
      <c r="HX325" s="34"/>
      <c r="HY325" s="34"/>
      <c r="HZ325" s="34"/>
      <c r="IA325" s="34"/>
      <c r="IB325" s="34"/>
      <c r="IC325" s="34"/>
      <c r="ID325" s="34"/>
      <c r="IE325" s="34"/>
      <c r="IF325" s="34"/>
      <c r="IG325" s="34"/>
      <c r="IH325" s="34"/>
      <c r="II325" s="34"/>
      <c r="IJ325" s="34"/>
      <c r="IK325" s="34"/>
      <c r="IL325" s="34"/>
      <c r="IM325" s="34"/>
      <c r="IN325" s="34"/>
      <c r="IO325" s="34"/>
      <c r="IP325" s="34"/>
      <c r="IQ325" s="34"/>
      <c r="IR325" s="34"/>
      <c r="IS325" s="34"/>
      <c r="IT325" s="34"/>
      <c r="IU325" s="34"/>
      <c r="IV325" s="34"/>
      <c r="IW325" s="34"/>
    </row>
    <row r="326" customFormat="false" ht="13.5" hidden="false" customHeight="false" outlineLevel="0" collapsed="false">
      <c r="A326" s="75" t="n">
        <v>36838</v>
      </c>
      <c r="B326" s="129" t="s">
        <v>40</v>
      </c>
      <c r="C326" s="132" t="s">
        <v>751</v>
      </c>
      <c r="D326" s="72" t="s">
        <v>752</v>
      </c>
      <c r="E326" s="72" t="s">
        <v>585</v>
      </c>
      <c r="F326" s="73" t="s">
        <v>753</v>
      </c>
      <c r="G326" s="72" t="s">
        <v>746</v>
      </c>
      <c r="H326" s="72"/>
      <c r="I326" s="81"/>
      <c r="J326" s="133"/>
      <c r="K326" s="134"/>
      <c r="L326" s="134"/>
      <c r="M326" s="134"/>
      <c r="N326" s="135"/>
      <c r="O326" s="34"/>
      <c r="P326" s="34"/>
      <c r="Q326" s="34"/>
      <c r="R326" s="34"/>
      <c r="S326" s="34"/>
      <c r="T326" s="34"/>
      <c r="U326" s="34"/>
      <c r="V326" s="34"/>
      <c r="W326" s="34"/>
      <c r="X326" s="34"/>
      <c r="Y326" s="34"/>
      <c r="Z326" s="34"/>
      <c r="AA326" s="34"/>
      <c r="AB326" s="34"/>
      <c r="AC326" s="34"/>
      <c r="AD326" s="34"/>
      <c r="AE326" s="34"/>
      <c r="AF326" s="34"/>
      <c r="AG326" s="34"/>
      <c r="AH326" s="34"/>
      <c r="AI326" s="34"/>
      <c r="AJ326" s="34"/>
      <c r="AK326" s="34"/>
      <c r="AL326" s="34"/>
      <c r="AM326" s="34"/>
      <c r="AN326" s="34"/>
      <c r="AO326" s="34"/>
      <c r="AP326" s="34"/>
      <c r="AQ326" s="34"/>
      <c r="AR326" s="34"/>
      <c r="AS326" s="34"/>
      <c r="AT326" s="34"/>
      <c r="AU326" s="34"/>
      <c r="AV326" s="34"/>
      <c r="AW326" s="34"/>
      <c r="AX326" s="34"/>
      <c r="AY326" s="34"/>
      <c r="AZ326" s="34"/>
      <c r="BA326" s="34"/>
      <c r="BB326" s="34"/>
      <c r="BC326" s="34"/>
      <c r="BD326" s="34"/>
      <c r="BE326" s="34"/>
      <c r="BF326" s="34"/>
      <c r="BG326" s="34"/>
      <c r="BH326" s="34"/>
      <c r="BI326" s="34"/>
      <c r="BJ326" s="34"/>
      <c r="BK326" s="34"/>
      <c r="BL326" s="34"/>
      <c r="BM326" s="34"/>
      <c r="BN326" s="34"/>
      <c r="BO326" s="34"/>
      <c r="BP326" s="34"/>
      <c r="BQ326" s="34"/>
      <c r="BR326" s="34"/>
      <c r="BS326" s="34"/>
      <c r="BT326" s="34"/>
      <c r="BU326" s="34"/>
      <c r="BV326" s="34"/>
      <c r="BW326" s="34"/>
      <c r="BX326" s="34"/>
      <c r="BY326" s="34"/>
      <c r="BZ326" s="34"/>
      <c r="CA326" s="34"/>
      <c r="CB326" s="34"/>
      <c r="CC326" s="34"/>
      <c r="CD326" s="34"/>
      <c r="CE326" s="34"/>
      <c r="CF326" s="34"/>
      <c r="CG326" s="34"/>
      <c r="CH326" s="34"/>
      <c r="CI326" s="34"/>
      <c r="CJ326" s="34"/>
      <c r="CK326" s="34"/>
      <c r="CL326" s="34"/>
      <c r="CM326" s="34"/>
      <c r="CN326" s="34"/>
      <c r="CO326" s="34"/>
      <c r="CP326" s="34"/>
      <c r="CQ326" s="34"/>
      <c r="CR326" s="34"/>
      <c r="CS326" s="34"/>
      <c r="CT326" s="34"/>
      <c r="CU326" s="34"/>
      <c r="CV326" s="34"/>
      <c r="CW326" s="34"/>
      <c r="CX326" s="34"/>
      <c r="CY326" s="34"/>
      <c r="CZ326" s="34"/>
      <c r="DA326" s="34"/>
      <c r="DB326" s="34"/>
      <c r="DC326" s="34"/>
      <c r="DD326" s="34"/>
      <c r="DE326" s="34"/>
      <c r="DF326" s="34"/>
      <c r="DG326" s="34"/>
      <c r="DH326" s="34"/>
      <c r="DI326" s="34"/>
      <c r="DJ326" s="34"/>
      <c r="DK326" s="34"/>
      <c r="DL326" s="34"/>
      <c r="DM326" s="34"/>
      <c r="DN326" s="34"/>
      <c r="DO326" s="34"/>
      <c r="DP326" s="34"/>
      <c r="DQ326" s="34"/>
      <c r="DR326" s="34"/>
      <c r="DS326" s="34"/>
      <c r="DT326" s="34"/>
      <c r="DU326" s="34"/>
      <c r="DV326" s="34"/>
      <c r="DW326" s="34"/>
      <c r="DX326" s="34"/>
      <c r="DY326" s="34"/>
      <c r="DZ326" s="34"/>
      <c r="EA326" s="34"/>
      <c r="EB326" s="34"/>
      <c r="EC326" s="34"/>
      <c r="ED326" s="34"/>
      <c r="EE326" s="34"/>
      <c r="EF326" s="34"/>
      <c r="EG326" s="34"/>
      <c r="EH326" s="34"/>
      <c r="EI326" s="34"/>
      <c r="EJ326" s="34"/>
      <c r="EK326" s="34"/>
      <c r="EL326" s="34"/>
      <c r="EM326" s="34"/>
      <c r="EN326" s="34"/>
      <c r="EO326" s="34"/>
      <c r="EP326" s="34"/>
      <c r="EQ326" s="34"/>
      <c r="ER326" s="34"/>
      <c r="ES326" s="34"/>
      <c r="ET326" s="34"/>
      <c r="EU326" s="34"/>
      <c r="EV326" s="34"/>
      <c r="EW326" s="34"/>
      <c r="EX326" s="34"/>
      <c r="EY326" s="34"/>
      <c r="EZ326" s="34"/>
      <c r="FA326" s="34"/>
      <c r="FB326" s="34"/>
      <c r="FC326" s="34"/>
      <c r="FD326" s="34"/>
      <c r="FE326" s="34"/>
      <c r="FF326" s="34"/>
      <c r="FG326" s="34"/>
      <c r="FH326" s="34"/>
      <c r="FI326" s="34"/>
      <c r="FJ326" s="34"/>
      <c r="FK326" s="34"/>
      <c r="FL326" s="34"/>
      <c r="FM326" s="34"/>
      <c r="FN326" s="34"/>
      <c r="FO326" s="34"/>
      <c r="FP326" s="34"/>
      <c r="FQ326" s="34"/>
      <c r="FR326" s="34"/>
      <c r="FS326" s="34"/>
      <c r="FT326" s="34"/>
      <c r="FU326" s="34"/>
      <c r="FV326" s="34"/>
      <c r="FW326" s="34"/>
      <c r="FX326" s="34"/>
      <c r="FY326" s="34"/>
      <c r="FZ326" s="34"/>
      <c r="GA326" s="34"/>
      <c r="GB326" s="34"/>
      <c r="GC326" s="34"/>
      <c r="GD326" s="34"/>
      <c r="GE326" s="34"/>
      <c r="GF326" s="34"/>
      <c r="GG326" s="34"/>
      <c r="GH326" s="34"/>
      <c r="GI326" s="34"/>
      <c r="GJ326" s="34"/>
      <c r="GK326" s="34"/>
      <c r="GL326" s="34"/>
      <c r="GM326" s="34"/>
      <c r="GN326" s="34"/>
      <c r="GO326" s="34"/>
      <c r="GP326" s="34"/>
      <c r="GQ326" s="34"/>
      <c r="GR326" s="34"/>
      <c r="GS326" s="34"/>
      <c r="GT326" s="34"/>
      <c r="GU326" s="34"/>
      <c r="GV326" s="34"/>
      <c r="GW326" s="34"/>
      <c r="GX326" s="34"/>
      <c r="GY326" s="34"/>
      <c r="GZ326" s="34"/>
      <c r="HA326" s="34"/>
      <c r="HB326" s="34"/>
      <c r="HC326" s="34"/>
      <c r="HD326" s="34"/>
      <c r="HE326" s="34"/>
      <c r="HF326" s="34"/>
      <c r="HG326" s="34"/>
      <c r="HH326" s="34"/>
      <c r="HI326" s="34"/>
      <c r="HJ326" s="34"/>
      <c r="HK326" s="34"/>
      <c r="HL326" s="34"/>
      <c r="HM326" s="34"/>
      <c r="HN326" s="34"/>
      <c r="HO326" s="34"/>
      <c r="HP326" s="34"/>
      <c r="HQ326" s="34"/>
      <c r="HR326" s="34"/>
      <c r="HS326" s="34"/>
      <c r="HT326" s="34"/>
      <c r="HU326" s="34"/>
      <c r="HV326" s="34"/>
      <c r="HW326" s="34"/>
      <c r="HX326" s="34"/>
      <c r="HY326" s="34"/>
      <c r="HZ326" s="34"/>
      <c r="IA326" s="34"/>
      <c r="IB326" s="34"/>
      <c r="IC326" s="34"/>
      <c r="ID326" s="34"/>
      <c r="IE326" s="34"/>
      <c r="IF326" s="34"/>
      <c r="IG326" s="34"/>
      <c r="IH326" s="34"/>
      <c r="II326" s="34"/>
      <c r="IJ326" s="34"/>
      <c r="IK326" s="34"/>
      <c r="IL326" s="34"/>
      <c r="IM326" s="34"/>
      <c r="IN326" s="34"/>
      <c r="IO326" s="34"/>
      <c r="IP326" s="34"/>
      <c r="IQ326" s="34"/>
      <c r="IR326" s="34"/>
      <c r="IS326" s="34"/>
      <c r="IT326" s="34"/>
      <c r="IU326" s="34"/>
      <c r="IV326" s="34"/>
      <c r="IW326" s="34"/>
    </row>
    <row r="327" customFormat="false" ht="13.5" hidden="false" customHeight="false" outlineLevel="0" collapsed="false">
      <c r="A327" s="75" t="n">
        <v>36838</v>
      </c>
      <c r="B327" s="129" t="s">
        <v>40</v>
      </c>
      <c r="C327" s="132" t="s">
        <v>754</v>
      </c>
      <c r="D327" s="72" t="s">
        <v>755</v>
      </c>
      <c r="E327" s="72" t="s">
        <v>585</v>
      </c>
      <c r="F327" s="73" t="s">
        <v>753</v>
      </c>
      <c r="G327" s="72" t="s">
        <v>746</v>
      </c>
      <c r="H327" s="72"/>
      <c r="I327" s="81"/>
      <c r="J327" s="133"/>
      <c r="K327" s="134"/>
      <c r="L327" s="134"/>
      <c r="M327" s="134"/>
      <c r="N327" s="135"/>
      <c r="O327" s="34"/>
      <c r="P327" s="34"/>
      <c r="Q327" s="34"/>
      <c r="R327" s="34"/>
      <c r="S327" s="34"/>
      <c r="T327" s="34"/>
      <c r="U327" s="34"/>
      <c r="V327" s="34"/>
      <c r="W327" s="34"/>
      <c r="X327" s="34"/>
      <c r="Y327" s="34"/>
      <c r="Z327" s="34"/>
      <c r="AA327" s="34"/>
      <c r="AB327" s="34"/>
      <c r="AC327" s="34"/>
      <c r="AD327" s="34"/>
      <c r="AE327" s="34"/>
      <c r="AF327" s="34"/>
      <c r="AG327" s="34"/>
      <c r="AH327" s="34"/>
      <c r="AI327" s="34"/>
      <c r="AJ327" s="34"/>
      <c r="AK327" s="34"/>
      <c r="AL327" s="34"/>
      <c r="AM327" s="34"/>
      <c r="AN327" s="34"/>
      <c r="AO327" s="34"/>
      <c r="AP327" s="34"/>
      <c r="AQ327" s="34"/>
      <c r="AR327" s="34"/>
      <c r="AS327" s="34"/>
      <c r="AT327" s="34"/>
      <c r="AU327" s="34"/>
      <c r="AV327" s="34"/>
      <c r="AW327" s="34"/>
      <c r="AX327" s="34"/>
      <c r="AY327" s="34"/>
      <c r="AZ327" s="34"/>
      <c r="BA327" s="34"/>
      <c r="BB327" s="34"/>
      <c r="BC327" s="34"/>
      <c r="BD327" s="34"/>
      <c r="BE327" s="34"/>
      <c r="BF327" s="34"/>
      <c r="BG327" s="34"/>
      <c r="BH327" s="34"/>
      <c r="BI327" s="34"/>
      <c r="BJ327" s="34"/>
      <c r="BK327" s="34"/>
      <c r="BL327" s="34"/>
      <c r="BM327" s="34"/>
      <c r="BN327" s="34"/>
      <c r="BO327" s="34"/>
      <c r="BP327" s="34"/>
      <c r="BQ327" s="34"/>
      <c r="BR327" s="34"/>
      <c r="BS327" s="34"/>
      <c r="BT327" s="34"/>
      <c r="BU327" s="34"/>
      <c r="BV327" s="34"/>
      <c r="BW327" s="34"/>
      <c r="BX327" s="34"/>
      <c r="BY327" s="34"/>
      <c r="BZ327" s="34"/>
      <c r="CA327" s="34"/>
      <c r="CB327" s="34"/>
      <c r="CC327" s="34"/>
      <c r="CD327" s="34"/>
      <c r="CE327" s="34"/>
      <c r="CF327" s="34"/>
      <c r="CG327" s="34"/>
      <c r="CH327" s="34"/>
      <c r="CI327" s="34"/>
      <c r="CJ327" s="34"/>
      <c r="CK327" s="34"/>
      <c r="CL327" s="34"/>
      <c r="CM327" s="34"/>
      <c r="CN327" s="34"/>
      <c r="CO327" s="34"/>
      <c r="CP327" s="34"/>
      <c r="CQ327" s="34"/>
      <c r="CR327" s="34"/>
      <c r="CS327" s="34"/>
      <c r="CT327" s="34"/>
      <c r="CU327" s="34"/>
      <c r="CV327" s="34"/>
      <c r="CW327" s="34"/>
      <c r="CX327" s="34"/>
      <c r="CY327" s="34"/>
      <c r="CZ327" s="34"/>
      <c r="DA327" s="34"/>
      <c r="DB327" s="34"/>
      <c r="DC327" s="34"/>
      <c r="DD327" s="34"/>
      <c r="DE327" s="34"/>
      <c r="DF327" s="34"/>
      <c r="DG327" s="34"/>
      <c r="DH327" s="34"/>
      <c r="DI327" s="34"/>
      <c r="DJ327" s="34"/>
      <c r="DK327" s="34"/>
      <c r="DL327" s="34"/>
      <c r="DM327" s="34"/>
      <c r="DN327" s="34"/>
      <c r="DO327" s="34"/>
      <c r="DP327" s="34"/>
      <c r="DQ327" s="34"/>
      <c r="DR327" s="34"/>
      <c r="DS327" s="34"/>
      <c r="DT327" s="34"/>
      <c r="DU327" s="34"/>
      <c r="DV327" s="34"/>
      <c r="DW327" s="34"/>
      <c r="DX327" s="34"/>
      <c r="DY327" s="34"/>
      <c r="DZ327" s="34"/>
      <c r="EA327" s="34"/>
      <c r="EB327" s="34"/>
      <c r="EC327" s="34"/>
      <c r="ED327" s="34"/>
      <c r="EE327" s="34"/>
      <c r="EF327" s="34"/>
      <c r="EG327" s="34"/>
      <c r="EH327" s="34"/>
      <c r="EI327" s="34"/>
      <c r="EJ327" s="34"/>
      <c r="EK327" s="34"/>
      <c r="EL327" s="34"/>
      <c r="EM327" s="34"/>
      <c r="EN327" s="34"/>
      <c r="EO327" s="34"/>
      <c r="EP327" s="34"/>
      <c r="EQ327" s="34"/>
      <c r="ER327" s="34"/>
      <c r="ES327" s="34"/>
      <c r="ET327" s="34"/>
      <c r="EU327" s="34"/>
      <c r="EV327" s="34"/>
      <c r="EW327" s="34"/>
      <c r="EX327" s="34"/>
      <c r="EY327" s="34"/>
      <c r="EZ327" s="34"/>
      <c r="FA327" s="34"/>
      <c r="FB327" s="34"/>
      <c r="FC327" s="34"/>
      <c r="FD327" s="34"/>
      <c r="FE327" s="34"/>
      <c r="FF327" s="34"/>
      <c r="FG327" s="34"/>
      <c r="FH327" s="34"/>
      <c r="FI327" s="34"/>
      <c r="FJ327" s="34"/>
      <c r="FK327" s="34"/>
      <c r="FL327" s="34"/>
      <c r="FM327" s="34"/>
      <c r="FN327" s="34"/>
      <c r="FO327" s="34"/>
      <c r="FP327" s="34"/>
      <c r="FQ327" s="34"/>
      <c r="FR327" s="34"/>
      <c r="FS327" s="34"/>
      <c r="FT327" s="34"/>
      <c r="FU327" s="34"/>
      <c r="FV327" s="34"/>
      <c r="FW327" s="34"/>
      <c r="FX327" s="34"/>
      <c r="FY327" s="34"/>
      <c r="FZ327" s="34"/>
      <c r="GA327" s="34"/>
      <c r="GB327" s="34"/>
      <c r="GC327" s="34"/>
      <c r="GD327" s="34"/>
      <c r="GE327" s="34"/>
      <c r="GF327" s="34"/>
      <c r="GG327" s="34"/>
      <c r="GH327" s="34"/>
      <c r="GI327" s="34"/>
      <c r="GJ327" s="34"/>
      <c r="GK327" s="34"/>
      <c r="GL327" s="34"/>
      <c r="GM327" s="34"/>
      <c r="GN327" s="34"/>
      <c r="GO327" s="34"/>
      <c r="GP327" s="34"/>
      <c r="GQ327" s="34"/>
      <c r="GR327" s="34"/>
      <c r="GS327" s="34"/>
      <c r="GT327" s="34"/>
      <c r="GU327" s="34"/>
      <c r="GV327" s="34"/>
      <c r="GW327" s="34"/>
      <c r="GX327" s="34"/>
      <c r="GY327" s="34"/>
      <c r="GZ327" s="34"/>
      <c r="HA327" s="34"/>
      <c r="HB327" s="34"/>
      <c r="HC327" s="34"/>
      <c r="HD327" s="34"/>
      <c r="HE327" s="34"/>
      <c r="HF327" s="34"/>
      <c r="HG327" s="34"/>
      <c r="HH327" s="34"/>
      <c r="HI327" s="34"/>
      <c r="HJ327" s="34"/>
      <c r="HK327" s="34"/>
      <c r="HL327" s="34"/>
      <c r="HM327" s="34"/>
      <c r="HN327" s="34"/>
      <c r="HO327" s="34"/>
      <c r="HP327" s="34"/>
      <c r="HQ327" s="34"/>
      <c r="HR327" s="34"/>
      <c r="HS327" s="34"/>
      <c r="HT327" s="34"/>
      <c r="HU327" s="34"/>
      <c r="HV327" s="34"/>
      <c r="HW327" s="34"/>
      <c r="HX327" s="34"/>
      <c r="HY327" s="34"/>
      <c r="HZ327" s="34"/>
      <c r="IA327" s="34"/>
      <c r="IB327" s="34"/>
      <c r="IC327" s="34"/>
      <c r="ID327" s="34"/>
      <c r="IE327" s="34"/>
      <c r="IF327" s="34"/>
      <c r="IG327" s="34"/>
      <c r="IH327" s="34"/>
      <c r="II327" s="34"/>
      <c r="IJ327" s="34"/>
      <c r="IK327" s="34"/>
      <c r="IL327" s="34"/>
      <c r="IM327" s="34"/>
      <c r="IN327" s="34"/>
      <c r="IO327" s="34"/>
      <c r="IP327" s="34"/>
      <c r="IQ327" s="34"/>
      <c r="IR327" s="34"/>
      <c r="IS327" s="34"/>
      <c r="IT327" s="34"/>
      <c r="IU327" s="34"/>
      <c r="IV327" s="34"/>
      <c r="IW327" s="34"/>
    </row>
    <row r="328" customFormat="false" ht="13.5" hidden="false" customHeight="false" outlineLevel="0" collapsed="false">
      <c r="A328" s="75" t="n">
        <v>36838</v>
      </c>
      <c r="B328" s="129" t="s">
        <v>40</v>
      </c>
      <c r="C328" s="132" t="s">
        <v>756</v>
      </c>
      <c r="D328" s="72" t="s">
        <v>757</v>
      </c>
      <c r="E328" s="72" t="s">
        <v>585</v>
      </c>
      <c r="F328" s="73" t="s">
        <v>758</v>
      </c>
      <c r="G328" s="72" t="s">
        <v>746</v>
      </c>
      <c r="H328" s="72"/>
      <c r="I328" s="81"/>
      <c r="J328" s="133"/>
      <c r="K328" s="134"/>
      <c r="L328" s="134"/>
      <c r="M328" s="134"/>
      <c r="N328" s="135"/>
      <c r="O328" s="34"/>
      <c r="P328" s="34"/>
      <c r="Q328" s="34"/>
      <c r="R328" s="34"/>
      <c r="S328" s="34"/>
      <c r="T328" s="34"/>
      <c r="U328" s="34"/>
      <c r="V328" s="34"/>
      <c r="W328" s="34"/>
      <c r="X328" s="34"/>
      <c r="Y328" s="34"/>
      <c r="Z328" s="34"/>
      <c r="AA328" s="34"/>
      <c r="AB328" s="34"/>
      <c r="AC328" s="34"/>
      <c r="AD328" s="34"/>
      <c r="AE328" s="34"/>
      <c r="AF328" s="34"/>
      <c r="AG328" s="34"/>
      <c r="AH328" s="34"/>
      <c r="AI328" s="34"/>
      <c r="AJ328" s="34"/>
      <c r="AK328" s="34"/>
      <c r="AL328" s="34"/>
      <c r="AM328" s="34"/>
      <c r="AN328" s="34"/>
      <c r="AO328" s="34"/>
      <c r="AP328" s="34"/>
      <c r="AQ328" s="34"/>
      <c r="AR328" s="34"/>
      <c r="AS328" s="34"/>
      <c r="AT328" s="34"/>
      <c r="AU328" s="34"/>
      <c r="AV328" s="34"/>
      <c r="AW328" s="34"/>
      <c r="AX328" s="34"/>
      <c r="AY328" s="34"/>
      <c r="AZ328" s="34"/>
      <c r="BA328" s="34"/>
      <c r="BB328" s="34"/>
      <c r="BC328" s="34"/>
      <c r="BD328" s="34"/>
      <c r="BE328" s="34"/>
      <c r="BF328" s="34"/>
      <c r="BG328" s="34"/>
      <c r="BH328" s="34"/>
      <c r="BI328" s="34"/>
      <c r="BJ328" s="34"/>
      <c r="BK328" s="34"/>
      <c r="BL328" s="34"/>
      <c r="BM328" s="34"/>
      <c r="BN328" s="34"/>
      <c r="BO328" s="34"/>
      <c r="BP328" s="34"/>
      <c r="BQ328" s="34"/>
      <c r="BR328" s="34"/>
      <c r="BS328" s="34"/>
      <c r="BT328" s="34"/>
      <c r="BU328" s="34"/>
      <c r="BV328" s="34"/>
      <c r="BW328" s="34"/>
      <c r="BX328" s="34"/>
      <c r="BY328" s="34"/>
      <c r="BZ328" s="34"/>
      <c r="CA328" s="34"/>
      <c r="CB328" s="34"/>
      <c r="CC328" s="34"/>
      <c r="CD328" s="34"/>
      <c r="CE328" s="34"/>
      <c r="CF328" s="34"/>
      <c r="CG328" s="34"/>
      <c r="CH328" s="34"/>
      <c r="CI328" s="34"/>
      <c r="CJ328" s="34"/>
      <c r="CK328" s="34"/>
      <c r="CL328" s="34"/>
      <c r="CM328" s="34"/>
      <c r="CN328" s="34"/>
      <c r="CO328" s="34"/>
      <c r="CP328" s="34"/>
      <c r="CQ328" s="34"/>
      <c r="CR328" s="34"/>
      <c r="CS328" s="34"/>
      <c r="CT328" s="34"/>
      <c r="CU328" s="34"/>
      <c r="CV328" s="34"/>
      <c r="CW328" s="34"/>
      <c r="CX328" s="34"/>
      <c r="CY328" s="34"/>
      <c r="CZ328" s="34"/>
      <c r="DA328" s="34"/>
      <c r="DB328" s="34"/>
      <c r="DC328" s="34"/>
      <c r="DD328" s="34"/>
      <c r="DE328" s="34"/>
      <c r="DF328" s="34"/>
      <c r="DG328" s="34"/>
      <c r="DH328" s="34"/>
      <c r="DI328" s="34"/>
      <c r="DJ328" s="34"/>
      <c r="DK328" s="34"/>
      <c r="DL328" s="34"/>
      <c r="DM328" s="34"/>
      <c r="DN328" s="34"/>
      <c r="DO328" s="34"/>
      <c r="DP328" s="34"/>
      <c r="DQ328" s="34"/>
      <c r="DR328" s="34"/>
      <c r="DS328" s="34"/>
      <c r="DT328" s="34"/>
      <c r="DU328" s="34"/>
      <c r="DV328" s="34"/>
      <c r="DW328" s="34"/>
      <c r="DX328" s="34"/>
      <c r="DY328" s="34"/>
      <c r="DZ328" s="34"/>
      <c r="EA328" s="34"/>
      <c r="EB328" s="34"/>
      <c r="EC328" s="34"/>
      <c r="ED328" s="34"/>
      <c r="EE328" s="34"/>
      <c r="EF328" s="34"/>
      <c r="EG328" s="34"/>
      <c r="EH328" s="34"/>
      <c r="EI328" s="34"/>
      <c r="EJ328" s="34"/>
      <c r="EK328" s="34"/>
      <c r="EL328" s="34"/>
      <c r="EM328" s="34"/>
      <c r="EN328" s="34"/>
      <c r="EO328" s="34"/>
      <c r="EP328" s="34"/>
      <c r="EQ328" s="34"/>
      <c r="ER328" s="34"/>
      <c r="ES328" s="34"/>
      <c r="ET328" s="34"/>
      <c r="EU328" s="34"/>
      <c r="EV328" s="34"/>
      <c r="EW328" s="34"/>
      <c r="EX328" s="34"/>
      <c r="EY328" s="34"/>
      <c r="EZ328" s="34"/>
      <c r="FA328" s="34"/>
      <c r="FB328" s="34"/>
      <c r="FC328" s="34"/>
      <c r="FD328" s="34"/>
      <c r="FE328" s="34"/>
      <c r="FF328" s="34"/>
      <c r="FG328" s="34"/>
      <c r="FH328" s="34"/>
      <c r="FI328" s="34"/>
      <c r="FJ328" s="34"/>
      <c r="FK328" s="34"/>
      <c r="FL328" s="34"/>
      <c r="FM328" s="34"/>
      <c r="FN328" s="34"/>
      <c r="FO328" s="34"/>
      <c r="FP328" s="34"/>
      <c r="FQ328" s="34"/>
      <c r="FR328" s="34"/>
      <c r="FS328" s="34"/>
      <c r="FT328" s="34"/>
      <c r="FU328" s="34"/>
      <c r="FV328" s="34"/>
      <c r="FW328" s="34"/>
      <c r="FX328" s="34"/>
      <c r="FY328" s="34"/>
      <c r="FZ328" s="34"/>
      <c r="GA328" s="34"/>
      <c r="GB328" s="34"/>
      <c r="GC328" s="34"/>
      <c r="GD328" s="34"/>
      <c r="GE328" s="34"/>
      <c r="GF328" s="34"/>
      <c r="GG328" s="34"/>
      <c r="GH328" s="34"/>
      <c r="GI328" s="34"/>
      <c r="GJ328" s="34"/>
      <c r="GK328" s="34"/>
      <c r="GL328" s="34"/>
      <c r="GM328" s="34"/>
      <c r="GN328" s="34"/>
      <c r="GO328" s="34"/>
      <c r="GP328" s="34"/>
      <c r="GQ328" s="34"/>
      <c r="GR328" s="34"/>
      <c r="GS328" s="34"/>
      <c r="GT328" s="34"/>
      <c r="GU328" s="34"/>
      <c r="GV328" s="34"/>
      <c r="GW328" s="34"/>
      <c r="GX328" s="34"/>
      <c r="GY328" s="34"/>
      <c r="GZ328" s="34"/>
      <c r="HA328" s="34"/>
      <c r="HB328" s="34"/>
      <c r="HC328" s="34"/>
      <c r="HD328" s="34"/>
      <c r="HE328" s="34"/>
      <c r="HF328" s="34"/>
      <c r="HG328" s="34"/>
      <c r="HH328" s="34"/>
      <c r="HI328" s="34"/>
      <c r="HJ328" s="34"/>
      <c r="HK328" s="34"/>
      <c r="HL328" s="34"/>
      <c r="HM328" s="34"/>
      <c r="HN328" s="34"/>
      <c r="HO328" s="34"/>
      <c r="HP328" s="34"/>
      <c r="HQ328" s="34"/>
      <c r="HR328" s="34"/>
      <c r="HS328" s="34"/>
      <c r="HT328" s="34"/>
      <c r="HU328" s="34"/>
      <c r="HV328" s="34"/>
      <c r="HW328" s="34"/>
      <c r="HX328" s="34"/>
      <c r="HY328" s="34"/>
      <c r="HZ328" s="34"/>
      <c r="IA328" s="34"/>
      <c r="IB328" s="34"/>
      <c r="IC328" s="34"/>
      <c r="ID328" s="34"/>
      <c r="IE328" s="34"/>
      <c r="IF328" s="34"/>
      <c r="IG328" s="34"/>
      <c r="IH328" s="34"/>
      <c r="II328" s="34"/>
      <c r="IJ328" s="34"/>
      <c r="IK328" s="34"/>
      <c r="IL328" s="34"/>
      <c r="IM328" s="34"/>
      <c r="IN328" s="34"/>
      <c r="IO328" s="34"/>
      <c r="IP328" s="34"/>
      <c r="IQ328" s="34"/>
      <c r="IR328" s="34"/>
      <c r="IS328" s="34"/>
      <c r="IT328" s="34"/>
      <c r="IU328" s="34"/>
      <c r="IV328" s="34"/>
      <c r="IW328" s="34"/>
    </row>
    <row r="329" customFormat="false" ht="13.5" hidden="false" customHeight="false" outlineLevel="0" collapsed="false">
      <c r="A329" s="75" t="n">
        <v>36838</v>
      </c>
      <c r="B329" s="129" t="s">
        <v>40</v>
      </c>
      <c r="C329" s="132" t="s">
        <v>759</v>
      </c>
      <c r="D329" s="72" t="s">
        <v>760</v>
      </c>
      <c r="E329" s="72" t="s">
        <v>585</v>
      </c>
      <c r="F329" s="73" t="s">
        <v>761</v>
      </c>
      <c r="G329" s="72" t="s">
        <v>746</v>
      </c>
      <c r="H329" s="72"/>
      <c r="I329" s="81"/>
      <c r="J329" s="133"/>
      <c r="K329" s="134"/>
      <c r="L329" s="134"/>
      <c r="M329" s="134"/>
      <c r="N329" s="135"/>
      <c r="O329" s="34"/>
      <c r="P329" s="34"/>
      <c r="Q329" s="34"/>
      <c r="R329" s="34"/>
      <c r="S329" s="34"/>
      <c r="T329" s="34"/>
      <c r="U329" s="34"/>
      <c r="V329" s="34"/>
      <c r="W329" s="34"/>
      <c r="X329" s="34"/>
      <c r="Y329" s="34"/>
      <c r="Z329" s="34"/>
      <c r="AA329" s="34"/>
      <c r="AB329" s="34"/>
      <c r="AC329" s="34"/>
      <c r="AD329" s="34"/>
      <c r="AE329" s="34"/>
      <c r="AF329" s="34"/>
      <c r="AG329" s="34"/>
      <c r="AH329" s="34"/>
      <c r="AI329" s="34"/>
      <c r="AJ329" s="34"/>
      <c r="AK329" s="34"/>
      <c r="AL329" s="34"/>
      <c r="AM329" s="34"/>
      <c r="AN329" s="34"/>
      <c r="AO329" s="34"/>
      <c r="AP329" s="34"/>
      <c r="AQ329" s="34"/>
      <c r="AR329" s="34"/>
      <c r="AS329" s="34"/>
      <c r="AT329" s="34"/>
      <c r="AU329" s="34"/>
      <c r="AV329" s="34"/>
      <c r="AW329" s="34"/>
      <c r="AX329" s="34"/>
      <c r="AY329" s="34"/>
      <c r="AZ329" s="34"/>
      <c r="BA329" s="34"/>
      <c r="BB329" s="34"/>
      <c r="BC329" s="34"/>
      <c r="BD329" s="34"/>
      <c r="BE329" s="34"/>
      <c r="BF329" s="34"/>
      <c r="BG329" s="34"/>
      <c r="BH329" s="34"/>
      <c r="BI329" s="34"/>
      <c r="BJ329" s="34"/>
      <c r="BK329" s="34"/>
      <c r="BL329" s="34"/>
      <c r="BM329" s="34"/>
      <c r="BN329" s="34"/>
      <c r="BO329" s="34"/>
      <c r="BP329" s="34"/>
      <c r="BQ329" s="34"/>
      <c r="BR329" s="34"/>
      <c r="BS329" s="34"/>
      <c r="BT329" s="34"/>
      <c r="BU329" s="34"/>
      <c r="BV329" s="34"/>
      <c r="BW329" s="34"/>
      <c r="BX329" s="34"/>
      <c r="BY329" s="34"/>
      <c r="BZ329" s="34"/>
      <c r="CA329" s="34"/>
      <c r="CB329" s="34"/>
      <c r="CC329" s="34"/>
      <c r="CD329" s="34"/>
      <c r="CE329" s="34"/>
      <c r="CF329" s="34"/>
      <c r="CG329" s="34"/>
      <c r="CH329" s="34"/>
      <c r="CI329" s="34"/>
      <c r="CJ329" s="34"/>
      <c r="CK329" s="34"/>
      <c r="CL329" s="34"/>
      <c r="CM329" s="34"/>
      <c r="CN329" s="34"/>
      <c r="CO329" s="34"/>
      <c r="CP329" s="34"/>
      <c r="CQ329" s="34"/>
      <c r="CR329" s="34"/>
      <c r="CS329" s="34"/>
      <c r="CT329" s="34"/>
      <c r="CU329" s="34"/>
      <c r="CV329" s="34"/>
      <c r="CW329" s="34"/>
      <c r="CX329" s="34"/>
      <c r="CY329" s="34"/>
      <c r="CZ329" s="34"/>
      <c r="DA329" s="34"/>
      <c r="DB329" s="34"/>
      <c r="DC329" s="34"/>
      <c r="DD329" s="34"/>
      <c r="DE329" s="34"/>
      <c r="DF329" s="34"/>
      <c r="DG329" s="34"/>
      <c r="DH329" s="34"/>
      <c r="DI329" s="34"/>
      <c r="DJ329" s="34"/>
      <c r="DK329" s="34"/>
      <c r="DL329" s="34"/>
      <c r="DM329" s="34"/>
      <c r="DN329" s="34"/>
      <c r="DO329" s="34"/>
      <c r="DP329" s="34"/>
      <c r="DQ329" s="34"/>
      <c r="DR329" s="34"/>
      <c r="DS329" s="34"/>
      <c r="DT329" s="34"/>
      <c r="DU329" s="34"/>
      <c r="DV329" s="34"/>
      <c r="DW329" s="34"/>
      <c r="DX329" s="34"/>
      <c r="DY329" s="34"/>
      <c r="DZ329" s="34"/>
      <c r="EA329" s="34"/>
      <c r="EB329" s="34"/>
      <c r="EC329" s="34"/>
      <c r="ED329" s="34"/>
      <c r="EE329" s="34"/>
      <c r="EF329" s="34"/>
      <c r="EG329" s="34"/>
      <c r="EH329" s="34"/>
      <c r="EI329" s="34"/>
      <c r="EJ329" s="34"/>
      <c r="EK329" s="34"/>
      <c r="EL329" s="34"/>
      <c r="EM329" s="34"/>
      <c r="EN329" s="34"/>
      <c r="EO329" s="34"/>
      <c r="EP329" s="34"/>
      <c r="EQ329" s="34"/>
      <c r="ER329" s="34"/>
      <c r="ES329" s="34"/>
      <c r="ET329" s="34"/>
      <c r="EU329" s="34"/>
      <c r="EV329" s="34"/>
      <c r="EW329" s="34"/>
      <c r="EX329" s="34"/>
      <c r="EY329" s="34"/>
      <c r="EZ329" s="34"/>
      <c r="FA329" s="34"/>
      <c r="FB329" s="34"/>
      <c r="FC329" s="34"/>
      <c r="FD329" s="34"/>
      <c r="FE329" s="34"/>
      <c r="FF329" s="34"/>
      <c r="FG329" s="34"/>
      <c r="FH329" s="34"/>
      <c r="FI329" s="34"/>
      <c r="FJ329" s="34"/>
      <c r="FK329" s="34"/>
      <c r="FL329" s="34"/>
      <c r="FM329" s="34"/>
      <c r="FN329" s="34"/>
      <c r="FO329" s="34"/>
      <c r="FP329" s="34"/>
      <c r="FQ329" s="34"/>
      <c r="FR329" s="34"/>
      <c r="FS329" s="34"/>
      <c r="FT329" s="34"/>
      <c r="FU329" s="34"/>
      <c r="FV329" s="34"/>
      <c r="FW329" s="34"/>
      <c r="FX329" s="34"/>
      <c r="FY329" s="34"/>
      <c r="FZ329" s="34"/>
      <c r="GA329" s="34"/>
      <c r="GB329" s="34"/>
      <c r="GC329" s="34"/>
      <c r="GD329" s="34"/>
      <c r="GE329" s="34"/>
      <c r="GF329" s="34"/>
      <c r="GG329" s="34"/>
      <c r="GH329" s="34"/>
      <c r="GI329" s="34"/>
      <c r="GJ329" s="34"/>
      <c r="GK329" s="34"/>
      <c r="GL329" s="34"/>
      <c r="GM329" s="34"/>
      <c r="GN329" s="34"/>
      <c r="GO329" s="34"/>
      <c r="GP329" s="34"/>
      <c r="GQ329" s="34"/>
      <c r="GR329" s="34"/>
      <c r="GS329" s="34"/>
      <c r="GT329" s="34"/>
      <c r="GU329" s="34"/>
      <c r="GV329" s="34"/>
      <c r="GW329" s="34"/>
      <c r="GX329" s="34"/>
      <c r="GY329" s="34"/>
      <c r="GZ329" s="34"/>
      <c r="HA329" s="34"/>
      <c r="HB329" s="34"/>
      <c r="HC329" s="34"/>
      <c r="HD329" s="34"/>
      <c r="HE329" s="34"/>
      <c r="HF329" s="34"/>
      <c r="HG329" s="34"/>
      <c r="HH329" s="34"/>
      <c r="HI329" s="34"/>
      <c r="HJ329" s="34"/>
      <c r="HK329" s="34"/>
      <c r="HL329" s="34"/>
      <c r="HM329" s="34"/>
      <c r="HN329" s="34"/>
      <c r="HO329" s="34"/>
      <c r="HP329" s="34"/>
      <c r="HQ329" s="34"/>
      <c r="HR329" s="34"/>
      <c r="HS329" s="34"/>
      <c r="HT329" s="34"/>
      <c r="HU329" s="34"/>
      <c r="HV329" s="34"/>
      <c r="HW329" s="34"/>
      <c r="HX329" s="34"/>
      <c r="HY329" s="34"/>
      <c r="HZ329" s="34"/>
      <c r="IA329" s="34"/>
      <c r="IB329" s="34"/>
      <c r="IC329" s="34"/>
      <c r="ID329" s="34"/>
      <c r="IE329" s="34"/>
      <c r="IF329" s="34"/>
      <c r="IG329" s="34"/>
      <c r="IH329" s="34"/>
      <c r="II329" s="34"/>
      <c r="IJ329" s="34"/>
      <c r="IK329" s="34"/>
      <c r="IL329" s="34"/>
      <c r="IM329" s="34"/>
      <c r="IN329" s="34"/>
      <c r="IO329" s="34"/>
      <c r="IP329" s="34"/>
      <c r="IQ329" s="34"/>
      <c r="IR329" s="34"/>
      <c r="IS329" s="34"/>
      <c r="IT329" s="34"/>
      <c r="IU329" s="34"/>
      <c r="IV329" s="34"/>
      <c r="IW329" s="34"/>
    </row>
    <row r="330" customFormat="false" ht="13.5" hidden="false" customHeight="false" outlineLevel="0" collapsed="false">
      <c r="A330" s="75" t="n">
        <v>36838</v>
      </c>
      <c r="B330" s="129" t="s">
        <v>40</v>
      </c>
      <c r="C330" s="132" t="s">
        <v>762</v>
      </c>
      <c r="D330" s="72" t="s">
        <v>755</v>
      </c>
      <c r="E330" s="72" t="s">
        <v>585</v>
      </c>
      <c r="F330" s="73" t="s">
        <v>763</v>
      </c>
      <c r="G330" s="72" t="s">
        <v>746</v>
      </c>
      <c r="H330" s="72"/>
      <c r="I330" s="81"/>
      <c r="J330" s="133"/>
      <c r="K330" s="134"/>
      <c r="L330" s="134"/>
      <c r="M330" s="134"/>
      <c r="N330" s="135"/>
      <c r="O330" s="34"/>
      <c r="P330" s="34"/>
      <c r="Q330" s="34"/>
      <c r="R330" s="34"/>
      <c r="S330" s="34"/>
      <c r="T330" s="34"/>
      <c r="U330" s="34"/>
      <c r="V330" s="34"/>
      <c r="W330" s="34"/>
      <c r="X330" s="34"/>
      <c r="Y330" s="34"/>
      <c r="Z330" s="34"/>
      <c r="AA330" s="34"/>
      <c r="AB330" s="34"/>
      <c r="AC330" s="34"/>
      <c r="AD330" s="34"/>
      <c r="AE330" s="34"/>
      <c r="AF330" s="34"/>
      <c r="AG330" s="34"/>
      <c r="AH330" s="34"/>
      <c r="AI330" s="34"/>
      <c r="AJ330" s="34"/>
      <c r="AK330" s="34"/>
      <c r="AL330" s="34"/>
      <c r="AM330" s="34"/>
      <c r="AN330" s="34"/>
      <c r="AO330" s="34"/>
      <c r="AP330" s="34"/>
      <c r="AQ330" s="34"/>
      <c r="AR330" s="34"/>
      <c r="AS330" s="34"/>
      <c r="AT330" s="34"/>
      <c r="AU330" s="34"/>
      <c r="AV330" s="34"/>
      <c r="AW330" s="34"/>
      <c r="AX330" s="34"/>
      <c r="AY330" s="34"/>
      <c r="AZ330" s="34"/>
      <c r="BA330" s="34"/>
      <c r="BB330" s="34"/>
      <c r="BC330" s="34"/>
      <c r="BD330" s="34"/>
      <c r="BE330" s="34"/>
      <c r="BF330" s="34"/>
      <c r="BG330" s="34"/>
      <c r="BH330" s="34"/>
      <c r="BI330" s="34"/>
      <c r="BJ330" s="34"/>
      <c r="BK330" s="34"/>
      <c r="BL330" s="34"/>
      <c r="BM330" s="34"/>
      <c r="BN330" s="34"/>
      <c r="BO330" s="34"/>
      <c r="BP330" s="34"/>
      <c r="BQ330" s="34"/>
      <c r="BR330" s="34"/>
      <c r="BS330" s="34"/>
      <c r="BT330" s="34"/>
      <c r="BU330" s="34"/>
      <c r="BV330" s="34"/>
      <c r="BW330" s="34"/>
      <c r="BX330" s="34"/>
      <c r="BY330" s="34"/>
      <c r="BZ330" s="34"/>
      <c r="CA330" s="34"/>
      <c r="CB330" s="34"/>
      <c r="CC330" s="34"/>
      <c r="CD330" s="34"/>
      <c r="CE330" s="34"/>
      <c r="CF330" s="34"/>
      <c r="CG330" s="34"/>
      <c r="CH330" s="34"/>
      <c r="CI330" s="34"/>
      <c r="CJ330" s="34"/>
      <c r="CK330" s="34"/>
      <c r="CL330" s="34"/>
      <c r="CM330" s="34"/>
      <c r="CN330" s="34"/>
      <c r="CO330" s="34"/>
      <c r="CP330" s="34"/>
      <c r="CQ330" s="34"/>
      <c r="CR330" s="34"/>
      <c r="CS330" s="34"/>
      <c r="CT330" s="34"/>
      <c r="CU330" s="34"/>
      <c r="CV330" s="34"/>
      <c r="CW330" s="34"/>
      <c r="CX330" s="34"/>
      <c r="CY330" s="34"/>
      <c r="CZ330" s="34"/>
      <c r="DA330" s="34"/>
      <c r="DB330" s="34"/>
      <c r="DC330" s="34"/>
      <c r="DD330" s="34"/>
      <c r="DE330" s="34"/>
      <c r="DF330" s="34"/>
      <c r="DG330" s="34"/>
      <c r="DH330" s="34"/>
      <c r="DI330" s="34"/>
      <c r="DJ330" s="34"/>
      <c r="DK330" s="34"/>
      <c r="DL330" s="34"/>
      <c r="DM330" s="34"/>
      <c r="DN330" s="34"/>
      <c r="DO330" s="34"/>
      <c r="DP330" s="34"/>
      <c r="DQ330" s="34"/>
      <c r="DR330" s="34"/>
      <c r="DS330" s="34"/>
      <c r="DT330" s="34"/>
      <c r="DU330" s="34"/>
      <c r="DV330" s="34"/>
      <c r="DW330" s="34"/>
      <c r="DX330" s="34"/>
      <c r="DY330" s="34"/>
      <c r="DZ330" s="34"/>
      <c r="EA330" s="34"/>
      <c r="EB330" s="34"/>
      <c r="EC330" s="34"/>
      <c r="ED330" s="34"/>
      <c r="EE330" s="34"/>
      <c r="EF330" s="34"/>
      <c r="EG330" s="34"/>
      <c r="EH330" s="34"/>
      <c r="EI330" s="34"/>
      <c r="EJ330" s="34"/>
      <c r="EK330" s="34"/>
      <c r="EL330" s="34"/>
      <c r="EM330" s="34"/>
      <c r="EN330" s="34"/>
      <c r="EO330" s="34"/>
      <c r="EP330" s="34"/>
      <c r="EQ330" s="34"/>
      <c r="ER330" s="34"/>
      <c r="ES330" s="34"/>
      <c r="ET330" s="34"/>
      <c r="EU330" s="34"/>
      <c r="EV330" s="34"/>
      <c r="EW330" s="34"/>
      <c r="EX330" s="34"/>
      <c r="EY330" s="34"/>
      <c r="EZ330" s="34"/>
      <c r="FA330" s="34"/>
      <c r="FB330" s="34"/>
      <c r="FC330" s="34"/>
      <c r="FD330" s="34"/>
      <c r="FE330" s="34"/>
      <c r="FF330" s="34"/>
      <c r="FG330" s="34"/>
      <c r="FH330" s="34"/>
      <c r="FI330" s="34"/>
      <c r="FJ330" s="34"/>
      <c r="FK330" s="34"/>
      <c r="FL330" s="34"/>
      <c r="FM330" s="34"/>
      <c r="FN330" s="34"/>
      <c r="FO330" s="34"/>
      <c r="FP330" s="34"/>
      <c r="FQ330" s="34"/>
      <c r="FR330" s="34"/>
      <c r="FS330" s="34"/>
      <c r="FT330" s="34"/>
      <c r="FU330" s="34"/>
      <c r="FV330" s="34"/>
      <c r="FW330" s="34"/>
      <c r="FX330" s="34"/>
      <c r="FY330" s="34"/>
      <c r="FZ330" s="34"/>
      <c r="GA330" s="34"/>
      <c r="GB330" s="34"/>
      <c r="GC330" s="34"/>
      <c r="GD330" s="34"/>
      <c r="GE330" s="34"/>
      <c r="GF330" s="34"/>
      <c r="GG330" s="34"/>
      <c r="GH330" s="34"/>
      <c r="GI330" s="34"/>
      <c r="GJ330" s="34"/>
      <c r="GK330" s="34"/>
      <c r="GL330" s="34"/>
      <c r="GM330" s="34"/>
      <c r="GN330" s="34"/>
      <c r="GO330" s="34"/>
      <c r="GP330" s="34"/>
      <c r="GQ330" s="34"/>
      <c r="GR330" s="34"/>
      <c r="GS330" s="34"/>
      <c r="GT330" s="34"/>
      <c r="GU330" s="34"/>
      <c r="GV330" s="34"/>
      <c r="GW330" s="34"/>
      <c r="GX330" s="34"/>
      <c r="GY330" s="34"/>
      <c r="GZ330" s="34"/>
      <c r="HA330" s="34"/>
      <c r="HB330" s="34"/>
      <c r="HC330" s="34"/>
      <c r="HD330" s="34"/>
      <c r="HE330" s="34"/>
      <c r="HF330" s="34"/>
      <c r="HG330" s="34"/>
      <c r="HH330" s="34"/>
      <c r="HI330" s="34"/>
      <c r="HJ330" s="34"/>
      <c r="HK330" s="34"/>
      <c r="HL330" s="34"/>
      <c r="HM330" s="34"/>
      <c r="HN330" s="34"/>
      <c r="HO330" s="34"/>
      <c r="HP330" s="34"/>
      <c r="HQ330" s="34"/>
      <c r="HR330" s="34"/>
      <c r="HS330" s="34"/>
      <c r="HT330" s="34"/>
      <c r="HU330" s="34"/>
      <c r="HV330" s="34"/>
      <c r="HW330" s="34"/>
      <c r="HX330" s="34"/>
      <c r="HY330" s="34"/>
      <c r="HZ330" s="34"/>
      <c r="IA330" s="34"/>
      <c r="IB330" s="34"/>
      <c r="IC330" s="34"/>
      <c r="ID330" s="34"/>
      <c r="IE330" s="34"/>
      <c r="IF330" s="34"/>
      <c r="IG330" s="34"/>
      <c r="IH330" s="34"/>
      <c r="II330" s="34"/>
      <c r="IJ330" s="34"/>
      <c r="IK330" s="34"/>
      <c r="IL330" s="34"/>
      <c r="IM330" s="34"/>
      <c r="IN330" s="34"/>
      <c r="IO330" s="34"/>
      <c r="IP330" s="34"/>
      <c r="IQ330" s="34"/>
      <c r="IR330" s="34"/>
      <c r="IS330" s="34"/>
      <c r="IT330" s="34"/>
      <c r="IU330" s="34"/>
      <c r="IV330" s="34"/>
      <c r="IW330" s="34"/>
    </row>
    <row r="331" customFormat="false" ht="14.25" hidden="false" customHeight="false" outlineLevel="0" collapsed="false">
      <c r="A331" s="75" t="n">
        <v>36838</v>
      </c>
      <c r="B331" s="129" t="s">
        <v>40</v>
      </c>
      <c r="C331" s="132" t="s">
        <v>764</v>
      </c>
      <c r="D331" s="72" t="s">
        <v>765</v>
      </c>
      <c r="E331" s="72" t="s">
        <v>766</v>
      </c>
      <c r="F331" s="73" t="s">
        <v>767</v>
      </c>
      <c r="G331" s="72" t="s">
        <v>746</v>
      </c>
      <c r="H331" s="72"/>
      <c r="I331" s="103"/>
      <c r="J331" s="133"/>
      <c r="K331" s="134"/>
      <c r="L331" s="134"/>
      <c r="M331" s="134"/>
      <c r="N331" s="135"/>
      <c r="O331" s="34"/>
      <c r="P331" s="34"/>
      <c r="Q331" s="34"/>
      <c r="R331" s="34"/>
      <c r="S331" s="34"/>
      <c r="T331" s="34"/>
      <c r="U331" s="34"/>
      <c r="V331" s="34"/>
      <c r="W331" s="34"/>
      <c r="X331" s="34"/>
      <c r="Y331" s="34"/>
      <c r="Z331" s="34"/>
      <c r="AA331" s="34"/>
      <c r="AB331" s="34"/>
      <c r="AC331" s="34"/>
      <c r="AD331" s="34"/>
      <c r="AE331" s="34"/>
      <c r="AF331" s="34"/>
      <c r="AG331" s="34"/>
      <c r="AH331" s="34"/>
      <c r="AI331" s="34"/>
      <c r="AJ331" s="34"/>
      <c r="AK331" s="34"/>
      <c r="AL331" s="34"/>
      <c r="AM331" s="34"/>
      <c r="AN331" s="34"/>
      <c r="AO331" s="34"/>
      <c r="AP331" s="34"/>
      <c r="AQ331" s="34"/>
      <c r="AR331" s="34"/>
      <c r="AS331" s="34"/>
      <c r="AT331" s="34"/>
      <c r="AU331" s="34"/>
      <c r="AV331" s="34"/>
      <c r="AW331" s="34"/>
      <c r="AX331" s="34"/>
      <c r="AY331" s="34"/>
      <c r="AZ331" s="34"/>
      <c r="BA331" s="34"/>
      <c r="BB331" s="34"/>
      <c r="BC331" s="34"/>
      <c r="BD331" s="34"/>
      <c r="BE331" s="34"/>
      <c r="BF331" s="34"/>
      <c r="BG331" s="34"/>
      <c r="BH331" s="34"/>
      <c r="BI331" s="34"/>
      <c r="BJ331" s="34"/>
      <c r="BK331" s="34"/>
      <c r="BL331" s="34"/>
      <c r="BM331" s="34"/>
      <c r="BN331" s="34"/>
      <c r="BO331" s="34"/>
      <c r="BP331" s="34"/>
      <c r="BQ331" s="34"/>
      <c r="BR331" s="34"/>
      <c r="BS331" s="34"/>
      <c r="BT331" s="34"/>
      <c r="BU331" s="34"/>
      <c r="BV331" s="34"/>
      <c r="BW331" s="34"/>
      <c r="BX331" s="34"/>
      <c r="BY331" s="34"/>
      <c r="BZ331" s="34"/>
      <c r="CA331" s="34"/>
      <c r="CB331" s="34"/>
      <c r="CC331" s="34"/>
      <c r="CD331" s="34"/>
      <c r="CE331" s="34"/>
      <c r="CF331" s="34"/>
      <c r="CG331" s="34"/>
      <c r="CH331" s="34"/>
      <c r="CI331" s="34"/>
      <c r="CJ331" s="34"/>
      <c r="CK331" s="34"/>
      <c r="CL331" s="34"/>
      <c r="CM331" s="34"/>
      <c r="CN331" s="34"/>
      <c r="CO331" s="34"/>
      <c r="CP331" s="34"/>
      <c r="CQ331" s="34"/>
      <c r="CR331" s="34"/>
      <c r="CS331" s="34"/>
      <c r="CT331" s="34"/>
      <c r="CU331" s="34"/>
      <c r="CV331" s="34"/>
      <c r="CW331" s="34"/>
      <c r="CX331" s="34"/>
      <c r="CY331" s="34"/>
      <c r="CZ331" s="34"/>
      <c r="DA331" s="34"/>
      <c r="DB331" s="34"/>
      <c r="DC331" s="34"/>
      <c r="DD331" s="34"/>
      <c r="DE331" s="34"/>
      <c r="DF331" s="34"/>
      <c r="DG331" s="34"/>
      <c r="DH331" s="34"/>
      <c r="DI331" s="34"/>
      <c r="DJ331" s="34"/>
      <c r="DK331" s="34"/>
      <c r="DL331" s="34"/>
      <c r="DM331" s="34"/>
      <c r="DN331" s="34"/>
      <c r="DO331" s="34"/>
      <c r="DP331" s="34"/>
      <c r="DQ331" s="34"/>
      <c r="DR331" s="34"/>
      <c r="DS331" s="34"/>
      <c r="DT331" s="34"/>
      <c r="DU331" s="34"/>
      <c r="DV331" s="34"/>
      <c r="DW331" s="34"/>
      <c r="DX331" s="34"/>
      <c r="DY331" s="34"/>
      <c r="DZ331" s="34"/>
      <c r="EA331" s="34"/>
      <c r="EB331" s="34"/>
      <c r="EC331" s="34"/>
      <c r="ED331" s="34"/>
      <c r="EE331" s="34"/>
      <c r="EF331" s="34"/>
      <c r="EG331" s="34"/>
      <c r="EH331" s="34"/>
      <c r="EI331" s="34"/>
      <c r="EJ331" s="34"/>
      <c r="EK331" s="34"/>
      <c r="EL331" s="34"/>
      <c r="EM331" s="34"/>
      <c r="EN331" s="34"/>
      <c r="EO331" s="34"/>
      <c r="EP331" s="34"/>
      <c r="EQ331" s="34"/>
      <c r="ER331" s="34"/>
      <c r="ES331" s="34"/>
      <c r="ET331" s="34"/>
      <c r="EU331" s="34"/>
      <c r="EV331" s="34"/>
      <c r="EW331" s="34"/>
      <c r="EX331" s="34"/>
      <c r="EY331" s="34"/>
      <c r="EZ331" s="34"/>
      <c r="FA331" s="34"/>
      <c r="FB331" s="34"/>
      <c r="FC331" s="34"/>
      <c r="FD331" s="34"/>
      <c r="FE331" s="34"/>
      <c r="FF331" s="34"/>
      <c r="FG331" s="34"/>
      <c r="FH331" s="34"/>
      <c r="FI331" s="34"/>
      <c r="FJ331" s="34"/>
      <c r="FK331" s="34"/>
      <c r="FL331" s="34"/>
      <c r="FM331" s="34"/>
      <c r="FN331" s="34"/>
      <c r="FO331" s="34"/>
      <c r="FP331" s="34"/>
      <c r="FQ331" s="34"/>
      <c r="FR331" s="34"/>
      <c r="FS331" s="34"/>
      <c r="FT331" s="34"/>
      <c r="FU331" s="34"/>
      <c r="FV331" s="34"/>
      <c r="FW331" s="34"/>
      <c r="FX331" s="34"/>
      <c r="FY331" s="34"/>
      <c r="FZ331" s="34"/>
      <c r="GA331" s="34"/>
      <c r="GB331" s="34"/>
      <c r="GC331" s="34"/>
      <c r="GD331" s="34"/>
      <c r="GE331" s="34"/>
      <c r="GF331" s="34"/>
      <c r="GG331" s="34"/>
      <c r="GH331" s="34"/>
      <c r="GI331" s="34"/>
      <c r="GJ331" s="34"/>
      <c r="GK331" s="34"/>
      <c r="GL331" s="34"/>
      <c r="GM331" s="34"/>
      <c r="GN331" s="34"/>
      <c r="GO331" s="34"/>
      <c r="GP331" s="34"/>
      <c r="GQ331" s="34"/>
      <c r="GR331" s="34"/>
      <c r="GS331" s="34"/>
      <c r="GT331" s="34"/>
      <c r="GU331" s="34"/>
      <c r="GV331" s="34"/>
      <c r="GW331" s="34"/>
      <c r="GX331" s="34"/>
      <c r="GY331" s="34"/>
      <c r="GZ331" s="34"/>
      <c r="HA331" s="34"/>
      <c r="HB331" s="34"/>
      <c r="HC331" s="34"/>
      <c r="HD331" s="34"/>
      <c r="HE331" s="34"/>
      <c r="HF331" s="34"/>
      <c r="HG331" s="34"/>
      <c r="HH331" s="34"/>
      <c r="HI331" s="34"/>
      <c r="HJ331" s="34"/>
      <c r="HK331" s="34"/>
      <c r="HL331" s="34"/>
      <c r="HM331" s="34"/>
      <c r="HN331" s="34"/>
      <c r="HO331" s="34"/>
      <c r="HP331" s="34"/>
      <c r="HQ331" s="34"/>
      <c r="HR331" s="34"/>
      <c r="HS331" s="34"/>
      <c r="HT331" s="34"/>
      <c r="HU331" s="34"/>
      <c r="HV331" s="34"/>
      <c r="HW331" s="34"/>
      <c r="HX331" s="34"/>
      <c r="HY331" s="34"/>
      <c r="HZ331" s="34"/>
      <c r="IA331" s="34"/>
      <c r="IB331" s="34"/>
      <c r="IC331" s="34"/>
      <c r="ID331" s="34"/>
      <c r="IE331" s="34"/>
      <c r="IF331" s="34"/>
      <c r="IG331" s="34"/>
      <c r="IH331" s="34"/>
      <c r="II331" s="34"/>
      <c r="IJ331" s="34"/>
      <c r="IK331" s="34"/>
      <c r="IL331" s="34"/>
      <c r="IM331" s="34"/>
      <c r="IN331" s="34"/>
      <c r="IO331" s="34"/>
      <c r="IP331" s="34"/>
      <c r="IQ331" s="34"/>
      <c r="IR331" s="34"/>
      <c r="IS331" s="34"/>
      <c r="IT331" s="34"/>
      <c r="IU331" s="34"/>
      <c r="IV331" s="34"/>
      <c r="IW331" s="34"/>
    </row>
    <row r="332" customFormat="false" ht="13.5" hidden="false" customHeight="false" outlineLevel="0" collapsed="false">
      <c r="A332" s="136" t="s">
        <v>702</v>
      </c>
      <c r="B332" s="127"/>
      <c r="C332" s="126" t="n">
        <v>33</v>
      </c>
      <c r="D332" s="122"/>
      <c r="E332" s="122"/>
      <c r="F332" s="123"/>
      <c r="G332" s="122"/>
      <c r="H332" s="122"/>
      <c r="I332" s="81"/>
      <c r="J332" s="121"/>
      <c r="K332" s="121"/>
      <c r="L332" s="121"/>
      <c r="M332" s="121"/>
      <c r="N332" s="121"/>
      <c r="O332" s="34"/>
      <c r="P332" s="34"/>
      <c r="Q332" s="34"/>
      <c r="R332" s="34"/>
      <c r="S332" s="34"/>
      <c r="T332" s="34"/>
      <c r="U332" s="34"/>
      <c r="V332" s="34"/>
      <c r="W332" s="34"/>
      <c r="X332" s="34"/>
      <c r="Y332" s="34"/>
      <c r="Z332" s="34"/>
      <c r="AA332" s="34"/>
      <c r="AB332" s="34"/>
      <c r="AC332" s="34"/>
      <c r="AD332" s="34"/>
      <c r="AE332" s="34"/>
      <c r="AF332" s="34"/>
      <c r="AG332" s="34"/>
      <c r="AH332" s="34"/>
      <c r="AI332" s="34"/>
      <c r="AJ332" s="34"/>
      <c r="AK332" s="34"/>
      <c r="AL332" s="34"/>
      <c r="AM332" s="34"/>
      <c r="AN332" s="34"/>
      <c r="AO332" s="34"/>
      <c r="AP332" s="34"/>
      <c r="AQ332" s="34"/>
      <c r="AR332" s="34"/>
      <c r="AS332" s="34"/>
      <c r="AT332" s="34"/>
      <c r="AU332" s="34"/>
      <c r="AV332" s="34"/>
      <c r="AW332" s="34"/>
      <c r="AX332" s="34"/>
      <c r="AY332" s="34"/>
      <c r="AZ332" s="34"/>
      <c r="BA332" s="34"/>
      <c r="BB332" s="34"/>
      <c r="BC332" s="34"/>
      <c r="BD332" s="34"/>
      <c r="BE332" s="34"/>
      <c r="BF332" s="34"/>
      <c r="BG332" s="34"/>
      <c r="BH332" s="34"/>
      <c r="BI332" s="34"/>
      <c r="BJ332" s="34"/>
      <c r="BK332" s="34"/>
      <c r="BL332" s="34"/>
      <c r="BM332" s="34"/>
      <c r="BN332" s="34"/>
      <c r="BO332" s="34"/>
      <c r="BP332" s="34"/>
      <c r="BQ332" s="34"/>
      <c r="BR332" s="34"/>
      <c r="BS332" s="34"/>
      <c r="BT332" s="34"/>
      <c r="BU332" s="34"/>
      <c r="BV332" s="34"/>
      <c r="BW332" s="34"/>
      <c r="BX332" s="34"/>
      <c r="BY332" s="34"/>
      <c r="BZ332" s="34"/>
      <c r="CA332" s="34"/>
      <c r="CB332" s="34"/>
      <c r="CC332" s="34"/>
      <c r="CD332" s="34"/>
      <c r="CE332" s="34"/>
      <c r="CF332" s="34"/>
      <c r="CG332" s="34"/>
      <c r="CH332" s="34"/>
      <c r="CI332" s="34"/>
      <c r="CJ332" s="34"/>
      <c r="CK332" s="34"/>
      <c r="CL332" s="34"/>
      <c r="CM332" s="34"/>
      <c r="CN332" s="34"/>
      <c r="CO332" s="34"/>
      <c r="CP332" s="34"/>
      <c r="CQ332" s="34"/>
      <c r="CR332" s="34"/>
      <c r="CS332" s="34"/>
      <c r="CT332" s="34"/>
      <c r="CU332" s="34"/>
      <c r="CV332" s="34"/>
      <c r="CW332" s="34"/>
      <c r="CX332" s="34"/>
      <c r="CY332" s="34"/>
      <c r="CZ332" s="34"/>
      <c r="DA332" s="34"/>
      <c r="DB332" s="34"/>
      <c r="DC332" s="34"/>
      <c r="DD332" s="34"/>
      <c r="DE332" s="34"/>
      <c r="DF332" s="34"/>
      <c r="DG332" s="34"/>
      <c r="DH332" s="34"/>
      <c r="DI332" s="34"/>
      <c r="DJ332" s="34"/>
      <c r="DK332" s="34"/>
      <c r="DL332" s="34"/>
      <c r="DM332" s="34"/>
      <c r="DN332" s="34"/>
      <c r="DO332" s="34"/>
      <c r="DP332" s="34"/>
      <c r="DQ332" s="34"/>
      <c r="DR332" s="34"/>
      <c r="DS332" s="34"/>
      <c r="DT332" s="34"/>
      <c r="DU332" s="34"/>
      <c r="DV332" s="34"/>
      <c r="DW332" s="34"/>
      <c r="DX332" s="34"/>
      <c r="DY332" s="34"/>
      <c r="DZ332" s="34"/>
      <c r="EA332" s="34"/>
      <c r="EB332" s="34"/>
      <c r="EC332" s="34"/>
      <c r="ED332" s="34"/>
      <c r="EE332" s="34"/>
      <c r="EF332" s="34"/>
      <c r="EG332" s="34"/>
      <c r="EH332" s="34"/>
      <c r="EI332" s="34"/>
      <c r="EJ332" s="34"/>
      <c r="EK332" s="34"/>
      <c r="EL332" s="34"/>
      <c r="EM332" s="34"/>
      <c r="EN332" s="34"/>
      <c r="EO332" s="34"/>
      <c r="EP332" s="34"/>
      <c r="EQ332" s="34"/>
      <c r="ER332" s="34"/>
      <c r="ES332" s="34"/>
      <c r="ET332" s="34"/>
      <c r="EU332" s="34"/>
      <c r="EV332" s="34"/>
      <c r="EW332" s="34"/>
      <c r="EX332" s="34"/>
      <c r="EY332" s="34"/>
      <c r="EZ332" s="34"/>
      <c r="FA332" s="34"/>
      <c r="FB332" s="34"/>
      <c r="FC332" s="34"/>
      <c r="FD332" s="34"/>
      <c r="FE332" s="34"/>
      <c r="FF332" s="34"/>
      <c r="FG332" s="34"/>
      <c r="FH332" s="34"/>
      <c r="FI332" s="34"/>
      <c r="FJ332" s="34"/>
      <c r="FK332" s="34"/>
      <c r="FL332" s="34"/>
      <c r="FM332" s="34"/>
      <c r="FN332" s="34"/>
      <c r="FO332" s="34"/>
      <c r="FP332" s="34"/>
      <c r="FQ332" s="34"/>
      <c r="FR332" s="34"/>
      <c r="FS332" s="34"/>
      <c r="FT332" s="34"/>
      <c r="FU332" s="34"/>
      <c r="FV332" s="34"/>
      <c r="FW332" s="34"/>
      <c r="FX332" s="34"/>
      <c r="FY332" s="34"/>
      <c r="FZ332" s="34"/>
      <c r="GA332" s="34"/>
      <c r="GB332" s="34"/>
      <c r="GC332" s="34"/>
      <c r="GD332" s="34"/>
      <c r="GE332" s="34"/>
      <c r="GF332" s="34"/>
      <c r="GG332" s="34"/>
      <c r="GH332" s="34"/>
      <c r="GI332" s="34"/>
      <c r="GJ332" s="34"/>
      <c r="GK332" s="34"/>
      <c r="GL332" s="34"/>
      <c r="GM332" s="34"/>
      <c r="GN332" s="34"/>
      <c r="GO332" s="34"/>
      <c r="GP332" s="34"/>
      <c r="GQ332" s="34"/>
      <c r="GR332" s="34"/>
      <c r="GS332" s="34"/>
      <c r="GT332" s="34"/>
      <c r="GU332" s="34"/>
      <c r="GV332" s="34"/>
      <c r="GW332" s="34"/>
      <c r="GX332" s="34"/>
      <c r="GY332" s="34"/>
      <c r="GZ332" s="34"/>
      <c r="HA332" s="34"/>
      <c r="HB332" s="34"/>
      <c r="HC332" s="34"/>
      <c r="HD332" s="34"/>
      <c r="HE332" s="34"/>
      <c r="HF332" s="34"/>
      <c r="HG332" s="34"/>
      <c r="HH332" s="34"/>
      <c r="HI332" s="34"/>
      <c r="HJ332" s="34"/>
      <c r="HK332" s="34"/>
      <c r="HL332" s="34"/>
      <c r="HM332" s="34"/>
      <c r="HN332" s="34"/>
      <c r="HO332" s="34"/>
      <c r="HP332" s="34"/>
      <c r="HQ332" s="34"/>
      <c r="HR332" s="34"/>
      <c r="HS332" s="34"/>
      <c r="HT332" s="34"/>
      <c r="HU332" s="34"/>
      <c r="HV332" s="34"/>
      <c r="HW332" s="34"/>
      <c r="HX332" s="34"/>
      <c r="HY332" s="34"/>
      <c r="HZ332" s="34"/>
      <c r="IA332" s="34"/>
      <c r="IB332" s="34"/>
      <c r="IC332" s="34"/>
      <c r="ID332" s="34"/>
      <c r="IE332" s="34"/>
      <c r="IF332" s="34"/>
      <c r="IG332" s="34"/>
      <c r="IH332" s="34"/>
      <c r="II332" s="34"/>
      <c r="IJ332" s="34"/>
      <c r="IK332" s="34"/>
      <c r="IL332" s="34"/>
      <c r="IM332" s="34"/>
      <c r="IN332" s="34"/>
      <c r="IO332" s="34"/>
      <c r="IP332" s="34"/>
      <c r="IQ332" s="34"/>
      <c r="IR332" s="34"/>
      <c r="IS332" s="34"/>
      <c r="IT332" s="34"/>
      <c r="IU332" s="34"/>
      <c r="IV332" s="34"/>
      <c r="IW332" s="34"/>
    </row>
    <row r="333" customFormat="false" ht="39" hidden="false" customHeight="false" outlineLevel="0" collapsed="false">
      <c r="A333" s="75" t="n">
        <v>36837</v>
      </c>
      <c r="B333" s="76" t="s">
        <v>40</v>
      </c>
      <c r="C333" s="77"/>
      <c r="D333" s="78" t="s">
        <v>768</v>
      </c>
      <c r="E333" s="79" t="s">
        <v>769</v>
      </c>
      <c r="F333" s="79" t="s">
        <v>770</v>
      </c>
      <c r="G333" s="80" t="s">
        <v>194</v>
      </c>
      <c r="H333" s="80" t="n">
        <v>4</v>
      </c>
      <c r="I333" s="81" t="s">
        <v>771</v>
      </c>
      <c r="J333" s="78" t="s">
        <v>772</v>
      </c>
      <c r="K333" s="80"/>
      <c r="L333" s="80"/>
      <c r="M333" s="80"/>
      <c r="N333" s="70"/>
    </row>
    <row r="334" customFormat="false" ht="39" hidden="false" customHeight="false" outlineLevel="0" collapsed="false">
      <c r="A334" s="75" t="n">
        <v>36837</v>
      </c>
      <c r="B334" s="76" t="s">
        <v>40</v>
      </c>
      <c r="C334" s="77"/>
      <c r="D334" s="78" t="s">
        <v>97</v>
      </c>
      <c r="E334" s="79" t="s">
        <v>513</v>
      </c>
      <c r="F334" s="79" t="s">
        <v>722</v>
      </c>
      <c r="G334" s="80" t="s">
        <v>773</v>
      </c>
      <c r="H334" s="80" t="n">
        <v>3</v>
      </c>
      <c r="I334" s="81" t="s">
        <v>774</v>
      </c>
      <c r="J334" s="78" t="s">
        <v>775</v>
      </c>
      <c r="K334" s="80"/>
      <c r="L334" s="80"/>
      <c r="M334" s="80"/>
      <c r="N334" s="70"/>
    </row>
    <row r="335" customFormat="false" ht="13.5" hidden="false" customHeight="false" outlineLevel="0" collapsed="false">
      <c r="A335" s="75" t="n">
        <v>36837</v>
      </c>
      <c r="B335" s="76" t="s">
        <v>40</v>
      </c>
      <c r="C335" s="77"/>
      <c r="D335" s="78" t="s">
        <v>165</v>
      </c>
      <c r="E335" s="79" t="s">
        <v>769</v>
      </c>
      <c r="F335" s="79" t="s">
        <v>770</v>
      </c>
      <c r="G335" s="80" t="s">
        <v>776</v>
      </c>
      <c r="H335" s="80" t="n">
        <v>1</v>
      </c>
      <c r="I335" s="81" t="s">
        <v>777</v>
      </c>
      <c r="J335" s="78" t="s">
        <v>778</v>
      </c>
      <c r="K335" s="80"/>
      <c r="L335" s="80"/>
      <c r="M335" s="80"/>
      <c r="N335" s="70"/>
    </row>
    <row r="336" customFormat="false" ht="51.75" hidden="false" customHeight="false" outlineLevel="0" collapsed="false">
      <c r="A336" s="75" t="n">
        <v>36837</v>
      </c>
      <c r="B336" s="76" t="s">
        <v>40</v>
      </c>
      <c r="C336" s="77"/>
      <c r="D336" s="78" t="s">
        <v>165</v>
      </c>
      <c r="E336" s="79" t="s">
        <v>513</v>
      </c>
      <c r="F336" s="79" t="s">
        <v>722</v>
      </c>
      <c r="G336" s="80" t="s">
        <v>776</v>
      </c>
      <c r="H336" s="80" t="n">
        <v>4</v>
      </c>
      <c r="I336" s="81" t="s">
        <v>779</v>
      </c>
      <c r="J336" s="78" t="s">
        <v>780</v>
      </c>
      <c r="K336" s="80"/>
      <c r="L336" s="80"/>
      <c r="M336" s="80"/>
      <c r="N336" s="70"/>
    </row>
    <row r="337" customFormat="false" ht="13.5" hidden="false" customHeight="false" outlineLevel="0" collapsed="false">
      <c r="A337" s="75" t="n">
        <v>36837</v>
      </c>
      <c r="B337" s="76" t="s">
        <v>40</v>
      </c>
      <c r="C337" s="77"/>
      <c r="D337" s="78" t="s">
        <v>67</v>
      </c>
      <c r="E337" s="79" t="s">
        <v>513</v>
      </c>
      <c r="F337" s="79" t="s">
        <v>722</v>
      </c>
      <c r="G337" s="80" t="s">
        <v>773</v>
      </c>
      <c r="H337" s="80" t="n">
        <v>3</v>
      </c>
      <c r="I337" s="81" t="s">
        <v>774</v>
      </c>
      <c r="J337" s="78" t="s">
        <v>781</v>
      </c>
      <c r="K337" s="80"/>
      <c r="L337" s="80"/>
      <c r="M337" s="80"/>
      <c r="N337" s="70"/>
    </row>
    <row r="338" customFormat="false" ht="39" hidden="false" customHeight="false" outlineLevel="0" collapsed="false">
      <c r="A338" s="75" t="n">
        <v>36836</v>
      </c>
      <c r="B338" s="76" t="s">
        <v>40</v>
      </c>
      <c r="C338" s="77"/>
      <c r="D338" s="78" t="s">
        <v>97</v>
      </c>
      <c r="E338" s="79" t="s">
        <v>513</v>
      </c>
      <c r="F338" s="79" t="s">
        <v>722</v>
      </c>
      <c r="G338" s="80" t="s">
        <v>773</v>
      </c>
      <c r="H338" s="80" t="n">
        <v>3</v>
      </c>
      <c r="I338" s="81" t="s">
        <v>774</v>
      </c>
      <c r="J338" s="78" t="s">
        <v>782</v>
      </c>
      <c r="K338" s="80"/>
      <c r="L338" s="80"/>
      <c r="M338" s="80"/>
      <c r="N338" s="70"/>
    </row>
    <row r="339" customFormat="false" ht="39" hidden="false" customHeight="false" outlineLevel="0" collapsed="false">
      <c r="A339" s="75" t="n">
        <v>36836</v>
      </c>
      <c r="B339" s="76" t="s">
        <v>40</v>
      </c>
      <c r="C339" s="77"/>
      <c r="D339" s="78" t="s">
        <v>97</v>
      </c>
      <c r="E339" s="79" t="s">
        <v>513</v>
      </c>
      <c r="F339" s="79" t="s">
        <v>722</v>
      </c>
      <c r="G339" s="80" t="s">
        <v>773</v>
      </c>
      <c r="H339" s="80" t="n">
        <v>3</v>
      </c>
      <c r="I339" s="81" t="s">
        <v>774</v>
      </c>
      <c r="J339" s="78" t="s">
        <v>783</v>
      </c>
      <c r="K339" s="80"/>
      <c r="L339" s="80"/>
      <c r="M339" s="80"/>
      <c r="N339" s="70"/>
    </row>
    <row r="340" customFormat="false" ht="90" hidden="false" customHeight="false" outlineLevel="0" collapsed="false">
      <c r="A340" s="75" t="n">
        <v>36836</v>
      </c>
      <c r="B340" s="76" t="s">
        <v>40</v>
      </c>
      <c r="C340" s="77"/>
      <c r="D340" s="78" t="s">
        <v>165</v>
      </c>
      <c r="E340" s="79" t="s">
        <v>769</v>
      </c>
      <c r="F340" s="79" t="s">
        <v>770</v>
      </c>
      <c r="G340" s="80" t="s">
        <v>776</v>
      </c>
      <c r="H340" s="80" t="n">
        <v>1</v>
      </c>
      <c r="I340" s="81" t="s">
        <v>777</v>
      </c>
      <c r="J340" s="78" t="s">
        <v>784</v>
      </c>
      <c r="K340" s="80"/>
      <c r="L340" s="80"/>
      <c r="M340" s="80"/>
      <c r="N340" s="70"/>
    </row>
    <row r="341" customFormat="false" ht="39" hidden="false" customHeight="false" outlineLevel="0" collapsed="false">
      <c r="A341" s="75" t="n">
        <v>36836</v>
      </c>
      <c r="B341" s="76" t="s">
        <v>40</v>
      </c>
      <c r="C341" s="77"/>
      <c r="D341" s="78" t="s">
        <v>67</v>
      </c>
      <c r="E341" s="79" t="s">
        <v>513</v>
      </c>
      <c r="F341" s="79" t="s">
        <v>722</v>
      </c>
      <c r="G341" s="80" t="s">
        <v>773</v>
      </c>
      <c r="H341" s="80" t="n">
        <v>3</v>
      </c>
      <c r="I341" s="81" t="s">
        <v>774</v>
      </c>
      <c r="J341" s="78" t="s">
        <v>785</v>
      </c>
      <c r="K341" s="80"/>
      <c r="L341" s="80"/>
      <c r="M341" s="80"/>
      <c r="N341" s="70"/>
    </row>
    <row r="342" customFormat="false" ht="26.25" hidden="false" customHeight="false" outlineLevel="0" collapsed="false">
      <c r="A342" s="75" t="n">
        <v>36836</v>
      </c>
      <c r="B342" s="76" t="s">
        <v>40</v>
      </c>
      <c r="C342" s="77"/>
      <c r="D342" s="78" t="s">
        <v>67</v>
      </c>
      <c r="E342" s="79" t="s">
        <v>786</v>
      </c>
      <c r="F342" s="79" t="s">
        <v>722</v>
      </c>
      <c r="G342" s="80" t="s">
        <v>773</v>
      </c>
      <c r="H342" s="80" t="n">
        <v>3</v>
      </c>
      <c r="I342" s="81" t="s">
        <v>774</v>
      </c>
      <c r="J342" s="78" t="s">
        <v>787</v>
      </c>
      <c r="K342" s="80"/>
      <c r="L342" s="80"/>
      <c r="M342" s="80"/>
      <c r="N342" s="70"/>
    </row>
    <row r="343" customFormat="false" ht="26.25" hidden="false" customHeight="false" outlineLevel="0" collapsed="false">
      <c r="A343" s="75" t="n">
        <v>36833</v>
      </c>
      <c r="B343" s="76" t="s">
        <v>120</v>
      </c>
      <c r="C343" s="77"/>
      <c r="D343" s="78" t="s">
        <v>768</v>
      </c>
      <c r="E343" s="79" t="s">
        <v>513</v>
      </c>
      <c r="F343" s="79" t="s">
        <v>722</v>
      </c>
      <c r="G343" s="80" t="s">
        <v>773</v>
      </c>
      <c r="H343" s="80" t="n">
        <v>3</v>
      </c>
      <c r="I343" s="81" t="s">
        <v>774</v>
      </c>
      <c r="J343" s="78" t="s">
        <v>788</v>
      </c>
      <c r="K343" s="80"/>
      <c r="L343" s="80"/>
      <c r="M343" s="80"/>
      <c r="N343" s="70"/>
    </row>
    <row r="344" customFormat="false" ht="26.25" hidden="false" customHeight="false" outlineLevel="0" collapsed="false">
      <c r="A344" s="75" t="n">
        <v>36833</v>
      </c>
      <c r="B344" s="76" t="s">
        <v>120</v>
      </c>
      <c r="C344" s="77"/>
      <c r="D344" s="78" t="s">
        <v>165</v>
      </c>
      <c r="E344" s="79" t="s">
        <v>513</v>
      </c>
      <c r="F344" s="79" t="s">
        <v>722</v>
      </c>
      <c r="G344" s="80" t="s">
        <v>776</v>
      </c>
      <c r="H344" s="80" t="n">
        <v>1</v>
      </c>
      <c r="I344" s="81" t="s">
        <v>789</v>
      </c>
      <c r="J344" s="78" t="s">
        <v>790</v>
      </c>
      <c r="K344" s="80" t="s">
        <v>111</v>
      </c>
      <c r="L344" s="80"/>
      <c r="M344" s="80"/>
      <c r="N344" s="70"/>
    </row>
    <row r="345" customFormat="false" ht="13.5" hidden="false" customHeight="false" outlineLevel="0" collapsed="false">
      <c r="A345" s="75" t="n">
        <v>36833</v>
      </c>
      <c r="B345" s="76" t="s">
        <v>40</v>
      </c>
      <c r="C345" s="77"/>
      <c r="D345" s="78" t="s">
        <v>67</v>
      </c>
      <c r="E345" s="79" t="s">
        <v>791</v>
      </c>
      <c r="F345" s="79" t="s">
        <v>792</v>
      </c>
      <c r="G345" s="80" t="s">
        <v>776</v>
      </c>
      <c r="H345" s="80" t="n">
        <v>1</v>
      </c>
      <c r="I345" s="81" t="s">
        <v>793</v>
      </c>
      <c r="J345" s="78" t="s">
        <v>794</v>
      </c>
      <c r="K345" s="80" t="s">
        <v>111</v>
      </c>
      <c r="L345" s="80"/>
      <c r="M345" s="80"/>
      <c r="N345" s="70"/>
    </row>
    <row r="346" customFormat="false" ht="13.5" hidden="false" customHeight="false" outlineLevel="0" collapsed="false">
      <c r="A346" s="75" t="n">
        <v>36832</v>
      </c>
      <c r="B346" s="76" t="s">
        <v>40</v>
      </c>
      <c r="C346" s="77"/>
      <c r="D346" s="78" t="s">
        <v>97</v>
      </c>
      <c r="E346" s="79" t="s">
        <v>769</v>
      </c>
      <c r="F346" s="79" t="s">
        <v>770</v>
      </c>
      <c r="G346" s="80" t="s">
        <v>776</v>
      </c>
      <c r="H346" s="80" t="n">
        <v>1</v>
      </c>
      <c r="I346" s="81" t="s">
        <v>793</v>
      </c>
      <c r="J346" s="78" t="s">
        <v>795</v>
      </c>
      <c r="K346" s="80"/>
      <c r="L346" s="80"/>
      <c r="M346" s="80"/>
      <c r="N346" s="70"/>
    </row>
    <row r="347" customFormat="false" ht="13.5" hidden="false" customHeight="false" outlineLevel="0" collapsed="false">
      <c r="A347" s="75" t="n">
        <v>36832</v>
      </c>
      <c r="B347" s="76" t="s">
        <v>40</v>
      </c>
      <c r="C347" s="77"/>
      <c r="D347" s="78" t="s">
        <v>97</v>
      </c>
      <c r="E347" s="79" t="s">
        <v>769</v>
      </c>
      <c r="F347" s="79" t="s">
        <v>770</v>
      </c>
      <c r="G347" s="80" t="s">
        <v>776</v>
      </c>
      <c r="H347" s="80" t="n">
        <v>1</v>
      </c>
      <c r="I347" s="81" t="s">
        <v>793</v>
      </c>
      <c r="J347" s="78" t="s">
        <v>795</v>
      </c>
      <c r="K347" s="80"/>
      <c r="L347" s="80"/>
      <c r="M347" s="80"/>
      <c r="N347" s="70"/>
    </row>
    <row r="348" customFormat="false" ht="13.5" hidden="false" customHeight="false" outlineLevel="0" collapsed="false">
      <c r="A348" s="75" t="n">
        <v>36832</v>
      </c>
      <c r="B348" s="76" t="s">
        <v>40</v>
      </c>
      <c r="C348" s="77"/>
      <c r="D348" s="78" t="s">
        <v>97</v>
      </c>
      <c r="E348" s="79" t="s">
        <v>513</v>
      </c>
      <c r="F348" s="79" t="s">
        <v>722</v>
      </c>
      <c r="G348" s="80" t="s">
        <v>773</v>
      </c>
      <c r="H348" s="80" t="n">
        <v>3</v>
      </c>
      <c r="I348" s="81" t="s">
        <v>774</v>
      </c>
      <c r="J348" s="78" t="s">
        <v>796</v>
      </c>
      <c r="K348" s="80"/>
      <c r="L348" s="80"/>
      <c r="M348" s="80"/>
      <c r="N348" s="70"/>
    </row>
    <row r="349" customFormat="false" ht="26.25" hidden="false" customHeight="false" outlineLevel="0" collapsed="false">
      <c r="A349" s="75" t="n">
        <v>36832</v>
      </c>
      <c r="B349" s="76" t="s">
        <v>40</v>
      </c>
      <c r="C349" s="77" t="s">
        <v>497</v>
      </c>
      <c r="D349" s="78" t="s">
        <v>165</v>
      </c>
      <c r="E349" s="79" t="s">
        <v>513</v>
      </c>
      <c r="F349" s="79" t="s">
        <v>722</v>
      </c>
      <c r="G349" s="80" t="s">
        <v>776</v>
      </c>
      <c r="H349" s="80" t="n">
        <v>1</v>
      </c>
      <c r="I349" s="81" t="s">
        <v>793</v>
      </c>
      <c r="J349" s="78" t="s">
        <v>797</v>
      </c>
      <c r="K349" s="80"/>
      <c r="L349" s="80"/>
      <c r="M349" s="80"/>
      <c r="N349" s="70"/>
    </row>
    <row r="350" customFormat="false" ht="13.5" hidden="false" customHeight="false" outlineLevel="0" collapsed="false">
      <c r="A350" s="75" t="n">
        <v>36832</v>
      </c>
      <c r="B350" s="76" t="s">
        <v>40</v>
      </c>
      <c r="C350" s="77"/>
      <c r="D350" s="78" t="s">
        <v>798</v>
      </c>
      <c r="E350" s="79" t="s">
        <v>769</v>
      </c>
      <c r="F350" s="79" t="s">
        <v>770</v>
      </c>
      <c r="G350" s="80" t="s">
        <v>773</v>
      </c>
      <c r="H350" s="80" t="n">
        <v>3</v>
      </c>
      <c r="I350" s="81" t="s">
        <v>774</v>
      </c>
      <c r="J350" s="78" t="s">
        <v>799</v>
      </c>
      <c r="K350" s="80"/>
      <c r="L350" s="80"/>
      <c r="M350" s="80"/>
      <c r="N350" s="70"/>
    </row>
    <row r="351" customFormat="false" ht="26.25" hidden="false" customHeight="false" outlineLevel="0" collapsed="false">
      <c r="A351" s="75" t="n">
        <v>36832</v>
      </c>
      <c r="B351" s="76" t="s">
        <v>40</v>
      </c>
      <c r="C351" s="77"/>
      <c r="D351" s="78" t="s">
        <v>798</v>
      </c>
      <c r="E351" s="79" t="s">
        <v>769</v>
      </c>
      <c r="F351" s="79" t="s">
        <v>770</v>
      </c>
      <c r="G351" s="80" t="s">
        <v>773</v>
      </c>
      <c r="H351" s="80" t="n">
        <v>3</v>
      </c>
      <c r="I351" s="81" t="s">
        <v>774</v>
      </c>
      <c r="J351" s="78" t="s">
        <v>800</v>
      </c>
      <c r="K351" s="80"/>
      <c r="L351" s="80"/>
      <c r="M351" s="80"/>
      <c r="N351" s="70"/>
    </row>
    <row r="352" customFormat="false" ht="26.25" hidden="false" customHeight="false" outlineLevel="0" collapsed="false">
      <c r="A352" s="75" t="n">
        <v>36832</v>
      </c>
      <c r="B352" s="76" t="s">
        <v>40</v>
      </c>
      <c r="C352" s="77"/>
      <c r="D352" s="78" t="s">
        <v>798</v>
      </c>
      <c r="E352" s="79" t="s">
        <v>769</v>
      </c>
      <c r="F352" s="79" t="s">
        <v>770</v>
      </c>
      <c r="G352" s="80" t="s">
        <v>773</v>
      </c>
      <c r="H352" s="80" t="n">
        <v>3</v>
      </c>
      <c r="I352" s="81" t="s">
        <v>774</v>
      </c>
      <c r="J352" s="78" t="s">
        <v>801</v>
      </c>
      <c r="K352" s="80"/>
      <c r="L352" s="80"/>
      <c r="M352" s="80"/>
      <c r="N352" s="70"/>
    </row>
    <row r="353" customFormat="false" ht="26.25" hidden="false" customHeight="false" outlineLevel="0" collapsed="false">
      <c r="A353" s="75" t="n">
        <v>36832</v>
      </c>
      <c r="B353" s="76" t="s">
        <v>40</v>
      </c>
      <c r="C353" s="77"/>
      <c r="D353" s="78" t="s">
        <v>798</v>
      </c>
      <c r="E353" s="79" t="s">
        <v>769</v>
      </c>
      <c r="F353" s="79" t="s">
        <v>770</v>
      </c>
      <c r="G353" s="80" t="s">
        <v>773</v>
      </c>
      <c r="H353" s="80" t="n">
        <v>3</v>
      </c>
      <c r="I353" s="81" t="s">
        <v>774</v>
      </c>
      <c r="J353" s="78" t="s">
        <v>802</v>
      </c>
      <c r="K353" s="80"/>
      <c r="L353" s="80"/>
      <c r="M353" s="80"/>
      <c r="N353" s="70"/>
    </row>
    <row r="354" customFormat="false" ht="26.25" hidden="false" customHeight="false" outlineLevel="0" collapsed="false">
      <c r="A354" s="75" t="n">
        <v>36832</v>
      </c>
      <c r="B354" s="76" t="s">
        <v>40</v>
      </c>
      <c r="C354" s="77"/>
      <c r="D354" s="78" t="s">
        <v>798</v>
      </c>
      <c r="E354" s="79" t="s">
        <v>769</v>
      </c>
      <c r="F354" s="79" t="s">
        <v>770</v>
      </c>
      <c r="G354" s="80" t="s">
        <v>773</v>
      </c>
      <c r="H354" s="80" t="n">
        <v>3</v>
      </c>
      <c r="I354" s="81" t="s">
        <v>774</v>
      </c>
      <c r="J354" s="78" t="s">
        <v>803</v>
      </c>
      <c r="K354" s="80"/>
      <c r="L354" s="80"/>
      <c r="M354" s="80"/>
      <c r="N354" s="70"/>
    </row>
    <row r="355" customFormat="false" ht="26.25" hidden="false" customHeight="false" outlineLevel="0" collapsed="false">
      <c r="A355" s="75" t="n">
        <v>36832</v>
      </c>
      <c r="B355" s="76" t="s">
        <v>40</v>
      </c>
      <c r="C355" s="77"/>
      <c r="D355" s="78" t="s">
        <v>804</v>
      </c>
      <c r="E355" s="79" t="s">
        <v>769</v>
      </c>
      <c r="F355" s="79" t="s">
        <v>770</v>
      </c>
      <c r="G355" s="80" t="s">
        <v>773</v>
      </c>
      <c r="H355" s="80" t="n">
        <v>3</v>
      </c>
      <c r="I355" s="81" t="s">
        <v>774</v>
      </c>
      <c r="J355" s="78" t="s">
        <v>805</v>
      </c>
      <c r="K355" s="80"/>
      <c r="L355" s="80"/>
      <c r="M355" s="80"/>
      <c r="N355" s="70"/>
    </row>
    <row r="356" customFormat="false" ht="26.25" hidden="false" customHeight="false" outlineLevel="0" collapsed="false">
      <c r="A356" s="75" t="n">
        <v>36832</v>
      </c>
      <c r="B356" s="76" t="s">
        <v>40</v>
      </c>
      <c r="C356" s="77"/>
      <c r="D356" s="78" t="s">
        <v>804</v>
      </c>
      <c r="E356" s="79" t="s">
        <v>769</v>
      </c>
      <c r="F356" s="79" t="s">
        <v>770</v>
      </c>
      <c r="G356" s="80" t="s">
        <v>773</v>
      </c>
      <c r="H356" s="80" t="n">
        <v>3</v>
      </c>
      <c r="I356" s="81" t="s">
        <v>774</v>
      </c>
      <c r="J356" s="78" t="s">
        <v>806</v>
      </c>
      <c r="K356" s="80"/>
      <c r="L356" s="80"/>
      <c r="M356" s="80"/>
      <c r="N356" s="70"/>
    </row>
    <row r="357" customFormat="false" ht="26.25" hidden="false" customHeight="false" outlineLevel="0" collapsed="false">
      <c r="A357" s="75" t="n">
        <v>36832</v>
      </c>
      <c r="B357" s="76" t="s">
        <v>40</v>
      </c>
      <c r="C357" s="77"/>
      <c r="D357" s="78" t="s">
        <v>804</v>
      </c>
      <c r="E357" s="79" t="s">
        <v>769</v>
      </c>
      <c r="F357" s="79" t="s">
        <v>770</v>
      </c>
      <c r="G357" s="80" t="s">
        <v>773</v>
      </c>
      <c r="H357" s="80" t="n">
        <v>3</v>
      </c>
      <c r="I357" s="81" t="s">
        <v>774</v>
      </c>
      <c r="J357" s="78" t="s">
        <v>807</v>
      </c>
      <c r="K357" s="80"/>
      <c r="L357" s="80"/>
      <c r="M357" s="80"/>
      <c r="N357" s="70"/>
    </row>
    <row r="358" customFormat="false" ht="26.25" hidden="false" customHeight="false" outlineLevel="0" collapsed="false">
      <c r="A358" s="75" t="n">
        <v>36832</v>
      </c>
      <c r="B358" s="76" t="s">
        <v>40</v>
      </c>
      <c r="C358" s="77"/>
      <c r="D358" s="78" t="s">
        <v>804</v>
      </c>
      <c r="E358" s="79" t="s">
        <v>769</v>
      </c>
      <c r="F358" s="79" t="s">
        <v>770</v>
      </c>
      <c r="G358" s="80" t="s">
        <v>773</v>
      </c>
      <c r="H358" s="80" t="n">
        <v>3</v>
      </c>
      <c r="I358" s="81" t="s">
        <v>774</v>
      </c>
      <c r="J358" s="78" t="s">
        <v>808</v>
      </c>
      <c r="K358" s="80"/>
      <c r="L358" s="80"/>
      <c r="M358" s="80"/>
      <c r="N358" s="70"/>
    </row>
    <row r="359" customFormat="false" ht="13.5" hidden="false" customHeight="false" outlineLevel="0" collapsed="false">
      <c r="A359" s="75" t="n">
        <v>36832</v>
      </c>
      <c r="B359" s="76" t="s">
        <v>40</v>
      </c>
      <c r="C359" s="77"/>
      <c r="D359" s="78" t="s">
        <v>67</v>
      </c>
      <c r="E359" s="79" t="s">
        <v>513</v>
      </c>
      <c r="F359" s="79" t="s">
        <v>722</v>
      </c>
      <c r="G359" s="80" t="s">
        <v>773</v>
      </c>
      <c r="H359" s="80" t="n">
        <v>3</v>
      </c>
      <c r="I359" s="81" t="s">
        <v>774</v>
      </c>
      <c r="J359" s="78" t="s">
        <v>796</v>
      </c>
      <c r="K359" s="80"/>
      <c r="L359" s="80"/>
      <c r="M359" s="80"/>
      <c r="N359" s="70"/>
    </row>
    <row r="360" customFormat="false" ht="13.5" hidden="false" customHeight="false" outlineLevel="0" collapsed="false">
      <c r="A360" s="75" t="n">
        <v>36831</v>
      </c>
      <c r="B360" s="76" t="s">
        <v>40</v>
      </c>
      <c r="C360" s="77"/>
      <c r="D360" s="78" t="s">
        <v>97</v>
      </c>
      <c r="E360" s="79" t="s">
        <v>769</v>
      </c>
      <c r="F360" s="79" t="s">
        <v>770</v>
      </c>
      <c r="G360" s="80" t="s">
        <v>776</v>
      </c>
      <c r="H360" s="80" t="n">
        <v>1</v>
      </c>
      <c r="I360" s="81" t="s">
        <v>793</v>
      </c>
      <c r="J360" s="78" t="s">
        <v>795</v>
      </c>
      <c r="K360" s="80"/>
      <c r="L360" s="80"/>
      <c r="M360" s="80"/>
      <c r="N360" s="70"/>
    </row>
    <row r="361" customFormat="false" ht="13.5" hidden="false" customHeight="false" outlineLevel="0" collapsed="false">
      <c r="A361" s="75" t="n">
        <v>36831</v>
      </c>
      <c r="B361" s="76" t="s">
        <v>40</v>
      </c>
      <c r="C361" s="77"/>
      <c r="D361" s="78" t="s">
        <v>97</v>
      </c>
      <c r="E361" s="79" t="s">
        <v>769</v>
      </c>
      <c r="F361" s="79" t="s">
        <v>770</v>
      </c>
      <c r="G361" s="80" t="s">
        <v>776</v>
      </c>
      <c r="H361" s="80" t="n">
        <v>1</v>
      </c>
      <c r="I361" s="81" t="s">
        <v>793</v>
      </c>
      <c r="J361" s="78" t="s">
        <v>795</v>
      </c>
      <c r="K361" s="80"/>
      <c r="L361" s="80"/>
      <c r="M361" s="80"/>
      <c r="N361" s="70"/>
    </row>
    <row r="362" customFormat="false" ht="13.5" hidden="false" customHeight="false" outlineLevel="0" collapsed="false">
      <c r="A362" s="75" t="n">
        <v>36831</v>
      </c>
      <c r="B362" s="76" t="s">
        <v>40</v>
      </c>
      <c r="C362" s="77"/>
      <c r="D362" s="78" t="s">
        <v>165</v>
      </c>
      <c r="E362" s="79" t="s">
        <v>769</v>
      </c>
      <c r="F362" s="79" t="s">
        <v>770</v>
      </c>
      <c r="G362" s="80" t="s">
        <v>773</v>
      </c>
      <c r="H362" s="80" t="n">
        <v>3</v>
      </c>
      <c r="I362" s="81" t="s">
        <v>774</v>
      </c>
      <c r="J362" s="78" t="s">
        <v>799</v>
      </c>
      <c r="K362" s="80"/>
      <c r="L362" s="80"/>
      <c r="M362" s="80"/>
      <c r="N362" s="70"/>
    </row>
    <row r="363" customFormat="false" ht="26.25" hidden="false" customHeight="false" outlineLevel="0" collapsed="false">
      <c r="A363" s="75" t="n">
        <v>36831</v>
      </c>
      <c r="B363" s="76" t="s">
        <v>40</v>
      </c>
      <c r="C363" s="77"/>
      <c r="D363" s="78" t="s">
        <v>67</v>
      </c>
      <c r="E363" s="79" t="s">
        <v>513</v>
      </c>
      <c r="F363" s="79" t="s">
        <v>722</v>
      </c>
      <c r="G363" s="80" t="s">
        <v>773</v>
      </c>
      <c r="H363" s="80" t="n">
        <v>4</v>
      </c>
      <c r="I363" s="81" t="s">
        <v>774</v>
      </c>
      <c r="J363" s="78" t="s">
        <v>809</v>
      </c>
      <c r="K363" s="80"/>
      <c r="L363" s="80"/>
      <c r="M363" s="80"/>
      <c r="N363" s="70"/>
    </row>
    <row r="364" customFormat="false" ht="13.5" hidden="false" customHeight="false" outlineLevel="0" collapsed="false">
      <c r="A364" s="75" t="n">
        <v>36831</v>
      </c>
      <c r="B364" s="76" t="s">
        <v>40</v>
      </c>
      <c r="C364" s="77"/>
      <c r="D364" s="78" t="s">
        <v>90</v>
      </c>
      <c r="E364" s="79" t="s">
        <v>769</v>
      </c>
      <c r="F364" s="79" t="s">
        <v>770</v>
      </c>
      <c r="G364" s="80" t="s">
        <v>776</v>
      </c>
      <c r="H364" s="80" t="n">
        <v>1</v>
      </c>
      <c r="I364" s="81" t="s">
        <v>793</v>
      </c>
      <c r="J364" s="78" t="s">
        <v>810</v>
      </c>
      <c r="K364" s="80" t="s">
        <v>111</v>
      </c>
      <c r="L364" s="80"/>
      <c r="M364" s="80"/>
      <c r="N364" s="70"/>
    </row>
    <row r="365" customFormat="false" ht="26.25" hidden="false" customHeight="false" outlineLevel="0" collapsed="false">
      <c r="A365" s="75" t="n">
        <v>36831</v>
      </c>
      <c r="B365" s="76" t="s">
        <v>120</v>
      </c>
      <c r="C365" s="77"/>
      <c r="D365" s="78" t="s">
        <v>768</v>
      </c>
      <c r="E365" s="79" t="s">
        <v>769</v>
      </c>
      <c r="F365" s="79" t="s">
        <v>770</v>
      </c>
      <c r="G365" s="80" t="s">
        <v>773</v>
      </c>
      <c r="H365" s="80" t="n">
        <v>4</v>
      </c>
      <c r="I365" s="81" t="s">
        <v>774</v>
      </c>
      <c r="J365" s="78" t="s">
        <v>811</v>
      </c>
      <c r="K365" s="79"/>
      <c r="L365" s="79"/>
      <c r="M365" s="79"/>
      <c r="N365" s="70"/>
    </row>
    <row r="366" customFormat="false" ht="13.5" hidden="false" customHeight="false" outlineLevel="0" collapsed="false">
      <c r="H366" s="137"/>
    </row>
    <row r="367" customFormat="false" ht="13.5" hidden="false" customHeight="false" outlineLevel="0" collapsed="false">
      <c r="H367" s="137"/>
    </row>
    <row r="368" customFormat="false" ht="13.5" hidden="false" customHeight="false" outlineLevel="0" collapsed="false">
      <c r="H368" s="137"/>
    </row>
    <row r="371" customFormat="false" ht="13.5" hidden="false" customHeight="false" outlineLevel="0" collapsed="false">
      <c r="H371" s="137"/>
    </row>
    <row r="373" customFormat="false" ht="13.5" hidden="false" customHeight="false" outlineLevel="0" collapsed="false">
      <c r="H373" s="137"/>
    </row>
  </sheetData>
  <autoFilter ref="C1:C373"/>
  <mergeCells count="21">
    <mergeCell ref="I79:I86"/>
    <mergeCell ref="J79:J86"/>
    <mergeCell ref="K79:K86"/>
    <mergeCell ref="L79:L86"/>
    <mergeCell ref="M79:M86"/>
    <mergeCell ref="I98:I103"/>
    <mergeCell ref="J98:J103"/>
    <mergeCell ref="I111:I115"/>
    <mergeCell ref="J111:J115"/>
    <mergeCell ref="I120:I124"/>
    <mergeCell ref="J120:J124"/>
    <mergeCell ref="J319:J323"/>
    <mergeCell ref="K319:K323"/>
    <mergeCell ref="L319:L323"/>
    <mergeCell ref="M319:M323"/>
    <mergeCell ref="N319:N323"/>
    <mergeCell ref="J324:J331"/>
    <mergeCell ref="K324:K331"/>
    <mergeCell ref="L324:L331"/>
    <mergeCell ref="M324:M331"/>
    <mergeCell ref="N324:N331"/>
  </mergeCells>
  <printOptions headings="false" gridLines="false" gridLinesSet="true" horizontalCentered="false" verticalCentered="false"/>
  <pageMargins left="0" right="0" top="0.570138888888889" bottom="0.54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8" activeCellId="0" sqref="F8"/>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812</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14</v>
      </c>
      <c r="D4" s="3"/>
      <c r="E4" s="0" t="s">
        <v>6</v>
      </c>
      <c r="F4" s="3" t="n">
        <f aca="false">1+1+1+1+1</f>
        <v>5</v>
      </c>
    </row>
    <row r="5" customFormat="false" ht="12.75" hidden="false" customHeight="false" outlineLevel="0" collapsed="false">
      <c r="A5" s="0" t="n">
        <v>2</v>
      </c>
      <c r="B5" s="3" t="s">
        <v>7</v>
      </c>
      <c r="C5" s="3" t="n">
        <f aca="false">+F15</f>
        <v>2</v>
      </c>
      <c r="D5" s="3"/>
      <c r="E5" s="0" t="s">
        <v>8</v>
      </c>
    </row>
    <row r="6" customFormat="false" ht="12.75" hidden="false" customHeight="false" outlineLevel="0" collapsed="false">
      <c r="A6" s="0" t="n">
        <v>3</v>
      </c>
      <c r="B6" s="3" t="s">
        <v>9</v>
      </c>
      <c r="C6" s="3" t="n">
        <f aca="false">+F25</f>
        <v>5</v>
      </c>
      <c r="D6" s="3"/>
      <c r="E6" s="7" t="s">
        <v>10</v>
      </c>
      <c r="F6" s="0" t="n">
        <f aca="false">1*2+1*2+1</f>
        <v>5</v>
      </c>
    </row>
    <row r="7" customFormat="false" ht="12.75" hidden="false" customHeight="false" outlineLevel="0" collapsed="false">
      <c r="A7" s="0" t="n">
        <v>4</v>
      </c>
      <c r="B7" s="3" t="s">
        <v>11</v>
      </c>
      <c r="C7" s="3" t="n">
        <f aca="false">+F31</f>
        <v>0</v>
      </c>
      <c r="D7" s="3"/>
      <c r="E7" s="7" t="s">
        <v>12</v>
      </c>
      <c r="F7" s="8" t="n">
        <f aca="false">1+1+1+1</f>
        <v>4</v>
      </c>
    </row>
    <row r="8" customFormat="false" ht="12.75" hidden="false" customHeight="false" outlineLevel="0" collapsed="false">
      <c r="A8" s="0" t="n">
        <v>5</v>
      </c>
      <c r="B8" s="3" t="s">
        <v>13</v>
      </c>
      <c r="C8" s="3" t="n">
        <v>0</v>
      </c>
      <c r="D8" s="3"/>
      <c r="E8" s="0" t="s">
        <v>14</v>
      </c>
    </row>
    <row r="9" customFormat="false" ht="13.5" hidden="false" customHeight="false" outlineLevel="0" collapsed="false">
      <c r="A9" s="9"/>
      <c r="B9" s="9" t="s">
        <v>3</v>
      </c>
      <c r="C9" s="10" t="n">
        <f aca="false">SUM(C4:C8)</f>
        <v>21</v>
      </c>
      <c r="D9" s="3"/>
      <c r="E9" s="11" t="s">
        <v>3</v>
      </c>
      <c r="F9" s="10" t="n">
        <f aca="false">SUM(F4:F8)</f>
        <v>14</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0</v>
      </c>
    </row>
    <row r="14" customFormat="false" ht="12.75" hidden="false" customHeight="false" outlineLevel="0" collapsed="false">
      <c r="B14" s="12"/>
      <c r="C14" s="3"/>
      <c r="D14" s="3"/>
      <c r="E14" s="7" t="s">
        <v>14</v>
      </c>
      <c r="F14" s="8" t="n">
        <f aca="false">1+1</f>
        <v>2</v>
      </c>
    </row>
    <row r="15" customFormat="false" ht="13.5" hidden="false" customHeight="false" outlineLevel="0" collapsed="false">
      <c r="B15" s="12"/>
      <c r="C15" s="3"/>
      <c r="D15" s="3"/>
      <c r="E15" s="11" t="s">
        <v>3</v>
      </c>
      <c r="F15" s="10" t="n">
        <f aca="false">SUM(F13:F14)</f>
        <v>2</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t="n">
        <f aca="false">1</f>
        <v>1</v>
      </c>
    </row>
    <row r="20" customFormat="false" ht="12.75" hidden="false" customHeight="false" outlineLevel="0" collapsed="false">
      <c r="B20" s="12"/>
      <c r="C20" s="3"/>
      <c r="D20" s="3"/>
      <c r="E20" s="0" t="s">
        <v>19</v>
      </c>
      <c r="F20" s="0" t="n">
        <f aca="false">1</f>
        <v>1</v>
      </c>
    </row>
    <row r="21" customFormat="false" ht="12.75" hidden="false" customHeight="false" outlineLevel="0" collapsed="false">
      <c r="B21" s="12"/>
      <c r="C21" s="3"/>
      <c r="D21" s="3"/>
      <c r="E21" s="0" t="s">
        <v>20</v>
      </c>
    </row>
    <row r="22" customFormat="false" ht="12.75" hidden="false" customHeight="false" outlineLevel="0" collapsed="false">
      <c r="B22" s="12"/>
      <c r="C22" s="3"/>
      <c r="D22" s="3"/>
      <c r="E22" s="0" t="s">
        <v>21</v>
      </c>
      <c r="F22" s="0" t="n">
        <f aca="false">1+1</f>
        <v>2</v>
      </c>
    </row>
    <row r="23" customFormat="false" ht="12.75" hidden="false" customHeight="false" outlineLevel="0" collapsed="false">
      <c r="E23" s="0" t="s">
        <v>22</v>
      </c>
      <c r="F23" s="0" t="n">
        <f aca="false">1</f>
        <v>1</v>
      </c>
    </row>
    <row r="24" customFormat="false" ht="12.75" hidden="false" customHeight="false" outlineLevel="0" collapsed="false">
      <c r="E24" s="7" t="s">
        <v>14</v>
      </c>
      <c r="F24" s="8"/>
    </row>
    <row r="25" customFormat="false" ht="12.75" hidden="false" customHeight="true" outlineLevel="0" collapsed="false">
      <c r="E25" s="11" t="s">
        <v>3</v>
      </c>
      <c r="F25" s="15" t="n">
        <f aca="false">SUM(F19:F24)</f>
        <v>5</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0:B11"/>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813</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22</v>
      </c>
      <c r="D4" s="3"/>
      <c r="E4" s="0" t="s">
        <v>6</v>
      </c>
      <c r="F4" s="3" t="n">
        <f aca="false">1+1+1+1+1+1</f>
        <v>6</v>
      </c>
    </row>
    <row r="5" customFormat="false" ht="12.75" hidden="false" customHeight="false" outlineLevel="0" collapsed="false">
      <c r="A5" s="0" t="n">
        <v>2</v>
      </c>
      <c r="B5" s="3" t="s">
        <v>7</v>
      </c>
      <c r="C5" s="3" t="n">
        <f aca="false">+F15</f>
        <v>0</v>
      </c>
      <c r="D5" s="3"/>
      <c r="E5" s="0" t="s">
        <v>8</v>
      </c>
    </row>
    <row r="6" customFormat="false" ht="12.75" hidden="false" customHeight="false" outlineLevel="0" collapsed="false">
      <c r="A6" s="0" t="n">
        <v>3</v>
      </c>
      <c r="B6" s="3" t="s">
        <v>9</v>
      </c>
      <c r="C6" s="3" t="n">
        <f aca="false">+F25</f>
        <v>2</v>
      </c>
      <c r="D6" s="3"/>
      <c r="E6" s="7" t="s">
        <v>10</v>
      </c>
      <c r="F6" s="0" t="n">
        <f aca="false">8+1+1</f>
        <v>10</v>
      </c>
    </row>
    <row r="7" customFormat="false" ht="12.75" hidden="false" customHeight="false" outlineLevel="0" collapsed="false">
      <c r="A7" s="0" t="n">
        <v>4</v>
      </c>
      <c r="B7" s="3" t="s">
        <v>11</v>
      </c>
      <c r="C7" s="3" t="n">
        <f aca="false">+F31</f>
        <v>0</v>
      </c>
      <c r="D7" s="3"/>
      <c r="E7" s="7" t="s">
        <v>12</v>
      </c>
      <c r="F7" s="8" t="n">
        <f aca="false">1</f>
        <v>1</v>
      </c>
    </row>
    <row r="8" customFormat="false" ht="12.75" hidden="false" customHeight="false" outlineLevel="0" collapsed="false">
      <c r="A8" s="0" t="n">
        <v>5</v>
      </c>
      <c r="B8" s="3" t="s">
        <v>13</v>
      </c>
      <c r="C8" s="3" t="n">
        <v>0</v>
      </c>
      <c r="D8" s="3"/>
      <c r="E8" s="0" t="s">
        <v>14</v>
      </c>
      <c r="F8" s="0" t="n">
        <f aca="false">1+1+1+1+1</f>
        <v>5</v>
      </c>
    </row>
    <row r="9" customFormat="false" ht="13.5" hidden="false" customHeight="false" outlineLevel="0" collapsed="false">
      <c r="A9" s="9"/>
      <c r="B9" s="9" t="s">
        <v>3</v>
      </c>
      <c r="C9" s="10" t="n">
        <f aca="false">SUM(C4:C8)</f>
        <v>24</v>
      </c>
      <c r="D9" s="3"/>
      <c r="E9" s="11" t="s">
        <v>3</v>
      </c>
      <c r="F9" s="10" t="n">
        <f aca="false">SUM(F4:F8)</f>
        <v>22</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0</v>
      </c>
    </row>
    <row r="14" customFormat="false" ht="12.75" hidden="false" customHeight="false" outlineLevel="0" collapsed="false">
      <c r="B14" s="12"/>
      <c r="C14" s="3"/>
      <c r="D14" s="3"/>
      <c r="E14" s="7" t="s">
        <v>14</v>
      </c>
      <c r="F14" s="8" t="n">
        <v>0</v>
      </c>
    </row>
    <row r="15" customFormat="false" ht="13.5" hidden="false" customHeight="false" outlineLevel="0" collapsed="false">
      <c r="B15" s="12"/>
      <c r="C15" s="3"/>
      <c r="D15" s="3"/>
      <c r="E15" s="11" t="s">
        <v>3</v>
      </c>
      <c r="F15" s="10" t="n">
        <f aca="false">SUM(F13:F14)</f>
        <v>0</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row>
    <row r="20" customFormat="false" ht="12.75" hidden="false" customHeight="false" outlineLevel="0" collapsed="false">
      <c r="B20" s="12"/>
      <c r="C20" s="3"/>
      <c r="D20" s="3"/>
      <c r="E20" s="0" t="s">
        <v>19</v>
      </c>
    </row>
    <row r="21" customFormat="false" ht="12.75" hidden="false" customHeight="false" outlineLevel="0" collapsed="false">
      <c r="B21" s="12"/>
      <c r="C21" s="3"/>
      <c r="D21" s="3"/>
      <c r="E21" s="0" t="s">
        <v>20</v>
      </c>
    </row>
    <row r="22" customFormat="false" ht="12.75" hidden="false" customHeight="false" outlineLevel="0" collapsed="false">
      <c r="B22" s="12"/>
      <c r="C22" s="3"/>
      <c r="D22" s="3"/>
      <c r="E22" s="0" t="s">
        <v>814</v>
      </c>
      <c r="F22" s="0" t="n">
        <f aca="false">1</f>
        <v>1</v>
      </c>
    </row>
    <row r="23" customFormat="false" ht="12.75" hidden="false" customHeight="false" outlineLevel="0" collapsed="false">
      <c r="E23" s="0" t="s">
        <v>22</v>
      </c>
    </row>
    <row r="24" customFormat="false" ht="12.75" hidden="false" customHeight="false" outlineLevel="0" collapsed="false">
      <c r="E24" s="7" t="s">
        <v>14</v>
      </c>
      <c r="F24" s="8" t="n">
        <f aca="false">1</f>
        <v>1</v>
      </c>
    </row>
    <row r="25" customFormat="false" ht="12.75" hidden="false" customHeight="true" outlineLevel="0" collapsed="false">
      <c r="E25" s="11" t="s">
        <v>3</v>
      </c>
      <c r="F25" s="15" t="n">
        <f aca="false">SUM(F19:F24)</f>
        <v>2</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5" activeCellId="0" sqref="F5"/>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815</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19</v>
      </c>
      <c r="D4" s="3"/>
      <c r="E4" s="0" t="s">
        <v>6</v>
      </c>
      <c r="F4" s="3" t="n">
        <f aca="false">3+1+1+1+1+1+1</f>
        <v>9</v>
      </c>
    </row>
    <row r="5" customFormat="false" ht="12.75" hidden="false" customHeight="false" outlineLevel="0" collapsed="false">
      <c r="A5" s="0" t="n">
        <v>2</v>
      </c>
      <c r="B5" s="3" t="s">
        <v>7</v>
      </c>
      <c r="C5" s="3" t="n">
        <f aca="false">+F15</f>
        <v>1</v>
      </c>
      <c r="D5" s="3"/>
      <c r="E5" s="0" t="s">
        <v>8</v>
      </c>
    </row>
    <row r="6" customFormat="false" ht="12.75" hidden="false" customHeight="false" outlineLevel="0" collapsed="false">
      <c r="A6" s="0" t="n">
        <v>3</v>
      </c>
      <c r="B6" s="3" t="s">
        <v>9</v>
      </c>
      <c r="C6" s="3" t="n">
        <f aca="false">+F25</f>
        <v>6</v>
      </c>
      <c r="D6" s="3"/>
      <c r="E6" s="7" t="s">
        <v>10</v>
      </c>
      <c r="F6" s="0" t="n">
        <f aca="false">5+1+1</f>
        <v>7</v>
      </c>
    </row>
    <row r="7" customFormat="false" ht="12.75" hidden="false" customHeight="false" outlineLevel="0" collapsed="false">
      <c r="A7" s="0" t="n">
        <v>4</v>
      </c>
      <c r="B7" s="3" t="s">
        <v>11</v>
      </c>
      <c r="C7" s="3" t="n">
        <f aca="false">+F31</f>
        <v>0</v>
      </c>
      <c r="D7" s="3"/>
      <c r="E7" s="7" t="s">
        <v>12</v>
      </c>
      <c r="F7" s="8" t="n">
        <f aca="false">1+1</f>
        <v>2</v>
      </c>
    </row>
    <row r="8" customFormat="false" ht="12.75" hidden="false" customHeight="false" outlineLevel="0" collapsed="false">
      <c r="A8" s="0" t="n">
        <v>5</v>
      </c>
      <c r="B8" s="3" t="s">
        <v>13</v>
      </c>
      <c r="C8" s="3" t="n">
        <v>0</v>
      </c>
      <c r="D8" s="3"/>
      <c r="E8" s="0" t="s">
        <v>14</v>
      </c>
      <c r="F8" s="0" t="n">
        <f aca="false">1</f>
        <v>1</v>
      </c>
    </row>
    <row r="9" customFormat="false" ht="13.5" hidden="false" customHeight="false" outlineLevel="0" collapsed="false">
      <c r="A9" s="9"/>
      <c r="B9" s="9" t="s">
        <v>3</v>
      </c>
      <c r="C9" s="10" t="n">
        <f aca="false">SUM(C4:C8)</f>
        <v>26</v>
      </c>
      <c r="D9" s="3"/>
      <c r="E9" s="11" t="s">
        <v>3</v>
      </c>
      <c r="F9" s="10" t="n">
        <f aca="false">SUM(F4:F8)</f>
        <v>19</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0</v>
      </c>
    </row>
    <row r="14" customFormat="false" ht="12.75" hidden="false" customHeight="false" outlineLevel="0" collapsed="false">
      <c r="B14" s="12"/>
      <c r="C14" s="3"/>
      <c r="D14" s="3"/>
      <c r="E14" s="7" t="s">
        <v>14</v>
      </c>
      <c r="F14" s="8" t="n">
        <f aca="false">1</f>
        <v>1</v>
      </c>
    </row>
    <row r="15" customFormat="false" ht="13.5" hidden="false" customHeight="false" outlineLevel="0" collapsed="false">
      <c r="B15" s="12"/>
      <c r="C15" s="3"/>
      <c r="D15" s="3"/>
      <c r="E15" s="11" t="s">
        <v>3</v>
      </c>
      <c r="F15" s="10" t="n">
        <f aca="false">SUM(F13:F14)</f>
        <v>1</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row>
    <row r="20" customFormat="false" ht="12.75" hidden="false" customHeight="false" outlineLevel="0" collapsed="false">
      <c r="B20" s="12"/>
      <c r="C20" s="3"/>
      <c r="D20" s="3"/>
      <c r="E20" s="0" t="s">
        <v>19</v>
      </c>
    </row>
    <row r="21" customFormat="false" ht="12.75" hidden="false" customHeight="false" outlineLevel="0" collapsed="false">
      <c r="B21" s="12"/>
      <c r="C21" s="3"/>
      <c r="D21" s="3"/>
      <c r="E21" s="0" t="s">
        <v>20</v>
      </c>
      <c r="F21" s="0" t="n">
        <f aca="false">1</f>
        <v>1</v>
      </c>
    </row>
    <row r="22" customFormat="false" ht="12.75" hidden="false" customHeight="false" outlineLevel="0" collapsed="false">
      <c r="B22" s="12"/>
      <c r="C22" s="3"/>
      <c r="D22" s="3"/>
      <c r="E22" s="0" t="s">
        <v>814</v>
      </c>
      <c r="F22" s="0" t="n">
        <f aca="false">3+1</f>
        <v>4</v>
      </c>
    </row>
    <row r="23" customFormat="false" ht="12.75" hidden="false" customHeight="false" outlineLevel="0" collapsed="false">
      <c r="E23" s="0" t="s">
        <v>22</v>
      </c>
    </row>
    <row r="24" customFormat="false" ht="12.75" hidden="false" customHeight="false" outlineLevel="0" collapsed="false">
      <c r="E24" s="7" t="s">
        <v>14</v>
      </c>
      <c r="F24" s="8" t="n">
        <f aca="false">1</f>
        <v>1</v>
      </c>
    </row>
    <row r="25" customFormat="false" ht="12.75" hidden="false" customHeight="true" outlineLevel="0" collapsed="false">
      <c r="E25" s="11" t="s">
        <v>3</v>
      </c>
      <c r="F25" s="15" t="n">
        <f aca="false">SUM(F19:F24)</f>
        <v>6</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16" activeCellId="0" sqref="J16"/>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816</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15</v>
      </c>
      <c r="D4" s="3"/>
      <c r="E4" s="0" t="s">
        <v>6</v>
      </c>
      <c r="F4" s="3" t="n">
        <f aca="false">1</f>
        <v>1</v>
      </c>
    </row>
    <row r="5" customFormat="false" ht="12.75" hidden="false" customHeight="false" outlineLevel="0" collapsed="false">
      <c r="A5" s="0" t="n">
        <v>2</v>
      </c>
      <c r="B5" s="3" t="s">
        <v>7</v>
      </c>
      <c r="C5" s="3" t="n">
        <f aca="false">+F15</f>
        <v>0</v>
      </c>
      <c r="D5" s="3"/>
      <c r="E5" s="0" t="s">
        <v>8</v>
      </c>
    </row>
    <row r="6" customFormat="false" ht="12.75" hidden="false" customHeight="false" outlineLevel="0" collapsed="false">
      <c r="A6" s="0" t="n">
        <v>3</v>
      </c>
      <c r="B6" s="3" t="s">
        <v>9</v>
      </c>
      <c r="C6" s="3" t="n">
        <f aca="false">+F25</f>
        <v>2</v>
      </c>
      <c r="D6" s="3"/>
      <c r="E6" s="7" t="s">
        <v>10</v>
      </c>
      <c r="F6" s="0" t="n">
        <f aca="false">1+1+1+1</f>
        <v>4</v>
      </c>
    </row>
    <row r="7" customFormat="false" ht="12.75" hidden="false" customHeight="false" outlineLevel="0" collapsed="false">
      <c r="A7" s="0" t="n">
        <v>4</v>
      </c>
      <c r="B7" s="3" t="s">
        <v>11</v>
      </c>
      <c r="C7" s="3" t="n">
        <f aca="false">+F31</f>
        <v>0</v>
      </c>
      <c r="D7" s="3"/>
      <c r="E7" s="7" t="s">
        <v>12</v>
      </c>
      <c r="F7" s="8" t="n">
        <f aca="false">1+1+1+1</f>
        <v>4</v>
      </c>
    </row>
    <row r="8" customFormat="false" ht="12.75" hidden="false" customHeight="false" outlineLevel="0" collapsed="false">
      <c r="A8" s="0" t="n">
        <v>5</v>
      </c>
      <c r="B8" s="3" t="s">
        <v>13</v>
      </c>
      <c r="C8" s="3" t="n">
        <v>0</v>
      </c>
      <c r="D8" s="3"/>
      <c r="E8" s="0" t="s">
        <v>14</v>
      </c>
      <c r="F8" s="0" t="n">
        <f aca="false">1+5</f>
        <v>6</v>
      </c>
    </row>
    <row r="9" customFormat="false" ht="13.5" hidden="false" customHeight="false" outlineLevel="0" collapsed="false">
      <c r="A9" s="9"/>
      <c r="B9" s="9" t="s">
        <v>3</v>
      </c>
      <c r="C9" s="10" t="n">
        <f aca="false">SUM(C4:C8)</f>
        <v>17</v>
      </c>
      <c r="D9" s="3"/>
      <c r="E9" s="11" t="s">
        <v>3</v>
      </c>
      <c r="F9" s="10" t="n">
        <f aca="false">SUM(F4:F8)</f>
        <v>15</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0</v>
      </c>
    </row>
    <row r="14" customFormat="false" ht="12.75" hidden="false" customHeight="false" outlineLevel="0" collapsed="false">
      <c r="B14" s="12"/>
      <c r="C14" s="3"/>
      <c r="D14" s="3"/>
      <c r="E14" s="7" t="s">
        <v>14</v>
      </c>
      <c r="F14" s="8" t="n">
        <v>0</v>
      </c>
    </row>
    <row r="15" customFormat="false" ht="13.5" hidden="false" customHeight="false" outlineLevel="0" collapsed="false">
      <c r="B15" s="12"/>
      <c r="C15" s="3"/>
      <c r="D15" s="3"/>
      <c r="E15" s="11" t="s">
        <v>3</v>
      </c>
      <c r="F15" s="10" t="n">
        <f aca="false">SUM(F13:F14)</f>
        <v>0</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row>
    <row r="20" customFormat="false" ht="12.75" hidden="false" customHeight="false" outlineLevel="0" collapsed="false">
      <c r="B20" s="12"/>
      <c r="C20" s="3"/>
      <c r="D20" s="3"/>
      <c r="E20" s="0" t="s">
        <v>19</v>
      </c>
    </row>
    <row r="21" customFormat="false" ht="12.75" hidden="false" customHeight="false" outlineLevel="0" collapsed="false">
      <c r="B21" s="12"/>
      <c r="C21" s="3"/>
      <c r="D21" s="3"/>
      <c r="E21" s="0" t="s">
        <v>20</v>
      </c>
      <c r="F21" s="0" t="n">
        <v>0</v>
      </c>
    </row>
    <row r="22" customFormat="false" ht="12.75" hidden="false" customHeight="false" outlineLevel="0" collapsed="false">
      <c r="B22" s="12"/>
      <c r="C22" s="3"/>
      <c r="D22" s="3"/>
      <c r="E22" s="0" t="s">
        <v>814</v>
      </c>
      <c r="F22" s="0" t="n">
        <f aca="false">1</f>
        <v>1</v>
      </c>
    </row>
    <row r="23" customFormat="false" ht="12.75" hidden="false" customHeight="false" outlineLevel="0" collapsed="false">
      <c r="E23" s="0" t="s">
        <v>22</v>
      </c>
      <c r="F23" s="0" t="n">
        <f aca="false">1</f>
        <v>1</v>
      </c>
    </row>
    <row r="24" customFormat="false" ht="12.75" hidden="false" customHeight="false" outlineLevel="0" collapsed="false">
      <c r="E24" s="7" t="s">
        <v>14</v>
      </c>
      <c r="F24" s="8" t="n">
        <v>0</v>
      </c>
    </row>
    <row r="25" customFormat="false" ht="12.75" hidden="false" customHeight="true" outlineLevel="0" collapsed="false">
      <c r="E25" s="11" t="s">
        <v>3</v>
      </c>
      <c r="F25" s="15" t="n">
        <f aca="false">SUM(F19:F24)</f>
        <v>2</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12" activeCellId="0" sqref="I12"/>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817</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25</v>
      </c>
      <c r="D4" s="3"/>
      <c r="E4" s="0" t="s">
        <v>6</v>
      </c>
      <c r="F4" s="3" t="n">
        <f aca="false">1+1+1+1+1+1+1+1*6</f>
        <v>13</v>
      </c>
    </row>
    <row r="5" customFormat="false" ht="12.75" hidden="false" customHeight="false" outlineLevel="0" collapsed="false">
      <c r="A5" s="0" t="n">
        <v>2</v>
      </c>
      <c r="B5" s="3" t="s">
        <v>7</v>
      </c>
      <c r="C5" s="3" t="n">
        <f aca="false">+F15</f>
        <v>0</v>
      </c>
      <c r="D5" s="3"/>
      <c r="E5" s="0" t="s">
        <v>8</v>
      </c>
      <c r="F5" s="0" t="n">
        <v>1</v>
      </c>
    </row>
    <row r="6" customFormat="false" ht="12.75" hidden="false" customHeight="false" outlineLevel="0" collapsed="false">
      <c r="A6" s="0" t="n">
        <v>3</v>
      </c>
      <c r="B6" s="3" t="s">
        <v>9</v>
      </c>
      <c r="C6" s="3" t="n">
        <f aca="false">+F25</f>
        <v>6</v>
      </c>
      <c r="D6" s="3"/>
      <c r="E6" s="7" t="s">
        <v>10</v>
      </c>
      <c r="F6" s="0" t="n">
        <f aca="false">1+1+1*5</f>
        <v>7</v>
      </c>
    </row>
    <row r="7" customFormat="false" ht="12.75" hidden="false" customHeight="false" outlineLevel="0" collapsed="false">
      <c r="A7" s="0" t="n">
        <v>4</v>
      </c>
      <c r="B7" s="3" t="s">
        <v>11</v>
      </c>
      <c r="C7" s="3" t="n">
        <f aca="false">+F31</f>
        <v>0</v>
      </c>
      <c r="D7" s="3"/>
      <c r="E7" s="7" t="s">
        <v>12</v>
      </c>
      <c r="F7" s="8" t="n">
        <f aca="false">1+1</f>
        <v>2</v>
      </c>
    </row>
    <row r="8" customFormat="false" ht="12.75" hidden="false" customHeight="false" outlineLevel="0" collapsed="false">
      <c r="A8" s="0" t="n">
        <v>5</v>
      </c>
      <c r="B8" s="3" t="s">
        <v>13</v>
      </c>
      <c r="C8" s="3" t="n">
        <v>0</v>
      </c>
      <c r="D8" s="3"/>
      <c r="E8" s="0" t="s">
        <v>14</v>
      </c>
      <c r="F8" s="0" t="n">
        <f aca="false">1+1</f>
        <v>2</v>
      </c>
    </row>
    <row r="9" customFormat="false" ht="13.5" hidden="false" customHeight="false" outlineLevel="0" collapsed="false">
      <c r="A9" s="9"/>
      <c r="B9" s="9" t="s">
        <v>3</v>
      </c>
      <c r="C9" s="10" t="n">
        <f aca="false">SUM(C4:C8)</f>
        <v>31</v>
      </c>
      <c r="D9" s="3"/>
      <c r="E9" s="11" t="s">
        <v>3</v>
      </c>
      <c r="F9" s="10" t="n">
        <f aca="false">SUM(F4:F8)</f>
        <v>25</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0</v>
      </c>
    </row>
    <row r="14" customFormat="false" ht="12.75" hidden="false" customHeight="false" outlineLevel="0" collapsed="false">
      <c r="B14" s="12"/>
      <c r="C14" s="3"/>
      <c r="D14" s="3"/>
      <c r="E14" s="7" t="s">
        <v>14</v>
      </c>
      <c r="F14" s="8" t="n">
        <v>0</v>
      </c>
    </row>
    <row r="15" customFormat="false" ht="13.5" hidden="false" customHeight="false" outlineLevel="0" collapsed="false">
      <c r="B15" s="12"/>
      <c r="C15" s="3"/>
      <c r="D15" s="3"/>
      <c r="E15" s="11" t="s">
        <v>3</v>
      </c>
      <c r="F15" s="10" t="n">
        <f aca="false">SUM(F13:F14)</f>
        <v>0</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row>
    <row r="20" customFormat="false" ht="12.75" hidden="false" customHeight="false" outlineLevel="0" collapsed="false">
      <c r="B20" s="12"/>
      <c r="C20" s="3"/>
      <c r="D20" s="3"/>
      <c r="E20" s="0" t="s">
        <v>19</v>
      </c>
    </row>
    <row r="21" customFormat="false" ht="12.75" hidden="false" customHeight="false" outlineLevel="0" collapsed="false">
      <c r="B21" s="12"/>
      <c r="C21" s="3"/>
      <c r="D21" s="3"/>
      <c r="E21" s="0" t="s">
        <v>20</v>
      </c>
      <c r="F21" s="0" t="n">
        <v>1</v>
      </c>
    </row>
    <row r="22" customFormat="false" ht="12.75" hidden="false" customHeight="false" outlineLevel="0" collapsed="false">
      <c r="B22" s="12"/>
      <c r="C22" s="3"/>
      <c r="D22" s="3"/>
      <c r="E22" s="0" t="s">
        <v>814</v>
      </c>
      <c r="F22" s="0" t="n">
        <f aca="false">1+1+1</f>
        <v>3</v>
      </c>
    </row>
    <row r="23" customFormat="false" ht="12.75" hidden="false" customHeight="false" outlineLevel="0" collapsed="false">
      <c r="E23" s="0" t="s">
        <v>22</v>
      </c>
    </row>
    <row r="24" customFormat="false" ht="12.75" hidden="false" customHeight="false" outlineLevel="0" collapsed="false">
      <c r="E24" s="7" t="s">
        <v>14</v>
      </c>
      <c r="F24" s="8" t="n">
        <f aca="false">1+1</f>
        <v>2</v>
      </c>
    </row>
    <row r="25" customFormat="false" ht="12.75" hidden="false" customHeight="true" outlineLevel="0" collapsed="false">
      <c r="E25" s="11" t="s">
        <v>3</v>
      </c>
      <c r="F25" s="15" t="n">
        <f aca="false">SUM(F19:F24)</f>
        <v>6</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5" activeCellId="0" sqref="F5"/>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818</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8</v>
      </c>
      <c r="D4" s="3"/>
      <c r="E4" s="0" t="s">
        <v>6</v>
      </c>
      <c r="F4" s="3" t="n">
        <f aca="false">1+1+1+1+1</f>
        <v>5</v>
      </c>
    </row>
    <row r="5" customFormat="false" ht="12.75" hidden="false" customHeight="false" outlineLevel="0" collapsed="false">
      <c r="A5" s="0" t="n">
        <v>2</v>
      </c>
      <c r="B5" s="3" t="s">
        <v>7</v>
      </c>
      <c r="C5" s="3" t="n">
        <f aca="false">+F15</f>
        <v>0</v>
      </c>
      <c r="D5" s="3"/>
      <c r="E5" s="0" t="s">
        <v>8</v>
      </c>
    </row>
    <row r="6" customFormat="false" ht="12.75" hidden="false" customHeight="false" outlineLevel="0" collapsed="false">
      <c r="A6" s="0" t="n">
        <v>3</v>
      </c>
      <c r="B6" s="3" t="s">
        <v>9</v>
      </c>
      <c r="C6" s="3" t="n">
        <f aca="false">+F25</f>
        <v>9</v>
      </c>
      <c r="D6" s="3"/>
      <c r="E6" s="7" t="s">
        <v>10</v>
      </c>
      <c r="F6" s="0" t="n">
        <v>2</v>
      </c>
    </row>
    <row r="7" customFormat="false" ht="12.75" hidden="false" customHeight="false" outlineLevel="0" collapsed="false">
      <c r="A7" s="0" t="n">
        <v>4</v>
      </c>
      <c r="B7" s="3" t="s">
        <v>11</v>
      </c>
      <c r="C7" s="3" t="n">
        <f aca="false">+F31</f>
        <v>0</v>
      </c>
      <c r="D7" s="3"/>
      <c r="E7" s="7" t="s">
        <v>12</v>
      </c>
      <c r="F7" s="8"/>
    </row>
    <row r="8" customFormat="false" ht="12.75" hidden="false" customHeight="false" outlineLevel="0" collapsed="false">
      <c r="A8" s="0" t="n">
        <v>5</v>
      </c>
      <c r="B8" s="3" t="s">
        <v>13</v>
      </c>
      <c r="C8" s="3" t="n">
        <v>0</v>
      </c>
      <c r="D8" s="3"/>
      <c r="E8" s="0" t="s">
        <v>14</v>
      </c>
      <c r="F8" s="0" t="n">
        <v>1</v>
      </c>
    </row>
    <row r="9" customFormat="false" ht="13.5" hidden="false" customHeight="false" outlineLevel="0" collapsed="false">
      <c r="A9" s="9"/>
      <c r="B9" s="9" t="s">
        <v>3</v>
      </c>
      <c r="C9" s="10" t="n">
        <f aca="false">SUM(C4:C8)</f>
        <v>17</v>
      </c>
      <c r="D9" s="3"/>
      <c r="E9" s="11" t="s">
        <v>3</v>
      </c>
      <c r="F9" s="10" t="n">
        <f aca="false">SUM(F4:F8)</f>
        <v>8</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0</v>
      </c>
    </row>
    <row r="14" customFormat="false" ht="12.75" hidden="false" customHeight="false" outlineLevel="0" collapsed="false">
      <c r="B14" s="12"/>
      <c r="C14" s="3"/>
      <c r="D14" s="3"/>
      <c r="E14" s="7" t="s">
        <v>14</v>
      </c>
      <c r="F14" s="8" t="n">
        <v>0</v>
      </c>
    </row>
    <row r="15" customFormat="false" ht="13.5" hidden="false" customHeight="false" outlineLevel="0" collapsed="false">
      <c r="B15" s="12"/>
      <c r="C15" s="3"/>
      <c r="D15" s="3"/>
      <c r="E15" s="11" t="s">
        <v>3</v>
      </c>
      <c r="F15" s="10" t="n">
        <f aca="false">SUM(F13:F14)</f>
        <v>0</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t="n">
        <f aca="false">1+1</f>
        <v>2</v>
      </c>
    </row>
    <row r="20" customFormat="false" ht="12.75" hidden="false" customHeight="false" outlineLevel="0" collapsed="false">
      <c r="B20" s="12"/>
      <c r="C20" s="3"/>
      <c r="D20" s="3"/>
      <c r="E20" s="0" t="s">
        <v>19</v>
      </c>
      <c r="F20" s="0" t="n">
        <v>0</v>
      </c>
    </row>
    <row r="21" customFormat="false" ht="12.75" hidden="false" customHeight="false" outlineLevel="0" collapsed="false">
      <c r="B21" s="12"/>
      <c r="C21" s="3"/>
      <c r="D21" s="3"/>
      <c r="E21" s="0" t="s">
        <v>20</v>
      </c>
      <c r="F21" s="0" t="n">
        <f aca="false">1+1+1+1</f>
        <v>4</v>
      </c>
    </row>
    <row r="22" customFormat="false" ht="12.75" hidden="false" customHeight="false" outlineLevel="0" collapsed="false">
      <c r="B22" s="12"/>
      <c r="C22" s="3"/>
      <c r="D22" s="3"/>
      <c r="E22" s="0" t="s">
        <v>814</v>
      </c>
      <c r="F22" s="0" t="n">
        <f aca="false">1+1+1</f>
        <v>3</v>
      </c>
    </row>
    <row r="23" customFormat="false" ht="12.75" hidden="false" customHeight="false" outlineLevel="0" collapsed="false">
      <c r="E23" s="0" t="s">
        <v>22</v>
      </c>
      <c r="F23" s="0" t="n">
        <v>0</v>
      </c>
    </row>
    <row r="24" customFormat="false" ht="12.75" hidden="false" customHeight="false" outlineLevel="0" collapsed="false">
      <c r="E24" s="7" t="s">
        <v>14</v>
      </c>
      <c r="F24" s="8" t="n">
        <v>0</v>
      </c>
    </row>
    <row r="25" customFormat="false" ht="12.75" hidden="false" customHeight="true" outlineLevel="0" collapsed="false">
      <c r="E25" s="11" t="s">
        <v>3</v>
      </c>
      <c r="F25" s="15" t="n">
        <f aca="false">SUM(F19:F24)</f>
        <v>9</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819</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11</v>
      </c>
      <c r="D4" s="3"/>
      <c r="E4" s="0" t="s">
        <v>6</v>
      </c>
      <c r="F4" s="3" t="n">
        <f aca="false">1+1+1+1</f>
        <v>4</v>
      </c>
    </row>
    <row r="5" customFormat="false" ht="12.75" hidden="false" customHeight="false" outlineLevel="0" collapsed="false">
      <c r="A5" s="0" t="n">
        <v>2</v>
      </c>
      <c r="B5" s="3" t="s">
        <v>7</v>
      </c>
      <c r="C5" s="3" t="n">
        <f aca="false">+F15</f>
        <v>0</v>
      </c>
      <c r="D5" s="3"/>
      <c r="E5" s="0" t="s">
        <v>8</v>
      </c>
      <c r="F5" s="0" t="n">
        <v>0</v>
      </c>
    </row>
    <row r="6" customFormat="false" ht="12.75" hidden="false" customHeight="false" outlineLevel="0" collapsed="false">
      <c r="A6" s="0" t="n">
        <v>3</v>
      </c>
      <c r="B6" s="3" t="s">
        <v>9</v>
      </c>
      <c r="C6" s="3" t="n">
        <f aca="false">+F25</f>
        <v>1</v>
      </c>
      <c r="D6" s="3"/>
      <c r="E6" s="7" t="s">
        <v>10</v>
      </c>
      <c r="F6" s="0" t="n">
        <f aca="false">1+1+1+1</f>
        <v>4</v>
      </c>
    </row>
    <row r="7" customFormat="false" ht="12.75" hidden="false" customHeight="false" outlineLevel="0" collapsed="false">
      <c r="A7" s="0" t="n">
        <v>4</v>
      </c>
      <c r="B7" s="3" t="s">
        <v>11</v>
      </c>
      <c r="C7" s="3" t="n">
        <f aca="false">+F31</f>
        <v>0</v>
      </c>
      <c r="D7" s="3"/>
      <c r="E7" s="7" t="s">
        <v>12</v>
      </c>
      <c r="F7" s="8" t="n">
        <f aca="false">1+1</f>
        <v>2</v>
      </c>
    </row>
    <row r="8" customFormat="false" ht="12.75" hidden="false" customHeight="false" outlineLevel="0" collapsed="false">
      <c r="A8" s="0" t="n">
        <v>5</v>
      </c>
      <c r="B8" s="3" t="s">
        <v>13</v>
      </c>
      <c r="C8" s="3" t="n">
        <v>0</v>
      </c>
      <c r="D8" s="3"/>
      <c r="E8" s="0" t="s">
        <v>14</v>
      </c>
      <c r="F8" s="0" t="n">
        <v>1</v>
      </c>
    </row>
    <row r="9" customFormat="false" ht="13.5" hidden="false" customHeight="false" outlineLevel="0" collapsed="false">
      <c r="A9" s="9"/>
      <c r="B9" s="9" t="s">
        <v>3</v>
      </c>
      <c r="C9" s="10" t="n">
        <f aca="false">SUM(C4:C8)</f>
        <v>12</v>
      </c>
      <c r="D9" s="3"/>
      <c r="E9" s="11" t="s">
        <v>3</v>
      </c>
      <c r="F9" s="10" t="n">
        <f aca="false">SUM(F4:F8)</f>
        <v>11</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0</v>
      </c>
    </row>
    <row r="14" customFormat="false" ht="12.75" hidden="false" customHeight="false" outlineLevel="0" collapsed="false">
      <c r="B14" s="12"/>
      <c r="C14" s="3"/>
      <c r="D14" s="3"/>
      <c r="E14" s="7" t="s">
        <v>14</v>
      </c>
      <c r="F14" s="8" t="n">
        <v>0</v>
      </c>
    </row>
    <row r="15" customFormat="false" ht="13.5" hidden="false" customHeight="false" outlineLevel="0" collapsed="false">
      <c r="B15" s="12"/>
      <c r="C15" s="3"/>
      <c r="D15" s="3"/>
      <c r="E15" s="11" t="s">
        <v>3</v>
      </c>
      <c r="F15" s="10" t="n">
        <f aca="false">SUM(F13:F14)</f>
        <v>0</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t="n">
        <v>0</v>
      </c>
    </row>
    <row r="20" customFormat="false" ht="12.75" hidden="false" customHeight="false" outlineLevel="0" collapsed="false">
      <c r="B20" s="12"/>
      <c r="C20" s="3"/>
      <c r="D20" s="3"/>
      <c r="E20" s="0" t="s">
        <v>19</v>
      </c>
      <c r="F20" s="0" t="n">
        <v>0</v>
      </c>
    </row>
    <row r="21" customFormat="false" ht="12.75" hidden="false" customHeight="false" outlineLevel="0" collapsed="false">
      <c r="B21" s="12"/>
      <c r="C21" s="3"/>
      <c r="D21" s="3"/>
      <c r="E21" s="0" t="s">
        <v>20</v>
      </c>
      <c r="F21" s="0" t="n">
        <v>1</v>
      </c>
    </row>
    <row r="22" customFormat="false" ht="12.75" hidden="false" customHeight="false" outlineLevel="0" collapsed="false">
      <c r="B22" s="12"/>
      <c r="C22" s="3"/>
      <c r="D22" s="3"/>
      <c r="E22" s="0" t="s">
        <v>814</v>
      </c>
      <c r="F22" s="0" t="n">
        <v>0</v>
      </c>
    </row>
    <row r="23" customFormat="false" ht="12.75" hidden="false" customHeight="false" outlineLevel="0" collapsed="false">
      <c r="E23" s="0" t="s">
        <v>22</v>
      </c>
      <c r="F23" s="0" t="n">
        <v>0</v>
      </c>
    </row>
    <row r="24" customFormat="false" ht="12.75" hidden="false" customHeight="false" outlineLevel="0" collapsed="false">
      <c r="E24" s="7" t="s">
        <v>14</v>
      </c>
      <c r="F24" s="8" t="n">
        <v>0</v>
      </c>
    </row>
    <row r="25" customFormat="false" ht="12.75" hidden="false" customHeight="true" outlineLevel="0" collapsed="false">
      <c r="E25" s="11" t="s">
        <v>3</v>
      </c>
      <c r="F25" s="15" t="n">
        <f aca="false">SUM(F19:F24)</f>
        <v>1</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95"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2000-10-01T16:19:32Z</dcterms:created>
  <dc:creator>John &amp; Debbie Brackett</dc:creator>
  <dc:description>- Oracle 8i ODBC QueryFix Applied</dc:description>
  <dc:language>en-US</dc:language>
  <cp:lastModifiedBy>nhernand</cp:lastModifiedBy>
  <cp:lastPrinted>2001-02-09T20:15:30Z</cp:lastPrinted>
  <dcterms:modified xsi:type="dcterms:W3CDTF">2000-11-05T17:54:48Z</dcterms:modified>
  <cp:revision>0</cp:revision>
  <dc:subject/>
  <dc:title/>
</cp:coreProperties>
</file>