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27.xml" ContentType="application/vnd.openxmlformats-officedocument.spreadsheetml.worksheet+xml"/>
  <Override PartName="/xl/worksheets/sheet15.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APril 19 to April 26" sheetId="1" state="visible" r:id="rId3"/>
    <sheet name="Daily log - date" sheetId="2" state="visible" r:id="rId4"/>
    <sheet name="Sum APril 11 to April 18" sheetId="3" state="visible" r:id="rId5"/>
    <sheet name="Sum APril 4 to April 10" sheetId="4" state="visible" r:id="rId6"/>
    <sheet name="Sum Mar 28 to Apr 3" sheetId="5" state="visible" r:id="rId7"/>
    <sheet name="Sum Mar 21 to Mar 27" sheetId="6" state="visible" r:id="rId8"/>
    <sheet name="Sum Mar 14 to Mar 20" sheetId="7" state="visible" r:id="rId9"/>
    <sheet name="Sum Mar 7 to Mar 13" sheetId="8" state="visible" r:id="rId10"/>
    <sheet name="Sum Feb 28 to Mar 6" sheetId="9" state="visible" r:id="rId11"/>
    <sheet name="Sum Feb 21 to 27" sheetId="10" state="visible" r:id="rId12"/>
    <sheet name="Sum Feb 14 to 20" sheetId="11" state="visible" r:id="rId13"/>
    <sheet name="Sum Feb 7 to 13" sheetId="12" state="visible" r:id="rId14"/>
    <sheet name="Sum Jan 31 to Feb 6" sheetId="13" state="visible" r:id="rId15"/>
    <sheet name="Sum Jan 24 to30" sheetId="14" state="visible" r:id="rId16"/>
    <sheet name="Sum Jan 17 to 23" sheetId="15" state="visible" r:id="rId17"/>
    <sheet name="Sum Jan 10 to 16" sheetId="16" state="visible" r:id="rId18"/>
    <sheet name="Sum Jan 3 to 9" sheetId="17" state="visible" r:id="rId19"/>
    <sheet name="Sum Dec 27-Jan 2" sheetId="18" state="visible" r:id="rId20"/>
    <sheet name="Sum Dec 20 to 26" sheetId="19" state="visible" r:id="rId21"/>
    <sheet name="Sum Dec 13 to 19" sheetId="20" state="visible" r:id="rId22"/>
    <sheet name="Sum Dec 6 to 12" sheetId="21" state="visible" r:id="rId23"/>
    <sheet name="Sum Nov 29 to Dec 5" sheetId="22" state="visible" r:id="rId24"/>
    <sheet name="Sum Nov 22 to 28" sheetId="23" state="visible" r:id="rId25"/>
    <sheet name="Sum Nov 15 to 21" sheetId="24" state="visible" r:id="rId26"/>
    <sheet name="Sum Nov 8 to 14" sheetId="25" state="visible" r:id="rId27"/>
    <sheet name="Sum Nov 1 to 7" sheetId="26" state="visible" r:id="rId28"/>
    <sheet name="Bridgeline" sheetId="27" state="visible" r:id="rId29"/>
  </sheets>
  <definedNames>
    <definedName function="false" hidden="false" localSheetId="26" name="_xlnm.Print_Area" vbProcedure="false">Bridgeline!$A$1:$H$26</definedName>
    <definedName function="false" hidden="false" localSheetId="1" name="_xlnm.Print_Area" vbProcedure="false">'Daily log - date'!$A$1:$N$52</definedName>
    <definedName function="false" hidden="false" localSheetId="1" name="_xlnm.Print_Titles" vbProcedure="false">'Daily log - date'!$1:$1</definedName>
    <definedName function="false" hidden="true" localSheetId="1" name="_xlnm._FilterDatabase" vbProcedure="false">'Daily log - date'!$C$1:$C$597</definedName>
    <definedName function="false" hidden="false" localSheetId="2" name="_xlnm.Print_Area" vbProcedure="false">'Sum APril 11 to April 18'!$A$1:$G$32</definedName>
    <definedName function="false" hidden="false" localSheetId="0" name="_xlnm.Print_Area" vbProcedure="false">'Sum APril 19 to April 26'!$A$1:$G$32</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11</xdr:col>
                <xdr:colOff>1</xdr:colOff>
                <xdr:row>1</xdr:row>
                <xdr:rowOff>0</xdr:rowOff>
              </xdr:from>
              <xdr:to>
                <xdr:col>12</xdr:col>
                <xdr:colOff>62</xdr:colOff>
                <xdr:row>13</xdr:row>
                <xdr:rowOff>4</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16</xdr:col>
                <xdr:colOff>61</xdr:colOff>
                <xdr:row>0</xdr:row>
                <xdr:rowOff>34</xdr:rowOff>
              </xdr:from>
              <xdr:to>
                <xdr:col>20</xdr:col>
                <xdr:colOff>17</xdr:colOff>
                <xdr:row>14</xdr:row>
                <xdr:rowOff>13</xdr:rowOff>
              </xdr:to>
            </anchor>
          </commentPr>
        </mc:Choice>
        <mc:Fallback/>
      </mc:AlternateContent>
    </comment>
  </commentList>
</comments>
</file>

<file path=xl/sharedStrings.xml><?xml version="1.0" encoding="utf-8"?>
<sst xmlns="http://schemas.openxmlformats.org/spreadsheetml/2006/main" count="5365" uniqueCount="1279">
  <si>
    <t xml:space="preserve">Week summary (April 19 to April 26)</t>
  </si>
  <si>
    <t xml:space="preserve">Category</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</si>
  <si>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</si>
  <si>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</si>
  <si>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</si>
  <si>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</si>
  <si>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</si>
  <si>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</si>
  <si>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Officialized on time but needed recalc</t>
  </si>
  <si>
    <t xml:space="preserve">IT Software Problems</t>
  </si>
  <si>
    <t xml:space="preserve">Book not officialized</t>
  </si>
  <si>
    <t xml:space="preserve">Miscellaneous</t>
  </si>
  <si>
    <t xml:space="preserve">No process in place</t>
  </si>
  <si>
    <t xml:space="preserve">Uncontrollable</t>
  </si>
  <si>
    <t xml:space="preserve">Other</t>
  </si>
  <si>
    <t xml:space="preserve">Breakdown of Cat 2</t>
  </si>
  <si>
    <t xml:space="preserve">Computer breakdown</t>
  </si>
  <si>
    <t xml:space="preserve">Breakdown of Cat 3</t>
  </si>
  <si>
    <t xml:space="preserve">Correct inputs, incorrect outputs</t>
  </si>
  <si>
    <t xml:space="preserve">Slow feeds</t>
  </si>
  <si>
    <t xml:space="preserve">Feed problem</t>
  </si>
  <si>
    <t xml:space="preserve">Books shown as officialized, but not RiskTrac</t>
  </si>
  <si>
    <t xml:space="preserve">Application down alternate system used</t>
  </si>
  <si>
    <t xml:space="preserve">Breakdown of Cat 4</t>
  </si>
  <si>
    <t xml:space="preserve">Credit interface</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</si>
  <si>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</si>
  <si>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</si>
  <si>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</si>
  <si>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</si>
  <si>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</si>
  <si>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</si>
  <si>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</si>
  <si>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</si>
  <si>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</si>
  <si>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</si>
  <si>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</si>
  <si>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</si>
  <si>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</si>
  <si>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</si>
  <si>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Total Errors for the Week of  April 19 to Apr 26</t>
  </si>
  <si>
    <t xml:space="preserve">Risk Controls</t>
  </si>
  <si>
    <t xml:space="preserve">UK EBS</t>
  </si>
  <si>
    <t xml:space="preserve">EBS</t>
  </si>
  <si>
    <t xml:space="preserve">RM</t>
  </si>
  <si>
    <t xml:space="preserve">Spreadsheet was sent late.</t>
  </si>
  <si>
    <t xml:space="preserve">Y</t>
  </si>
  <si>
    <t xml:space="preserve">EES-BOOKS-ENPOWER</t>
  </si>
  <si>
    <t xml:space="preserve">EES</t>
  </si>
  <si>
    <t xml:space="preserve">Book was officialized late due to  problems.</t>
  </si>
  <si>
    <t xml:space="preserve"> Implementation of new Active/Inactive book website should help identify any unofficialized books during end of day process</t>
  </si>
  <si>
    <t xml:space="preserve">EPMI-NE-PHYS-PRC</t>
  </si>
  <si>
    <t xml:space="preserve">Power</t>
  </si>
  <si>
    <t xml:space="preserve">Book was not officialized.  Has no positions.</t>
  </si>
  <si>
    <t xml:space="preserve">N</t>
  </si>
  <si>
    <t xml:space="preserve">GD-CENTRAL-IDX</t>
  </si>
  <si>
    <t xml:space="preserve">Gas</t>
  </si>
  <si>
    <t xml:space="preserve">Book was reofficialized.  Index book - does not effect VaR, but effects  credit.</t>
  </si>
  <si>
    <t xml:space="preserve">UK POWER</t>
  </si>
  <si>
    <t xml:space="preserve">IT</t>
  </si>
  <si>
    <t xml:space="preserve">Server/hardware issues.</t>
  </si>
  <si>
    <t xml:space="preserve">Total Errors for the Week of  April 11 to Apr 18</t>
  </si>
  <si>
    <t xml:space="preserve">UK Power</t>
  </si>
  <si>
    <t xml:space="preserve">Database problems.  </t>
  </si>
  <si>
    <t xml:space="preserve">FT-NORTHWEST-IDX</t>
  </si>
  <si>
    <t xml:space="preserve">Book was not officialized.  No trades, no counterparties.</t>
  </si>
  <si>
    <t xml:space="preserve">EPMI-CL-SO2-INV-PRC/EPMI-NOX-INV-PRC/EPMI-NOX-PRC/EPMI-SO2-INV-PRC/EPMI-SOC-PRC</t>
  </si>
  <si>
    <t xml:space="preserve">Enpower problems.</t>
  </si>
  <si>
    <t xml:space="preserve">UK Power </t>
  </si>
  <si>
    <t xml:space="preserve">Enron Direct positions are not pulling in correctly.  </t>
  </si>
  <si>
    <t xml:space="preserve">Market risk is looking at positions to see if they are correct.</t>
  </si>
  <si>
    <t xml:space="preserve">FT-INT-CEN-NEW-GDL</t>
  </si>
  <si>
    <t xml:space="preserve">Book was not officialized.  All internal trades and very small positions.</t>
  </si>
  <si>
    <t xml:space="preserve">NG-PRICE-CRUDE-PRC</t>
  </si>
  <si>
    <t xml:space="preserve">EES - Power West - PRC</t>
  </si>
  <si>
    <t xml:space="preserve">Second leg was not loaded into Npower.</t>
  </si>
  <si>
    <t xml:space="preserve">Rm needs to insure data is properly captured and reported.</t>
  </si>
  <si>
    <t xml:space="preserve">DUB-ERMS-EXL-PRC</t>
  </si>
  <si>
    <t xml:space="preserve">Positions were loaded incorrectly.</t>
  </si>
  <si>
    <t xml:space="preserve">E-LOCALLOOP-ACC-PRC</t>
  </si>
  <si>
    <t xml:space="preserve">Book Administrator claimed to have had technology problems.</t>
  </si>
  <si>
    <t xml:space="preserve">IT will evaluate the process.</t>
  </si>
  <si>
    <t xml:space="preserve">EAF-AUS-PRC</t>
  </si>
  <si>
    <t xml:space="preserve">Australia</t>
  </si>
  <si>
    <t xml:space="preserve">In the process of being researched.</t>
  </si>
  <si>
    <t xml:space="preserve">Risk Controls has e-mailed the Australia office requesting an explanation.</t>
  </si>
  <si>
    <t xml:space="preserve">EBS-ADV-PRC</t>
  </si>
  <si>
    <t xml:space="preserve">MG-AGRI-COCA-PRC</t>
  </si>
  <si>
    <t xml:space="preserve">FX/EQUITY</t>
  </si>
  <si>
    <t xml:space="preserve">Tech. Problems.  In the process of being researched</t>
  </si>
  <si>
    <t xml:space="preserve">MTM run failed because curves could not be found.</t>
  </si>
  <si>
    <t xml:space="preserve">IT is working on correcting the problems.  </t>
  </si>
  <si>
    <t xml:space="preserve">EPMI-HRLY-SE-PRC</t>
  </si>
  <si>
    <t xml:space="preserve">Book was not officialized.  Transferred positions to price book.  No positions in book.</t>
  </si>
  <si>
    <t xml:space="preserve">Needs to be marked inactive.</t>
  </si>
  <si>
    <t xml:space="preserve">PAPER-AFF-PRC</t>
  </si>
  <si>
    <t xml:space="preserve">Paper</t>
  </si>
  <si>
    <t xml:space="preserve">Book was not officialized.  A passthrough book.  No positions, no trades.</t>
  </si>
  <si>
    <t xml:space="preserve">Total Errors for the Week of  April 4 to Apr 10</t>
  </si>
  <si>
    <t xml:space="preserve">Books were officialized late. </t>
  </si>
  <si>
    <t xml:space="preserve">Curve problems were corrected and books were officialized.</t>
  </si>
  <si>
    <t xml:space="preserve">Continental Power</t>
  </si>
  <si>
    <t xml:space="preserve">EPMI-LT-NW-EXT</t>
  </si>
  <si>
    <t xml:space="preserve">Transferred positions to price books.</t>
  </si>
  <si>
    <t xml:space="preserve">Book needs to be made inactive.</t>
  </si>
  <si>
    <t xml:space="preserve">EPMI-LT-SW-EXT</t>
  </si>
  <si>
    <t xml:space="preserve">FT-ST-NAP-GDL</t>
  </si>
  <si>
    <t xml:space="preserve">Not using book.</t>
  </si>
  <si>
    <t xml:space="preserve">Liquids</t>
  </si>
  <si>
    <t xml:space="preserve">Book was not officialized.</t>
  </si>
  <si>
    <t xml:space="preserve">EBS-Advertising</t>
  </si>
  <si>
    <t xml:space="preserve">Advertising</t>
  </si>
  <si>
    <t xml:space="preserve">RM/IT</t>
  </si>
  <si>
    <t xml:space="preserve">1</t>
  </si>
  <si>
    <t xml:space="preserve">EBS started uploading curves.  Having problems with the dates being translated in the upload process</t>
  </si>
  <si>
    <t xml:space="preserve">EBS to call Virenda upon transmittal to ensure that dates come across appropriately.</t>
  </si>
  <si>
    <t xml:space="preserve">EBS - Bandwidth</t>
  </si>
  <si>
    <t xml:space="preserve">Bandwidth</t>
  </si>
  <si>
    <t xml:space="preserve">INTRA-ST-NAP-BAS</t>
  </si>
  <si>
    <t xml:space="preserve">Forgot to officialize book.  However, no positions in the future.</t>
  </si>
  <si>
    <t xml:space="preserve">Make book dormant in the future.</t>
  </si>
  <si>
    <t xml:space="preserve">INTRA-ST-NAP-IDX</t>
  </si>
  <si>
    <t xml:space="preserve">INTRA-ST-NAP-PRC</t>
  </si>
  <si>
    <t xml:space="preserve">INTRA-Denver-PRC</t>
  </si>
  <si>
    <t xml:space="preserve">Book was not officialized.  Contains one annuity with an Enron related entity.</t>
  </si>
  <si>
    <t xml:space="preserve">INTRA-Denver-IDX</t>
  </si>
  <si>
    <t xml:space="preserve">Book was not officialized.  No positions.  Does not effect VAR or Credit.</t>
  </si>
  <si>
    <t xml:space="preserve">INTRA-Denver-BAS</t>
  </si>
  <si>
    <t xml:space="preserve">EES-Canada-PRC</t>
  </si>
  <si>
    <t xml:space="preserve">Book was not loaded as did not receive curve info timely.</t>
  </si>
  <si>
    <t xml:space="preserve">Curve data to be received timely.</t>
  </si>
  <si>
    <t xml:space="preserve">COAL-OPTI-XL-PRC</t>
  </si>
  <si>
    <t xml:space="preserve">Coal</t>
  </si>
  <si>
    <t xml:space="preserve">Books was loaded last night before 5 pm, however, did not get into RisktRAC.  Reloaded at 7:55.</t>
  </si>
  <si>
    <t xml:space="preserve">COAL-ERMS-XL-PRC</t>
  </si>
  <si>
    <t xml:space="preserve">Book was not officialized.  Port Calc is failing.</t>
  </si>
  <si>
    <t xml:space="preserve">Houston-IT looking into why PortCalc is failing.</t>
  </si>
  <si>
    <t xml:space="preserve">Book was officialized late because evaluation was left out.</t>
  </si>
  <si>
    <t xml:space="preserve">IT issue - problem was resolved.</t>
  </si>
  <si>
    <t xml:space="preserve">Books and spreadsheets were not loaded for the 6 am run.  Were loaded late due to some new NETA issues.  Working on a fix to the feed to accommodate NETA.</t>
  </si>
  <si>
    <t xml:space="preserve">IT working to resolve issues.</t>
  </si>
  <si>
    <t xml:space="preserve">Nordic Power</t>
  </si>
  <si>
    <t xml:space="preserve">Book was not officialized for the 6 am load.  Was officialized late due to system problems in Scandinavia.</t>
  </si>
  <si>
    <t xml:space="preserve">None</t>
  </si>
  <si>
    <t xml:space="preserve">FT-ENOVRT-GDL</t>
  </si>
  <si>
    <t xml:space="preserve">GAS</t>
  </si>
  <si>
    <t xml:space="preserve">Book was not officialized, however contains no deals or positions, as such no impact on VaR or Credit.</t>
  </si>
  <si>
    <t xml:space="preserve">FT-NW-XL-OPT-BAS</t>
  </si>
  <si>
    <t xml:space="preserve">FT-NW-XL-OPT-PRC</t>
  </si>
  <si>
    <t xml:space="preserve">FT-SITHE-HEDGE-IDX</t>
  </si>
  <si>
    <t xml:space="preserve">Book was not officialized - Index book.</t>
  </si>
  <si>
    <t xml:space="preserve">GD-NEW-XL-OPT-BAS</t>
  </si>
  <si>
    <t xml:space="preserve">Mark as "DORMANT"  per Darron Giron</t>
  </si>
  <si>
    <t xml:space="preserve">Develop process to identify dormant books.</t>
  </si>
  <si>
    <t xml:space="preserve">GD-NEW-XL-OPT-PRC</t>
  </si>
  <si>
    <t xml:space="preserve">INTRA-ONT-CAD-GDL</t>
  </si>
  <si>
    <t xml:space="preserve">PAPER-CAND-NWSP-PRC</t>
  </si>
  <si>
    <t xml:space="preserve">New person has been instructed to officialize book.</t>
  </si>
  <si>
    <t xml:space="preserve">PAPER-CONSOL-PRC</t>
  </si>
  <si>
    <t xml:space="preserve">Book was officialized late.</t>
  </si>
  <si>
    <t xml:space="preserve">Book was received late.</t>
  </si>
  <si>
    <t xml:space="preserve">FX-USD</t>
  </si>
  <si>
    <t xml:space="preserve">Financial</t>
  </si>
  <si>
    <t xml:space="preserve">Procedures were followed, however, file did make it to RisktRac.  No credit or VaR issues.</t>
  </si>
  <si>
    <t xml:space="preserve">Looking to see if there is a problem with the file.</t>
  </si>
  <si>
    <t xml:space="preserve">Book was not officialized.  However, no positions, so no credit or VaR issues.</t>
  </si>
  <si>
    <t xml:space="preserve">POWER-SS-R1B-PRC</t>
  </si>
  <si>
    <t xml:space="preserve">Spreadsheet was not uploaded.</t>
  </si>
  <si>
    <t xml:space="preserve">PWR-MW-GAS-MTM-GDL</t>
  </si>
  <si>
    <t xml:space="preserve">Book was not officialized.  Officialized in the morning.</t>
  </si>
  <si>
    <t xml:space="preserve">Innovate</t>
  </si>
  <si>
    <t xml:space="preserve">FT-IM-ENOV-GDL</t>
  </si>
  <si>
    <t xml:space="preserve">Book was not officialized due to new person.</t>
  </si>
  <si>
    <t xml:space="preserve">     N</t>
  </si>
  <si>
    <t xml:space="preserve">Power-SS-R1B-PRC</t>
  </si>
  <si>
    <t xml:space="preserve">Spreadsheet that were not uploaded.</t>
  </si>
  <si>
    <t xml:space="preserve">Power-SS-R3C-PRC</t>
  </si>
  <si>
    <t xml:space="preserve">Spreadsheet that was not uploaded.</t>
  </si>
  <si>
    <t xml:space="preserve">Enpower does not store derived curves.</t>
  </si>
  <si>
    <t xml:space="preserve">Enpower to create functionality to store derived curves.</t>
  </si>
  <si>
    <t xml:space="preserve">Incorrect curve loaded.  Resulted in $15.8 million problem.   Book was reofficialized.</t>
  </si>
  <si>
    <t xml:space="preserve">Develop method to test curve data before transmission.</t>
  </si>
  <si>
    <t xml:space="preserve">UK Gas</t>
  </si>
  <si>
    <t xml:space="preserve">IT/RM</t>
  </si>
  <si>
    <t xml:space="preserve">MTM failure.  Reloaded and ran.</t>
  </si>
  <si>
    <t xml:space="preserve">IT to resolve.</t>
  </si>
  <si>
    <t xml:space="preserve">Positions can across correctly, however, not pulling the correct price curves (curves are pulled from the wrong table).  Books were reofficialized.</t>
  </si>
  <si>
    <t xml:space="preserve">IT to address capture and transmission of data.</t>
  </si>
  <si>
    <t xml:space="preserve">Liquids VAR</t>
  </si>
  <si>
    <t xml:space="preserve">Liquids VaR incorrect because there was not a price curve for unleaded.  </t>
  </si>
  <si>
    <t xml:space="preserve">Issue has been resolved by marking last price for prompt month in curve.</t>
  </si>
  <si>
    <t xml:space="preserve">Total Errors for the Week of  Mar 28 to Apr 3</t>
  </si>
  <si>
    <t xml:space="preserve">Book officialized late due to continuing issues related to breakout of deals for NEETA requirement. </t>
  </si>
  <si>
    <t xml:space="preserve">IT has developed procedures to resolve issues.  Going forward data should be timely.</t>
  </si>
  <si>
    <t xml:space="preserve">FT-CAND-BC-GD-GDL</t>
  </si>
  <si>
    <t xml:space="preserve">Positions on books have liquidated.  Books have been officialized to zero as required.  Failed to notify RiskControls that books were inactive.  </t>
  </si>
  <si>
    <t xml:space="preserve">No further action required as release of Active/Inactive book list will allow the BA's to mark books as inactive.</t>
  </si>
  <si>
    <t xml:space="preserve">FT-CAND-EGSC-G PRC, BAS</t>
  </si>
  <si>
    <t xml:space="preserve">INTRA-DENVER-PRC</t>
  </si>
  <si>
    <t xml:space="preserve">Book was not officialized</t>
  </si>
  <si>
    <t xml:space="preserve">FT-SOUTHEAST-GDL</t>
  </si>
  <si>
    <t xml:space="preserve">AGG-GAS VAR RERUN</t>
  </si>
  <si>
    <t xml:space="preserve">New curve was entered into RIsktRAC with no related volatility, which generated an incorrect VaR number. Issue was identified and corrected. VaR was rerun.  </t>
  </si>
  <si>
    <t xml:space="preserve">Limit acces to add and update curve date to insure only fully trained personel enter data.</t>
  </si>
  <si>
    <t xml:space="preserve">Due to incorrect deal entry positions had to be corrected and updated.  Additionally, the Omicron curve data (volatility) was incorrect which generated an over inflated VaR.  Once data was corrected  VaR was rerun.</t>
  </si>
  <si>
    <t xml:space="preserve">Eastern Spreadsheets</t>
  </si>
  <si>
    <t xml:space="preserve">Books not officialized on time.</t>
  </si>
  <si>
    <t xml:space="preserve">UK Curves were not available, reverted to prior day.  Post Neeta Breakout Net Open Positions look off.  Will review data and reofficialize when ready.</t>
  </si>
  <si>
    <t xml:space="preserve">UK-LITE-FRGHT-PRC</t>
  </si>
  <si>
    <t xml:space="preserve">Books were not officialized</t>
  </si>
  <si>
    <t xml:space="preserve"> Implementation of new Active/Inactive book website should help identify any unofficialized books during end of day process. RM needs to insure procedures are completed during end of month and end of quarter.</t>
  </si>
  <si>
    <t xml:space="preserve">US-UK-ARB-.2GO-PRC</t>
  </si>
  <si>
    <t xml:space="preserve">US-UK-GO-ARB-PRC</t>
  </si>
  <si>
    <t xml:space="preserve">US-UK-GR-ARB-GOI-PRC</t>
  </si>
  <si>
    <t xml:space="preserve">US-UK-GR-HO-ARB-PRC</t>
  </si>
  <si>
    <t xml:space="preserve">US-UK-GR-KE-ARB-PRC</t>
  </si>
  <si>
    <t xml:space="preserve">US-UK-GR-KR-ARB-PRC</t>
  </si>
  <si>
    <t xml:space="preserve">US-UK-HO-ARB-PRC</t>
  </si>
  <si>
    <t xml:space="preserve">US-UK-KE-ARB-PRC</t>
  </si>
  <si>
    <t xml:space="preserve">US-UK-KERO-ARB-PRC</t>
  </si>
  <si>
    <t xml:space="preserve">PAPER-EUROPE-PRC</t>
  </si>
  <si>
    <t xml:space="preserve">EQ-COAL EAST-PRC AND JUPITER-PRC</t>
  </si>
  <si>
    <t xml:space="preserve">FT-SITHE-HEDGE BAS,IDX, PRC</t>
  </si>
  <si>
    <t xml:space="preserve">INTRA-SITHE BAS,GDL,IDX,PRC</t>
  </si>
  <si>
    <t xml:space="preserve">LUMBER-US-PRC</t>
  </si>
  <si>
    <t xml:space="preserve">Lumber</t>
  </si>
  <si>
    <t xml:space="preserve">SING-GO-PASS-PRC</t>
  </si>
  <si>
    <t xml:space="preserve">DUBAI-CO-PASS-PRC </t>
  </si>
  <si>
    <t xml:space="preserve">E-TRANSIT-PRC AND E-TRANSPORT-PRC</t>
  </si>
  <si>
    <t xml:space="preserve">End of the Month/Qtr procedrues were not complete.  As such spreadsheet was not uploaded.  Book only contains credit details, as such has no impact on VaR</t>
  </si>
  <si>
    <t xml:space="preserve">CY-EXPLOR BAS, PRC; EQUITY CGAS  BAS, PRC; AND EQUITY MARINER BAS, PRIC</t>
  </si>
  <si>
    <t xml:space="preserve">Merchant Assets</t>
  </si>
  <si>
    <t xml:space="preserve">CAND-IM-PIPE GDL, PHY AND FT-CAND-EGSC-BC BAS, IDX , PRIC</t>
  </si>
  <si>
    <t xml:space="preserve">Books were not officialized, however all positions had rolled off as of end of March '01.  There was therefore no impact on VaR.  However books were officialized in the AM to insure that Credit captures appropriate data.  Books marked inactive going forward</t>
  </si>
  <si>
    <t xml:space="preserve">Rerun Steel VaR</t>
  </si>
  <si>
    <t xml:space="preserve">Steel</t>
  </si>
  <si>
    <t xml:space="preserve">Due to errors in positions reported, reloaded positions and reran VaR</t>
  </si>
  <si>
    <t xml:space="preserve">Reconciliation of Benchmark and  daily positions resulted in need to update positions. Develop end of day reconciliation process.</t>
  </si>
  <si>
    <t xml:space="preserve">Book was not officialized.  Due to cross commodity it was not captured by GAS Benchmark end of day reconciliation.   Book contained only minimal internal trades, as such no impact on VaR or credit. </t>
  </si>
  <si>
    <t xml:space="preserve">POWER-SS-R3C-PRC and POWER-SS-R1B-PRC</t>
  </si>
  <si>
    <t xml:space="preserve">Spreadsheet was uploaded by BA, however due to migration issues the data was not captured by risktrac.  Reload done in the morning.  VaR rerun</t>
  </si>
  <si>
    <t xml:space="preserve">FT-SOUTHEAST -GDL, -PRC</t>
  </si>
  <si>
    <t xml:space="preserve">BA inadvertenly officialized 2 postids for PRC book rather than one each for PRC and GDL.   As both books held no positions, the error was not captured by end of the day reconciliation procedures.  There was no impact on VaR or Credit.</t>
  </si>
  <si>
    <t xml:space="preserve">EES-CANADA-PRC</t>
  </si>
  <si>
    <t xml:space="preserve">POWER</t>
  </si>
  <si>
    <t xml:space="preserve">Book not officialized due to error received during portcalc.  The Error was caused due to variances in end of the month process.  Curves were marked for 03/31/01 and the book was being calc'd for 03/30/01.</t>
  </si>
  <si>
    <t xml:space="preserve">Need to develop Power end of the month procedures to insure consistency between desks.  This will eliminate the problem of different officialization dates.</t>
  </si>
  <si>
    <t xml:space="preserve">Reload DRAM, ADVERTISING and BANDWIDTH positions and curves</t>
  </si>
  <si>
    <t xml:space="preserve">Adv / Dram/ Bandwidth</t>
  </si>
  <si>
    <t xml:space="preserve">Due to end of the month procedures, updated positions and curves were not available.  Process was completed during  the day and positions and curves reloaded</t>
  </si>
  <si>
    <t xml:space="preserve">RM needs to improve schedule for completing end of the month procedures to ensure compliance with current   reporting schedules.</t>
  </si>
  <si>
    <t xml:space="preserve">3 EBS credit spreadsheets and EBS-DRAM-PRC</t>
  </si>
  <si>
    <t xml:space="preserve">Bandwidth/Dram</t>
  </si>
  <si>
    <t xml:space="preserve">Positions were not loaded due to IT problems encountered.  Positions were loaded in the AM.  </t>
  </si>
  <si>
    <t xml:space="preserve">EBS system could not link with ENA system.   Problem was considered to a one off issue. </t>
  </si>
  <si>
    <t xml:space="preserve">FT-CAND-EGSC-BC-IDX</t>
  </si>
  <si>
    <t xml:space="preserve">Book was not officialized.  Positions were uploaded in AM.  VaR was rerun.</t>
  </si>
  <si>
    <t xml:space="preserve">MG-AGRI-COCOA-PRC</t>
  </si>
  <si>
    <t xml:space="preserve">Cocoa</t>
  </si>
  <si>
    <t xml:space="preserve">MGMT-WE-OPT-HG PRC, BAS</t>
  </si>
  <si>
    <t xml:space="preserve">BA did  not officialize books.  Books do not contain any trades, as such no impact on VaR or Credit.</t>
  </si>
  <si>
    <t xml:space="preserve"> Implementation of new Active/Inactive book website should help identify any unofficialized books during end of day process.  Further it help identify books that do not contain deals and do not require officialization.</t>
  </si>
  <si>
    <t xml:space="preserve">OPTIONS-EXOTIC-PRC</t>
  </si>
  <si>
    <t xml:space="preserve">BA did  not officialize books.  Book contains only premiums, as such no impact on VaR or Credit.</t>
  </si>
  <si>
    <t xml:space="preserve">VaR for infinity was incorrect due to system problems</t>
  </si>
  <si>
    <t xml:space="preserve">IR/FX</t>
  </si>
  <si>
    <t xml:space="preserve">Due to problems with system VaR was incorrect.  </t>
  </si>
  <si>
    <t xml:space="preserve">IT is working to resovle issue.</t>
  </si>
  <si>
    <t xml:space="preserve">EPMI-LT-NENG-PRC and EPMI-ST-NENG-PRC</t>
  </si>
  <si>
    <t xml:space="preserve">Due to system issues the BA had to reofficialize the post ID in the morning.  IT is working to identirfy and resolve the issue.</t>
  </si>
  <si>
    <t xml:space="preserve">Reran Bandwidth Var</t>
  </si>
  <si>
    <t xml:space="preserve">Due to problems encountered during position upload had to reload this morning.</t>
  </si>
  <si>
    <t xml:space="preserve">Need to complete position upload prior to end of day.   Provide additional training as needed.</t>
  </si>
  <si>
    <t xml:space="preserve">UK Power,Continental Power and E1SB spreadsheets</t>
  </si>
  <si>
    <t xml:space="preserve">Continental Power issues have been resolved and book will be officialized in the AM.  UK Power was not officialized due to software issues.  The Software that uploads curves into enPower failed due to changes made to accommodate NEETA breakout.   IT is working to identify and resolve issue.    Once resolved will officialize books.  </t>
  </si>
  <si>
    <t xml:space="preserve">Problem is a continuation from 03/27/01.  It appears to be related to breakout for NEETA requirements.  Need to thoroughly test all software modifications prior to implementation</t>
  </si>
  <si>
    <t xml:space="preserve">Total Errors for the Week of  Mar 21 to Mar 27</t>
  </si>
  <si>
    <t xml:space="preserve">UK Power and Continental Power</t>
  </si>
  <si>
    <t xml:space="preserve">UK and Continental Power files were not officialized due to failures with MTM valuations due to inability to import NEETA Price Curves</t>
  </si>
  <si>
    <t xml:space="preserve">At this time problem is considered a one time issue.  MTM valuations working on previous day.  IT working to identify and resolve issues.  </t>
  </si>
  <si>
    <t xml:space="preserve">n</t>
  </si>
  <si>
    <t xml:space="preserve">y</t>
  </si>
  <si>
    <t xml:space="preserve">FT-NGPL-STRG-GDL</t>
  </si>
  <si>
    <t xml:space="preserve">Book was not officialized, however book had no positions.  Therefore VaR was not rerun.</t>
  </si>
  <si>
    <t xml:space="preserve">Procedures are in place that require the officialization of all active books.  Implementation of new Active/Inactive book website should help identify any unofficialized books during end of day process</t>
  </si>
  <si>
    <t xml:space="preserve">INTRA-DENVER BAS, IDX, PRC</t>
  </si>
  <si>
    <t xml:space="preserve">Book was not officialized. PRC book contained an annuity with internal counterparty.  BAS &amp; IDX book had no positions.  Due to the lack of 3rd party exposure, VaR was not rerun.</t>
  </si>
  <si>
    <t xml:space="preserve">UK GAS 4 files had problems</t>
  </si>
  <si>
    <t xml:space="preserve">UK  GAS 4 file had problems and E1SB2 gas XLS was missing</t>
  </si>
  <si>
    <t xml:space="preserve">IT is reviewing issue and attempting to resolve.</t>
  </si>
  <si>
    <t xml:space="preserve">FT-CAND-EGSC-G-BAS</t>
  </si>
  <si>
    <t xml:space="preserve">Credit exposure book not loaded into RisktRAC</t>
  </si>
  <si>
    <t xml:space="preserve">Manual process to load information into RisktRAC not followed.  As the book only contains credit information and contained no 3rd party exposures there was no need to reload data or rerun V aR</t>
  </si>
  <si>
    <t xml:space="preserve">4 SC XL spreadsheets </t>
  </si>
  <si>
    <t xml:space="preserve">Power/GAS</t>
  </si>
  <si>
    <t xml:space="preserve">Spreadsheets that contain positions for Southern Cone not loaded.  BA did not load files.  Data loaded in the AM and VaR rerun.</t>
  </si>
  <si>
    <t xml:space="preserve">Implementation of new Active/Inactive book website should help identify any unofficialized books during end of day process</t>
  </si>
  <si>
    <t xml:space="preserve">The UK Power  MTM program revalued based on 03/23/01 rather than 03/25/01 and therefore did not capture breakout of deals</t>
  </si>
  <si>
    <t xml:space="preserve">Instance is a one off, caused by the split out of Fin and Phys piece of deals for new reporting requirements.</t>
  </si>
  <si>
    <t xml:space="preserve">Nordic Power </t>
  </si>
  <si>
    <t xml:space="preserve">Due to zero values loaded in FX curves for Nordic Power position for 03/22/01 for Nordic Power and UK Power were loaded for 03/23/01</t>
  </si>
  <si>
    <t xml:space="preserve">RM needs to develop process to insure appropriate values are entered for FX curves</t>
  </si>
  <si>
    <t xml:space="preserve">DUB-INT-PHY</t>
  </si>
  <si>
    <t xml:space="preserve">BA did not provide needed information for uploaded into RisktRAC.  </t>
  </si>
  <si>
    <t xml:space="preserve">FT-PEOPLES-IDX</t>
  </si>
  <si>
    <t xml:space="preserve">BA did not officialize the PostID.  </t>
  </si>
  <si>
    <t xml:space="preserve">Bandwidth VaR</t>
  </si>
  <si>
    <t xml:space="preserve">Had to reload Curve files due to revisions.  File was not previously finalized due to IT issues experienced by group.</t>
  </si>
  <si>
    <t xml:space="preserve">Development of ENFiber system will help resolve curve issues.  RM needs to establish procedures for identifying issues and addressing in a timely manner.</t>
  </si>
  <si>
    <t xml:space="preserve">Creation of new Instrument type in RisktRAC</t>
  </si>
  <si>
    <t xml:space="preserve">Due to creation of the new instrument type without informing downstream users (RisktRAC and RiskControls) the positions were not captured in RisktRAC for VaR purposes.  The instrument was added as of 03/21/01 and positions captured for Power  </t>
  </si>
  <si>
    <t xml:space="preserve">Will Develop procedures for  communicating the creation of new instrument types to downstream systems and users that may be impacted.  Procedures will be communicated to the business units</t>
  </si>
  <si>
    <t xml:space="preserve">Advertising VaR</t>
  </si>
  <si>
    <t xml:space="preserve">Had to reload Positions due to data sort error.  In order to properly load positions into RisktRAC data must be be sort by specific criteria and each line must have a unique deal number.  Original file did not meet these criteria.  Problem was detected during benchmark review.  After reload reran VaR</t>
  </si>
  <si>
    <t xml:space="preserve">Recommunicated data requiremetns to BA to insure understanding and compliance.</t>
  </si>
  <si>
    <t xml:space="preserve">Position and Curve files were revised subsequent to original issuance and upload into RisktRAC system.   BA did not communicate need to update files to Risk Controls in a timely manner, therefore revised curves not loaded until the morning.</t>
  </si>
  <si>
    <t xml:space="preserve">Discussed procedure for communicating changes in data to Risk Controls in order to facilitate the reporting of accurate data.</t>
  </si>
  <si>
    <t xml:space="preserve">Total Errors for the Week of  Mar 13 to Mar 20</t>
  </si>
  <si>
    <t xml:space="preserve">Canada BAS Books</t>
  </si>
  <si>
    <t xml:space="preserve">The Canada BAS books were not overridden. As data in these books is captured only for credit purposes VaR was not rerun.  Credit was aware of problem and modified procedures to correct.</t>
  </si>
  <si>
    <t xml:space="preserve">Currently evaluating options for separating Canada combined books.  Separation of books will eliminate the need to manually override BAS books with PRC postIDS.</t>
  </si>
  <si>
    <t xml:space="preserve">Reran Broadband Va R</t>
  </si>
  <si>
    <t xml:space="preserve">Curve data was rolled from prior day, as the information was not completed.  Correct curves were loaded during the day and VaR rerun.</t>
  </si>
  <si>
    <t xml:space="preserve">RM needs to develop procedures to properly update needed data into necessary systems.  </t>
  </si>
  <si>
    <t xml:space="preserve">EAST-TP3-GDL AND EAST-TP2-GDL</t>
  </si>
  <si>
    <t xml:space="preserve">The officialization process resulted in one book receiving two separate postids rather than each book receiving one, due to processor error.  Books contain no deals or positions, as such there was no impact on VaR or Credit systems.</t>
  </si>
  <si>
    <t xml:space="preserve">Problem is inherint in ERMS processing, which requires BA to copy prior day's postID in order to generate current data.  Implementation of new Active/Inactive book website will help identify these errors.</t>
  </si>
  <si>
    <t xml:space="preserve">COAL-ERMS-XL-PRC AND COAL-OPTI-XL-PRC</t>
  </si>
  <si>
    <t xml:space="preserve">RM / IT</t>
  </si>
  <si>
    <t xml:space="preserve">Coal spreadsheets were not uploaded to RisktRAC due to IT problems encountered by BA.   IT problem was related to the Windows 2000 conversion  and the roleout of new production file for RisktRAC.</t>
  </si>
  <si>
    <t xml:space="preserve">The error is a one time issue caused by Windows 2000 conversion.  Due to conversion BA was loading spreadsheets through alternate system on terminal server.  On Friday an updated version of RisktRAC that addressed the Windows 2000 was issued.  Conversion IT deleted the terminal server version and failed to notify users.  BA failed to notify IT support or Risk Controls of issue.  Positions were uploaded in AM using updated version of RisktRAC.  </t>
  </si>
  <si>
    <t xml:space="preserve">Orphan Asset Positions</t>
  </si>
  <si>
    <t xml:space="preserve">Positions were loaded into RisktRAC, but not captured by application.</t>
  </si>
  <si>
    <t xml:space="preserve">Positions were reloaded in the AM and positions were captured.  Reran VaR</t>
  </si>
  <si>
    <t xml:space="preserve">FT-NGPL-STRG-IDX</t>
  </si>
  <si>
    <t xml:space="preserve">Book was not officialized, bue to minimal exposure VaR not rerun.</t>
  </si>
  <si>
    <t xml:space="preserve">Total Errors for the Week of  Mar 7 to Mar 13</t>
  </si>
  <si>
    <t xml:space="preserve">BA attempted to officialized the books using a previously  un tested methodology.  The process failed the BA attempted to officialize using old method.   Post ID did not get captured by RisktRAC.</t>
  </si>
  <si>
    <t xml:space="preserve">BA need to continue using old process while testing new procedures in TEST.  Once process validation is achieved the new process can be implemented in productions.  </t>
  </si>
  <si>
    <t xml:space="preserve">FT-NEAST-WH-PRC</t>
  </si>
  <si>
    <t xml:space="preserve">Book was not officialized.  Book only contains internal trades that have an immaterial value.</t>
  </si>
  <si>
    <t xml:space="preserve">TransAlta Credit Exposure not captured.</t>
  </si>
  <si>
    <t xml:space="preserve">Book was officialized and data captured for VaR and position purposes.  However, the original deals were killed and reentered as new deals within the same book to order to automate the process for settling the daily legs of the deals.  The reentry of the deals caused an inability by Credit to capture exposures as the CAS system pull data directly from source systems.  </t>
  </si>
  <si>
    <t xml:space="preserve">Ensure that RM properly communicates any changes in deal capture and officialization so that any affected downstream systems are properly notified prior to change.  This will allow downstream systems opportunity to develop process to properly capture data for comparabilty.</t>
  </si>
  <si>
    <t xml:space="preserve">Reran AGG-ECT VaR</t>
  </si>
  <si>
    <t xml:space="preserve">Due to corrupted data tables that contain primary secondary curve mapping within RMS VaR was misstated.</t>
  </si>
  <si>
    <t xml:space="preserve">RisktRAC IT needs to determine how table was corrupted.</t>
  </si>
  <si>
    <t xml:space="preserve">FT-CENTRAL-WH-GDL</t>
  </si>
  <si>
    <t xml:space="preserve">EBS-BWT-PRC</t>
  </si>
  <si>
    <t xml:space="preserve">Book was not officialized as BA thought process was not functioning properly</t>
  </si>
  <si>
    <t xml:space="preserve">Have discussed upload process with BA and discussed length of time needed to capture extensive volume of data.  </t>
  </si>
  <si>
    <t xml:space="preserve">PWR-NG-TEXAS-GDL</t>
  </si>
  <si>
    <t xml:space="preserve">Book was not officialized.  However due to the lack of 3rd party exposure and minimal value VaR not rerun.</t>
  </si>
  <si>
    <t xml:space="preserve">Implementation of new Active/Inactive book website should help identify any unofficialized books during end of day process.  </t>
  </si>
  <si>
    <t xml:space="preserve">ReRan Adv VaR</t>
  </si>
  <si>
    <t xml:space="preserve">Due to errors contained in data upload had to reload positions in the morning and rerun VaR</t>
  </si>
  <si>
    <t xml:space="preserve">Have provided additional guidance to BA's related to data criteria to ensure propre upload to RisktRAC.</t>
  </si>
  <si>
    <t xml:space="preserve">ReRan EES-ENA  VaR</t>
  </si>
  <si>
    <t xml:space="preserve">Due to changes in positions had to rerun VaR</t>
  </si>
  <si>
    <t xml:space="preserve">Develop a process to validate positions prior to running VaR</t>
  </si>
  <si>
    <t xml:space="preserve">Total Errors for the Week of Feb 28 to Mar 6</t>
  </si>
  <si>
    <t xml:space="preserve">UK valuation system failed</t>
  </si>
  <si>
    <t xml:space="preserve">Due to a failure in the UK valuation system the data  transferred at 8 am.  Data was uploaded into RisktRAC and VaR rerun.</t>
  </si>
  <si>
    <t xml:space="preserve">Develop procedures identify what caused failure and correct.</t>
  </si>
  <si>
    <t xml:space="preserve">EAST-NEW-ENG-IDX</t>
  </si>
  <si>
    <t xml:space="preserve">Book was officialized, however due to a attribute mismatch the data was not captured by RisktRac.  Mismatch was correct and postid manually pulled in.  Since the book had no positions and a MTM value of zero  VaR not rerun. </t>
  </si>
  <si>
    <t xml:space="preserve">Develop procedures to insure that attributes on new books are properly established.</t>
  </si>
  <si>
    <t xml:space="preserve">5 EPMI BOOKS (EPMI-HRLY-ERCOT, EPMI-LT-OPTION, EPMI-NE-PHYS, EPMI-JPM-FTR, &amp; EPMI-SE-ANALYST</t>
  </si>
  <si>
    <t xml:space="preserve">Books were officialized, howeve they contained no deals.  As such EnPower does not transmit the Postid for empty books to RisktRAC.  </t>
  </si>
  <si>
    <t xml:space="preserve">Working with EnPower IT to develop reports to identify books officialized in EnPower which do not contain deals.</t>
  </si>
  <si>
    <t xml:space="preserve">12 GAS BOOKS (EAST-GULF5, EAST-GULF6, FT-MKT1, -BAS,-GDL,-IDX,-PRC)</t>
  </si>
  <si>
    <t xml:space="preserve">Books were not officialized, however the books contain no deals.  They have now been marked as inactive and will not be calc'd in the future.</t>
  </si>
  <si>
    <t xml:space="preserve">Work with RM to develop procedures to identify inactive books and communicate to downstream users.</t>
  </si>
  <si>
    <t xml:space="preserve">CLEAN-ERMS-XL-PRC</t>
  </si>
  <si>
    <t xml:space="preserve">LIQUIDS</t>
  </si>
  <si>
    <t xml:space="preserve">Positions in book were liquidated, as such book was not officialized.  For credit purposes book was officialized to zero for 03/05/01.</t>
  </si>
  <si>
    <t xml:space="preserve">GD-CENTRAL-CAD-GDL</t>
  </si>
  <si>
    <t xml:space="preserve">Book was not officialized, however the book contains no deals.  As such there is no impact on VaR.</t>
  </si>
  <si>
    <t xml:space="preserve">Develop a process to insure all active books are officialized</t>
  </si>
  <si>
    <t xml:space="preserve">Book was not officialized.  Due to immaterial value, less than $20K, and the lack of 3rd party exposure VaR was not rerun.</t>
  </si>
  <si>
    <t xml:space="preserve">ADV and EBS VaR rerun</t>
  </si>
  <si>
    <t xml:space="preserve">Advertising and DS-3</t>
  </si>
  <si>
    <t xml:space="preserve">As the processing of generating the 03/02/01 data as not complete by 6:00 am the positions and curves were rolled from the previous day.  When the processing of the data was complete updated positions and curves for 03/02/01 were uploaded into risktRac and VaR rerun.    Further as 5 new curves were added to the curve upload and not into the benchmark report, a reconciliation was required which delayed the DPR issuance process.</t>
  </si>
  <si>
    <t xml:space="preserve">Enhance current procedures to communicate curve creation to the Risk Controls group to eliminate need to reconcile benchmark.  Develop process to enhance processing time for positions and curves to meet current deadlines.</t>
  </si>
  <si>
    <t xml:space="preserve">4 Power books (EPMI-HRLY-ERCOT-PRC, EPMI-LT-OPTION-PRC, EPMI-PJM-FTR-PRC, EPMI-SE-ANALYST-PRC)</t>
  </si>
  <si>
    <t xml:space="preserve">Ft-CAND-AB-GDL-GDL</t>
  </si>
  <si>
    <t xml:space="preserve">Book was officialized in CAD$ rather than US$.  This prevented RisktRAC from capturing data, as the program ignores postids with CAD$ as currency.  Book was reofficialized in US$ and captured by credit.</t>
  </si>
  <si>
    <t xml:space="preserve">Discuss possible changes in RisktRAC to accept CAD$ postids and convert to US$.  Alternatively develop process for CAD office to insure books are officialized in US$ for VaR purposes.</t>
  </si>
  <si>
    <t xml:space="preserve">FT-NW-XL-OPT BAS, PRC</t>
  </si>
  <si>
    <t xml:space="preserve">Book was not officialized.  Book was officialized during the day and VaR rerun.</t>
  </si>
  <si>
    <t xml:space="preserve">UKGAS </t>
  </si>
  <si>
    <t xml:space="preserve">File contained incorrect currency data.  </t>
  </si>
  <si>
    <t xml:space="preserve">Develop procedures to insure correct pricing of deals.</t>
  </si>
  <si>
    <t xml:space="preserve">Reload ADV positions</t>
  </si>
  <si>
    <t xml:space="preserve">Due to incorrect data in position upload had to correct and reload.  This delayed the issuance of DPR.  Further the ommission of a curve prevented the correct capture of VaR for advertising.</t>
  </si>
  <si>
    <t xml:space="preserve">Develop process to test data prior to upload into RisktRAC.</t>
  </si>
  <si>
    <t xml:space="preserve">5 Power books (EPMI-HRLY-ERCOT-PRC, EPMI-LT-OPTION-PRC, EPMI-NE-PHYS-PRC, EPMI-PJM-FTR-PRC, EPMI-SE-ANALYST-PRC)</t>
  </si>
  <si>
    <t xml:space="preserve">Develop process to report officialized books without deals.</t>
  </si>
  <si>
    <t xml:space="preserve">INTRA-NEAST-WH-PHY</t>
  </si>
  <si>
    <t xml:space="preserve">Book was not officialized.  Officialized in the morning.  Due to immaterial nature of positions VaR was not rerun.</t>
  </si>
  <si>
    <t xml:space="preserve">INTRA-CENT-WH-PHY</t>
  </si>
  <si>
    <t xml:space="preserve">SGP-GO-IDX</t>
  </si>
  <si>
    <t xml:space="preserve">Book was not officialized.  BA indicated that the deals were liquidated and no deals were contained within the book.</t>
  </si>
  <si>
    <t xml:space="preserve">Develop procedures to communicate when books are liquidated in order to appropriately update RisktRAC for dormant books.</t>
  </si>
  <si>
    <t xml:space="preserve">EPMI-SE-SW-EXT</t>
  </si>
  <si>
    <t xml:space="preserve">Book was not officialized.  The deal contained within the book was transferred to another book in enpower.  However the book does not have related book in RisktRac, therefore the deal was not captured for the day.   </t>
  </si>
  <si>
    <t xml:space="preserve">Develop procedures to properly communicate the creation of books in source systems and identify when deals are transferred from one book to another.</t>
  </si>
  <si>
    <t xml:space="preserve">EPMI-HRLY-NE-PRC</t>
  </si>
  <si>
    <t xml:space="preserve">Book was officialized, however as the book contains no deals RisktRAC does not capture the PostID.</t>
  </si>
  <si>
    <t xml:space="preserve">Develop a process to identify officialized books that do not contain deals.</t>
  </si>
  <si>
    <t xml:space="preserve">EPMI-HRLY-ERCOT-PC</t>
  </si>
  <si>
    <t xml:space="preserve">CAND-IM-PIPE BAS, PRC</t>
  </si>
  <si>
    <t xml:space="preserve">Book contains no deals and will not going forward.  Book will be marked as dormant.  No impact on VaR</t>
  </si>
  <si>
    <t xml:space="preserve">Total Errors for the Week of Feb 21 to 27</t>
  </si>
  <si>
    <t xml:space="preserve">Reran Broadband VaR</t>
  </si>
  <si>
    <t xml:space="preserve">Due to several curves not defined in data upload and other data entry problems, Broadband VaR was significantly overstated.  Once problem was identified and resolved, correct data was uploaded and VaR rerun.</t>
  </si>
  <si>
    <t xml:space="preserve">Develop a process to validate data uploaded to RisktRac to detect any errors.</t>
  </si>
  <si>
    <t xml:space="preserve">CANADAPWRWEST-PRC</t>
  </si>
  <si>
    <t xml:space="preserve">Book was not officialized.   Officialized in the morning and AGG-PWRII VaR rerun.  Credit was advised of late officialization and related PostID</t>
  </si>
  <si>
    <t xml:space="preserve">EPMI-SE-ANALYST-PRC</t>
  </si>
  <si>
    <t xml:space="preserve">Book was officialized, however as all the positions in the book had been liquidated RisktRAC did not capture the PostID.  RisktRAC does not record postids for empty books.  As such no impact on VaR</t>
  </si>
  <si>
    <t xml:space="preserve">Develop a process to identify officialized books that contain no deals.</t>
  </si>
  <si>
    <t xml:space="preserve">Rerun Broadband VaR </t>
  </si>
  <si>
    <t xml:space="preserve">Reran VaR due to the upload of additional curves in RisktRAC.  The new curves were not previously reported to Risk Controls for inclusion in RisktRac.  </t>
  </si>
  <si>
    <t xml:space="preserve">Develop process to detect positions against curves not in RisktRAC.  Enhance procedures related to the creation of curves in source systems.</t>
  </si>
  <si>
    <t xml:space="preserve">Softs VaR rerun</t>
  </si>
  <si>
    <t xml:space="preserve">Positions were updated and reloaded into system.  VaR was rerun to Capture new positions.</t>
  </si>
  <si>
    <t xml:space="preserve">Develop process to insure all positions are accurately entered into sytem</t>
  </si>
  <si>
    <t xml:space="preserve">UK Power Feed failure</t>
  </si>
  <si>
    <t xml:space="preserve">UK  Power feed was initiated on time, however feed upload failed.  Once failure was detected the upload was reiniated.  Credit detected error and reiniated upload.</t>
  </si>
  <si>
    <t xml:space="preserve">Develop a process to detect when feed upload is not captured fully.</t>
  </si>
  <si>
    <t xml:space="preserve">FT-WE-XL-OPT BAS, PRC</t>
  </si>
  <si>
    <t xml:space="preserve">The Option spreadsheets were not loaded into RisktRAC.  The spreadsheets were uploaded in the Morning.  As the books only contain internal deals and the positions were minimal, VaR was not Rerun.</t>
  </si>
  <si>
    <t xml:space="preserve">Nordic Power and UK GAS  </t>
  </si>
  <si>
    <t xml:space="preserve">MTM valuation failed.  Valuation had to be reiniated and filed transferred after 6 am Houston time.</t>
  </si>
  <si>
    <t xml:space="preserve">Develop procedures to test valuation and insure any errors are noted and properly handled.</t>
  </si>
  <si>
    <t xml:space="preserve">EPMI-LT-NENG-EXT,  EPMI-LT-MIDWEST-EXT, EPMI-LT-SOUTHEAST-EXT</t>
  </si>
  <si>
    <t xml:space="preserve">Per BA the books were officialized and provided a postid, however RisktRAC was unable to identify positions and resolve into a postid.  Book was recalced in the Afternoon and RisktRAC was able to resolve PostID.</t>
  </si>
  <si>
    <t xml:space="preserve">Test process to insure that all errors are identified.</t>
  </si>
  <si>
    <t xml:space="preserve">EPMI-LT-NAMGMT-PRC, EPMI-LT-WNAMGMT-PRC</t>
  </si>
  <si>
    <t xml:space="preserve">BA did not officialize books.    Books were officialized in the morning and positions pulled in.    Power VaR Rerun</t>
  </si>
  <si>
    <t xml:space="preserve">Nordic Power and UK GAS</t>
  </si>
  <si>
    <t xml:space="preserve">Due to a server failure during data transfer, the data was transmitted late.  Once transmission was completed and files uploaded, VaR was rerun.  Credit was aware of problem and captured data as transmission completed.</t>
  </si>
  <si>
    <t xml:space="preserve">Develop alternate procedures to process data when primary server is down.</t>
  </si>
  <si>
    <t xml:space="preserve">DRAM VaR</t>
  </si>
  <si>
    <t xml:space="preserve">DRAM</t>
  </si>
  <si>
    <t xml:space="preserve">Due to application access issues, the Curve upload was not captured by the system.  The curves were reloaded and VaR rerun.</t>
  </si>
  <si>
    <t xml:space="preserve">Develop a process to notify when process fails</t>
  </si>
  <si>
    <t xml:space="preserve">GD-TEXAS-PRC</t>
  </si>
  <si>
    <t xml:space="preserve">Book was not officialized.   Officialized in the morning and AGG-GAS VaR rerun.  Book was loaded into Credit manually.</t>
  </si>
  <si>
    <t xml:space="preserve">Significant Change in NG Price Cash Flows</t>
  </si>
  <si>
    <t xml:space="preserve">FX</t>
  </si>
  <si>
    <t xml:space="preserve">Due to a request by traders to provide separate P&amp;L for one ERMS book, the book was calcuted twice using different exclusion clauses.  While the RisktRAC hierarchy was changed to handle the change in process, the other downstream systems did not capture the needed information.  As a result the FX Group only captured half the needed data.   Manual process was implemented to capture all needed data until changes could be made to ERMS. </t>
  </si>
  <si>
    <t xml:space="preserve">Develop a process to  communicate any process changes to all potentially affected downstream systems.</t>
  </si>
  <si>
    <t xml:space="preserve">Reran Var for MG_Cocoa/ Softs</t>
  </si>
  <si>
    <t xml:space="preserve">Due to the non submission of a blottter by the trader the information was not included in the system.  Information was entered in the morning and VaR rerun.</t>
  </si>
  <si>
    <t xml:space="preserve">Develop a process to insure all information is captured and entered into system.</t>
  </si>
  <si>
    <t xml:space="preserve">POWER-SS-R3C-PRC</t>
  </si>
  <si>
    <t xml:space="preserve">Book was not officialized, due to limited resources.  The change over to Office 2000 created a system conflict that would not allow BA to process spreadsheet on PC.  She had to request another staff perform the process, but was not completed.   Book was uploaded in the AM and VaR rerun.</t>
  </si>
  <si>
    <t xml:space="preserve">Correct system conflict  to allow normal of system resources.</t>
  </si>
  <si>
    <t xml:space="preserve">Total Errors for the week of  Feb 14 to 20</t>
  </si>
  <si>
    <t xml:space="preserve">Southern Cone VaR Rerun</t>
  </si>
  <si>
    <t xml:space="preserve">The curve information uploaded resulted in an incorrect date in the RMS data file.  IT corected date problem and reran VaR</t>
  </si>
  <si>
    <t xml:space="preserve">Test Curve upload process and correct problem</t>
  </si>
  <si>
    <t xml:space="preserve">DRAM VaR ReRun</t>
  </si>
  <si>
    <t xml:space="preserve">CHIP</t>
  </si>
  <si>
    <t xml:space="preserve">Due to problems with Curve Upload VaR was incorrectly reported.  Curves were reloaded and VaR rerun.</t>
  </si>
  <si>
    <t xml:space="preserve">Develop to insure that uploads are properly captured by RisktRAC</t>
  </si>
  <si>
    <t xml:space="preserve">EES Positions</t>
  </si>
  <si>
    <t xml:space="preserve">VaR for EES Power was overstated due to problems with position.</t>
  </si>
  <si>
    <t xml:space="preserve">Develop a  process to reconcile positions in conjunction with data entry. </t>
  </si>
  <si>
    <t xml:space="preserve">Reran MGCocoa VaR</t>
  </si>
  <si>
    <t xml:space="preserve">Position upload was incorrect.  Correct data and relaoded into RisktRAC.  VaR rerun</t>
  </si>
  <si>
    <t xml:space="preserve">Develop a process to test spreadsheets prior to upload to avoid errors.</t>
  </si>
  <si>
    <t xml:space="preserve">Advertising positions not properly loaded</t>
  </si>
  <si>
    <t xml:space="preserve">Spreadsheet was uploaded, however data contained errors.  Correct errors and uploaded into system during AM</t>
  </si>
  <si>
    <t xml:space="preserve">5 orphan asset spreadsheets</t>
  </si>
  <si>
    <t xml:space="preserve">Spreadsheets are normally sent to Risk Controls for upload, however not forwarded on 02/16/01.  Positions rolled from prior day and uploaded into   isktRAC.   Reran VaR</t>
  </si>
  <si>
    <t xml:space="preserve">Develop a process to insure that process is followed for spreadsheet upload.</t>
  </si>
  <si>
    <t xml:space="preserve">PWR-NG-TEXAS GDL , PRC</t>
  </si>
  <si>
    <t xml:space="preserve">Books were officialized.  Due to attribute mismatch on the region code the Post ID did not resolve into a Book on the RisktRAC system.  Positions were manually pulled in using post IDS and VaR rerun</t>
  </si>
  <si>
    <t xml:space="preserve">Develop a process to identify attribute mismatches or changes on the source systems.</t>
  </si>
  <si>
    <t xml:space="preserve">5 SOUTHERN CONE SPREADSHEETS not Loaded</t>
  </si>
  <si>
    <t xml:space="preserve">Due to data entry errors on spreadsheet upload process not completed.   Problems were corrected and spreadsheets were uploaded in AM.</t>
  </si>
  <si>
    <t xml:space="preserve">Develop process to notify IT support when application issues arise and properly notify RM.  Expand user training to identify errors and correct.</t>
  </si>
  <si>
    <t xml:space="preserve">BANDWIDTH</t>
  </si>
  <si>
    <t xml:space="preserve">Due to problems loading spreadsheets into RikstRAC the spreadsheet was not loaded until 8 AM.   Once loaded Broadband VaR rerun.</t>
  </si>
  <si>
    <t xml:space="preserve">Develop process to notify IT support when application issues arise and properly notify RM.</t>
  </si>
  <si>
    <t xml:space="preserve">The book was officialized with PostID 1042566, however due to Region code mismatch the Postid was not caputed by RisktRAC.  Book had no positions, therefore no impact on VaR</t>
  </si>
  <si>
    <t xml:space="preserve">Develop process to identify changes in region codes on source system.</t>
  </si>
  <si>
    <t xml:space="preserve">EASTERN SPREADSHEETS</t>
  </si>
  <si>
    <t xml:space="preserve">Due to problems with Hedge positions had to roll prior date information.</t>
  </si>
  <si>
    <t xml:space="preserve">Develop process to correctly report positions.</t>
  </si>
  <si>
    <t xml:space="preserve">RERUN EES POWER VaR</t>
  </si>
  <si>
    <t xml:space="preserve">Due to EES Book attribute conflict needed infromation was not pulled into RisktRAC.  Correct error and reran Va R</t>
  </si>
  <si>
    <t xml:space="preserve">Develop process to prevent attribute conflicts.</t>
  </si>
  <si>
    <t xml:space="preserve">RERUN SOUTHERN CONE VaR</t>
  </si>
  <si>
    <t xml:space="preserve">Position were loaded with incorrect data.   Uploaded corrected data and reran VaR</t>
  </si>
  <si>
    <t xml:space="preserve">Develop process to officialize all needed information in a timely manner.</t>
  </si>
  <si>
    <t xml:space="preserve">RERUN EBS, ADV AND DRAM VaR.</t>
  </si>
  <si>
    <t xml:space="preserve">Due to late availability of positions and curves rolled prior days information.  Once current information was available uploaded data and curves into System.  Reran related VaRs</t>
  </si>
  <si>
    <t xml:space="preserve">PWR-COAL-MGMT-PRC</t>
  </si>
  <si>
    <t xml:space="preserve">Book Contains only interbook deals, as such no VaR or Credit risk.</t>
  </si>
  <si>
    <t xml:space="preserve">Develop process to identify books that do not require officialization and properly segregatel</t>
  </si>
  <si>
    <t xml:space="preserve">COPPER-GDL</t>
  </si>
  <si>
    <t xml:space="preserve">Due to new book created with Duplicate attributes RisktRAC rejected PostID.  Book contains no deals.</t>
  </si>
  <si>
    <t xml:space="preserve">Develop process to prevent duplicate books</t>
  </si>
  <si>
    <t xml:space="preserve">Total Errors for the week of  Feb 7 to Feb 13</t>
  </si>
  <si>
    <t xml:space="preserve">Rerun Coal VaR</t>
  </si>
  <si>
    <t xml:space="preserve">Due to several accrual books that were officialized and unofficialized, inaccurate positions were pulled into RisktRAC.  Positions were removed.</t>
  </si>
  <si>
    <t xml:space="preserve">Develop process to insure only correct books are officialized on a daily basis.</t>
  </si>
  <si>
    <t xml:space="preserve">Rerun AGG PWR II VaR</t>
  </si>
  <si>
    <t xml:space="preserve">LT NY book not being captured in Portfolio due to attribute Mismatch.</t>
  </si>
  <si>
    <t xml:space="preserve">Develop Process to insure all relevant books are included in proper portfolios</t>
  </si>
  <si>
    <t xml:space="preserve">ReRun Agg- GAS, Agg-GASIII and Agg-GasIV VaR</t>
  </si>
  <si>
    <t xml:space="preserve">Due to a change in correlation factors for Canada Books.  Reloaded factors and reran affected VaR.</t>
  </si>
  <si>
    <t xml:space="preserve">Develop process to correct identify correlation factors in a timely manner.</t>
  </si>
  <si>
    <t xml:space="preserve">Develop process to insure all active books are officialized on a daily basis.</t>
  </si>
  <si>
    <t xml:space="preserve">FT-NEAST-WH-GDL</t>
  </si>
  <si>
    <t xml:space="preserve">Book not officialized, however book contains no deals.  As such no impact on Credit or VaR</t>
  </si>
  <si>
    <t xml:space="preserve">Exotic Option Upload spreadsheet was corrected in the AM and reuploaded.  Canadian Gas Curve was mapped to the wrong primary curve, which was corrected in the AM.</t>
  </si>
  <si>
    <t xml:space="preserve">Develop process to validate secondary curve mappings.  Develop process to test upload spreadsheets.</t>
  </si>
  <si>
    <t xml:space="preserve">Feed was late and processed slow.  Affected systems were notified.</t>
  </si>
  <si>
    <t xml:space="preserve">Develop process to insure loads are made in a timely basis.</t>
  </si>
  <si>
    <t xml:space="preserve">EES-CAL-PRC</t>
  </si>
  <si>
    <t xml:space="preserve">Deals were transferred to another PWR-WEST.  Book to be marked dormant.</t>
  </si>
  <si>
    <t xml:space="preserve">FT-CAND_EGSC-OPT-PRC</t>
  </si>
  <si>
    <t xml:space="preserve">Book was calc'd in CAD$. Book was recalc'd and and VaR rerun</t>
  </si>
  <si>
    <t xml:space="preserve">Develop process to insure all active books are officialized on a daily basis using appropriate currency</t>
  </si>
  <si>
    <t xml:space="preserve">FT-ENOVPB-BAS</t>
  </si>
  <si>
    <t xml:space="preserve">This book has no positions.  Metacalc was down on 02/09, therefore BA only calc'd books with positions using portcalc.</t>
  </si>
  <si>
    <t xml:space="preserve">IM-EMWNSS2-BAS, IDX, PRC</t>
  </si>
  <si>
    <t xml:space="preserve">INTRA-DENVER BAS, IDX PRC</t>
  </si>
  <si>
    <t xml:space="preserve">BA did not officialize books.  The only book with positions was PRC, which was officialized and VaR rerun.</t>
  </si>
  <si>
    <t xml:space="preserve">6 Power books (PWR-EAST  PWTC PWQJ, PWNT, PWCN and PWR-EA-PWCN-OPT and PWR-EA PWNT OPT</t>
  </si>
  <si>
    <t xml:space="preserve">Book was officialized, however due to Metacalc problems postids were not captured by RisktRAC</t>
  </si>
  <si>
    <t xml:space="preserve">Develop process to insure all officialized postids are properly captured by RisktRac when primary systems are down.</t>
  </si>
  <si>
    <t xml:space="preserve">ST-SPINDLETOP- BAS, IDX, PRC</t>
  </si>
  <si>
    <t xml:space="preserve">BA did not officialize books.  All deals are only with internal CP, therefore no impact on VaR or Credit.</t>
  </si>
  <si>
    <t xml:space="preserve">FT-CAND-EGSC-OPT-BAS</t>
  </si>
  <si>
    <t xml:space="preserve">Due to a service flag booked on the deals, the incorrect counterparty was picked up for credit.  </t>
  </si>
  <si>
    <t xml:space="preserve">Identify why service flag is reporting incorrect counterparty and correct problem.</t>
  </si>
  <si>
    <t xml:space="preserve">Broadband VaR rerun</t>
  </si>
  <si>
    <t xml:space="preserve">BB</t>
  </si>
  <si>
    <t xml:space="preserve">Due to problems with spreadsheet upload, positions were not properly captured.  Current process requires that each line have a unique deal number, which must be sorted.   Positions were reloaded using correct process and VaR rerun.</t>
  </si>
  <si>
    <t xml:space="preserve">Properly train personnel to capture positions.</t>
  </si>
  <si>
    <t xml:space="preserve">Power Curve RA1</t>
  </si>
  <si>
    <t xml:space="preserve">Due to incorrect data contained in curve volatility, which was entered as zero, the Power VaR was incorrectly stated as zero</t>
  </si>
  <si>
    <t xml:space="preserve">Develop a process to notify user when invalid data is entered into curves.</t>
  </si>
  <si>
    <t xml:space="preserve">Due to problems with spreadsheet upload, positions were not properly captured.  Positions were reloaded using correct process.</t>
  </si>
  <si>
    <t xml:space="preserve">Adertising VaR rerun</t>
  </si>
  <si>
    <t xml:space="preserve">Adv</t>
  </si>
  <si>
    <t xml:space="preserve">Rm</t>
  </si>
  <si>
    <t xml:space="preserve">Due to a process with the nightly curve upload caused by PC problems, the VaR calculation was erroneous.  Curves were reloaded and VaR rerun.</t>
  </si>
  <si>
    <t xml:space="preserve">Correct PC problems and develop process to test that curves are captured.</t>
  </si>
  <si>
    <t xml:space="preserve">STEEL-SCRC-PRC</t>
  </si>
  <si>
    <t xml:space="preserve">Due to new books created with identical attributes the ERMS Post ID was not captured by  RisktRAC</t>
  </si>
  <si>
    <t xml:space="preserve">Develoop process to insure that no books with identical attributes are created.</t>
  </si>
  <si>
    <t xml:space="preserve">Due to unexpeted change in personnel responsibility was not transferred to backup.  Spreadsheet was uploaded.  </t>
  </si>
  <si>
    <t xml:space="preserve">Develop process to transition responsibilites during staff change.</t>
  </si>
  <si>
    <t xml:space="preserve">Canada IM Credit Risk BAS books</t>
  </si>
  <si>
    <t xml:space="preserve">Books were not manually pulled in during nightly process.  Done in the AM.  As books only have Credit Risk, no impact on VaR.  Credit was advised and needed data pulled in prior to report run.</t>
  </si>
  <si>
    <t xml:space="preserve">Develop process to replace need for manual pull in of Data.</t>
  </si>
  <si>
    <t xml:space="preserve"> </t>
  </si>
  <si>
    <t xml:space="preserve">FT-CAND-EGSC-A PRC , BAS</t>
  </si>
  <si>
    <t xml:space="preserve">Books not officialized.  Data pulled in during AM.  Due to minimal position VaR not Rerun</t>
  </si>
  <si>
    <t xml:space="preserve">Due to System problems books were not officialized.  Officialized once systems restrored and VaR rerun.</t>
  </si>
  <si>
    <t xml:space="preserve">Develop alternate procedures when primary systems are down.</t>
  </si>
  <si>
    <t xml:space="preserve">Total Errors for the week of  Jan 31 to Feb 6</t>
  </si>
  <si>
    <t xml:space="preserve">ReRun Bandwidth VaR</t>
  </si>
  <si>
    <t xml:space="preserve">Positions for 01/31 were incorrect. Reloaded positions and reran VaR</t>
  </si>
  <si>
    <t xml:space="preserve">Develop process to validate uploaded positions.</t>
  </si>
  <si>
    <t xml:space="preserve">yes</t>
  </si>
  <si>
    <t xml:space="preserve">FT-INT-CNT-TRAN-PRC and EPMI-NE-TRAN-PRC</t>
  </si>
  <si>
    <t xml:space="preserve">Books contain no deals and need to me marked as dormant.</t>
  </si>
  <si>
    <t xml:space="preserve">Develop procedures to identify dormant books and properly mark.</t>
  </si>
  <si>
    <t xml:space="preserve">no</t>
  </si>
  <si>
    <t xml:space="preserve">Power Curve B31 and RA1</t>
  </si>
  <si>
    <t xml:space="preserve">Power curve B31  was not loaded, which caused a d elay in initializing VaR run for all commodities.  Power desk had requested that the curve be deleted, however unable to delete curves from RisktRAC.  IT loaded a prior days curve for B31 to resolve the error and continue  VaR calculations.  Curve RA1 was loaded with volatility of zero, which caused incorrect POWER and AGG-ECTVaR.  Corrected and reloaded.</t>
  </si>
  <si>
    <t xml:space="preserve">Develop process to insure that all needed curves are included on transmission</t>
  </si>
  <si>
    <t xml:space="preserve">VaR published late</t>
  </si>
  <si>
    <t xml:space="preserve">Due to an invalid query VaR speed was greatly reduced.  The query was terminated and VaR rerun.  </t>
  </si>
  <si>
    <t xml:space="preserve">Develop process to test queries prior to running.</t>
  </si>
  <si>
    <t xml:space="preserve">Due to IT issues the Eastern spreadsheet and Gas books were officialized late.</t>
  </si>
  <si>
    <t xml:space="preserve">Power/ Gas</t>
  </si>
  <si>
    <t xml:space="preserve">Due to IT issues altenate queries were performed, which caused late officialization.  Late books were loaded into system as they arrived.</t>
  </si>
  <si>
    <t xml:space="preserve">Rerun Advertising and Broadband VaR</t>
  </si>
  <si>
    <t xml:space="preserve">Spreadsheets were uploaded into RisktRAC, however positions not accurately captured.  Spreadsheets were reloaded and VaR rerun.</t>
  </si>
  <si>
    <t xml:space="preserve">ENA-CAL</t>
  </si>
  <si>
    <t xml:space="preserve">Book was not officialized.  Due to positions book was officialized in the AM, Benchmark and  VaR rerun.</t>
  </si>
  <si>
    <t xml:space="preserve">CY-EXPLOR-BAS</t>
  </si>
  <si>
    <t xml:space="preserve">Equity</t>
  </si>
  <si>
    <t xml:space="preserve">Due to systems issue the Book had to be calc'd by IT.  BA assumed that IT would also officialize, but not done.  Book was officialized in the AM</t>
  </si>
  <si>
    <t xml:space="preserve">Book was officialized, however its positions were flat.  RisktRac therefore did not capture PostIDS.  As the book was flat it had no impact on VaR</t>
  </si>
  <si>
    <t xml:space="preserve">Develop a process for RisktRAC to capture PostIDs even for books without positions.</t>
  </si>
  <si>
    <t xml:space="preserve">FX-MXN </t>
  </si>
  <si>
    <t xml:space="preserve">Book was officialized, however it does not contain positions and was therefore not picked up by RisktRAC</t>
  </si>
  <si>
    <t xml:space="preserve">Spreadsheet was inadvertantly uploaded to dormant book.  However as dormant book mirrors this book, no impact</t>
  </si>
  <si>
    <t xml:space="preserve">FX-MXN and FX-NOK</t>
  </si>
  <si>
    <t xml:space="preserve">Books were officialized as part of a batch process, however postids were not captured by Risktrac.  As information is not included as part of VaR, no impact.  </t>
  </si>
  <si>
    <t xml:space="preserve">Network connectivity issues</t>
  </si>
  <si>
    <t xml:space="preserve">Due to systems connectivity issues various groups were unable to access systems and therefore reports may not have been issued on time.  </t>
  </si>
  <si>
    <t xml:space="preserve">Develop process to insure connectivity for critical sytems and user groups.</t>
  </si>
  <si>
    <t xml:space="preserve">FT-TP-HPL-FUEL  BAS, IDX, PRC</t>
  </si>
  <si>
    <t xml:space="preserve">Books were not officialized.  However positions were flat, so there was no impact on VaR.  These books are accrual  books and therefore do not impact credit.</t>
  </si>
  <si>
    <t xml:space="preserve">FT-TP-HPL BAS, IDX, PRC</t>
  </si>
  <si>
    <t xml:space="preserve">Books were not officialized.  However positions were flat, so there was no impact on VaR.</t>
  </si>
  <si>
    <t xml:space="preserve">Southern Cone Spreadsheets</t>
  </si>
  <si>
    <t xml:space="preserve">Spreadsheets were inadvertantly  omitted from the  upload.    Information was uploaded and VaR rerun.</t>
  </si>
  <si>
    <t xml:space="preserve">Eastern Books</t>
  </si>
  <si>
    <t xml:space="preserve">Due to incorrect vol curves, books not transmitted.</t>
  </si>
  <si>
    <t xml:space="preserve">3 Canada IM credit risk BAS books</t>
  </si>
  <si>
    <t xml:space="preserve">Due to the nature of recording deals in Canada it is necessary to manually override Basis positions using PRC PostIDs.  The current process in place was not followed.  Positions were overrriden in the AM and Credit notified.  As no market risk exists on these books no impact on VaR.</t>
  </si>
  <si>
    <t xml:space="preserve">Develop process that would eliminate the need for manual processing to capture basis positions</t>
  </si>
  <si>
    <t xml:space="preserve">Rerun AGG-Gas III and IV</t>
  </si>
  <si>
    <t xml:space="preserve">Identified certain books that were improperly excluded from  Agg-Gas III and IV.  Corrected Problem and reRan VaR.  No impact on credit as positions properly included in credit portfolio</t>
  </si>
  <si>
    <t xml:space="preserve">Develop process to insure books are included within all relevant portfolios.</t>
  </si>
  <si>
    <t xml:space="preserve">Positions for Advertising, Bandwidth and Dram</t>
  </si>
  <si>
    <t xml:space="preserve">Positions for 01/31 were not complete as of 6 am.  Positions were uploaded during the day and VaR rerun. </t>
  </si>
  <si>
    <t xml:space="preserve">Develop process to insure positions are completed and uploaded into system by 6am.</t>
  </si>
  <si>
    <t xml:space="preserve">FT-ONT-CENTRAL-PRC</t>
  </si>
  <si>
    <t xml:space="preserve">Book was not officialized, however positions were flat so VaR was not impacted.  Book was officialized late.</t>
  </si>
  <si>
    <t xml:space="preserve">SE-PREPAY-WTI-PRC</t>
  </si>
  <si>
    <t xml:space="preserve">c</t>
  </si>
  <si>
    <t xml:space="preserve">West Power Book error</t>
  </si>
  <si>
    <t xml:space="preserve">Due to deal capture error on West Desk, Margin Risk was under valued by $50 million</t>
  </si>
  <si>
    <t xml:space="preserve">Develop process to insure that deals are properly captured</t>
  </si>
  <si>
    <t xml:space="preserve">EES VaR was rerun</t>
  </si>
  <si>
    <t xml:space="preserve">Newly created book had attributes identical to a previous book.  This caused the system to duplicate information.  Attributes were changed and VaR rerun.</t>
  </si>
  <si>
    <t xml:space="preserve">Develop a process to notify user when duplicate attributes are being set for Books.</t>
  </si>
  <si>
    <t xml:space="preserve">Liquids VaR was rerun</t>
  </si>
  <si>
    <t xml:space="preserve">Due to certain changes in heirarchy structure, certain books were not captured by VaR. due to a missing flag.  Books were corrected and VaR rerun.</t>
  </si>
  <si>
    <t xml:space="preserve">Develop process to insure that books affecting markter risk are properly captured by VaR</t>
  </si>
  <si>
    <t xml:space="preserve">FT-CAND-EGSC-G-BAS, INTRA-CAND-WEST-BAS</t>
  </si>
  <si>
    <t xml:space="preserve">Books were officialized, however the manual process required to pull in the PostID was not completed.  Howere the Books only maintain Credit Risk, therefore VaR was not affected.  Credit had to manually delete the prior day information and rerun Margin reports.</t>
  </si>
  <si>
    <t xml:space="preserve">FT-CAND-BC-GD-PHY</t>
  </si>
  <si>
    <t xml:space="preserve">Book was officialized, but due to attribute mismatch RisktRAC did not capture the postID and related positions.  Attribute mismatch was corrected and manually pulled in.  The book only contain Credit Risk information, however credit was advised and information pulled in prior to running reports.</t>
  </si>
  <si>
    <t xml:space="preserve">Insure that attributes are correct at initial book set up and that no changes are made subsequently.</t>
  </si>
  <si>
    <t xml:space="preserve">Interest rate and FX curves</t>
  </si>
  <si>
    <t xml:space="preserve">Due to change in process uploading these curves incorrect data was uploaded at 5pm.  This caused the need for several commodoties to recalc and officialize books for 01/29/01.  As the recalc's were performed prior to running VaR and other morning reports no impact was observed for reported purposes.</t>
  </si>
  <si>
    <t xml:space="preserve">Properly test new procedures prior to implementing into production.</t>
  </si>
  <si>
    <t xml:space="preserve">nio</t>
  </si>
  <si>
    <t xml:space="preserve">power</t>
  </si>
  <si>
    <t xml:space="preserve">Spreadoption spreadsheet offcialized late.</t>
  </si>
  <si>
    <t xml:space="preserve">EU-PWR-POOLS</t>
  </si>
  <si>
    <t xml:space="preserve">Portcalc process failed due to non existant curve.  Book was recalc'd and officialized late.   Credit updated subsequent to officialization</t>
  </si>
  <si>
    <t xml:space="preserve">Develop process to identify missing curves during Portcalc.</t>
  </si>
  <si>
    <t xml:space="preserve">EU-PWR-BILATERAL</t>
  </si>
  <si>
    <t xml:space="preserve">Calc process failed due to increase database space requirements.  Process was reperformed and book was officialized late.   Credit updated subsequent to officialization</t>
  </si>
  <si>
    <t xml:space="preserve">Develop process to monitor space allocation for Databases and advise when approaching limits</t>
  </si>
  <si>
    <t xml:space="preserve">Credit</t>
  </si>
  <si>
    <t xml:space="preserve">FT-CAND-EGSC-BAS</t>
  </si>
  <si>
    <t xml:space="preserve">Book was officialized, however due to the deal capture methodology used by Canada the BAS positions are overwritten using the PRC postid.  The postid used was the one related to the Canadian$ PRC calc rather than the US$ PRC calc.  This caused Credit data to be overstated by $178 mil </t>
  </si>
  <si>
    <t xml:space="preserve">Develop an automoted process to capture the data and thereby eliminate any potential human processing errors.  Preferrably process should separate deal capture for BAS and PRC books allowing information to flow directly from ERMS and not require manipulation</t>
  </si>
  <si>
    <t xml:space="preserve">UK Discounted positions</t>
  </si>
  <si>
    <t xml:space="preserve">UK positions were doubled due to a change in the hierarchy , which transferred certain books from UK discount portfolio to Credit AGG.  To correct problem IT repopulated from previous date and thereby duplicating positions.</t>
  </si>
  <si>
    <t xml:space="preserve">Insure that changes in hierarchy are properly communicated to all affected parties.</t>
  </si>
  <si>
    <t xml:space="preserve">PAPER-GS-PRC</t>
  </si>
  <si>
    <t xml:space="preserve">Book was officialized, however it was done for the wrong date.  Positions were flat, however there was an impact on credit position.</t>
  </si>
  <si>
    <t xml:space="preserve">Need to develop a process insure that books officialized for the correct date.  </t>
  </si>
  <si>
    <t xml:space="preserve">Book was not officialized due to holiday in Australian.  Procedures in place state that positions should be roled in as of non US holiday</t>
  </si>
  <si>
    <t xml:space="preserve">Properly communicate procedures for foreign offices when non us holiday occurs</t>
  </si>
  <si>
    <t xml:space="preserve">UK E2XX1 SPREADSHEET</t>
  </si>
  <si>
    <t xml:space="preserve">spreadoption spreadsheet not offcialized</t>
  </si>
  <si>
    <t xml:space="preserve">Due the restructuring of hierarchy for the changes made to the Canada IM books some books were inadvertantly left in the AGG GAS III and IV.  They were identified and removed from the portfolios.  </t>
  </si>
  <si>
    <t xml:space="preserve">Develop procedures to insure that books are properly included in the appropriate hierarchies.</t>
  </si>
  <si>
    <t xml:space="preserve">PWR-EAST-PW  CN-PRC; NT-PRC; QJ-PRC; TC-PRC</t>
  </si>
  <si>
    <t xml:space="preserve">Books not officialized during evening procedures.  They were officialized in the AM.  Power VaR was rerun.</t>
  </si>
  <si>
    <t xml:space="preserve">PWR-NG-LTCA-PRC</t>
  </si>
  <si>
    <t xml:space="preserve">PWR-NG-LTSW  PRC, BAS</t>
  </si>
  <si>
    <t xml:space="preserve">PWR-NG-ST-WEST  PRC, BAS</t>
  </si>
  <si>
    <t xml:space="preserve">PWR-NG-STNW  PRC, BAS</t>
  </si>
  <si>
    <t xml:space="preserve">PWR-NG-WEST PRC, BAS</t>
  </si>
  <si>
    <t xml:space="preserve">PWR-NG-WST PRC, BAS</t>
  </si>
  <si>
    <t xml:space="preserve">PWR-PRICE-PRC-PWRC, PWR-PRICE-PRC-PWRP</t>
  </si>
  <si>
    <t xml:space="preserve">Total Errors for the week of  Jan 17 to 23</t>
  </si>
  <si>
    <t xml:space="preserve">4 Canada IM PHY and GDL books</t>
  </si>
  <si>
    <t xml:space="preserve">gas</t>
  </si>
  <si>
    <t xml:space="preserve">Books were officialied, however due to region code and attribute mismatches, the ERMS books did not resolve in books within RisktRAC.   Books were pulled in manually during morning.  These books only contain Credit RISK and do not affect VaR</t>
  </si>
  <si>
    <t xml:space="preserve">Attribute mismatches corrected to match ERMS database.  </t>
  </si>
  <si>
    <t xml:space="preserve">Various Canada IM Basis books</t>
  </si>
  <si>
    <t xml:space="preserve">Process had been established whereby Kathy Reeves would provide PostIDS to RM to manually pull in BAS books.  However, process not completely understood and postids were not forwarded to RM.  BAS books were pulled in during AM.</t>
  </si>
  <si>
    <t xml:space="preserve">Officialized for the following day.  However book contained no deals, as such no impact to VAR or credit.</t>
  </si>
  <si>
    <t xml:space="preserve">INTRA-SITHE-PHY</t>
  </si>
  <si>
    <t xml:space="preserve">Book  not officialized.  Done in the morning. Gas Var Rerun</t>
  </si>
  <si>
    <t xml:space="preserve">9 UK liquids books</t>
  </si>
  <si>
    <t xml:space="preserve">Books were not officialized, however only 4 books contained positions.</t>
  </si>
  <si>
    <t xml:space="preserve">Book was not officialized.    Book was officialized in the morning and Var rerum</t>
  </si>
  <si>
    <t xml:space="preserve">LUMBER</t>
  </si>
  <si>
    <t xml:space="preserve">Book was not properly officialized.  A needed flag is not properly set, therefore the information was not captured by RisktRAC.  Book was officialized in the morning and Var rerum</t>
  </si>
  <si>
    <t xml:space="preserve">FT-CAND-OP-GD- BAS, PRC</t>
  </si>
  <si>
    <t xml:space="preserve">Books do not have any deals.  Per Kathy Reeves the books should be marked dormant. </t>
  </si>
  <si>
    <t xml:space="preserve">Establish a process to identify dormant books and properly reflect in RisktRAC</t>
  </si>
  <si>
    <t xml:space="preserve">FT-CAND-BC-GD- BAS, PRC</t>
  </si>
  <si>
    <t xml:space="preserve">INTRA-CAND-WEST BAS, PHY</t>
  </si>
  <si>
    <t xml:space="preserve">Books were officialized, however only contain Credit Risk as market risk is loaded through other bookids.  Certain of the PostIDs did not get picked up by RisktRac due to certain criteria reviewed by database.  As this was a new process for processing credit risk, RisktRAC would need to be updated to insure capture of all books.  The BAS bookIDS need to be pulled in manually, however appropriate personnel were not properly identified and duties communicated.</t>
  </si>
  <si>
    <t xml:space="preserve">Effectively communicate responsibilities to manually pull in data for basis books to appropriate personnel.  Develop update to RiktRAC to insure proper capture of date for books with Book flags and  duplicate post ids</t>
  </si>
  <si>
    <t xml:space="preserve">INTRA-CAND-WE-GD-GDL</t>
  </si>
  <si>
    <t xml:space="preserve">INTRA-CAND-BC-GD-GDL</t>
  </si>
  <si>
    <t xml:space="preserve">INTRA-CAND-BC PHY,  BAS</t>
  </si>
  <si>
    <t xml:space="preserve">FT-CAND-OP-GD- BAS, GDL, PRC</t>
  </si>
  <si>
    <t xml:space="preserve">FT-CAND-BC-GD BAS, GDL, PHY, PRC</t>
  </si>
  <si>
    <t xml:space="preserve">INTRA-DENVER-GDL</t>
  </si>
  <si>
    <t xml:space="preserve">Deals in book were transferred to other books.  Book was calc'd and officialized one last time to insure zero out of positions for credit purposes. Book marked as dormant</t>
  </si>
  <si>
    <t xml:space="preserve">Continental GAS loaded late due to problems with overnight run</t>
  </si>
  <si>
    <t xml:space="preserve">INTRA-CAN-BC-GD</t>
  </si>
  <si>
    <t xml:space="preserve">Book was inadvertently deleted from the hierarchy during a hierarchy clean up.</t>
  </si>
  <si>
    <t xml:space="preserve">Develop process to identify books deleted an confirm decision to delete.</t>
  </si>
  <si>
    <t xml:space="preserve">NG-PRC-BAS</t>
  </si>
  <si>
    <t xml:space="preserve">Book not officialized.  Officialized and Var ReRun</t>
  </si>
  <si>
    <t xml:space="preserve">Book was not officialized, however all deals were moved to new books.  The book will be officialized one last time to zero out positions and book will be marked as dormant.</t>
  </si>
  <si>
    <t xml:space="preserve">Continental Power Bilateral and Nordic Power loaded late due to hardware issues in Houston and Europe</t>
  </si>
  <si>
    <t xml:space="preserve">Due to certain computer issues on the Houston side Continental powe was upload around 8:20am.  Additionally, due to network issues in UK Nordic power transmitted late.</t>
  </si>
  <si>
    <t xml:space="preserve">Develop alternate procedures to insure proper capture of data when primary systems are not functioning</t>
  </si>
  <si>
    <t xml:space="preserve">Network problems prevented CAS from running at its normal time</t>
  </si>
  <si>
    <t xml:space="preserve">Due to certain network issues scheduled programs were not run.</t>
  </si>
  <si>
    <t xml:space="preserve">Develop alternate procedures to  report credit when IT issues prevent run of CAS programs.</t>
  </si>
  <si>
    <t xml:space="preserve">INTRA-CAND-WEST BAS, PHY, PRC</t>
  </si>
  <si>
    <t xml:space="preserve">Books were not officialized, however only contain Credit Risk as market risk is loaded through other bookids</t>
  </si>
  <si>
    <t xml:space="preserve">INTRA-CAND-BC PHY, PRC, BAS</t>
  </si>
  <si>
    <t xml:space="preserve">Total Errors for the week of  Jan 10 to 16</t>
  </si>
  <si>
    <t xml:space="preserve">Rerun AGG-LIQUIDS VaR</t>
  </si>
  <si>
    <t xml:space="preserve">Had to rerun VaR as positions were incorrect for UK-BENZ UK-MTBE and UK-TOLU.  This was due to incorrect processing during officialization</t>
  </si>
  <si>
    <t xml:space="preserve">Develop process to insure all active books are appropriately officialized and reviewed prior to transmission.</t>
  </si>
  <si>
    <t xml:space="preserve">These books are part of the process to modify how Canada IM positions are reported.  They are used to report the Credit Risk side of the portfolios.  The Market risk is being reported through new books.   We are currently working to refine the process and insure that all books are properly captured within risktrac for credit reporting purposes.    </t>
  </si>
  <si>
    <t xml:space="preserve">Refine the reporting process to insure that all appropriate credit risk information is capture for the Canadian intramonth books</t>
  </si>
  <si>
    <t xml:space="preserve">FINANCIAL AFF-PRC; EM-PRC; PROP-PRC; TN10-PRC; TN5-PRC</t>
  </si>
  <si>
    <t xml:space="preserve">Book was not officialized.  However the books not have a VAR or Credit impact as they are only used for settlement purposes.</t>
  </si>
  <si>
    <t xml:space="preserve">FIN-AGRI-MEATS-PRC</t>
  </si>
  <si>
    <t xml:space="preserve">SOFTS</t>
  </si>
  <si>
    <t xml:space="preserve">Book was not officialized.  However the book did not have positions or credit exposures</t>
  </si>
  <si>
    <t xml:space="preserve">Preliminary DPR not issued on time</t>
  </si>
  <si>
    <t xml:space="preserve">Due to a change in the server used to report position for various commodities positions were not reported in time for preliminary DPR issuance. </t>
  </si>
  <si>
    <t xml:space="preserve">Insure that any changes in IT hardware are properly communicated to all parties to minimize impact of changes.</t>
  </si>
  <si>
    <t xml:space="preserve">UK Power run failed</t>
  </si>
  <si>
    <t xml:space="preserve">UK power Calc failed.  Books not reported in time for VaR  run.</t>
  </si>
  <si>
    <t xml:space="preserve">Develop alternate IT procedures to be used when software applications fail</t>
  </si>
  <si>
    <t xml:space="preserve">EPMI-LT-CA-PRC</t>
  </si>
  <si>
    <t xml:space="preserve">Book was officialized, but risktrac did not capture the post ID.  Positions were pulled in and Power VaR  rerun</t>
  </si>
  <si>
    <t xml:space="preserve">Develoop a process to identify the number of books populated from a batch posting.  This would insure that the correct number or books are created each time a set of books are calc'd and officialized.</t>
  </si>
  <si>
    <t xml:space="preserve">FT-SITHE-HEDGE BAS, IDX, PRC</t>
  </si>
  <si>
    <t xml:space="preserve">BA forgot to officialize, however since the books have held no deals since December there is no impact on VaR, Credit or Cash flows</t>
  </si>
  <si>
    <t xml:space="preserve">CAND_IM_PIPE BAS. GDL, PHY, PRC</t>
  </si>
  <si>
    <t xml:space="preserve">Books were created to assist in the reporting of Canada IM rolloff positions.  However due to problems experienced reporting the other positions reverted to old method of reporting positions. Currently working to resolve issues by today.</t>
  </si>
  <si>
    <t xml:space="preserve">Develop process to insure that Canada IM roll off positions are properly captured in  for Market Risk and Credit Risk.  </t>
  </si>
  <si>
    <t xml:space="preserve">Due to an attribute mismatch, the PostID information was not loaded into risktrac.  Due to a change in the procedures and books used to report IM roll off positions had certain attribute mismatches that were not previously identified.  Due to the mismatch certain information was not entered into RisktRAC.</t>
  </si>
  <si>
    <t xml:space="preserve">Develoop process to insure that any changes in ERMS are properly reported to RisktRAC.</t>
  </si>
  <si>
    <t xml:space="preserve">INTRA-ME-PROMPT-PHY</t>
  </si>
  <si>
    <t xml:space="preserve">Book is dormant</t>
  </si>
  <si>
    <t xml:space="preserve">Establish a process to identify dormant books and properly reflect on RisktRAC</t>
  </si>
  <si>
    <t xml:space="preserve">Spreadsheet was not loaded into RisktRac.  Was loaded in the morning and Power VaR rerun</t>
  </si>
  <si>
    <t xml:space="preserve">UK Gas Curves</t>
  </si>
  <si>
    <t xml:space="preserve">All curves had no reference dates</t>
  </si>
  <si>
    <t xml:space="preserve">Develop procedures to insure data validation prior to transmission</t>
  </si>
  <si>
    <t xml:space="preserve">Total Errors for the week of  Jan 3 to 9</t>
  </si>
  <si>
    <t xml:space="preserve">UK Power Book</t>
  </si>
  <si>
    <t xml:space="preserve">2 deals were not included in the book prior to officialization, as deals were not approved in time for feed</t>
  </si>
  <si>
    <t xml:space="preserve">Establish procedures to insure that all deals are properly booked prior to officialization.</t>
  </si>
  <si>
    <t xml:space="preserve">hfo_exop_pos; ng_opt; r;;_exop_pos</t>
  </si>
  <si>
    <t xml:space="preserve">Invalid Deal_Nature_CD and Invalid  Call_Put_Cd</t>
  </si>
  <si>
    <t xml:space="preserve">Establish procedures to insure that all spreadsheets contain only valid codes for the various code types</t>
  </si>
  <si>
    <t xml:space="preserve">coal_exop_pos;  coal_opti_pos;  DRAM_position;  ebs_exop_pos; erac_exop_pos</t>
  </si>
  <si>
    <t xml:space="preserve">Invalid UOM_CD</t>
  </si>
  <si>
    <t xml:space="preserve">Adv_exop_pos; Cand_OP; ft_northwest</t>
  </si>
  <si>
    <t xml:space="preserve">Invalid Option_Class_CD</t>
  </si>
  <si>
    <t xml:space="preserve">CanadaIM; Cand_BC; Cand_West</t>
  </si>
  <si>
    <t xml:space="preserve">Invalid Risktype_CD</t>
  </si>
  <si>
    <t xml:space="preserve">ARG_BRZL_POS; DUB_; Equity_pos ; MG_Metals_soft ; Pipe_opt_D ; pipe_opt-P_ ; PP_SSR3C_pos ; Rpexopt; </t>
  </si>
  <si>
    <t xml:space="preserve">Invalid Counterparty ID's, </t>
  </si>
  <si>
    <t xml:space="preserve">Spreadsheets were not officialized due to a miscommunication within group.  Books were officialized 01/09/01.  Due to the nature of the books the need to rerun VaR was not considered necessary.  Impact for credit and Cash flow not considered material. </t>
  </si>
  <si>
    <t xml:space="preserve">INTRA-CAND-BC BAS, PHY, PRC</t>
  </si>
  <si>
    <t xml:space="preserve">FT-CAND-PWR-PRC</t>
  </si>
  <si>
    <t xml:space="preserve">Book was marked as dormant.  It no longer has deals booked to it. </t>
  </si>
  <si>
    <t xml:space="preserve">FT-VNG-GDL</t>
  </si>
  <si>
    <t xml:space="preserve">Book was officialized, however due to an attribute mismatch RisktRAC did not recognize the Post ID.  Attribute problem has been corrected.  As book only contained intra affiliate deals and positions, there was no impact to Credit, VaR and Cash Flows</t>
  </si>
  <si>
    <t xml:space="preserve">FT-CAND-OP-GD BAS, GDL, PRC</t>
  </si>
  <si>
    <t xml:space="preserve">BA did not officialize, however book contains no deals or positions.  There was no exposure for VaR, Credit or Cash Flows. </t>
  </si>
  <si>
    <t xml:space="preserve">UK-Coal-Sr-PRC</t>
  </si>
  <si>
    <t xml:space="preserve">coal</t>
  </si>
  <si>
    <t xml:space="preserve">Deals in book were transferred to a new book.  This ID will be marked as dormant</t>
  </si>
  <si>
    <t xml:space="preserve">ERMS PROBLEM</t>
  </si>
  <si>
    <t xml:space="preserve">Due to insufficient table space allocation, the Portcalc for postid 996171 failed in the middle of the process. The failure prevented ERMS from properly picking up the positions.   The lack of space was caused by a significant increase in terms not anticipated by the DBA's.  Since discovering the problem the DBA's have increased space allocation.  The book was reofficialized and Agg-GasIII and IV VaR rerun for the 3rd. </t>
  </si>
  <si>
    <t xml:space="preserve">(1) Establish process where table space allocation is sufficient to handle officialization.  (2) Insure procedures are in place to appropriately handle error messages received by BA's.</t>
  </si>
  <si>
    <t xml:space="preserve">yes.</t>
  </si>
  <si>
    <t xml:space="preserve">Book was officialized, however since the book did not contain any deals the upload does not import the Post ID. </t>
  </si>
  <si>
    <t xml:space="preserve">Create a system patch so that RisktRAC picks up postids even for books w/o deals</t>
  </si>
  <si>
    <t xml:space="preserve">INTRA-SITHE-GDL</t>
  </si>
  <si>
    <t xml:space="preserve">Ba did not officialize book.  The book contained no deals.</t>
  </si>
  <si>
    <t xml:space="preserve">PWR-NG-HEDGE-PRC</t>
  </si>
  <si>
    <t xml:space="preserve">Book has no deals and needs to identified as Dormant</t>
  </si>
  <si>
    <t xml:space="preserve">AGG-ECT  VaR rerun</t>
  </si>
  <si>
    <t xml:space="preserve">(1) Up to date data for EBS not available at time of original upload.  Updated information was provided during the day and loaded into system. (2) Due to a systems problem with ERMS the software failed to pull in certain gas daily swaps.  Books were reofficialized and AGG-ECT VaR rerun to correct both issues</t>
  </si>
  <si>
    <t xml:space="preserve">Establish procedures to insure that accurate positions are properly reflected in the system</t>
  </si>
  <si>
    <t xml:space="preserve">EnPower East Cashflows</t>
  </si>
  <si>
    <t xml:space="preserve">unexpected large cash flow movements identified.</t>
  </si>
  <si>
    <t xml:space="preserve">Establish procedures to insure accurate estimates for cash flows are developed by BA's</t>
  </si>
  <si>
    <t xml:space="preserve">UK Crude</t>
  </si>
  <si>
    <t xml:space="preserve">liquids</t>
  </si>
  <si>
    <t xml:space="preserve">Problem pulling in UK crude positions.  Positions were reloaded and Liquids reRun</t>
  </si>
  <si>
    <t xml:space="preserve">Establish to insure that all positions are properly reflected in the system</t>
  </si>
  <si>
    <t xml:space="preserve">FT-NEW-TEXAS-BAS</t>
  </si>
  <si>
    <t xml:space="preserve">CAS</t>
  </si>
  <si>
    <t xml:space="preserve">Unofficialized book was detected by CAS due to open positions.   It was not picked by RisktRAC as it had been marked as dormant.  As the book contained flat positions it did not affect VaR, however due to 3rd party deals it created a credit exposure.  Book has been reactivated by RisktRAC.</t>
  </si>
  <si>
    <t xml:space="preserve">Establish procedures to insure that all books containing deals are identified as active and appropriate officialization procedures followed.</t>
  </si>
  <si>
    <t xml:space="preserve">PAPER</t>
  </si>
  <si>
    <t xml:space="preserve">Book holds no deals.  Needs to marked as dormant</t>
  </si>
  <si>
    <t xml:space="preserve">Establish process to insure that dormant books are appropriately communicated.</t>
  </si>
  <si>
    <t xml:space="preserve">IN-UPSTREAM-ST  BAS,IDX, PRC</t>
  </si>
  <si>
    <t xml:space="preserve">ba did not officialize book.  Book was officialized subsequently.</t>
  </si>
  <si>
    <t xml:space="preserve">Establish procedures to insure all active books are officialized on a timely manner.</t>
  </si>
  <si>
    <t xml:space="preserve"> Book was officialized, but due to an attribute mismatch, RisktRAC did not accept the postid for the book..  Since the book doesnot contain any 3rd party trades there is no VaR, Credit or Cashflow exposure. </t>
  </si>
  <si>
    <t xml:space="preserve">Establish process to insure that any changes in ERMS are communicated to RisktRAC</t>
  </si>
  <si>
    <t xml:space="preserve">Deals on book were transferred to other books.  Book has been marked as dormant.</t>
  </si>
  <si>
    <t xml:space="preserve">Books were officialized, but due to the lack of deals the Post ID was not picked up by RisktRAC</t>
  </si>
  <si>
    <t xml:space="preserve">Create a system patch so that RisktRAC picks up postids even books w/o deals</t>
  </si>
  <si>
    <t xml:space="preserve">EPMI-ST-SPP-PRC</t>
  </si>
  <si>
    <t xml:space="preserve">Book not officialized due to problems with enPower due to failure with Portcalc.  Problem has been identified and upgrade will be loaded as soon as possible.</t>
  </si>
  <si>
    <t xml:space="preserve">Load enPower upgrade to eliminate PortCalc failure.</t>
  </si>
  <si>
    <t xml:space="preserve">Total Errors for the week of Dec 27- Jan2</t>
  </si>
  <si>
    <t xml:space="preserve">UK VaR</t>
  </si>
  <si>
    <t xml:space="preserve">Gamma issue caused an errant VaR number. Due to current formulas used by models, need to set correlations to .999 to prevent large gamma numbers.</t>
  </si>
  <si>
    <t xml:space="preserve">Change formulas used by models to correct the Gamma issue.  Patch to correct Gamma issue to be made a priority.</t>
  </si>
  <si>
    <t xml:space="preserve">Book was officialized, but due to change in attributes that were not communicated to RisktRAC, system did not pick post_id or post positions.  As book only contains intracompany transactions no VaR, Credit or Cash flow exposures occurred.</t>
  </si>
  <si>
    <t xml:space="preserve">Establish procedrues to ensure that any modifications to either ERMS or RisktRAC are synchronized.</t>
  </si>
  <si>
    <t xml:space="preserve">Portfolio was officialized, but since book contained no positions, RisktRAC does not pick up Post ID</t>
  </si>
  <si>
    <t xml:space="preserve">Determine if book is dormant or termporarily inactive. </t>
  </si>
  <si>
    <t xml:space="preserve">Book not officialized due to problems with enPower end of month procedures caused by a failure with Portcalc.  Problem has been identified and upgrade will be loaded as soon as possible.</t>
  </si>
  <si>
    <t xml:space="preserve">Setup procedures to insure that end of month process are followed to properly report enPower positions</t>
  </si>
  <si>
    <t xml:space="preserve">Book not officialized due to problems with enPower.  Portcalc failed due to known bug.  Upgrade that addresses issue will be loaded.</t>
  </si>
  <si>
    <t xml:space="preserve">Set up process to insure all active books are officialized on a timely basis.</t>
  </si>
  <si>
    <t xml:space="preserve">UK-Power books</t>
  </si>
  <si>
    <t xml:space="preserve">Rm/IT</t>
  </si>
  <si>
    <t xml:space="preserve">UK Power book is showing a higher position that input</t>
  </si>
  <si>
    <t xml:space="preserve">Set up process to test software outputs to insure proper reporting</t>
  </si>
  <si>
    <t xml:space="preserve">Book was officialized, but Risktrac did not capture ID.  Book was reofficialized.  However, as the book only contains intracompany transactions, no Credit or VaR exposure identified.  </t>
  </si>
  <si>
    <t xml:space="preserve">Set procedures to insure that all officialized books are captured by RisktRAC and ERMS</t>
  </si>
  <si>
    <t xml:space="preserve">UK/IT</t>
  </si>
  <si>
    <t xml:space="preserve">UK Books</t>
  </si>
  <si>
    <t xml:space="preserve">gas/power</t>
  </si>
  <si>
    <t xml:space="preserve">Problem with FTP Applications.  Feeds failed, tried to upload manually, but failed.  Technicials working to resolve hardware issues.  Unix technician indicated it was a network problem on UK side.  Issue identified to be a firewall issue.  </t>
  </si>
  <si>
    <t xml:space="preserve">Set up alternative procedures when feeds fail to insure that all needed information is properly captured. </t>
  </si>
  <si>
    <t xml:space="preserve">Coal Books</t>
  </si>
  <si>
    <t xml:space="preserve">Curve had to be added to tables.  Tables were refreshed and Coal Var Rerun</t>
  </si>
  <si>
    <t xml:space="preserve">Set procedures to insure that all needed curves are established in RMS and ERMS in a timely manner</t>
  </si>
  <si>
    <t xml:space="preserve">Book was not officialized prior to 6 am.  Once officialized Gas VaR was rerun</t>
  </si>
  <si>
    <t xml:space="preserve">2 DUB-ERMS XL Books</t>
  </si>
  <si>
    <t xml:space="preserve">Spreadsheets had an upload error that was not detected until after 6am.  Books were uploaded and VaR Rerun</t>
  </si>
  <si>
    <t xml:space="preserve">Set up procedures to insure that when upload error occurs it is detected and corrected prior to deadline</t>
  </si>
  <si>
    <t xml:space="preserve">1 set on NGL books containing 20 individual liquids books</t>
  </si>
  <si>
    <t xml:space="preserve">Books were officialized, but due to a missing curve books were recalc'd and unofficialized, but failed to be reofficialized.  Books were officialized in the morning.  VaR was Rerun</t>
  </si>
  <si>
    <t xml:space="preserve">Transaction inversely recorded in books.  Item corrected and EES VaR rerun</t>
  </si>
  <si>
    <t xml:space="preserve">Set up procedures to insure proper capture of transactions</t>
  </si>
  <si>
    <t xml:space="preserve">Rerun Scott Neil's book</t>
  </si>
  <si>
    <t xml:space="preserve">Positions captured incorrectly, which caused the need to rerun Scott Neil's book.  Had to rerun VaR</t>
  </si>
  <si>
    <t xml:space="preserve">Set up procedures to insure proper capture of positions.</t>
  </si>
  <si>
    <t xml:space="preserve">EU-PWR-Bilateral</t>
  </si>
  <si>
    <t xml:space="preserve">Book was officialized 1 hr late, however captured in time for VaR calculation.  Delay was caused by problems with PortCalc</t>
  </si>
  <si>
    <t xml:space="preserve">Total Errors for the week of Dec 20-26</t>
  </si>
  <si>
    <t xml:space="preserve">Pulp and Paper books</t>
  </si>
  <si>
    <t xml:space="preserve">EIM</t>
  </si>
  <si>
    <t xml:space="preserve">Had to ReRun VaR due to the capture of affiliate positions in VaR and DPR reporting.  </t>
  </si>
  <si>
    <t xml:space="preserve">Set up alternative Calcing procedures to insure capture of 3rd party positions, while excluding affiliate positions.  For VaR reporting problem has been resolved.</t>
  </si>
  <si>
    <t xml:space="preserve">2 Continental power books</t>
  </si>
  <si>
    <t xml:space="preserve">Feed Problem.System was looking for curves for the 26th, even though books were being officialized for the 22nd.  This caused a delay in transmission. Books were officialized 1-1/2 hours late. </t>
  </si>
  <si>
    <t xml:space="preserve">Set up procedures to insure that the system is capturing appropriate information.</t>
  </si>
  <si>
    <t xml:space="preserve">3 FT- Canada AB Gas Daily books</t>
  </si>
  <si>
    <t xml:space="preserve">Rolloff positions are not being captured due to differences between ERMS and spreadsheet.  As Books only contain transactions with internal ENRON entities to be marked as dormant.  Determined to have no counterparyt exposures based on evaluation by Debbie Brackett </t>
  </si>
  <si>
    <t xml:space="preserve">Set up process to insure that all dormant books are properly  classified in a timely manner. </t>
  </si>
  <si>
    <t xml:space="preserve">FT-Cand-AB-EGSC-EA-BAS</t>
  </si>
  <si>
    <t xml:space="preserve">BA forgot to manually override.  Per Robyn Rodrigue, due to minimal number of positions not considered necessary to rerun VaR</t>
  </si>
  <si>
    <t xml:space="preserve">setup process to insure that all required end of day procedrues are completed. </t>
  </si>
  <si>
    <t xml:space="preserve">GAS-EXEC-PRC</t>
  </si>
  <si>
    <t xml:space="preserve">BA Calced the book, but did not officialize.  Due to flat positions, V@R not rerum</t>
  </si>
  <si>
    <t xml:space="preserve">Set up process to insure all active books are properly officialized daily.</t>
  </si>
  <si>
    <t xml:space="preserve">Enron Metals not reporting Cash Flow information</t>
  </si>
  <si>
    <t xml:space="preserve">NY Concentrates</t>
  </si>
  <si>
    <t xml:space="preserve">Cash Flows not reported due to lack of procedures.  Scheduled to report around Mid Jan 2001</t>
  </si>
  <si>
    <t xml:space="preserve">Develop procedures to report Cash Flows based on available MerCur data</t>
  </si>
  <si>
    <t xml:space="preserve">4 Power West books </t>
  </si>
  <si>
    <t xml:space="preserve">BA forgot to officialize book and V@R re-run.</t>
  </si>
  <si>
    <t xml:space="preserve">FT-CAND-AB-GDL-BAS, IDX, &amp; PRC</t>
  </si>
  <si>
    <t xml:space="preserve">Spreadsheet not officialized.  BA feels that while there are trades in the spreadsheet, they are not with external counterparties and do not affect Credit.</t>
  </si>
  <si>
    <t xml:space="preserve">Credit needs to confirm importance of officializing positions with no external counterparties.</t>
  </si>
  <si>
    <t xml:space="preserve">RAC</t>
  </si>
  <si>
    <t xml:space="preserve">Various Canadian Gas Spreadsheets</t>
  </si>
  <si>
    <t xml:space="preserve">Gas/Canada</t>
  </si>
  <si>
    <t xml:space="preserve">10 Canadian spreadsheets have not been officialized and the exposures have not been captured in Credit.  The positions were included in VaR because they were grouped at the position level and not the deal level, therefore no counterparty attached to them.</t>
  </si>
  <si>
    <t xml:space="preserve">Set up process to insure all active books are properly officialized daily and insure credit issues are taken into account.</t>
  </si>
  <si>
    <t xml:space="preserve">EPMI-LT-NAMGMT-PRC</t>
  </si>
  <si>
    <t xml:space="preserve">Mgmt-Power</t>
  </si>
  <si>
    <t xml:space="preserve">Total Errors for the week of Dec 13-19</t>
  </si>
  <si>
    <t xml:space="preserve">Spreadsheet did not load properly into RisktRAC and no notice was given to BA that it failed.</t>
  </si>
  <si>
    <t xml:space="preserve">IT to create notification of successful completion of spreadsheet download</t>
  </si>
  <si>
    <t xml:space="preserve">UK-COAL-BUNK-PRC</t>
  </si>
  <si>
    <t xml:space="preserve">The coal book was officialized last night but the data did not flow to RisktRAC because the commodity code was changed to Freight in RisktRAC and not in ERMS.  The change was requested by Dimitri Taylor, in London, as part of a group of books being changed,  but evidently should not have been included.</t>
  </si>
  <si>
    <t xml:space="preserve">Set up process to confirm all requested changes and advise all affected systems.</t>
  </si>
  <si>
    <t xml:space="preserve">EPMI-NE-TRANS-PRC</t>
  </si>
  <si>
    <t xml:space="preserve">Books were officialized in enPower, however due to the PortCalc and MetaCalc system outage, they were not uploaded to Risktrac as the outage occurred right around upload.</t>
  </si>
  <si>
    <t xml:space="preserve">IT to upload books and update post ids</t>
  </si>
  <si>
    <t xml:space="preserve">EPMI-LT-MGMT-PRC                </t>
  </si>
  <si>
    <t xml:space="preserve">Various Books did not get officialized for Gas, liquids and Power</t>
  </si>
  <si>
    <t xml:space="preserve">gas, liquids, power</t>
  </si>
  <si>
    <t xml:space="preserve">At approximately 5:30 pm the Portcalc and metacalc systems  went down.  The problem was caused by a scheduled maintenance hardware change.</t>
  </si>
  <si>
    <t xml:space="preserve">Determine why maintenance was scheduled during peak times and what caused the delay in restoring service.  </t>
  </si>
  <si>
    <t xml:space="preserve">Power VaR rerun due to missing positions from Power exotics because GCP changed shortcode and overlay did not write to Power exotics.</t>
  </si>
  <si>
    <t xml:space="preserve">Canadian Power</t>
  </si>
  <si>
    <t xml:space="preserve">VaR displayed in date format. Unexplained Gamma. Testing done in Houston affecting officialization.</t>
  </si>
  <si>
    <t xml:space="preserve">UK-COAL-FRT-EOL-PRC</t>
  </si>
  <si>
    <t xml:space="preserve">Commodity type not changed to FRTI on Risktrack.  Once updated commodity updated Books were officialized and V@R rerun</t>
  </si>
  <si>
    <t xml:space="preserve">Set up process to insure proper notification of change in commodity code.</t>
  </si>
  <si>
    <t xml:space="preserve">UK-COAL-FRT--EXT-PRC</t>
  </si>
  <si>
    <t xml:space="preserve">UK-COAL-FRT-FIN-PRC</t>
  </si>
  <si>
    <t xml:space="preserve">UK-COAL-FRT-PRC</t>
  </si>
  <si>
    <t xml:space="preserve">FT-KC-WEST-PRC</t>
  </si>
  <si>
    <t xml:space="preserve">book was not officialized , however the book had no trades or transactions.  There was therefore no impact.</t>
  </si>
  <si>
    <t xml:space="preserve">FT-PRM-WEST-PRC</t>
  </si>
  <si>
    <t xml:space="preserve">FT-WEST-PWR-PRC</t>
  </si>
  <si>
    <t xml:space="preserve">FT-WEST-PWRP-PRC</t>
  </si>
  <si>
    <t xml:space="preserve">NG-KC-PRICE-PRC</t>
  </si>
  <si>
    <t xml:space="preserve">WEST-IND-IDX</t>
  </si>
  <si>
    <t xml:space="preserve">GAS </t>
  </si>
  <si>
    <t xml:space="preserve">Canada Pwr</t>
  </si>
  <si>
    <t xml:space="preserve">Enpower- Front end application does not properly load legal entity in deal capture.  Canada is loaded up to EPMI master agreements, but shouldn't</t>
  </si>
  <si>
    <t xml:space="preserve">Resolve application to insure proper deal capture</t>
  </si>
  <si>
    <t xml:space="preserve">UK </t>
  </si>
  <si>
    <t xml:space="preserve">Nordic</t>
  </si>
  <si>
    <t xml:space="preserve">Book was officialized before MtM was officialized, which caused a feed problem.  Book was reofficialized and rerun, which caused server problems</t>
  </si>
  <si>
    <t xml:space="preserve">Set up process to insure approval prior to officialization</t>
  </si>
  <si>
    <t xml:space="preserve">Softs Var was off by a dcml Pt</t>
  </si>
  <si>
    <t xml:space="preserve">Softs</t>
  </si>
  <si>
    <t xml:space="preserve">Data input was off by one decimal pt, so V@R was too high </t>
  </si>
  <si>
    <t xml:space="preserve">Set up process</t>
  </si>
  <si>
    <t xml:space="preserve">Yes</t>
  </si>
  <si>
    <t xml:space="preserve">POWER/CNDA</t>
  </si>
  <si>
    <t xml:space="preserve">BA forgot to pull in spreadsheet</t>
  </si>
  <si>
    <t xml:space="preserve">Power Var</t>
  </si>
  <si>
    <t xml:space="preserve">PwR</t>
  </si>
  <si>
    <t xml:space="preserve">R22  price curve vol curves and daily vols were zeroed out.</t>
  </si>
  <si>
    <t xml:space="preserve">UKGASGSA1</t>
  </si>
  <si>
    <t xml:space="preserve">Gas/UK</t>
  </si>
  <si>
    <t xml:space="preserve">Spreadsheet was officialized, but does not receive a Post ID.</t>
  </si>
  <si>
    <t xml:space="preserve">Resolve whether spreadsheet should receive ID.  Develop alternate procedure to query officialization.</t>
  </si>
  <si>
    <t xml:space="preserve">Total errors for week Dec 6-12</t>
  </si>
  <si>
    <t xml:space="preserve">DABHOL-HO-AFF-IDX</t>
  </si>
  <si>
    <t xml:space="preserve">Heating Oil/ Global Markets</t>
  </si>
  <si>
    <t xml:space="preserve">Pat Stafford</t>
  </si>
  <si>
    <t xml:space="preserve">Risk Mgmt</t>
  </si>
  <si>
    <t xml:space="preserve">ba forgot to officialize.  As book is an affiliate book it does not impact VAR, Credit or other Departments.</t>
  </si>
  <si>
    <t xml:space="preserve">Set up processes</t>
  </si>
  <si>
    <t xml:space="preserve">GAS-EXEC-BAS</t>
  </si>
  <si>
    <t xml:space="preserve">book was officialized and posted, however not captured by RMS.</t>
  </si>
  <si>
    <t xml:space="preserve">Resolve problem</t>
  </si>
  <si>
    <t xml:space="preserve">GAS-EXEC-GDL</t>
  </si>
  <si>
    <t xml:space="preserve">UK GAS</t>
  </si>
  <si>
    <t xml:space="preserve">The spreadsheet Posted at 4:51, but did not receive Post ID, which caused it to be picked up by query.  </t>
  </si>
  <si>
    <t xml:space="preserve">Set up alternate process </t>
  </si>
  <si>
    <t xml:space="preserve">UK RAC</t>
  </si>
  <si>
    <t xml:space="preserve">several Enron Europe books</t>
  </si>
  <si>
    <t xml:space="preserve">UK</t>
  </si>
  <si>
    <t xml:space="preserve">IT/UK RM</t>
  </si>
  <si>
    <t xml:space="preserve">files came in late, books could not be seen in RisktRAC, book ID for one book was changed and would not work</t>
  </si>
  <si>
    <t xml:space="preserve">Fix problems</t>
  </si>
  <si>
    <t xml:space="preserve">several</t>
  </si>
  <si>
    <t xml:space="preserve">FT-WEST-OPT-BAS</t>
  </si>
  <si>
    <t xml:space="preserve">US GAS</t>
  </si>
  <si>
    <t xml:space="preserve">Risk mgmt</t>
  </si>
  <si>
    <t xml:space="preserve">ba officialized book but did not calc it (normal BA was out).</t>
  </si>
  <si>
    <t xml:space="preserve">NG-INDEX-CAND-IDX</t>
  </si>
  <si>
    <t xml:space="preserve">Cand gas</t>
  </si>
  <si>
    <t xml:space="preserve">ba forgot</t>
  </si>
  <si>
    <t xml:space="preserve">There is a problem with the feed, RisktRAC said it was being updated but was not</t>
  </si>
  <si>
    <t xml:space="preserve">Database admin in US needs to fix</t>
  </si>
  <si>
    <t xml:space="preserve">Came in at 7:10.  MTM failed over the weekend, curve did not load into valuation engine</t>
  </si>
  <si>
    <t xml:space="preserve">FT-EOL-TEXAS-PRC</t>
  </si>
  <si>
    <t xml:space="preserve">Denver Plachy</t>
  </si>
  <si>
    <t xml:space="preserve">BA forgot to officialize, used portcalc instead of metacalc as thought issue from Thurs was not resolved.</t>
  </si>
  <si>
    <t xml:space="preserve">Why was this not caught in mini bench?  To update process.</t>
  </si>
  <si>
    <t xml:space="preserve">This book has nothing in it but was officialized and had a post id.  This book was not picked up by RisktRAC.</t>
  </si>
  <si>
    <t xml:space="preserve">Why not caught in mini bench?</t>
  </si>
  <si>
    <t xml:space="preserve">MG METALS</t>
  </si>
  <si>
    <t xml:space="preserve">UK (primarily NY concentrates)</t>
  </si>
  <si>
    <t xml:space="preserve">Late, primarily due to an issue with Aquarius.</t>
  </si>
  <si>
    <t xml:space="preserve">NG-PRICE-GDL</t>
  </si>
  <si>
    <t xml:space="preserve">Book was official but did not have a post ID and did not show up on Risk Controls reporting</t>
  </si>
  <si>
    <t xml:space="preserve">Figure out what is wrong</t>
  </si>
  <si>
    <t xml:space="preserve">European power</t>
  </si>
  <si>
    <t xml:space="preserve">Feeds slow so did not make it in by 6am.</t>
  </si>
  <si>
    <t xml:space="preserve">change sequential to parallel processing</t>
  </si>
  <si>
    <t xml:space="preserve">Metacalc was down so ba's had to use port calc.  They were not used to doing this and officialized the wrong day.  They had to reofficialized</t>
  </si>
  <si>
    <t xml:space="preserve">Fix Metacalc (done)</t>
  </si>
  <si>
    <t xml:space="preserve">ST-SPINDLETOP-BAS</t>
  </si>
  <si>
    <t xml:space="preserve">Metacalc was down so ba's had to use port calc.  They were not used to doing this and forgot to officialize these small storage books (small so no VAR to be rerun)</t>
  </si>
  <si>
    <t xml:space="preserve">ST-SPINDLETOP-IDX</t>
  </si>
  <si>
    <t xml:space="preserve">ST-SPINDLETOP-PRC</t>
  </si>
  <si>
    <t xml:space="preserve">Risk Mgmt - UK</t>
  </si>
  <si>
    <t xml:space="preserve">UK POWER </t>
  </si>
  <si>
    <t xml:space="preserve">UK power feed failed</t>
  </si>
  <si>
    <t xml:space="preserve">Fix feed (done)</t>
  </si>
  <si>
    <t xml:space="preserve">Risk Mgmt - US gas</t>
  </si>
  <si>
    <t xml:space="preserve">Shankman Executive book</t>
  </si>
  <si>
    <t xml:space="preserve">risk controls/ risk mgmt</t>
  </si>
  <si>
    <t xml:space="preserve">This intercompany book had a 3rd party pos with Smith Barney.   The book should have been officialized but wasn't.  It did not shw up on the late officialization list.</t>
  </si>
  <si>
    <t xml:space="preserve">Start officializing, add to list (done)</t>
  </si>
  <si>
    <t xml:space="preserve">RAC Credit</t>
  </si>
  <si>
    <t xml:space="preserve">ERMS load in credit failed</t>
  </si>
  <si>
    <t xml:space="preserve">ensure this does not happen again (done)</t>
  </si>
  <si>
    <t xml:space="preserve">Total errors for week of Nov 29 to Dec 5</t>
  </si>
  <si>
    <t xml:space="preserve">Canada power</t>
  </si>
  <si>
    <t xml:space="preserve">Brian Kristjansen</t>
  </si>
  <si>
    <t xml:space="preserve">Bill Greenizan</t>
  </si>
  <si>
    <t xml:space="preserve">CA RM</t>
  </si>
  <si>
    <t xml:space="preserve">BA sent officialized spreadsheet but did not send it to Houston to upload.</t>
  </si>
  <si>
    <t xml:space="preserve">expidite canada getting access to RisktRAC to upload things themselves, ensure ba's telephone each other to ensure e-mail has been sent.</t>
  </si>
  <si>
    <t xml:space="preserve">John Arnold's book</t>
  </si>
  <si>
    <t xml:space="preserve">John Arnold</t>
  </si>
  <si>
    <t xml:space="preserve">Risk management</t>
  </si>
  <si>
    <t xml:space="preserve">Issue with interdesk deal - calc times did not match and only one side got picked up</t>
  </si>
  <si>
    <t xml:space="preserve">Ensure processes are in place so this would be caught.</t>
  </si>
  <si>
    <t xml:space="preserve">UK power</t>
  </si>
  <si>
    <t xml:space="preserve">UK RM/US IT</t>
  </si>
  <si>
    <t xml:space="preserve">Book officialized on time, but feeds did not make 6am cut-off </t>
  </si>
  <si>
    <t xml:space="preserve">Work on feed speed.</t>
  </si>
  <si>
    <t xml:space="preserve">EES Risk Mgmt</t>
  </si>
  <si>
    <t xml:space="preserve">cals missed a position and had to be recalced and officialized in the afternoon of the 5th</t>
  </si>
  <si>
    <t xml:space="preserve">Process needs to be put in place to ensure all trades are captured</t>
  </si>
  <si>
    <t xml:space="preserve">US IT</t>
  </si>
  <si>
    <t xml:space="preserve">Book officialized on time but feeds were slow.  </t>
  </si>
  <si>
    <t xml:space="preserve">Feeds are sequential and they need to be changed to be parallel.</t>
  </si>
  <si>
    <t xml:space="preserve">EI-ARG-GAS-PRC</t>
  </si>
  <si>
    <t xml:space="preserve">Argentina gas</t>
  </si>
  <si>
    <t xml:space="preserve">Sarah Smith</t>
  </si>
  <si>
    <t xml:space="preserve">Rodolpo Freyre</t>
  </si>
  <si>
    <t xml:space="preserve">BA forgot to officialize</t>
  </si>
  <si>
    <t xml:space="preserve">Ensure risk management has process in place to ensure that this cant happen.</t>
  </si>
  <si>
    <t xml:space="preserve">BA sent officialized spreadsheet to Houston to upload but person in Houston was out.</t>
  </si>
  <si>
    <t xml:space="preserve">expidite canada getting access to RisktRAC to upload things themselves</t>
  </si>
  <si>
    <t xml:space="preserve">Bilateral book in Continental power</t>
  </si>
  <si>
    <t xml:space="preserve">?</t>
  </si>
  <si>
    <t xml:space="preserve">Book showed up as being officialized numerous times</t>
  </si>
  <si>
    <t xml:space="preserve">The fx rate was X1000 - P&amp;L was off and book had to be reofficialized.</t>
  </si>
  <si>
    <t xml:space="preserve">Figure out why, perform necessary process changes.</t>
  </si>
  <si>
    <t xml:space="preserve">Book officialized on time but feeds were slow.  Book came in at 7:33.</t>
  </si>
  <si>
    <t xml:space="preserve">Total errors for week Nov 22-28</t>
  </si>
  <si>
    <t xml:space="preserve">NG-LTX-GDL</t>
  </si>
  <si>
    <t xml:space="preserve">Robin Rodrigue</t>
  </si>
  <si>
    <t xml:space="preserve">Risk Management</t>
  </si>
  <si>
    <t xml:space="preserve">Book officialized on time, but positions had to becalced and reofficialized.  Caught on bench this morning.</t>
  </si>
  <si>
    <t xml:space="preserve">System enhancements where book admin's do not have to calc same book 4 &amp; 5 times (different positions needed during due to index settlement bid-week for VAR, trader, head trader).</t>
  </si>
  <si>
    <t xml:space="preserve">Feeds did not make the 6am cut off</t>
  </si>
  <si>
    <t xml:space="preserve">Risk Controls (not to be included on summary)</t>
  </si>
  <si>
    <t xml:space="preserve">DUB-ERMS-XL-PRC</t>
  </si>
  <si>
    <t xml:space="preserve">Monica Hwang</t>
  </si>
  <si>
    <t xml:space="preserve">Price book not included on spreadsheet, therefore had to be downloaded after the VAR run.</t>
  </si>
  <si>
    <t xml:space="preserve">Discuss with BA</t>
  </si>
  <si>
    <t xml:space="preserve">BA entered deal incorrectly and book needed to be recalced.</t>
  </si>
  <si>
    <t xml:space="preserve">PLAST-C2-HEDGE-PRC</t>
  </si>
  <si>
    <t xml:space="preserve">Global Products</t>
  </si>
  <si>
    <t xml:space="preserve">RisktRAC did not capture the correct positions (notional)</t>
  </si>
  <si>
    <t xml:space="preserve">Virendra Patel reofficialized the book and the correct positions were captured by RisktRAC.  The BA calced and officialized as required.</t>
  </si>
  <si>
    <t xml:space="preserve">PLAST-C3-HEDGE-PRC</t>
  </si>
  <si>
    <t xml:space="preserve">RLL-XL-PRC</t>
  </si>
  <si>
    <t xml:space="preserve">Spreadsheet was not fully updated to include positions to 2003</t>
  </si>
  <si>
    <t xml:space="preserve">Mark Fondren made the correction on the spreadsheet, which was reofficialized and downloaded to RisktRAC</t>
  </si>
  <si>
    <t xml:space="preserve">Total errors for week  Nov 17-21</t>
  </si>
  <si>
    <t xml:space="preserve">EPMI-ST-CA-PRC</t>
  </si>
  <si>
    <t xml:space="preserve">West power</t>
  </si>
  <si>
    <t xml:space="preserve">Monica Lande/Valarie Sabo/Fran Chang</t>
  </si>
  <si>
    <t xml:space="preserve">Jeff Richter</t>
  </si>
  <si>
    <t xml:space="preserve">Enpower issue - ba did officialize, but desk did not show up for Risk Controls.</t>
  </si>
  <si>
    <t xml:space="preserve">Sanjay Gupta, Burton McIntyre and Virendra Patel are working on the problem.</t>
  </si>
  <si>
    <t xml:space="preserve">EPMI-ST-NW-PRC</t>
  </si>
  <si>
    <t xml:space="preserve">Sean Crandall</t>
  </si>
  <si>
    <t xml:space="preserve">EPMI-ST-PLT-PRC</t>
  </si>
  <si>
    <t xml:space="preserve">Tim Belden</t>
  </si>
  <si>
    <t xml:space="preserve">EPMI-ST-SW-PRC</t>
  </si>
  <si>
    <t xml:space="preserve">Tom Alonso/Mark Fischer</t>
  </si>
  <si>
    <t xml:space="preserve">Canada</t>
  </si>
  <si>
    <t xml:space="preserve">The Canadian gas and power books are officialized and then e-mailed to the US gas desk who is responsible for uploading them.  This spreadsheet did not get fully uploaded.</t>
  </si>
  <si>
    <t xml:space="preserve">Move process to Canada</t>
  </si>
  <si>
    <t xml:space="preserve">UK &amp; Continental Gas</t>
  </si>
  <si>
    <t xml:space="preserve">reval did not work properly</t>
  </si>
  <si>
    <t xml:space="preserve">Feeds were slow and did not make the 6am run.</t>
  </si>
  <si>
    <t xml:space="preserve">Work on feed speed</t>
  </si>
  <si>
    <t xml:space="preserve">Officialization done on time, but the feeds, which worked in the test environment, do not work in the production environment.</t>
  </si>
  <si>
    <t xml:space="preserve">Task force needs to develop process to ensure all books have been officialized and commodity risk management needs to implement it</t>
  </si>
  <si>
    <t xml:space="preserve">INTRA-MKT4-GDL</t>
  </si>
  <si>
    <t xml:space="preserve">UK Risk Mgmt</t>
  </si>
  <si>
    <t xml:space="preserve">BA officialized book but it did not resolve to a book name</t>
  </si>
  <si>
    <t xml:space="preserve">IT to determine what problem is.</t>
  </si>
  <si>
    <t xml:space="preserve">UK-COAL-EURO-PRC</t>
  </si>
  <si>
    <t xml:space="preserve">COAL</t>
  </si>
  <si>
    <t xml:space="preserve">it appears the Meta Calc was marked official.  However, the translation to ERMS did not include this book.</t>
  </si>
  <si>
    <t xml:space="preserve">Jeremy said sometimes Port Calc can lock a  particular post id and someone can do this. Therefore, MetaCalc can not officialize.</t>
  </si>
  <si>
    <t xml:space="preserve">European Power</t>
  </si>
  <si>
    <t xml:space="preserve">UK Risk Mgmt/IT</t>
  </si>
  <si>
    <t xml:space="preserve">The Portcalc valuation failed 4 X as a result of IT problems and resultted in missing the deadline.</t>
  </si>
  <si>
    <t xml:space="preserve">Work on feed speed - since feed is consistently taking longer, should deadline to submit feed be earlier?</t>
  </si>
  <si>
    <t xml:space="preserve">Feeds were not in by 6am cutoff time, but book was officialized before deadline (11am London time)</t>
  </si>
  <si>
    <t xml:space="preserve">On the UK power book there was a (GBP 30) mil topside adjustment which does not feed into credit. The GBP 30 mil is due to PD deal E000535 peer ID 41957 being valued in EnPower when it was supposed to be excluded from the MTM. Officialization was done on time.</t>
  </si>
  <si>
    <t xml:space="preserve">Determine how to eliminate top side adjustments</t>
  </si>
  <si>
    <t xml:space="preserve">FT-CAND-EGSC-BC-PRC</t>
  </si>
  <si>
    <t xml:space="preserve">Canada gas</t>
  </si>
  <si>
    <t xml:space="preserve">Nicole Laporte</t>
  </si>
  <si>
    <t xml:space="preserve">John Disturnal</t>
  </si>
  <si>
    <t xml:space="preserve">OIL-NG-HDG-CAB-GDL</t>
  </si>
  <si>
    <t xml:space="preserve">Kori Liobl</t>
  </si>
  <si>
    <t xml:space="preserve">John Lavorato</t>
  </si>
  <si>
    <t xml:space="preserve">NA</t>
  </si>
  <si>
    <t xml:space="preserve">BA forgot to officialize (JL's book which all positions are done with desk so no credit implications)</t>
  </si>
  <si>
    <t xml:space="preserve">PLANT-EP-BOOKS</t>
  </si>
  <si>
    <t xml:space="preserve">Chris Abel</t>
  </si>
  <si>
    <t xml:space="preserve">Why did this book show up on the risktrac list?</t>
  </si>
  <si>
    <t xml:space="preserve">Determine why showed up on list</t>
  </si>
  <si>
    <t xml:space="preserve">Power 99</t>
  </si>
  <si>
    <t xml:space="preserve">UK IT</t>
  </si>
  <si>
    <t xml:space="preserve">Power 99 failed - enpower will be live tomorrow to replace power 99</t>
  </si>
  <si>
    <t xml:space="preserve">nothing</t>
  </si>
  <si>
    <t xml:space="preserve">Mike Swerzbin</t>
  </si>
  <si>
    <t xml:space="preserve">task force</t>
  </si>
  <si>
    <t xml:space="preserve">Enpower issue - ba did officialize, but commodity codes did not show up.</t>
  </si>
  <si>
    <t xml:space="preserve">Per Sanjay Gupta, he could not diagnose the problem.   He will investigate it further if the problem recurs in the near future</t>
  </si>
  <si>
    <t xml:space="preserve">Matt Motley</t>
  </si>
  <si>
    <t xml:space="preserve">EPMI-ST-SW-EXT</t>
  </si>
  <si>
    <t xml:space="preserve">PLANT-EP-BOOKS (risktrac book name)</t>
  </si>
  <si>
    <t xml:space="preserve">All but metals and cont. power</t>
  </si>
  <si>
    <t xml:space="preserve">Feeds were not in by 6am cutoff time.</t>
  </si>
  <si>
    <t xml:space="preserve">EBS - bandwidth exotic spreadsheet</t>
  </si>
  <si>
    <t xml:space="preserve">EBS - bandwidth</t>
  </si>
  <si>
    <t xml:space="preserve">Gary Stadler</t>
  </si>
  <si>
    <t xml:space="preserve">There was a new spreadsheet format rolled out and the new format does not allow certain things that the old format did (ie deals now need to be in the appropriate sequence, counterparty errors).  EBS was not informed of the switch to new feeds</t>
  </si>
  <si>
    <t xml:space="preserve">IT and risk management to determine appropriate format of spreadsheets.  Also this did not come out on Risk Controls error log.</t>
  </si>
  <si>
    <t xml:space="preserve">Advertising exotic spreadsheet</t>
  </si>
  <si>
    <t xml:space="preserve">several power books (previously accrual)</t>
  </si>
  <si>
    <t xml:space="preserve">Jenny Lathem</t>
  </si>
  <si>
    <t xml:space="preserve">Risk mgmt/ risk controls</t>
  </si>
  <si>
    <t xml:space="preserve">changes made to RiskTrac to move two  gas books from accrual to MTM were not initially effective</t>
  </si>
  <si>
    <t xml:space="preserve">Figure out why not caught on morn. Report, figure out what the problem was with the change</t>
  </si>
  <si>
    <t xml:space="preserve">several UK books</t>
  </si>
  <si>
    <t xml:space="preserve">UK Gas &amp; metals  not started, UK power, in process</t>
  </si>
  <si>
    <t xml:space="preserve">Feeds slow or not started</t>
  </si>
  <si>
    <t xml:space="preserve">Total errors for week</t>
  </si>
  <si>
    <t xml:space="preserve">The book calcs came across incorrectly 2X.</t>
  </si>
  <si>
    <t xml:space="preserve">IT to figure out why, fix problem.</t>
  </si>
  <si>
    <t xml:space="preserve">All but UK GAS and Continental GAS</t>
  </si>
  <si>
    <t xml:space="preserve">Not in on time (6am) - feed coming across, but take a long time.</t>
  </si>
  <si>
    <t xml:space="preserve">IT working on change to feeds</t>
  </si>
  <si>
    <t xml:space="preserve">Virginia Hill</t>
  </si>
  <si>
    <t xml:space="preserve">Risk Controls/ IT</t>
  </si>
  <si>
    <t xml:space="preserve">The book was changed in RisTrac but not ERMS so the attributes did not match.</t>
  </si>
  <si>
    <t xml:space="preserve">Risk Contols need to get ERMS and RiskTrac matched.</t>
  </si>
  <si>
    <t xml:space="preserve">0 (done)</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</si>
  <si>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</si>
  <si>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</si>
  <si>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</si>
  <si>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</si>
  <si>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</si>
  <si>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</si>
  <si>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</si>
  <si>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</si>
  <si>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</si>
  <si>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</si>
  <si>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</si>
  <si>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</si>
  <si>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</si>
  <si>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</si>
  <si>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</si>
  <si>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</si>
  <si>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</si>
  <si>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</si>
  <si>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</si>
  <si>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</si>
  <si>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</si>
  <si>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</si>
  <si>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</si>
  <si>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</si>
  <si>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</si>
  <si>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</si>
  <si>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</si>
  <si>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</si>
  <si>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</si>
  <si>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</si>
  <si>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</si>
  <si>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</si>
  <si>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</si>
  <si>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</si>
  <si>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</si>
  <si>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</si>
  <si>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</si>
  <si>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</si>
  <si>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</si>
  <si>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</si>
  <si>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</si>
  <si>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</si>
  <si>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</si>
  <si>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</si>
  <si>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</si>
  <si>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</si>
  <si>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</si>
  <si>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</si>
  <si>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</si>
  <si>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Metals</t>
  </si>
  <si>
    <t xml:space="preserve">Andrew Cornfield</t>
  </si>
  <si>
    <t xml:space="preserve">Ed Dablin</t>
  </si>
  <si>
    <t xml:space="preserve">All</t>
  </si>
  <si>
    <t xml:space="preserve">US</t>
  </si>
  <si>
    <t xml:space="preserve">Houston</t>
  </si>
  <si>
    <t xml:space="preserve">Credit issue</t>
  </si>
  <si>
    <t xml:space="preserve">Need to check to make sure daily update from GCP to test is being completed so CAS and RisktRAC will be OK.</t>
  </si>
  <si>
    <t xml:space="preserve">IT/ Energy Ops</t>
  </si>
  <si>
    <t xml:space="preserve">system problems</t>
  </si>
  <si>
    <t xml:space="preserve">Due to 11/6 problems with UK Gas the data will be officialized today and sent across but will not be officialized until Saturday 11/11/00.</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</si>
  <si>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</si>
  <si>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</si>
  <si>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</si>
  <si>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</si>
  <si>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</si>
  <si>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</si>
  <si>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</si>
  <si>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</si>
  <si>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</si>
  <si>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</si>
  <si>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</si>
  <si>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</si>
  <si>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</si>
  <si>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</si>
  <si>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</si>
  <si>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</si>
  <si>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</si>
  <si>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</si>
  <si>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</si>
  <si>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</si>
  <si>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</si>
  <si>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Affiliate book - BA did not know that book should be officialized</t>
  </si>
  <si>
    <t xml:space="preserve">merchant</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</si>
  <si>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</si>
  <si>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</si>
  <si>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</si>
  <si>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</si>
  <si>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</si>
  <si>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</si>
  <si>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</si>
  <si>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</si>
  <si>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</si>
  <si>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</si>
  <si>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</si>
  <si>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Steel-SCRC-Prc book not officialized - new BA</t>
  </si>
  <si>
    <t xml:space="preserve">Rerun of Var and Port Calc in morning is causing problems </t>
  </si>
  <si>
    <t xml:space="preserve">Week summary (April 11 to April 18)</t>
  </si>
  <si>
    <t xml:space="preserve">Week summary (April 4 to April 10)</t>
  </si>
  <si>
    <t xml:space="preserve">Week summary (Mar 28 to APR3)</t>
  </si>
  <si>
    <t xml:space="preserve">Week summary (Mar 21 to Mar 27)</t>
  </si>
  <si>
    <t xml:space="preserve">Week summary (Mar 14 to Mar 20)</t>
  </si>
  <si>
    <t xml:space="preserve">Week summary (Mar 7 to Mar 13)</t>
  </si>
  <si>
    <t xml:space="preserve">Week summary (Feb 28 to Mar 6)</t>
  </si>
  <si>
    <t xml:space="preserve">Week summary (Feb 21 to 27)</t>
  </si>
  <si>
    <t xml:space="preserve">Week summary (Feb 14 to 20)</t>
  </si>
  <si>
    <t xml:space="preserve">Week summary (Feb 7 to 13)</t>
  </si>
  <si>
    <t xml:space="preserve">Week summary (Jan 31 to Feb 6)</t>
  </si>
  <si>
    <t xml:space="preserve">Week summary (Jan 24 to 30)</t>
  </si>
  <si>
    <t xml:space="preserve">Books shown as officialized in ERMS, but not RiskTrac</t>
  </si>
  <si>
    <t xml:space="preserve">Week summary (Jan 17 to 23)</t>
  </si>
  <si>
    <t xml:space="preserve">Week summary (Jan 10 to 16)</t>
  </si>
  <si>
    <t xml:space="preserve">Week summary (Jan 3 to 9)</t>
  </si>
  <si>
    <t xml:space="preserve">Week summary (Dec 27- Jan 2)</t>
  </si>
  <si>
    <t xml:space="preserve">Week summary (Dec 20-26)</t>
  </si>
  <si>
    <t xml:space="preserve">Week summary (Dec 13-19)</t>
  </si>
  <si>
    <t xml:space="preserve">Week summary (Dec 6-12)</t>
  </si>
  <si>
    <t xml:space="preserve">Week summary (Nov 29- Dec 5)</t>
  </si>
  <si>
    <t xml:space="preserve">Week summary (Nov 22-28)</t>
  </si>
  <si>
    <t xml:space="preserve">Cat.</t>
  </si>
  <si>
    <t xml:space="preserve">Week summary (Nov 17-21)</t>
  </si>
  <si>
    <t xml:space="preserve">Spreadsheet had illegal character</t>
  </si>
  <si>
    <t xml:space="preserve">Problems with new feed process (UK)</t>
  </si>
  <si>
    <t xml:space="preserve">Week summary (Nov 9-14)</t>
  </si>
  <si>
    <t xml:space="preserve">Week summary (Nov 1-7)</t>
  </si>
  <si>
    <t xml:space="preserve">System problems</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</si>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</sst>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6">
    <numFmt numFmtId="164" formatCode="General"/>
    <numFmt numFmtId="165" formatCode="0"/>
    <numFmt numFmtId="166" formatCode="[$-409]d\-mmm\-yy"/>
    <numFmt numFmtId="167" formatCode="[$-409]d\-mmm"/>
    <numFmt numFmtId="168" formatCode="dd\-mmm\-yy"/>
    <numFmt numFmtId="169" formatCode="[$-409]m/d/yyyy"/>
  </numFmts>
  <fonts count="17">
    <font>
      <sz val="10"/>
      <name val="Arial"/>
      <family val="0"/>
    </font>
    <font>
      <sz val="10"/>
      <name val="Arial"/>
      <family val="0"/>
    </font>
    <font>
      <sz val="10"/>
      <name val="Arial"/>
      <family val="0"/>
    </font>
    <font>
      <sz val="10"/>
      <name val="Arial"/>
      <family val="0"/>
    </font>
    <font>
      <sz val="10"/>
      <color rgb="FF000000"/>
      <name val="MS Sans Serif"/>
      <family val="0"/>
    </font>
    <font>
      <b val="true"/>
      <sz val="12"/>
      <name val="Arial"/>
      <family val="2"/>
    </font>
    <font>
      <b val="true"/>
      <u val="single"/>
      <sz val="10"/>
      <name val="Arial"/>
      <family val="2"/>
    </font>
    <font>
      <sz val="10"/>
      <name val="Arial"/>
      <family val="2"/>
    </font>
    <font>
      <b val="true"/>
      <sz val="10"/>
      <name val="Arial"/>
      <family val="2"/>
    </font>
    <font>
      <u val="single"/>
      <sz val="10"/>
      <name val="Arial"/>
      <family val="2"/>
    </font>
    <font>
      <sz val="10"/>
      <name val="Arial Narrow"/>
      <family val="2"/>
    </font>
    <font>
      <sz val="9"/>
      <name val="Arial Narrow"/>
      <family val="2"/>
    </font>
    <font>
      <b val="true"/>
      <sz val="9"/>
      <name val="Arial Narrow"/>
      <family val="2"/>
    </font>
    <font>
      <b val="true"/>
      <sz val="10"/>
      <name val="Arial Narrow"/>
      <family val="2"/>
    </font>
    <font>
      <sz val="10"/>
      <color rgb="FF000000"/>
      <name val="Arial"/>
      <family val="0"/>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11">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 diagonalUp="false" diagonalDown="false">
      <left style="thin"/>
      <right style="thin"/>
      <top style="thin"/>
      <bottom style="thin"/>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right/>
      <top/>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6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5" fontId="8"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6"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2" fillId="2"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center" vertical="bottom" textRotation="0" wrapText="true" indent="0" shrinkToFit="false"/>
      <protection locked="true" hidden="false"/>
    </xf>
    <xf numFmtId="164" fontId="13" fillId="2" borderId="0" xfId="0" applyFont="true" applyBorder="false" applyAlignment="true" applyProtection="false">
      <alignment horizontal="center" vertical="bottom" textRotation="0" wrapText="true" indent="0" shrinkToFit="false"/>
      <protection locked="true" hidden="false"/>
    </xf>
    <xf numFmtId="166"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false" applyAlignment="true" applyProtection="false">
      <alignment horizontal="center" vertical="bottom" textRotation="0" wrapText="true" indent="0" shrinkToFit="false"/>
      <protection locked="true" hidden="false"/>
    </xf>
    <xf numFmtId="166" fontId="11" fillId="0" borderId="3" xfId="0" applyFont="true" applyBorder="true" applyAlignment="true" applyProtection="false">
      <alignment horizontal="left" vertical="bottom" textRotation="0" wrapText="fals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general" vertical="bottom" textRotation="0" wrapText="true" indent="0" shrinkToFit="false"/>
      <protection locked="true" hidden="false"/>
    </xf>
    <xf numFmtId="164" fontId="11" fillId="0" borderId="3" xfId="0" applyFont="true" applyBorder="true" applyAlignment="true" applyProtection="false">
      <alignment horizontal="left" vertical="bottom" textRotation="0" wrapText="true" indent="0" shrinkToFit="false"/>
      <protection locked="true" hidden="false"/>
    </xf>
    <xf numFmtId="166" fontId="11" fillId="0" borderId="0" xfId="0" applyFont="true" applyBorder="false" applyAlignment="true" applyProtection="false">
      <alignment horizontal="left" vertical="bottom" textRotation="0" wrapText="true" indent="0" shrinkToFit="false"/>
      <protection locked="true" hidden="false"/>
    </xf>
    <xf numFmtId="164" fontId="11" fillId="0" borderId="0" xfId="0" applyFont="true" applyBorder="false" applyAlignment="true" applyProtection="false">
      <alignment horizontal="left"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true" applyAlignment="true" applyProtection="false">
      <alignment horizontal="left" vertical="bottom" textRotation="0" wrapText="true" indent="0" shrinkToFit="false"/>
      <protection locked="true" hidden="false"/>
    </xf>
    <xf numFmtId="166" fontId="11" fillId="0" borderId="0"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7" fontId="11"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6" fontId="14" fillId="0" borderId="0" xfId="20" applyFont="true" applyBorder="true" applyAlignment="true" applyProtection="false">
      <alignment horizontal="center" vertical="bottom" textRotation="0" wrapText="false" indent="0" shrinkToFit="false"/>
      <protection locked="true" hidden="false"/>
    </xf>
    <xf numFmtId="164" fontId="14" fillId="0" borderId="0" xfId="2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13" fillId="0" borderId="3" xfId="0" applyFont="true" applyBorder="true" applyAlignment="true" applyProtection="false">
      <alignment horizontal="center" vertical="bottom" textRotation="0" wrapText="true" indent="0" shrinkToFit="false"/>
      <protection locked="true" hidden="false"/>
    </xf>
    <xf numFmtId="164" fontId="14" fillId="0" borderId="4" xfId="20" applyFont="true" applyBorder="true" applyAlignment="true" applyProtection="false">
      <alignment horizontal="center" vertical="bottom" textRotation="0" wrapText="false" indent="0" shrinkToFit="false"/>
      <protection locked="true" hidden="false"/>
    </xf>
    <xf numFmtId="168" fontId="14" fillId="0" borderId="5" xfId="20" applyFont="true" applyBorder="true" applyAlignment="true" applyProtection="false">
      <alignment horizontal="right" vertical="bottom" textRotation="0" wrapText="true" indent="0" shrinkToFit="false"/>
      <protection locked="true" hidden="false"/>
    </xf>
    <xf numFmtId="164" fontId="14" fillId="0" borderId="5" xfId="20" applyFont="true" applyBorder="true" applyAlignment="true" applyProtection="false">
      <alignment horizontal="left" vertical="bottom" textRotation="0" wrapText="true" indent="0" shrinkToFit="false"/>
      <protection locked="true" hidden="false"/>
    </xf>
    <xf numFmtId="164" fontId="11" fillId="0" borderId="6"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center" vertical="bottom" textRotation="0" wrapText="false" indent="0" shrinkToFit="false"/>
      <protection locked="true" hidden="false"/>
    </xf>
    <xf numFmtId="164" fontId="11" fillId="0" borderId="1" xfId="0" applyFont="true" applyBorder="true" applyAlignment="true" applyProtection="false">
      <alignment horizontal="center" vertical="bottom" textRotation="0" wrapText="tru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11" fillId="0" borderId="7" xfId="0" applyFont="true" applyBorder="true" applyAlignment="true" applyProtection="false">
      <alignment horizontal="general" vertical="bottom" textRotation="0" wrapText="true" indent="0" shrinkToFit="false"/>
      <protection locked="true" hidden="false"/>
    </xf>
    <xf numFmtId="164" fontId="11" fillId="0" borderId="8" xfId="0" applyFont="true" applyBorder="true" applyAlignment="true" applyProtection="false">
      <alignment horizontal="general" vertical="bottom" textRotation="0" wrapText="true" indent="0" shrinkToFit="false"/>
      <protection locked="true" hidden="false"/>
    </xf>
    <xf numFmtId="164" fontId="11" fillId="0" borderId="9" xfId="0" applyFont="true" applyBorder="true" applyAlignment="true" applyProtection="false">
      <alignment horizontal="left" vertical="bottom" textRotation="0" wrapText="true" indent="0" shrinkToFit="false"/>
      <protection locked="true" hidden="false"/>
    </xf>
    <xf numFmtId="164" fontId="11" fillId="0" borderId="9" xfId="0" applyFont="true" applyBorder="true" applyAlignment="true" applyProtection="false">
      <alignment horizontal="center" vertical="bottom" textRotation="0" wrapText="false" indent="0" shrinkToFit="false"/>
      <protection locked="true" hidden="false"/>
    </xf>
    <xf numFmtId="164" fontId="11" fillId="0" borderId="9" xfId="0" applyFont="true" applyBorder="true" applyAlignment="true" applyProtection="false">
      <alignment horizontal="center" vertical="bottom" textRotation="0" wrapText="true" indent="0" shrinkToFit="false"/>
      <protection locked="true" hidden="false"/>
    </xf>
    <xf numFmtId="164" fontId="14" fillId="0" borderId="5" xfId="21" applyFont="true" applyBorder="true" applyAlignment="true" applyProtection="false">
      <alignment horizontal="left" vertical="bottom" textRotation="0" wrapText="true" indent="0" shrinkToFit="false"/>
      <protection locked="true" hidden="false"/>
    </xf>
    <xf numFmtId="166" fontId="11" fillId="2" borderId="3" xfId="0" applyFont="true" applyBorder="true" applyAlignment="true" applyProtection="false">
      <alignment horizontal="left"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4" fontId="12" fillId="2" borderId="3" xfId="0" applyFont="true" applyBorder="true" applyAlignment="true" applyProtection="false">
      <alignment horizontal="general" vertical="bottom" textRotation="0" wrapText="true" indent="0" shrinkToFit="false"/>
      <protection locked="true" hidden="false"/>
    </xf>
    <xf numFmtId="164" fontId="11" fillId="2" borderId="3" xfId="0" applyFont="true" applyBorder="true" applyAlignment="true" applyProtection="false">
      <alignment horizontal="left" vertical="bottom" textRotation="0" wrapText="tru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true" indent="0" shrinkToFit="false"/>
      <protection locked="true" hidden="false"/>
    </xf>
    <xf numFmtId="164" fontId="10" fillId="2" borderId="3" xfId="0" applyFont="true" applyBorder="true" applyAlignment="true" applyProtection="false">
      <alignment horizontal="center" vertical="bottom" textRotation="0" wrapText="true" indent="0" shrinkToFit="false"/>
      <protection locked="true" hidden="false"/>
    </xf>
    <xf numFmtId="166" fontId="11" fillId="2" borderId="0" xfId="0" applyFont="true" applyBorder="fals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general"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0" borderId="3" xfId="0" applyFont="true" applyBorder="true" applyAlignment="true" applyProtection="false">
      <alignment horizontal="center" vertical="bottom" textRotation="0" wrapText="false" indent="0" shrinkToFit="false"/>
      <protection locked="true" hidden="false"/>
    </xf>
    <xf numFmtId="164" fontId="11" fillId="0" borderId="3" xfId="0" applyFont="true" applyBorder="true" applyAlignment="true" applyProtection="false">
      <alignment horizontal="center" vertical="bottom" textRotation="0" wrapText="true" indent="0" shrinkToFit="false"/>
      <protection locked="true" hidden="false"/>
    </xf>
    <xf numFmtId="164" fontId="10" fillId="0" borderId="3" xfId="0" applyFont="true" applyBorder="true" applyAlignment="true" applyProtection="false">
      <alignment horizontal="center" vertical="bottom" textRotation="0" wrapText="tru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13" fillId="2" borderId="3" xfId="0" applyFont="true" applyBorder="true" applyAlignment="true" applyProtection="false">
      <alignment horizontal="center" vertical="bottom" textRotation="0" wrapText="true" indent="0" shrinkToFit="false"/>
      <protection locked="true" hidden="false"/>
    </xf>
    <xf numFmtId="164" fontId="11" fillId="2" borderId="3" xfId="0" applyFont="true" applyBorder="true" applyAlignment="true" applyProtection="false">
      <alignment horizontal="general" vertical="bottom" textRotation="0" wrapText="true" indent="0" shrinkToFit="false"/>
      <protection locked="true" hidden="false"/>
    </xf>
    <xf numFmtId="166" fontId="12" fillId="2" borderId="3" xfId="0" applyFont="true" applyBorder="true" applyAlignment="true" applyProtection="false">
      <alignment horizontal="left" vertical="bottom" textRotation="0" wrapText="false" indent="0" shrinkToFit="false"/>
      <protection locked="true" hidden="false"/>
    </xf>
    <xf numFmtId="166" fontId="12" fillId="2" borderId="0" xfId="0" applyFont="true" applyBorder="true" applyAlignment="true" applyProtection="false">
      <alignment horizontal="left"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tru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9" fontId="10" fillId="2"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left"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true" applyAlignment="true" applyProtection="false">
      <alignment horizontal="center" vertical="bottom" textRotation="0" wrapText="true" indent="0" shrinkToFit="false"/>
      <protection locked="true" hidden="false"/>
    </xf>
    <xf numFmtId="164" fontId="10"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left" vertical="top" textRotation="0" wrapText="tru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6" fontId="10" fillId="2"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1" fillId="2" borderId="0" xfId="0" applyFont="true" applyBorder="true" applyAlignment="true" applyProtection="false">
      <alignment horizontal="general" vertical="top" textRotation="0" wrapText="true" indent="0" shrinkToFit="false"/>
      <protection locked="true" hidden="false"/>
    </xf>
    <xf numFmtId="164" fontId="11" fillId="2" borderId="10" xfId="0" applyFont="true" applyBorder="true" applyAlignment="true" applyProtection="false">
      <alignment horizontal="center" vertical="center" textRotation="0" wrapText="true" indent="0" shrinkToFit="false"/>
      <protection locked="true" hidden="false"/>
    </xf>
    <xf numFmtId="164" fontId="11" fillId="2" borderId="0" xfId="0" applyFont="true" applyBorder="true" applyAlignment="true" applyProtection="false">
      <alignment horizontal="center" vertical="top"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4" fontId="11" fillId="2" borderId="10" xfId="0" applyFont="true" applyBorder="true" applyAlignment="true" applyProtection="false">
      <alignment horizontal="center" vertical="top" textRotation="0" wrapText="true" indent="0" shrinkToFit="false"/>
      <protection locked="true" hidden="false"/>
    </xf>
    <xf numFmtId="164" fontId="11" fillId="2" borderId="3" xfId="0" applyFont="true" applyBorder="tru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general" vertical="center" textRotation="0" wrapText="true" indent="0" shrinkToFit="false"/>
      <protection locked="true" hidden="false"/>
    </xf>
    <xf numFmtId="166" fontId="11" fillId="2" borderId="10" xfId="0" applyFont="true" applyBorder="true" applyAlignment="true" applyProtection="false">
      <alignment horizontal="left" vertical="bottom" textRotation="0" wrapText="true" indent="0" shrinkToFit="false"/>
      <protection locked="true" hidden="false"/>
    </xf>
    <xf numFmtId="164" fontId="11" fillId="2" borderId="10" xfId="0" applyFont="true" applyBorder="true" applyAlignment="true" applyProtection="false">
      <alignment horizontal="left" vertical="bottom" textRotation="0" wrapText="true" indent="0" shrinkToFit="false"/>
      <protection locked="true" hidden="false"/>
    </xf>
    <xf numFmtId="164" fontId="11" fillId="2" borderId="10" xfId="0" applyFont="true" applyBorder="true" applyAlignment="true" applyProtection="false">
      <alignment horizontal="general" vertical="bottom" textRotation="0" wrapText="true" indent="0" shrinkToFit="false"/>
      <protection locked="true" hidden="false"/>
    </xf>
    <xf numFmtId="164" fontId="11" fillId="2" borderId="10" xfId="0" applyFont="true" applyBorder="true" applyAlignment="true" applyProtection="false">
      <alignment horizontal="center" vertical="bottom" textRotation="0" wrapText="false" indent="0" shrinkToFit="false"/>
      <protection locked="true" hidden="false"/>
    </xf>
    <xf numFmtId="164" fontId="11" fillId="2" borderId="10" xfId="0" applyFont="true" applyBorder="true" applyAlignment="true" applyProtection="false">
      <alignment horizontal="center" vertical="bottom" textRotation="0" wrapText="true" indent="0" shrinkToFit="false"/>
      <protection locked="true" hidden="false"/>
    </xf>
    <xf numFmtId="164" fontId="10" fillId="2" borderId="10" xfId="0" applyFont="true" applyBorder="true" applyAlignment="true" applyProtection="false">
      <alignment horizontal="center" vertical="bottom" textRotation="0" wrapText="true" indent="0" shrinkToFit="false"/>
      <protection locked="true" hidden="false"/>
    </xf>
    <xf numFmtId="164" fontId="14" fillId="2" borderId="5" xfId="21" applyFont="true" applyBorder="true" applyAlignment="true" applyProtection="false">
      <alignment horizontal="left" vertical="bottom" textRotation="0" wrapText="true" indent="0" shrinkToFit="false"/>
      <protection locked="true" hidden="false"/>
    </xf>
    <xf numFmtId="166" fontId="11" fillId="2" borderId="0" xfId="0" applyFont="true" applyBorder="true" applyAlignment="true" applyProtection="false">
      <alignment horizontal="left" vertical="bottom" textRotation="0" wrapText="tru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4" fontId="11" fillId="2" borderId="10" xfId="0" applyFont="true" applyBorder="true" applyAlignment="true" applyProtection="false">
      <alignment horizontal="general" vertical="top" textRotation="0" wrapText="true" indent="0" shrinkToFit="false"/>
      <protection locked="true" hidden="false"/>
    </xf>
    <xf numFmtId="164" fontId="10" fillId="0" borderId="10" xfId="0" applyFont="true" applyBorder="true" applyAlignment="false" applyProtection="false">
      <alignment horizontal="general" vertical="bottom" textRotation="0" wrapText="false" indent="0" shrinkToFit="false"/>
      <protection locked="true" hidden="false"/>
    </xf>
    <xf numFmtId="166" fontId="11"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6" fontId="12" fillId="2" borderId="0" xfId="0" applyFont="true" applyBorder="true" applyAlignment="true" applyProtection="false">
      <alignment horizontal="left" vertical="bottom" textRotation="0" wrapText="true" indent="0" shrinkToFit="false"/>
      <protection locked="true" hidden="false"/>
    </xf>
    <xf numFmtId="166" fontId="12" fillId="2" borderId="3" xfId="0" applyFont="true" applyBorder="true" applyAlignment="true" applyProtection="false">
      <alignment horizontal="left" vertical="bottom" textRotation="0" wrapText="true" indent="0" shrinkToFit="false"/>
      <protection locked="true" hidden="false"/>
    </xf>
    <xf numFmtId="167" fontId="11"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center" vertical="bottom" textRotation="0" wrapText="false" indent="0" shrinkToFit="false"/>
      <protection locked="true" hidden="false"/>
    </xf>
    <xf numFmtId="164" fontId="10" fillId="2" borderId="3" xfId="0" applyFont="true" applyBorder="true" applyAlignment="false" applyProtection="false">
      <alignment horizontal="general" vertical="bottom" textRotation="0" wrapText="false" indent="0" shrinkToFit="false"/>
      <protection locked="true" hidden="false"/>
    </xf>
    <xf numFmtId="164" fontId="13" fillId="2" borderId="3" xfId="0" applyFont="tru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6" fontId="13"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general" vertical="bottom" textRotation="0" wrapText="false" indent="0" shrinkToFit="false"/>
      <protection locked="true" hidden="false"/>
    </xf>
    <xf numFmtId="164" fontId="11" fillId="2" borderId="3" xfId="0" applyFont="true" applyBorder="true" applyAlignment="true" applyProtection="false">
      <alignment horizontal="left" vertical="bottom" textRotation="0" wrapText="false" indent="0" shrinkToFit="false"/>
      <protection locked="true" hidden="false"/>
    </xf>
    <xf numFmtId="164" fontId="10" fillId="2" borderId="3"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center" vertical="top" textRotation="0" wrapText="false" indent="0" shrinkToFit="false"/>
      <protection locked="true" hidden="false"/>
    </xf>
    <xf numFmtId="164" fontId="11" fillId="2" borderId="0" xfId="0" applyFont="true" applyBorder="true" applyAlignment="true" applyProtection="false">
      <alignment horizontal="center" vertical="top" textRotation="0" wrapText="false" indent="0" shrinkToFit="false"/>
      <protection locked="true" hidden="false"/>
    </xf>
    <xf numFmtId="166" fontId="10" fillId="2" borderId="3"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11" fillId="0" borderId="0" xfId="0" applyFont="true" applyBorder="true" applyAlignment="true" applyProtection="false">
      <alignment horizontal="left" vertical="bottom" textRotation="0" wrapText="tru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Daily log - date" xfId="20"/>
    <cellStyle name="Normal_Sheet1" xfId="21"/>
  </cellStyles>
  <dxfs count="3">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0</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4</v>
      </c>
      <c r="D4" s="3"/>
      <c r="E4" s="0" t="s">
        <v>6</v>
      </c>
      <c r="F4" s="3"/>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1</v>
      </c>
      <c r="D6" s="3"/>
      <c r="E6" s="7" t="s">
        <v>10</v>
      </c>
      <c r="F6" s="0" t="n">
        <v>4</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row>
    <row r="9" customFormat="false" ht="13.5" hidden="false" customHeight="false" outlineLevel="0" collapsed="false">
      <c r="A9" s="9"/>
      <c r="B9" s="9" t="s">
        <v>3</v>
      </c>
      <c r="C9" s="10" t="n">
        <f aca="false">SUM(C4:C8)</f>
        <v>5</v>
      </c>
      <c r="D9" s="3"/>
      <c r="E9" s="11" t="s">
        <v>3</v>
      </c>
      <c r="F9" s="10" t="n">
        <f aca="false">SUM(F4:F8)</f>
        <v>4</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21</v>
      </c>
    </row>
    <row r="23" customFormat="false" ht="12.75" hidden="false" customHeight="false" outlineLevel="0" collapsed="false">
      <c r="E23" s="0" t="s">
        <v>22</v>
      </c>
    </row>
    <row r="24" customFormat="false" ht="12.75" hidden="false" customHeight="false" outlineLevel="0" collapsed="false">
      <c r="E24" s="7" t="s">
        <v>14</v>
      </c>
      <c r="F24" s="8"/>
    </row>
    <row r="25" customFormat="false" ht="12.75" hidden="false" customHeight="true" outlineLevel="0" collapsed="false">
      <c r="E25" s="11" t="s">
        <v>3</v>
      </c>
      <c r="F25" s="15" t="n">
        <f aca="false">SUM(F19:F24)</f>
        <v>1</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1" activeCellId="0" sqref="C3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1253</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11</v>
      </c>
      <c r="D4" s="3"/>
      <c r="E4" s="0" t="s">
        <v>6</v>
      </c>
      <c r="F4" s="3" t="n">
        <f aca="false">1+1+1</f>
        <v>3</v>
      </c>
    </row>
    <row r="5" customFormat="false" ht="12.75" hidden="false" customHeight="false" outlineLevel="0" collapsed="false">
      <c r="A5" s="0" t="n">
        <v>2</v>
      </c>
      <c r="B5" s="3" t="s">
        <v>7</v>
      </c>
      <c r="C5" s="3" t="n">
        <f aca="false">+F15</f>
        <v>0</v>
      </c>
      <c r="D5" s="3"/>
      <c r="E5" s="0" t="s">
        <v>8</v>
      </c>
      <c r="F5" s="0" t="n">
        <f aca="false">1</f>
        <v>1</v>
      </c>
    </row>
    <row r="6" customFormat="false" ht="12.75" hidden="false" customHeight="false" outlineLevel="0" collapsed="false">
      <c r="A6" s="0" t="n">
        <v>3</v>
      </c>
      <c r="B6" s="3" t="s">
        <v>9</v>
      </c>
      <c r="C6" s="3" t="n">
        <f aca="false">+F25</f>
        <v>5</v>
      </c>
      <c r="D6" s="3"/>
      <c r="E6" s="7" t="s">
        <v>10</v>
      </c>
      <c r="F6" s="0" t="n">
        <f aca="false">1+1+1+1+1</f>
        <v>5</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row>
    <row r="9" customFormat="false" ht="13.5" hidden="false" customHeight="false" outlineLevel="0" collapsed="false">
      <c r="A9" s="9"/>
      <c r="B9" s="9" t="s">
        <v>3</v>
      </c>
      <c r="C9" s="10" t="n">
        <f aca="false">SUM(C4:C8)</f>
        <v>16</v>
      </c>
      <c r="D9" s="3"/>
      <c r="E9" s="11" t="s">
        <v>3</v>
      </c>
      <c r="F9" s="10" t="n">
        <f aca="false">SUM(F4:F8)</f>
        <v>11</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f aca="false">1</f>
        <v>1</v>
      </c>
    </row>
    <row r="22" customFormat="false" ht="12.75" hidden="false" customHeight="false" outlineLevel="0" collapsed="false">
      <c r="B22" s="12"/>
      <c r="C22" s="3"/>
      <c r="D22" s="3"/>
      <c r="E22" s="0" t="s">
        <v>21</v>
      </c>
      <c r="F22" s="0" t="n">
        <f aca="false">1</f>
        <v>1</v>
      </c>
    </row>
    <row r="23" customFormat="false" ht="12.75" hidden="false" customHeight="false" outlineLevel="0" collapsed="false">
      <c r="E23" s="0" t="s">
        <v>22</v>
      </c>
    </row>
    <row r="24" customFormat="false" ht="12.75" hidden="false" customHeight="false" outlineLevel="0" collapsed="false">
      <c r="E24" s="7" t="s">
        <v>14</v>
      </c>
      <c r="F24" s="8" t="n">
        <f aca="false">1+1+1</f>
        <v>3</v>
      </c>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1254</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12</v>
      </c>
      <c r="D4" s="3"/>
      <c r="E4" s="0" t="s">
        <v>6</v>
      </c>
      <c r="F4" s="3" t="n">
        <f aca="false">1+1+1</f>
        <v>3</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4</v>
      </c>
      <c r="D6" s="3"/>
      <c r="E6" s="7" t="s">
        <v>10</v>
      </c>
      <c r="F6" s="0" t="n">
        <f aca="false">1</f>
        <v>1</v>
      </c>
    </row>
    <row r="7" customFormat="false" ht="12.75" hidden="false" customHeight="false" outlineLevel="0" collapsed="false">
      <c r="A7" s="0" t="n">
        <v>4</v>
      </c>
      <c r="B7" s="3" t="s">
        <v>11</v>
      </c>
      <c r="C7" s="3" t="n">
        <f aca="false">+F31</f>
        <v>0</v>
      </c>
      <c r="D7" s="3"/>
      <c r="E7" s="7" t="s">
        <v>12</v>
      </c>
      <c r="F7" s="8" t="n">
        <f aca="false">1+1+1+1+1*2</f>
        <v>6</v>
      </c>
    </row>
    <row r="8" customFormat="false" ht="12.75" hidden="false" customHeight="false" outlineLevel="0" collapsed="false">
      <c r="A8" s="0" t="n">
        <v>5</v>
      </c>
      <c r="B8" s="3" t="s">
        <v>13</v>
      </c>
      <c r="C8" s="3" t="n">
        <v>0</v>
      </c>
      <c r="D8" s="3"/>
      <c r="E8" s="0" t="s">
        <v>14</v>
      </c>
      <c r="F8" s="0" t="n">
        <f aca="false">1+1</f>
        <v>2</v>
      </c>
    </row>
    <row r="9" customFormat="false" ht="13.5" hidden="false" customHeight="false" outlineLevel="0" collapsed="false">
      <c r="A9" s="9"/>
      <c r="B9" s="9" t="s">
        <v>3</v>
      </c>
      <c r="C9" s="10" t="n">
        <f aca="false">SUM(C4:C8)</f>
        <v>16</v>
      </c>
      <c r="D9" s="3"/>
      <c r="E9" s="11" t="s">
        <v>3</v>
      </c>
      <c r="F9" s="10" t="n">
        <f aca="false">SUM(F4:F8)</f>
        <v>12</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c r="F22" s="0" t="n">
        <f aca="false">1+1</f>
        <v>2</v>
      </c>
    </row>
    <row r="23" customFormat="false" ht="12.75" hidden="false" customHeight="false" outlineLevel="0" collapsed="false">
      <c r="E23" s="0" t="s">
        <v>22</v>
      </c>
    </row>
    <row r="24" customFormat="false" ht="12.75" hidden="false" customHeight="false" outlineLevel="0" collapsed="false">
      <c r="E24" s="7" t="s">
        <v>14</v>
      </c>
      <c r="F24" s="8" t="n">
        <f aca="false">1+1</f>
        <v>2</v>
      </c>
    </row>
    <row r="25" customFormat="false" ht="12.75" hidden="false" customHeight="true" outlineLevel="0" collapsed="false">
      <c r="E25" s="11" t="s">
        <v>3</v>
      </c>
      <c r="F25" s="15" t="n">
        <f aca="false">SUM(F19:F24)</f>
        <v>4</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1255</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16</v>
      </c>
      <c r="D4" s="3"/>
      <c r="E4" s="0" t="s">
        <v>6</v>
      </c>
      <c r="F4" s="3" t="n">
        <f aca="false">1+1+1*2+1+1+1</f>
        <v>7</v>
      </c>
    </row>
    <row r="5" customFormat="false" ht="12.75" hidden="false" customHeight="false" outlineLevel="0" collapsed="false">
      <c r="A5" s="0" t="n">
        <v>2</v>
      </c>
      <c r="B5" s="3" t="s">
        <v>7</v>
      </c>
      <c r="C5" s="3" t="n">
        <f aca="false">+F15</f>
        <v>1</v>
      </c>
      <c r="D5" s="3"/>
      <c r="E5" s="0" t="s">
        <v>8</v>
      </c>
    </row>
    <row r="6" customFormat="false" ht="12.75" hidden="false" customHeight="false" outlineLevel="0" collapsed="false">
      <c r="A6" s="0" t="n">
        <v>3</v>
      </c>
      <c r="B6" s="3" t="s">
        <v>9</v>
      </c>
      <c r="C6" s="3" t="n">
        <f aca="false">+F25</f>
        <v>7</v>
      </c>
      <c r="D6" s="3"/>
      <c r="E6" s="7" t="s">
        <v>10</v>
      </c>
      <c r="F6" s="0" t="n">
        <f aca="false">1+1*2</f>
        <v>3</v>
      </c>
    </row>
    <row r="7" customFormat="false" ht="12.75" hidden="false" customHeight="false" outlineLevel="0" collapsed="false">
      <c r="A7" s="0" t="n">
        <v>4</v>
      </c>
      <c r="B7" s="3" t="s">
        <v>11</v>
      </c>
      <c r="C7" s="3" t="n">
        <f aca="false">+F31</f>
        <v>0</v>
      </c>
      <c r="D7" s="3"/>
      <c r="E7" s="7" t="s">
        <v>12</v>
      </c>
      <c r="F7" s="8" t="n">
        <f aca="false">2+1+1+1</f>
        <v>5</v>
      </c>
    </row>
    <row r="8" customFormat="false" ht="12.75" hidden="false" customHeight="false" outlineLevel="0" collapsed="false">
      <c r="A8" s="0" t="n">
        <v>5</v>
      </c>
      <c r="B8" s="3" t="s">
        <v>13</v>
      </c>
      <c r="C8" s="3" t="n">
        <v>0</v>
      </c>
      <c r="D8" s="3"/>
      <c r="E8" s="0" t="s">
        <v>14</v>
      </c>
      <c r="F8" s="0" t="n">
        <f aca="false">1</f>
        <v>1</v>
      </c>
    </row>
    <row r="9" customFormat="false" ht="13.5" hidden="false" customHeight="false" outlineLevel="0" collapsed="false">
      <c r="A9" s="9"/>
      <c r="B9" s="9" t="s">
        <v>3</v>
      </c>
      <c r="C9" s="10" t="n">
        <f aca="false">SUM(C4:C8)</f>
        <v>24</v>
      </c>
      <c r="D9" s="3"/>
      <c r="E9" s="11" t="s">
        <v>3</v>
      </c>
      <c r="F9" s="10" t="n">
        <f aca="false">SUM(F4:F8)</f>
        <v>16</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f aca="false">1</f>
        <v>1</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1+1</f>
        <v>2</v>
      </c>
    </row>
    <row r="20" customFormat="false" ht="12.75" hidden="false" customHeight="false" outlineLevel="0" collapsed="false">
      <c r="B20" s="12"/>
      <c r="C20" s="3"/>
      <c r="D20" s="3"/>
      <c r="E20" s="0" t="s">
        <v>19</v>
      </c>
      <c r="F20" s="0" t="n">
        <f aca="false">1</f>
        <v>1</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c r="F22" s="0" t="n">
        <f aca="false">1+1</f>
        <v>2</v>
      </c>
    </row>
    <row r="23" customFormat="false" ht="12.75" hidden="false" customHeight="false" outlineLevel="0" collapsed="false">
      <c r="E23" s="0" t="s">
        <v>22</v>
      </c>
      <c r="F23" s="0" t="n">
        <f aca="false">1*2</f>
        <v>2</v>
      </c>
    </row>
    <row r="24" customFormat="false" ht="12.75" hidden="false" customHeight="false" outlineLevel="0" collapsed="false">
      <c r="E24" s="7" t="s">
        <v>14</v>
      </c>
      <c r="F24" s="8"/>
    </row>
    <row r="25" customFormat="false" ht="12.75" hidden="false" customHeight="true" outlineLevel="0" collapsed="false">
      <c r="E25" s="11" t="s">
        <v>3</v>
      </c>
      <c r="F25" s="15" t="n">
        <f aca="false">SUM(F19:F24)</f>
        <v>7</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1256</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14</v>
      </c>
      <c r="D4" s="3"/>
      <c r="E4" s="0" t="s">
        <v>6</v>
      </c>
      <c r="F4" s="3" t="n">
        <f aca="false">1+1+1+1+1</f>
        <v>5</v>
      </c>
    </row>
    <row r="5" customFormat="false" ht="12.75" hidden="false" customHeight="false" outlineLevel="0" collapsed="false">
      <c r="A5" s="0" t="n">
        <v>2</v>
      </c>
      <c r="B5" s="3" t="s">
        <v>7</v>
      </c>
      <c r="C5" s="3" t="n">
        <f aca="false">+F15</f>
        <v>2</v>
      </c>
      <c r="D5" s="3"/>
      <c r="E5" s="0" t="s">
        <v>8</v>
      </c>
    </row>
    <row r="6" customFormat="false" ht="12.75" hidden="false" customHeight="false" outlineLevel="0" collapsed="false">
      <c r="A6" s="0" t="n">
        <v>3</v>
      </c>
      <c r="B6" s="3" t="s">
        <v>9</v>
      </c>
      <c r="C6" s="3" t="n">
        <f aca="false">+F25</f>
        <v>5</v>
      </c>
      <c r="D6" s="3"/>
      <c r="E6" s="7" t="s">
        <v>10</v>
      </c>
      <c r="F6" s="0" t="n">
        <f aca="false">1*2+1*2+1</f>
        <v>5</v>
      </c>
    </row>
    <row r="7" customFormat="false" ht="12.75" hidden="false" customHeight="false" outlineLevel="0" collapsed="false">
      <c r="A7" s="0" t="n">
        <v>4</v>
      </c>
      <c r="B7" s="3" t="s">
        <v>11</v>
      </c>
      <c r="C7" s="3" t="n">
        <f aca="false">+F31</f>
        <v>0</v>
      </c>
      <c r="D7" s="3"/>
      <c r="E7" s="7" t="s">
        <v>12</v>
      </c>
      <c r="F7" s="8" t="n">
        <f aca="false">1+1+1+1</f>
        <v>4</v>
      </c>
    </row>
    <row r="8" customFormat="false" ht="12.75" hidden="false" customHeight="false" outlineLevel="0" collapsed="false">
      <c r="A8" s="0" t="n">
        <v>5</v>
      </c>
      <c r="B8" s="3" t="s">
        <v>13</v>
      </c>
      <c r="C8" s="3" t="n">
        <v>0</v>
      </c>
      <c r="D8" s="3"/>
      <c r="E8" s="0" t="s">
        <v>14</v>
      </c>
    </row>
    <row r="9" customFormat="false" ht="13.5" hidden="false" customHeight="false" outlineLevel="0" collapsed="false">
      <c r="A9" s="9"/>
      <c r="B9" s="9" t="s">
        <v>3</v>
      </c>
      <c r="C9" s="10" t="n">
        <f aca="false">SUM(C4:C8)</f>
        <v>21</v>
      </c>
      <c r="D9" s="3"/>
      <c r="E9" s="11" t="s">
        <v>3</v>
      </c>
      <c r="F9" s="10" t="n">
        <f aca="false">SUM(F4:F8)</f>
        <v>14</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f aca="false">1+1</f>
        <v>2</v>
      </c>
    </row>
    <row r="15" customFormat="false" ht="13.5" hidden="false" customHeight="false" outlineLevel="0" collapsed="false">
      <c r="B15" s="12"/>
      <c r="C15" s="3"/>
      <c r="D15" s="3"/>
      <c r="E15" s="11" t="s">
        <v>3</v>
      </c>
      <c r="F15" s="10" t="n">
        <f aca="false">SUM(F13:F14)</f>
        <v>2</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f>
        <v>1</v>
      </c>
    </row>
    <row r="20" customFormat="false" ht="12.75" hidden="false" customHeight="false" outlineLevel="0" collapsed="false">
      <c r="B20" s="12"/>
      <c r="C20" s="3"/>
      <c r="D20" s="3"/>
      <c r="E20" s="0" t="s">
        <v>19</v>
      </c>
      <c r="F20" s="0" t="n">
        <f aca="false">1</f>
        <v>1</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c r="F22" s="0" t="n">
        <f aca="false">1+1</f>
        <v>2</v>
      </c>
    </row>
    <row r="23" customFormat="false" ht="12.75" hidden="false" customHeight="false" outlineLevel="0" collapsed="false">
      <c r="E23" s="0" t="s">
        <v>22</v>
      </c>
      <c r="F23" s="0" t="n">
        <f aca="false">1</f>
        <v>1</v>
      </c>
    </row>
    <row r="24" customFormat="false" ht="12.75" hidden="false" customHeight="false" outlineLevel="0" collapsed="false">
      <c r="E24" s="7" t="s">
        <v>14</v>
      </c>
      <c r="F24" s="8"/>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0:B1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1257</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22</v>
      </c>
      <c r="D4" s="3"/>
      <c r="E4" s="0" t="s">
        <v>6</v>
      </c>
      <c r="F4" s="3" t="n">
        <f aca="false">1+1+1+1+1+1</f>
        <v>6</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2</v>
      </c>
      <c r="D6" s="3"/>
      <c r="E6" s="7" t="s">
        <v>10</v>
      </c>
      <c r="F6" s="0" t="n">
        <f aca="false">8+1+1</f>
        <v>10</v>
      </c>
    </row>
    <row r="7" customFormat="false" ht="12.75" hidden="false" customHeight="false" outlineLevel="0" collapsed="false">
      <c r="A7" s="0" t="n">
        <v>4</v>
      </c>
      <c r="B7" s="3" t="s">
        <v>11</v>
      </c>
      <c r="C7" s="3" t="n">
        <f aca="false">+F31</f>
        <v>0</v>
      </c>
      <c r="D7" s="3"/>
      <c r="E7" s="7" t="s">
        <v>12</v>
      </c>
      <c r="F7" s="8" t="n">
        <f aca="false">1</f>
        <v>1</v>
      </c>
    </row>
    <row r="8" customFormat="false" ht="12.75" hidden="false" customHeight="false" outlineLevel="0" collapsed="false">
      <c r="A8" s="0" t="n">
        <v>5</v>
      </c>
      <c r="B8" s="3" t="s">
        <v>13</v>
      </c>
      <c r="C8" s="3" t="n">
        <v>0</v>
      </c>
      <c r="D8" s="3"/>
      <c r="E8" s="0" t="s">
        <v>14</v>
      </c>
      <c r="F8" s="0" t="n">
        <f aca="false">1+1+1+1+1</f>
        <v>5</v>
      </c>
    </row>
    <row r="9" customFormat="false" ht="13.5" hidden="false" customHeight="false" outlineLevel="0" collapsed="false">
      <c r="A9" s="9"/>
      <c r="B9" s="9" t="s">
        <v>3</v>
      </c>
      <c r="C9" s="10" t="n">
        <f aca="false">SUM(C4:C8)</f>
        <v>24</v>
      </c>
      <c r="D9" s="3"/>
      <c r="E9" s="11" t="s">
        <v>3</v>
      </c>
      <c r="F9" s="10" t="n">
        <f aca="false">SUM(F4:F8)</f>
        <v>22</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1258</v>
      </c>
      <c r="F22" s="0" t="n">
        <f aca="false">1</f>
        <v>1</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2</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1259</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19</v>
      </c>
      <c r="D4" s="3"/>
      <c r="E4" s="0" t="s">
        <v>6</v>
      </c>
      <c r="F4" s="3" t="n">
        <f aca="false">3+1+1+1+1+1+1</f>
        <v>9</v>
      </c>
    </row>
    <row r="5" customFormat="false" ht="12.75" hidden="false" customHeight="false" outlineLevel="0" collapsed="false">
      <c r="A5" s="0" t="n">
        <v>2</v>
      </c>
      <c r="B5" s="3" t="s">
        <v>7</v>
      </c>
      <c r="C5" s="3" t="n">
        <f aca="false">+F15</f>
        <v>1</v>
      </c>
      <c r="D5" s="3"/>
      <c r="E5" s="0" t="s">
        <v>8</v>
      </c>
    </row>
    <row r="6" customFormat="false" ht="12.75" hidden="false" customHeight="false" outlineLevel="0" collapsed="false">
      <c r="A6" s="0" t="n">
        <v>3</v>
      </c>
      <c r="B6" s="3" t="s">
        <v>9</v>
      </c>
      <c r="C6" s="3" t="n">
        <f aca="false">+F25</f>
        <v>6</v>
      </c>
      <c r="D6" s="3"/>
      <c r="E6" s="7" t="s">
        <v>10</v>
      </c>
      <c r="F6" s="0" t="n">
        <f aca="false">5+1+1</f>
        <v>7</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f aca="false">1</f>
        <v>1</v>
      </c>
    </row>
    <row r="9" customFormat="false" ht="13.5" hidden="false" customHeight="false" outlineLevel="0" collapsed="false">
      <c r="A9" s="9"/>
      <c r="B9" s="9" t="s">
        <v>3</v>
      </c>
      <c r="C9" s="10" t="n">
        <f aca="false">SUM(C4:C8)</f>
        <v>26</v>
      </c>
      <c r="D9" s="3"/>
      <c r="E9" s="11" t="s">
        <v>3</v>
      </c>
      <c r="F9" s="10" t="n">
        <f aca="false">SUM(F4:F8)</f>
        <v>19</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f aca="false">1</f>
        <v>1</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f aca="false">1</f>
        <v>1</v>
      </c>
    </row>
    <row r="22" customFormat="false" ht="12.75" hidden="false" customHeight="false" outlineLevel="0" collapsed="false">
      <c r="B22" s="12"/>
      <c r="C22" s="3"/>
      <c r="D22" s="3"/>
      <c r="E22" s="0" t="s">
        <v>1258</v>
      </c>
      <c r="F22" s="0" t="n">
        <f aca="false">3+1</f>
        <v>4</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6</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6" activeCellId="0" sqref="J16"/>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1260</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15</v>
      </c>
      <c r="D4" s="3"/>
      <c r="E4" s="0" t="s">
        <v>6</v>
      </c>
      <c r="F4" s="3" t="n">
        <f aca="false">1</f>
        <v>1</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2</v>
      </c>
      <c r="D6" s="3"/>
      <c r="E6" s="7" t="s">
        <v>10</v>
      </c>
      <c r="F6" s="0" t="n">
        <f aca="false">1+1+1+1</f>
        <v>4</v>
      </c>
    </row>
    <row r="7" customFormat="false" ht="12.75" hidden="false" customHeight="false" outlineLevel="0" collapsed="false">
      <c r="A7" s="0" t="n">
        <v>4</v>
      </c>
      <c r="B7" s="3" t="s">
        <v>11</v>
      </c>
      <c r="C7" s="3" t="n">
        <f aca="false">+F31</f>
        <v>0</v>
      </c>
      <c r="D7" s="3"/>
      <c r="E7" s="7" t="s">
        <v>12</v>
      </c>
      <c r="F7" s="8" t="n">
        <f aca="false">1+1+1+1</f>
        <v>4</v>
      </c>
    </row>
    <row r="8" customFormat="false" ht="12.75" hidden="false" customHeight="false" outlineLevel="0" collapsed="false">
      <c r="A8" s="0" t="n">
        <v>5</v>
      </c>
      <c r="B8" s="3" t="s">
        <v>13</v>
      </c>
      <c r="C8" s="3" t="n">
        <v>0</v>
      </c>
      <c r="D8" s="3"/>
      <c r="E8" s="0" t="s">
        <v>14</v>
      </c>
      <c r="F8" s="0" t="n">
        <f aca="false">1+5</f>
        <v>6</v>
      </c>
    </row>
    <row r="9" customFormat="false" ht="13.5" hidden="false" customHeight="false" outlineLevel="0" collapsed="false">
      <c r="A9" s="9"/>
      <c r="B9" s="9" t="s">
        <v>3</v>
      </c>
      <c r="C9" s="10" t="n">
        <f aca="false">SUM(C4:C8)</f>
        <v>17</v>
      </c>
      <c r="D9" s="3"/>
      <c r="E9" s="11" t="s">
        <v>3</v>
      </c>
      <c r="F9" s="10" t="n">
        <f aca="false">SUM(F4:F8)</f>
        <v>15</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v>0</v>
      </c>
    </row>
    <row r="22" customFormat="false" ht="12.75" hidden="false" customHeight="false" outlineLevel="0" collapsed="false">
      <c r="B22" s="12"/>
      <c r="C22" s="3"/>
      <c r="D22" s="3"/>
      <c r="E22" s="0" t="s">
        <v>1258</v>
      </c>
      <c r="F22" s="0" t="n">
        <f aca="false">1</f>
        <v>1</v>
      </c>
    </row>
    <row r="23" customFormat="false" ht="12.75" hidden="false" customHeight="false" outlineLevel="0" collapsed="false">
      <c r="E23" s="0" t="s">
        <v>22</v>
      </c>
      <c r="F23" s="0" t="n">
        <f aca="false">1</f>
        <v>1</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2</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1261</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25</v>
      </c>
      <c r="D4" s="3"/>
      <c r="E4" s="0" t="s">
        <v>6</v>
      </c>
      <c r="F4" s="3" t="n">
        <f aca="false">1+1+1+1+1+1+1+1*6</f>
        <v>13</v>
      </c>
    </row>
    <row r="5" customFormat="false" ht="12.75" hidden="false" customHeight="false" outlineLevel="0" collapsed="false">
      <c r="A5" s="0" t="n">
        <v>2</v>
      </c>
      <c r="B5" s="3" t="s">
        <v>7</v>
      </c>
      <c r="C5" s="3" t="n">
        <f aca="false">+F15</f>
        <v>0</v>
      </c>
      <c r="D5" s="3"/>
      <c r="E5" s="0" t="s">
        <v>8</v>
      </c>
      <c r="F5" s="0" t="n">
        <v>1</v>
      </c>
    </row>
    <row r="6" customFormat="false" ht="12.75" hidden="false" customHeight="false" outlineLevel="0" collapsed="false">
      <c r="A6" s="0" t="n">
        <v>3</v>
      </c>
      <c r="B6" s="3" t="s">
        <v>9</v>
      </c>
      <c r="C6" s="3" t="n">
        <f aca="false">+F25</f>
        <v>6</v>
      </c>
      <c r="D6" s="3"/>
      <c r="E6" s="7" t="s">
        <v>10</v>
      </c>
      <c r="F6" s="0" t="n">
        <f aca="false">1+1+1*5</f>
        <v>7</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f aca="false">1+1</f>
        <v>2</v>
      </c>
    </row>
    <row r="9" customFormat="false" ht="13.5" hidden="false" customHeight="false" outlineLevel="0" collapsed="false">
      <c r="A9" s="9"/>
      <c r="B9" s="9" t="s">
        <v>3</v>
      </c>
      <c r="C9" s="10" t="n">
        <f aca="false">SUM(C4:C8)</f>
        <v>31</v>
      </c>
      <c r="D9" s="3"/>
      <c r="E9" s="11" t="s">
        <v>3</v>
      </c>
      <c r="F9" s="10" t="n">
        <f aca="false">SUM(F4:F8)</f>
        <v>25</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1258</v>
      </c>
      <c r="F22" s="0" t="n">
        <f aca="false">1+1+1</f>
        <v>3</v>
      </c>
    </row>
    <row r="23" customFormat="false" ht="12.75" hidden="false" customHeight="false" outlineLevel="0" collapsed="false">
      <c r="E23" s="0" t="s">
        <v>22</v>
      </c>
    </row>
    <row r="24" customFormat="false" ht="12.75" hidden="false" customHeight="false" outlineLevel="0" collapsed="false">
      <c r="E24" s="7" t="s">
        <v>14</v>
      </c>
      <c r="F24" s="8" t="n">
        <f aca="false">1+1</f>
        <v>2</v>
      </c>
    </row>
    <row r="25" customFormat="false" ht="12.75" hidden="false" customHeight="true" outlineLevel="0" collapsed="false">
      <c r="E25" s="11" t="s">
        <v>3</v>
      </c>
      <c r="F25" s="15" t="n">
        <f aca="false">SUM(F19:F24)</f>
        <v>6</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1262</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8</v>
      </c>
      <c r="D4" s="3"/>
      <c r="E4" s="0" t="s">
        <v>6</v>
      </c>
      <c r="F4" s="3" t="n">
        <f aca="false">1+1+1+1+1</f>
        <v>5</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9</v>
      </c>
      <c r="D6" s="3"/>
      <c r="E6" s="7" t="s">
        <v>10</v>
      </c>
      <c r="F6" s="0" t="n">
        <v>2</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17</v>
      </c>
      <c r="D9" s="3"/>
      <c r="E9" s="11" t="s">
        <v>3</v>
      </c>
      <c r="F9" s="10" t="n">
        <f aca="false">SUM(F4:F8)</f>
        <v>8</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1+1</f>
        <v>2</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f aca="false">1+1+1+1</f>
        <v>4</v>
      </c>
    </row>
    <row r="22" customFormat="false" ht="12.75" hidden="false" customHeight="false" outlineLevel="0" collapsed="false">
      <c r="B22" s="12"/>
      <c r="C22" s="3"/>
      <c r="D22" s="3"/>
      <c r="E22" s="0" t="s">
        <v>1258</v>
      </c>
      <c r="F22" s="0" t="n">
        <f aca="false">1+1+1</f>
        <v>3</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9</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1263</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11</v>
      </c>
      <c r="D4" s="3"/>
      <c r="E4" s="0" t="s">
        <v>6</v>
      </c>
      <c r="F4" s="3" t="n">
        <f aca="false">1+1+1+1</f>
        <v>4</v>
      </c>
    </row>
    <row r="5" customFormat="false" ht="12.75" hidden="false" customHeight="false" outlineLevel="0" collapsed="false">
      <c r="A5" s="0" t="n">
        <v>2</v>
      </c>
      <c r="B5" s="3" t="s">
        <v>7</v>
      </c>
      <c r="C5" s="3" t="n">
        <f aca="false">+F15</f>
        <v>0</v>
      </c>
      <c r="D5" s="3"/>
      <c r="E5" s="0" t="s">
        <v>8</v>
      </c>
      <c r="F5" s="0" t="n">
        <v>0</v>
      </c>
    </row>
    <row r="6" customFormat="false" ht="12.75" hidden="false" customHeight="false" outlineLevel="0" collapsed="false">
      <c r="A6" s="0" t="n">
        <v>3</v>
      </c>
      <c r="B6" s="3" t="s">
        <v>9</v>
      </c>
      <c r="C6" s="3" t="n">
        <f aca="false">+F25</f>
        <v>1</v>
      </c>
      <c r="D6" s="3"/>
      <c r="E6" s="7" t="s">
        <v>10</v>
      </c>
      <c r="F6" s="0" t="n">
        <f aca="false">1+1+1+1</f>
        <v>4</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12</v>
      </c>
      <c r="D9" s="3"/>
      <c r="E9" s="11" t="s">
        <v>3</v>
      </c>
      <c r="F9" s="10" t="n">
        <f aca="false">SUM(F4:F8)</f>
        <v>11</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0</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1258</v>
      </c>
      <c r="F22" s="0" t="n">
        <v>0</v>
      </c>
    </row>
    <row r="23" customFormat="false" ht="12.75" hidden="false" customHeight="false" outlineLevel="0" collapsed="false">
      <c r="E23" s="0" t="s">
        <v>22</v>
      </c>
      <c r="F23" s="0" t="n">
        <v>0</v>
      </c>
    </row>
    <row r="24" customFormat="false" ht="12.75" hidden="false" customHeight="false" outlineLevel="0" collapsed="false">
      <c r="E24" s="7" t="s">
        <v>14</v>
      </c>
      <c r="F24" s="8" t="n">
        <v>0</v>
      </c>
    </row>
    <row r="25" customFormat="false" ht="12.75" hidden="false" customHeight="true" outlineLevel="0" collapsed="false">
      <c r="E25" s="11" t="s">
        <v>3</v>
      </c>
      <c r="F25" s="15" t="n">
        <f aca="false">SUM(F19:F24)</f>
        <v>1</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97"/>
  <sheetViews>
    <sheetView showFormulas="false" showGridLines="true" showRowColHeaders="true" showZeros="true" rightToLeft="false" tabSelected="false" showOutlineSymbols="true" defaultGridColor="true" view="normal" topLeftCell="C1" colorId="64" zoomScale="80" zoomScaleNormal="80" zoomScalePageLayoutView="100" workbookViewId="0">
      <pane xSplit="0" ySplit="1" topLeftCell="BM2" activePane="bottomLeft" state="frozen"/>
      <selection pane="topLeft" activeCell="C1" activeCellId="0" sqref="C1"/>
      <selection pane="bottomLeft" activeCell="H14" activeCellId="0" sqref="H14"/>
    </sheetView>
  </sheetViews>
  <sheetFormatPr defaultColWidth="9.13671875" defaultRowHeight="13.5" customHeight="true" zeroHeight="false" outlineLevelRow="0" outlineLevelCol="0"/>
  <cols>
    <col collapsed="false" customWidth="true" hidden="false" outlineLevel="0" max="1" min="1" style="17" width="10.28"/>
    <col collapsed="false" customWidth="true" hidden="false" outlineLevel="0" max="2" min="2" style="18" width="16.7"/>
    <col collapsed="false" customWidth="true" hidden="false" outlineLevel="0" max="3" min="3" style="19" width="26.28"/>
    <col collapsed="false" customWidth="true" hidden="false" outlineLevel="0" max="4" min="4" style="20" width="11.56"/>
    <col collapsed="false" customWidth="true" hidden="true" outlineLevel="0" max="5" min="5" style="21" width="11.99"/>
    <col collapsed="false" customWidth="true" hidden="true" outlineLevel="0" max="6" min="6" style="21" width="12.56"/>
    <col collapsed="false" customWidth="true" hidden="false" outlineLevel="0" max="7" min="7" style="22" width="14.56"/>
    <col collapsed="false" customWidth="true" hidden="false" outlineLevel="0" max="8" min="8" style="22" width="5.56"/>
    <col collapsed="false" customWidth="true" hidden="false" outlineLevel="0" max="9" min="9" style="23" width="44.41"/>
    <col collapsed="false" customWidth="true" hidden="false" outlineLevel="0" max="10" min="10" style="20" width="32.14"/>
    <col collapsed="false" customWidth="true" hidden="false" outlineLevel="0" max="11" min="11" style="22" width="7.42"/>
    <col collapsed="false" customWidth="true" hidden="false" outlineLevel="0" max="12" min="12" style="22" width="10.13"/>
    <col collapsed="false" customWidth="true" hidden="false" outlineLevel="0" max="13" min="13" style="22" width="9.41"/>
    <col collapsed="false" customWidth="false" hidden="false" outlineLevel="0" max="14" min="14" style="22" width="9.14"/>
    <col collapsed="false" customWidth="false" hidden="false" outlineLevel="0" max="257" min="15" style="24" width="9.14"/>
  </cols>
  <sheetData>
    <row r="1" customFormat="false" ht="27" hidden="false" customHeight="false" outlineLevel="0" collapsed="false">
      <c r="A1" s="25" t="s">
        <v>25</v>
      </c>
      <c r="B1" s="26" t="s">
        <v>26</v>
      </c>
      <c r="C1" s="27" t="s">
        <v>27</v>
      </c>
      <c r="D1" s="26" t="s">
        <v>28</v>
      </c>
      <c r="E1" s="28" t="s">
        <v>29</v>
      </c>
      <c r="F1" s="28" t="s">
        <v>30</v>
      </c>
      <c r="G1" s="29" t="s">
        <v>31</v>
      </c>
      <c r="H1" s="28" t="s">
        <v>32</v>
      </c>
      <c r="I1" s="29" t="s">
        <v>33</v>
      </c>
      <c r="J1" s="29" t="s">
        <v>34</v>
      </c>
      <c r="K1" s="29" t="s">
        <v>35</v>
      </c>
      <c r="L1" s="29" t="s">
        <v>36</v>
      </c>
      <c r="M1" s="29" t="s">
        <v>37</v>
      </c>
      <c r="N1" s="30" t="s">
        <v>38</v>
      </c>
    </row>
    <row r="2" customFormat="false" ht="14.25" hidden="false" customHeight="false" outlineLevel="0" collapsed="false">
      <c r="A2" s="31"/>
      <c r="B2" s="32"/>
      <c r="C2" s="33"/>
      <c r="D2" s="32"/>
      <c r="E2" s="34"/>
      <c r="F2" s="34"/>
      <c r="G2" s="35"/>
      <c r="H2" s="34"/>
      <c r="I2" s="35"/>
      <c r="J2" s="35"/>
      <c r="K2" s="35"/>
      <c r="L2" s="35"/>
      <c r="M2" s="35"/>
      <c r="N2" s="36"/>
    </row>
    <row r="3" customFormat="false" ht="13.5" hidden="false" customHeight="false" outlineLevel="0" collapsed="false">
      <c r="A3" s="37" t="s">
        <v>39</v>
      </c>
      <c r="B3" s="38"/>
      <c r="C3" s="39"/>
      <c r="D3" s="40" t="n">
        <f aca="false">COUNT(H5:H9)</f>
        <v>5</v>
      </c>
      <c r="E3" s="34"/>
      <c r="F3" s="34"/>
      <c r="G3" s="35"/>
      <c r="H3" s="34"/>
      <c r="I3" s="35"/>
      <c r="J3" s="35"/>
      <c r="K3" s="35"/>
      <c r="L3" s="35"/>
      <c r="M3" s="35"/>
      <c r="N3" s="36"/>
    </row>
    <row r="4" customFormat="false" ht="13.5" hidden="false" customHeight="false" outlineLevel="0" collapsed="false">
      <c r="A4" s="31"/>
      <c r="B4" s="32"/>
      <c r="C4" s="33"/>
      <c r="D4" s="32"/>
      <c r="E4" s="34"/>
      <c r="F4" s="34"/>
      <c r="G4" s="35"/>
      <c r="H4" s="34"/>
      <c r="I4" s="35"/>
      <c r="J4" s="35"/>
      <c r="K4" s="35"/>
      <c r="L4" s="35"/>
      <c r="M4" s="35"/>
      <c r="N4" s="36"/>
    </row>
    <row r="5" customFormat="false" ht="30" hidden="false" customHeight="true" outlineLevel="0" collapsed="false">
      <c r="A5" s="41" t="n">
        <v>37000</v>
      </c>
      <c r="B5" s="42" t="s">
        <v>40</v>
      </c>
      <c r="C5" s="43" t="s">
        <v>41</v>
      </c>
      <c r="D5" s="42" t="s">
        <v>42</v>
      </c>
      <c r="E5" s="44"/>
      <c r="F5" s="44"/>
      <c r="G5" s="45" t="s">
        <v>43</v>
      </c>
      <c r="H5" s="44" t="n">
        <v>1</v>
      </c>
      <c r="I5" s="45" t="s">
        <v>44</v>
      </c>
      <c r="J5" s="45"/>
      <c r="K5" s="45" t="s">
        <v>45</v>
      </c>
      <c r="L5" s="45" t="s">
        <v>45</v>
      </c>
      <c r="M5" s="45" t="s">
        <v>45</v>
      </c>
      <c r="N5" s="46"/>
    </row>
    <row r="6" customFormat="false" ht="50.1" hidden="false" customHeight="true" outlineLevel="0" collapsed="false">
      <c r="A6" s="41" t="n">
        <v>37000</v>
      </c>
      <c r="B6" s="42" t="s">
        <v>40</v>
      </c>
      <c r="C6" s="43" t="s">
        <v>46</v>
      </c>
      <c r="D6" s="42" t="s">
        <v>47</v>
      </c>
      <c r="E6" s="44"/>
      <c r="F6" s="44"/>
      <c r="G6" s="45" t="s">
        <v>43</v>
      </c>
      <c r="H6" s="44" t="n">
        <v>1</v>
      </c>
      <c r="I6" s="45" t="s">
        <v>48</v>
      </c>
      <c r="J6" s="45" t="s">
        <v>49</v>
      </c>
      <c r="K6" s="45" t="s">
        <v>45</v>
      </c>
      <c r="L6" s="45" t="s">
        <v>45</v>
      </c>
      <c r="M6" s="45" t="s">
        <v>45</v>
      </c>
      <c r="N6" s="46" t="n">
        <v>1</v>
      </c>
    </row>
    <row r="7" customFormat="false" ht="50.1" hidden="false" customHeight="true" outlineLevel="0" collapsed="false">
      <c r="A7" s="41" t="n">
        <v>37000</v>
      </c>
      <c r="B7" s="42" t="s">
        <v>40</v>
      </c>
      <c r="C7" s="43" t="s">
        <v>50</v>
      </c>
      <c r="D7" s="42" t="s">
        <v>51</v>
      </c>
      <c r="E7" s="44"/>
      <c r="F7" s="44"/>
      <c r="G7" s="45" t="s">
        <v>43</v>
      </c>
      <c r="H7" s="44" t="n">
        <v>1</v>
      </c>
      <c r="I7" s="45" t="s">
        <v>52</v>
      </c>
      <c r="J7" s="45" t="s">
        <v>49</v>
      </c>
      <c r="K7" s="45" t="s">
        <v>53</v>
      </c>
      <c r="L7" s="45" t="s">
        <v>53</v>
      </c>
      <c r="M7" s="45" t="s">
        <v>53</v>
      </c>
      <c r="N7" s="46" t="n">
        <v>1</v>
      </c>
    </row>
    <row r="8" customFormat="false" ht="50.1" hidden="false" customHeight="true" outlineLevel="0" collapsed="false">
      <c r="A8" s="41" t="n">
        <v>37000</v>
      </c>
      <c r="B8" s="42" t="s">
        <v>40</v>
      </c>
      <c r="C8" s="43" t="s">
        <v>54</v>
      </c>
      <c r="D8" s="42" t="s">
        <v>55</v>
      </c>
      <c r="E8" s="44"/>
      <c r="F8" s="44"/>
      <c r="G8" s="45" t="s">
        <v>43</v>
      </c>
      <c r="H8" s="44" t="n">
        <v>1</v>
      </c>
      <c r="I8" s="45" t="s">
        <v>56</v>
      </c>
      <c r="J8" s="45" t="s">
        <v>49</v>
      </c>
      <c r="K8" s="45" t="s">
        <v>53</v>
      </c>
      <c r="L8" s="45" t="s">
        <v>45</v>
      </c>
      <c r="M8" s="45" t="s">
        <v>53</v>
      </c>
      <c r="N8" s="46" t="n">
        <v>1</v>
      </c>
    </row>
    <row r="9" customFormat="false" ht="30" hidden="false" customHeight="true" outlineLevel="0" collapsed="false">
      <c r="A9" s="41" t="n">
        <v>37000</v>
      </c>
      <c r="B9" s="42" t="s">
        <v>40</v>
      </c>
      <c r="C9" s="43" t="s">
        <v>57</v>
      </c>
      <c r="D9" s="42" t="s">
        <v>51</v>
      </c>
      <c r="E9" s="44"/>
      <c r="F9" s="44"/>
      <c r="G9" s="45" t="s">
        <v>58</v>
      </c>
      <c r="H9" s="44" t="n">
        <v>3</v>
      </c>
      <c r="I9" s="45" t="s">
        <v>59</v>
      </c>
      <c r="J9" s="45"/>
      <c r="K9" s="45" t="s">
        <v>45</v>
      </c>
      <c r="L9" s="45" t="s">
        <v>45</v>
      </c>
      <c r="M9" s="45" t="s">
        <v>45</v>
      </c>
      <c r="N9" s="46" t="n">
        <v>0</v>
      </c>
    </row>
    <row r="10" customFormat="false" ht="14.25" hidden="false" customHeight="false" outlineLevel="0" collapsed="false">
      <c r="A10" s="31"/>
      <c r="B10" s="32"/>
      <c r="C10" s="33"/>
      <c r="D10" s="32"/>
      <c r="E10" s="34"/>
      <c r="F10" s="34"/>
      <c r="G10" s="35"/>
      <c r="H10" s="34"/>
      <c r="I10" s="35"/>
      <c r="J10" s="35"/>
      <c r="K10" s="35"/>
      <c r="L10" s="35"/>
      <c r="M10" s="35"/>
      <c r="N10" s="36"/>
    </row>
    <row r="11" customFormat="false" ht="13.5" hidden="false" customHeight="false" outlineLevel="0" collapsed="false">
      <c r="A11" s="37" t="s">
        <v>60</v>
      </c>
      <c r="B11" s="38"/>
      <c r="C11" s="39"/>
      <c r="D11" s="40" t="n">
        <f aca="false">COUNT(H13:H28)</f>
        <v>16</v>
      </c>
      <c r="E11" s="34"/>
      <c r="F11" s="34"/>
      <c r="G11" s="35"/>
      <c r="H11" s="34"/>
      <c r="I11" s="35"/>
      <c r="J11" s="35"/>
      <c r="K11" s="35"/>
      <c r="L11" s="35"/>
      <c r="M11" s="35"/>
      <c r="N11" s="36"/>
    </row>
    <row r="12" customFormat="false" ht="35.1" hidden="false" customHeight="true" outlineLevel="0" collapsed="false">
      <c r="A12" s="41"/>
      <c r="B12" s="42"/>
      <c r="C12" s="43"/>
      <c r="D12" s="42"/>
      <c r="E12" s="44"/>
      <c r="F12" s="44"/>
      <c r="G12" s="45"/>
      <c r="H12" s="44"/>
      <c r="I12" s="45"/>
      <c r="J12" s="45"/>
      <c r="K12" s="45"/>
      <c r="L12" s="45"/>
      <c r="M12" s="45"/>
      <c r="N12" s="46"/>
    </row>
    <row r="13" customFormat="false" ht="35.1" hidden="false" customHeight="true" outlineLevel="0" collapsed="false">
      <c r="A13" s="41" t="n">
        <v>36999</v>
      </c>
      <c r="B13" s="42" t="s">
        <v>40</v>
      </c>
      <c r="C13" s="43" t="s">
        <v>61</v>
      </c>
      <c r="D13" s="42" t="s">
        <v>51</v>
      </c>
      <c r="E13" s="44"/>
      <c r="F13" s="44"/>
      <c r="G13" s="45" t="s">
        <v>43</v>
      </c>
      <c r="H13" s="44" t="n">
        <v>2</v>
      </c>
      <c r="I13" s="45" t="s">
        <v>62</v>
      </c>
      <c r="J13" s="45"/>
      <c r="K13" s="45" t="s">
        <v>45</v>
      </c>
      <c r="L13" s="45" t="s">
        <v>45</v>
      </c>
      <c r="M13" s="45" t="s">
        <v>45</v>
      </c>
      <c r="N13" s="46"/>
    </row>
    <row r="14" customFormat="false" ht="35.1" hidden="false" customHeight="true" outlineLevel="0" collapsed="false">
      <c r="A14" s="41" t="n">
        <v>36999</v>
      </c>
      <c r="B14" s="42" t="s">
        <v>40</v>
      </c>
      <c r="C14" s="43" t="s">
        <v>41</v>
      </c>
      <c r="D14" s="42" t="s">
        <v>42</v>
      </c>
      <c r="E14" s="44"/>
      <c r="F14" s="44"/>
      <c r="G14" s="45" t="s">
        <v>43</v>
      </c>
      <c r="H14" s="44" t="n">
        <v>1</v>
      </c>
      <c r="I14" s="45" t="s">
        <v>44</v>
      </c>
      <c r="J14" s="45"/>
      <c r="K14" s="45" t="s">
        <v>45</v>
      </c>
      <c r="L14" s="45" t="s">
        <v>45</v>
      </c>
      <c r="M14" s="45" t="s">
        <v>45</v>
      </c>
      <c r="N14" s="46"/>
    </row>
    <row r="15" customFormat="false" ht="39.95" hidden="false" customHeight="true" outlineLevel="0" collapsed="false">
      <c r="A15" s="41" t="n">
        <v>36999</v>
      </c>
      <c r="B15" s="42" t="s">
        <v>40</v>
      </c>
      <c r="C15" s="43" t="s">
        <v>63</v>
      </c>
      <c r="D15" s="42" t="s">
        <v>55</v>
      </c>
      <c r="E15" s="44"/>
      <c r="F15" s="44"/>
      <c r="G15" s="45" t="s">
        <v>43</v>
      </c>
      <c r="H15" s="44" t="n">
        <v>1</v>
      </c>
      <c r="I15" s="45" t="s">
        <v>64</v>
      </c>
      <c r="J15" s="45" t="s">
        <v>49</v>
      </c>
      <c r="K15" s="45" t="s">
        <v>53</v>
      </c>
      <c r="L15" s="45" t="s">
        <v>53</v>
      </c>
      <c r="M15" s="45" t="s">
        <v>53</v>
      </c>
      <c r="N15" s="46" t="n">
        <v>1</v>
      </c>
    </row>
    <row r="16" customFormat="false" ht="60" hidden="false" customHeight="true" outlineLevel="0" collapsed="false">
      <c r="A16" s="41" t="n">
        <v>36999</v>
      </c>
      <c r="B16" s="42" t="s">
        <v>40</v>
      </c>
      <c r="C16" s="43" t="s">
        <v>65</v>
      </c>
      <c r="D16" s="42" t="s">
        <v>51</v>
      </c>
      <c r="E16" s="44"/>
      <c r="F16" s="44"/>
      <c r="G16" s="45" t="s">
        <v>43</v>
      </c>
      <c r="H16" s="44" t="n">
        <v>3</v>
      </c>
      <c r="I16" s="45" t="s">
        <v>66</v>
      </c>
      <c r="J16" s="45"/>
      <c r="K16" s="45" t="s">
        <v>45</v>
      </c>
      <c r="L16" s="45" t="s">
        <v>45</v>
      </c>
      <c r="M16" s="45" t="s">
        <v>45</v>
      </c>
      <c r="N16" s="46" t="n">
        <v>0</v>
      </c>
    </row>
    <row r="17" customFormat="false" ht="35.1" hidden="false" customHeight="true" outlineLevel="0" collapsed="false">
      <c r="A17" s="41" t="n">
        <v>36998</v>
      </c>
      <c r="B17" s="42" t="s">
        <v>40</v>
      </c>
      <c r="C17" s="43" t="s">
        <v>67</v>
      </c>
      <c r="D17" s="42" t="s">
        <v>61</v>
      </c>
      <c r="E17" s="44"/>
      <c r="F17" s="44"/>
      <c r="G17" s="45" t="s">
        <v>43</v>
      </c>
      <c r="H17" s="44" t="n">
        <v>1</v>
      </c>
      <c r="I17" s="45" t="s">
        <v>68</v>
      </c>
      <c r="J17" s="45" t="s">
        <v>69</v>
      </c>
      <c r="K17" s="45" t="s">
        <v>45</v>
      </c>
      <c r="L17" s="45" t="s">
        <v>53</v>
      </c>
      <c r="M17" s="45" t="s">
        <v>53</v>
      </c>
      <c r="N17" s="46" t="n">
        <v>1</v>
      </c>
    </row>
    <row r="18" customFormat="false" ht="39.95" hidden="false" customHeight="true" outlineLevel="0" collapsed="false">
      <c r="A18" s="41" t="n">
        <v>36998</v>
      </c>
      <c r="B18" s="42" t="s">
        <v>40</v>
      </c>
      <c r="C18" s="43" t="s">
        <v>70</v>
      </c>
      <c r="D18" s="42" t="s">
        <v>55</v>
      </c>
      <c r="E18" s="44"/>
      <c r="F18" s="44"/>
      <c r="G18" s="45" t="s">
        <v>43</v>
      </c>
      <c r="H18" s="44" t="n">
        <v>1</v>
      </c>
      <c r="I18" s="45" t="s">
        <v>71</v>
      </c>
      <c r="J18" s="45" t="s">
        <v>49</v>
      </c>
      <c r="K18" s="45" t="s">
        <v>53</v>
      </c>
      <c r="L18" s="45" t="s">
        <v>53</v>
      </c>
      <c r="M18" s="45" t="s">
        <v>53</v>
      </c>
      <c r="N18" s="46" t="n">
        <v>1</v>
      </c>
    </row>
    <row r="19" customFormat="false" ht="39.95" hidden="false" customHeight="true" outlineLevel="0" collapsed="false">
      <c r="A19" s="41" t="n">
        <v>36998</v>
      </c>
      <c r="B19" s="42" t="s">
        <v>40</v>
      </c>
      <c r="C19" s="43" t="s">
        <v>72</v>
      </c>
      <c r="D19" s="42" t="s">
        <v>55</v>
      </c>
      <c r="E19" s="44"/>
      <c r="F19" s="44"/>
      <c r="G19" s="45" t="s">
        <v>43</v>
      </c>
      <c r="H19" s="44" t="n">
        <v>1</v>
      </c>
      <c r="I19" s="45" t="s">
        <v>71</v>
      </c>
      <c r="J19" s="45" t="s">
        <v>49</v>
      </c>
      <c r="K19" s="45" t="s">
        <v>53</v>
      </c>
      <c r="L19" s="45" t="s">
        <v>53</v>
      </c>
      <c r="M19" s="45" t="s">
        <v>53</v>
      </c>
      <c r="N19" s="46" t="n">
        <v>1</v>
      </c>
    </row>
    <row r="20" customFormat="false" ht="35.1" hidden="false" customHeight="true" outlineLevel="0" collapsed="false">
      <c r="A20" s="41" t="n">
        <v>36997</v>
      </c>
      <c r="B20" s="42" t="s">
        <v>40</v>
      </c>
      <c r="C20" s="43" t="s">
        <v>73</v>
      </c>
      <c r="D20" s="42" t="s">
        <v>47</v>
      </c>
      <c r="E20" s="44"/>
      <c r="F20" s="44"/>
      <c r="G20" s="45" t="s">
        <v>43</v>
      </c>
      <c r="H20" s="44" t="n">
        <v>1</v>
      </c>
      <c r="I20" s="45" t="s">
        <v>74</v>
      </c>
      <c r="J20" s="45" t="s">
        <v>75</v>
      </c>
      <c r="K20" s="45" t="s">
        <v>45</v>
      </c>
      <c r="L20" s="45" t="s">
        <v>45</v>
      </c>
      <c r="M20" s="45" t="s">
        <v>45</v>
      </c>
      <c r="N20" s="46" t="n">
        <v>1</v>
      </c>
    </row>
    <row r="21" customFormat="false" ht="35.1" hidden="false" customHeight="true" outlineLevel="0" collapsed="false">
      <c r="A21" s="41" t="n">
        <v>36997</v>
      </c>
      <c r="B21" s="42" t="s">
        <v>40</v>
      </c>
      <c r="C21" s="43" t="s">
        <v>76</v>
      </c>
      <c r="D21" s="42" t="s">
        <v>47</v>
      </c>
      <c r="E21" s="44"/>
      <c r="F21" s="44"/>
      <c r="G21" s="45" t="s">
        <v>43</v>
      </c>
      <c r="H21" s="44" t="n">
        <v>1</v>
      </c>
      <c r="I21" s="45" t="s">
        <v>77</v>
      </c>
      <c r="J21" s="45" t="s">
        <v>75</v>
      </c>
      <c r="K21" s="45" t="s">
        <v>45</v>
      </c>
      <c r="L21" s="45" t="s">
        <v>45</v>
      </c>
      <c r="M21" s="45" t="s">
        <v>45</v>
      </c>
      <c r="N21" s="46" t="n">
        <v>1</v>
      </c>
    </row>
    <row r="22" customFormat="false" ht="35.1" hidden="false" customHeight="true" outlineLevel="0" collapsed="false">
      <c r="A22" s="41" t="n">
        <v>36993</v>
      </c>
      <c r="B22" s="42" t="s">
        <v>40</v>
      </c>
      <c r="C22" s="43" t="s">
        <v>78</v>
      </c>
      <c r="D22" s="42" t="s">
        <v>42</v>
      </c>
      <c r="E22" s="44"/>
      <c r="F22" s="44"/>
      <c r="G22" s="45" t="s">
        <v>43</v>
      </c>
      <c r="H22" s="44" t="n">
        <v>3</v>
      </c>
      <c r="I22" s="45" t="s">
        <v>79</v>
      </c>
      <c r="J22" s="45" t="s">
        <v>80</v>
      </c>
      <c r="K22" s="45" t="s">
        <v>45</v>
      </c>
      <c r="L22" s="45" t="s">
        <v>45</v>
      </c>
      <c r="M22" s="45" t="s">
        <v>45</v>
      </c>
      <c r="N22" s="46" t="n">
        <v>1</v>
      </c>
    </row>
    <row r="23" customFormat="false" ht="35.1" hidden="false" customHeight="true" outlineLevel="0" collapsed="false">
      <c r="A23" s="41" t="n">
        <v>36993</v>
      </c>
      <c r="B23" s="42" t="s">
        <v>40</v>
      </c>
      <c r="C23" s="43" t="s">
        <v>81</v>
      </c>
      <c r="D23" s="47" t="s">
        <v>82</v>
      </c>
      <c r="E23" s="44"/>
      <c r="F23" s="44"/>
      <c r="G23" s="45" t="s">
        <v>43</v>
      </c>
      <c r="H23" s="44" t="n">
        <v>1</v>
      </c>
      <c r="I23" s="45" t="s">
        <v>83</v>
      </c>
      <c r="J23" s="45" t="s">
        <v>84</v>
      </c>
      <c r="K23" s="45" t="s">
        <v>53</v>
      </c>
      <c r="L23" s="45" t="s">
        <v>53</v>
      </c>
      <c r="M23" s="45" t="s">
        <v>53</v>
      </c>
      <c r="N23" s="46" t="n">
        <v>1</v>
      </c>
    </row>
    <row r="24" customFormat="false" ht="35.1" hidden="false" customHeight="true" outlineLevel="0" collapsed="false">
      <c r="A24" s="41" t="n">
        <v>36993</v>
      </c>
      <c r="B24" s="42" t="s">
        <v>40</v>
      </c>
      <c r="C24" s="43" t="s">
        <v>85</v>
      </c>
      <c r="D24" s="42" t="s">
        <v>42</v>
      </c>
      <c r="E24" s="44"/>
      <c r="F24" s="44"/>
      <c r="G24" s="45" t="s">
        <v>43</v>
      </c>
      <c r="H24" s="44" t="n">
        <v>3</v>
      </c>
      <c r="I24" s="45" t="s">
        <v>79</v>
      </c>
      <c r="J24" s="45" t="s">
        <v>80</v>
      </c>
      <c r="K24" s="45" t="s">
        <v>45</v>
      </c>
      <c r="L24" s="45" t="s">
        <v>45</v>
      </c>
      <c r="M24" s="45" t="s">
        <v>45</v>
      </c>
      <c r="N24" s="46" t="n">
        <v>1</v>
      </c>
    </row>
    <row r="25" customFormat="false" ht="35.1" hidden="false" customHeight="true" outlineLevel="0" collapsed="false">
      <c r="A25" s="41" t="n">
        <v>36993</v>
      </c>
      <c r="B25" s="42" t="s">
        <v>40</v>
      </c>
      <c r="C25" s="43" t="s">
        <v>86</v>
      </c>
      <c r="D25" s="42" t="s">
        <v>87</v>
      </c>
      <c r="E25" s="44"/>
      <c r="F25" s="44"/>
      <c r="G25" s="45" t="s">
        <v>43</v>
      </c>
      <c r="H25" s="44" t="n">
        <v>3</v>
      </c>
      <c r="I25" s="45" t="s">
        <v>88</v>
      </c>
      <c r="J25" s="45" t="s">
        <v>80</v>
      </c>
      <c r="K25" s="45" t="s">
        <v>53</v>
      </c>
      <c r="L25" s="45" t="s">
        <v>53</v>
      </c>
      <c r="M25" s="45" t="s">
        <v>53</v>
      </c>
      <c r="N25" s="46" t="n">
        <v>1</v>
      </c>
    </row>
    <row r="26" customFormat="false" ht="35.1" hidden="false" customHeight="true" outlineLevel="0" collapsed="false">
      <c r="A26" s="41" t="n">
        <v>36992</v>
      </c>
      <c r="B26" s="42" t="s">
        <v>40</v>
      </c>
      <c r="C26" s="43" t="s">
        <v>61</v>
      </c>
      <c r="D26" s="42" t="s">
        <v>51</v>
      </c>
      <c r="E26" s="44"/>
      <c r="F26" s="44"/>
      <c r="G26" s="45" t="s">
        <v>43</v>
      </c>
      <c r="H26" s="44" t="n">
        <v>3</v>
      </c>
      <c r="I26" s="45" t="s">
        <v>89</v>
      </c>
      <c r="J26" s="45" t="s">
        <v>90</v>
      </c>
      <c r="K26" s="45" t="s">
        <v>45</v>
      </c>
      <c r="L26" s="45" t="s">
        <v>45</v>
      </c>
      <c r="M26" s="45" t="s">
        <v>45</v>
      </c>
      <c r="N26" s="46" t="n">
        <v>1</v>
      </c>
    </row>
    <row r="27" customFormat="false" ht="35.1" hidden="false" customHeight="true" outlineLevel="0" collapsed="false">
      <c r="A27" s="41" t="n">
        <v>36992</v>
      </c>
      <c r="B27" s="42" t="s">
        <v>40</v>
      </c>
      <c r="C27" s="43" t="s">
        <v>91</v>
      </c>
      <c r="D27" s="42" t="s">
        <v>51</v>
      </c>
      <c r="E27" s="44"/>
      <c r="F27" s="44"/>
      <c r="G27" s="45" t="s">
        <v>43</v>
      </c>
      <c r="H27" s="44" t="n">
        <v>1</v>
      </c>
      <c r="I27" s="45" t="s">
        <v>92</v>
      </c>
      <c r="J27" s="45" t="s">
        <v>93</v>
      </c>
      <c r="K27" s="45" t="s">
        <v>53</v>
      </c>
      <c r="L27" s="45" t="s">
        <v>53</v>
      </c>
      <c r="M27" s="45" t="s">
        <v>53</v>
      </c>
      <c r="N27" s="46" t="n">
        <v>1</v>
      </c>
    </row>
    <row r="28" customFormat="false" ht="35.1" hidden="false" customHeight="true" outlineLevel="0" collapsed="false">
      <c r="A28" s="41" t="n">
        <v>36992</v>
      </c>
      <c r="B28" s="42" t="s">
        <v>40</v>
      </c>
      <c r="C28" s="43" t="s">
        <v>94</v>
      </c>
      <c r="D28" s="42" t="s">
        <v>95</v>
      </c>
      <c r="E28" s="44"/>
      <c r="F28" s="44"/>
      <c r="G28" s="45" t="s">
        <v>43</v>
      </c>
      <c r="H28" s="44" t="n">
        <v>1</v>
      </c>
      <c r="I28" s="45" t="s">
        <v>96</v>
      </c>
      <c r="J28" s="45" t="s">
        <v>93</v>
      </c>
      <c r="K28" s="45" t="s">
        <v>53</v>
      </c>
      <c r="L28" s="45" t="s">
        <v>53</v>
      </c>
      <c r="M28" s="45" t="s">
        <v>53</v>
      </c>
      <c r="N28" s="46" t="n">
        <v>1</v>
      </c>
    </row>
    <row r="29" customFormat="false" ht="14.25" hidden="false" customHeight="false" outlineLevel="0" collapsed="false">
      <c r="A29" s="31"/>
      <c r="B29" s="32"/>
      <c r="C29" s="33"/>
      <c r="D29" s="32"/>
      <c r="E29" s="34"/>
      <c r="F29" s="34"/>
      <c r="G29" s="35"/>
      <c r="H29" s="34"/>
      <c r="I29" s="35"/>
      <c r="J29" s="35"/>
      <c r="K29" s="35"/>
      <c r="L29" s="35"/>
      <c r="M29" s="35"/>
      <c r="N29" s="36"/>
    </row>
    <row r="30" customFormat="false" ht="13.5" hidden="false" customHeight="false" outlineLevel="0" collapsed="false">
      <c r="A30" s="37" t="s">
        <v>97</v>
      </c>
      <c r="B30" s="38"/>
      <c r="C30" s="39"/>
      <c r="D30" s="40" t="n">
        <f aca="false">COUNT(H31:H78)</f>
        <v>44</v>
      </c>
      <c r="E30" s="34"/>
      <c r="F30" s="34"/>
      <c r="G30" s="35"/>
      <c r="H30" s="34"/>
      <c r="I30" s="35"/>
      <c r="J30" s="35"/>
      <c r="K30" s="35"/>
      <c r="L30" s="35"/>
      <c r="M30" s="35"/>
      <c r="N30" s="36"/>
    </row>
    <row r="31" customFormat="false" ht="13.5" hidden="false" customHeight="false" outlineLevel="0" collapsed="false">
      <c r="A31" s="48"/>
      <c r="B31" s="47"/>
      <c r="C31" s="49"/>
      <c r="D31" s="47"/>
      <c r="E31" s="44"/>
      <c r="F31" s="44"/>
      <c r="G31" s="45"/>
      <c r="H31" s="44"/>
      <c r="I31" s="45"/>
      <c r="J31" s="45"/>
      <c r="K31" s="45"/>
      <c r="L31" s="45"/>
      <c r="M31" s="45"/>
      <c r="N31" s="46"/>
    </row>
    <row r="32" customFormat="false" ht="35.1" hidden="false" customHeight="true" outlineLevel="0" collapsed="false">
      <c r="A32" s="48"/>
      <c r="B32" s="47"/>
      <c r="C32" s="49"/>
      <c r="D32" s="47"/>
      <c r="E32" s="44"/>
      <c r="F32" s="44"/>
      <c r="G32" s="45"/>
      <c r="H32" s="44"/>
      <c r="I32" s="45"/>
      <c r="J32" s="45"/>
      <c r="K32" s="45"/>
      <c r="L32" s="45"/>
      <c r="M32" s="45"/>
      <c r="N32" s="46"/>
    </row>
    <row r="33" customFormat="false" ht="35.1" hidden="false" customHeight="true" outlineLevel="0" collapsed="false">
      <c r="A33" s="48"/>
      <c r="B33" s="47"/>
      <c r="C33" s="49"/>
      <c r="D33" s="47"/>
      <c r="E33" s="44"/>
      <c r="F33" s="44"/>
      <c r="G33" s="45"/>
      <c r="H33" s="44"/>
      <c r="I33" s="45"/>
      <c r="J33" s="45"/>
      <c r="K33" s="45"/>
      <c r="L33" s="45"/>
      <c r="M33" s="45"/>
      <c r="N33" s="46"/>
    </row>
    <row r="34" customFormat="false" ht="35.1" hidden="false" customHeight="true" outlineLevel="0" collapsed="false">
      <c r="A34" s="48" t="n">
        <v>36991</v>
      </c>
      <c r="B34" s="47" t="s">
        <v>40</v>
      </c>
      <c r="C34" s="49" t="s">
        <v>61</v>
      </c>
      <c r="D34" s="47" t="s">
        <v>51</v>
      </c>
      <c r="E34" s="44"/>
      <c r="F34" s="44"/>
      <c r="G34" s="45" t="s">
        <v>43</v>
      </c>
      <c r="H34" s="44" t="n">
        <v>1</v>
      </c>
      <c r="I34" s="45" t="s">
        <v>98</v>
      </c>
      <c r="J34" s="45" t="s">
        <v>99</v>
      </c>
      <c r="K34" s="45" t="s">
        <v>45</v>
      </c>
      <c r="L34" s="45" t="s">
        <v>45</v>
      </c>
      <c r="M34" s="45" t="s">
        <v>45</v>
      </c>
      <c r="N34" s="46" t="n">
        <v>0</v>
      </c>
    </row>
    <row r="35" customFormat="false" ht="35.1" hidden="false" customHeight="true" outlineLevel="0" collapsed="false">
      <c r="A35" s="48" t="n">
        <v>36991</v>
      </c>
      <c r="B35" s="47" t="s">
        <v>40</v>
      </c>
      <c r="C35" s="49" t="s">
        <v>100</v>
      </c>
      <c r="D35" s="47" t="s">
        <v>51</v>
      </c>
      <c r="E35" s="44"/>
      <c r="F35" s="44"/>
      <c r="G35" s="45" t="s">
        <v>43</v>
      </c>
      <c r="H35" s="44" t="n">
        <v>1</v>
      </c>
      <c r="I35" s="45" t="s">
        <v>98</v>
      </c>
      <c r="J35" s="45" t="s">
        <v>99</v>
      </c>
      <c r="K35" s="45" t="s">
        <v>45</v>
      </c>
      <c r="L35" s="45" t="s">
        <v>45</v>
      </c>
      <c r="M35" s="45" t="s">
        <v>45</v>
      </c>
      <c r="N35" s="46" t="n">
        <v>0</v>
      </c>
    </row>
    <row r="36" customFormat="false" ht="35.1" hidden="false" customHeight="true" outlineLevel="0" collapsed="false">
      <c r="A36" s="48" t="n">
        <v>36991</v>
      </c>
      <c r="B36" s="47" t="s">
        <v>40</v>
      </c>
      <c r="C36" s="49" t="s">
        <v>101</v>
      </c>
      <c r="D36" s="47" t="s">
        <v>51</v>
      </c>
      <c r="E36" s="44"/>
      <c r="F36" s="44"/>
      <c r="G36" s="45" t="s">
        <v>43</v>
      </c>
      <c r="H36" s="44" t="n">
        <v>1</v>
      </c>
      <c r="I36" s="45" t="s">
        <v>102</v>
      </c>
      <c r="J36" s="45" t="s">
        <v>103</v>
      </c>
      <c r="K36" s="45" t="s">
        <v>53</v>
      </c>
      <c r="L36" s="45" t="s">
        <v>53</v>
      </c>
      <c r="M36" s="45" t="s">
        <v>53</v>
      </c>
      <c r="N36" s="46" t="n">
        <v>1</v>
      </c>
    </row>
    <row r="37" customFormat="false" ht="35.1" hidden="false" customHeight="true" outlineLevel="0" collapsed="false">
      <c r="A37" s="48" t="n">
        <v>36991</v>
      </c>
      <c r="B37" s="47" t="s">
        <v>40</v>
      </c>
      <c r="C37" s="49" t="s">
        <v>104</v>
      </c>
      <c r="D37" s="47" t="s">
        <v>51</v>
      </c>
      <c r="E37" s="44"/>
      <c r="F37" s="44"/>
      <c r="G37" s="45" t="s">
        <v>43</v>
      </c>
      <c r="H37" s="44" t="n">
        <v>1</v>
      </c>
      <c r="I37" s="45" t="s">
        <v>102</v>
      </c>
      <c r="J37" s="45" t="s">
        <v>103</v>
      </c>
      <c r="K37" s="45" t="s">
        <v>53</v>
      </c>
      <c r="L37" s="45" t="s">
        <v>53</v>
      </c>
      <c r="M37" s="45" t="s">
        <v>53</v>
      </c>
      <c r="N37" s="46" t="n">
        <v>1</v>
      </c>
    </row>
    <row r="38" customFormat="false" ht="35.1" hidden="false" customHeight="true" outlineLevel="0" collapsed="false">
      <c r="A38" s="48" t="n">
        <v>36991</v>
      </c>
      <c r="B38" s="47" t="s">
        <v>40</v>
      </c>
      <c r="C38" s="49" t="s">
        <v>105</v>
      </c>
      <c r="D38" s="47"/>
      <c r="E38" s="44"/>
      <c r="F38" s="44"/>
      <c r="G38" s="45" t="s">
        <v>43</v>
      </c>
      <c r="H38" s="44" t="n">
        <v>1</v>
      </c>
      <c r="I38" s="45" t="s">
        <v>106</v>
      </c>
      <c r="J38" s="45" t="s">
        <v>103</v>
      </c>
      <c r="K38" s="45" t="s">
        <v>53</v>
      </c>
      <c r="L38" s="45" t="s">
        <v>53</v>
      </c>
      <c r="M38" s="45" t="s">
        <v>53</v>
      </c>
      <c r="N38" s="46" t="n">
        <v>1</v>
      </c>
    </row>
    <row r="39" customFormat="false" ht="35.1" hidden="false" customHeight="true" outlineLevel="0" collapsed="false">
      <c r="A39" s="48" t="n">
        <v>36991</v>
      </c>
      <c r="B39" s="47" t="s">
        <v>40</v>
      </c>
      <c r="C39" s="49" t="s">
        <v>72</v>
      </c>
      <c r="D39" s="47" t="s">
        <v>107</v>
      </c>
      <c r="E39" s="44"/>
      <c r="F39" s="44"/>
      <c r="G39" s="45" t="s">
        <v>43</v>
      </c>
      <c r="H39" s="44" t="n">
        <v>1</v>
      </c>
      <c r="I39" s="45" t="s">
        <v>108</v>
      </c>
      <c r="J39" s="45" t="s">
        <v>49</v>
      </c>
      <c r="K39" s="45" t="s">
        <v>45</v>
      </c>
      <c r="L39" s="45" t="s">
        <v>53</v>
      </c>
      <c r="M39" s="45" t="s">
        <v>53</v>
      </c>
      <c r="N39" s="46" t="n">
        <v>1</v>
      </c>
    </row>
    <row r="40" customFormat="false" ht="35.1" hidden="false" customHeight="true" outlineLevel="0" collapsed="false">
      <c r="A40" s="48" t="n">
        <v>36990</v>
      </c>
      <c r="B40" s="47" t="s">
        <v>40</v>
      </c>
      <c r="C40" s="49" t="s">
        <v>109</v>
      </c>
      <c r="D40" s="47" t="s">
        <v>110</v>
      </c>
      <c r="E40" s="44"/>
      <c r="F40" s="44"/>
      <c r="G40" s="45" t="s">
        <v>111</v>
      </c>
      <c r="H40" s="50" t="s">
        <v>112</v>
      </c>
      <c r="I40" s="45" t="s">
        <v>113</v>
      </c>
      <c r="J40" s="45" t="s">
        <v>114</v>
      </c>
      <c r="K40" s="45" t="s">
        <v>45</v>
      </c>
      <c r="L40" s="45" t="s">
        <v>45</v>
      </c>
      <c r="M40" s="45" t="s">
        <v>45</v>
      </c>
      <c r="N40" s="46" t="n">
        <v>1</v>
      </c>
    </row>
    <row r="41" customFormat="false" ht="35.1" hidden="false" customHeight="true" outlineLevel="0" collapsed="false">
      <c r="A41" s="48" t="n">
        <v>36990</v>
      </c>
      <c r="B41" s="47" t="s">
        <v>40</v>
      </c>
      <c r="C41" s="49" t="s">
        <v>115</v>
      </c>
      <c r="D41" s="47" t="s">
        <v>116</v>
      </c>
      <c r="E41" s="44"/>
      <c r="F41" s="44"/>
      <c r="G41" s="45" t="s">
        <v>111</v>
      </c>
      <c r="H41" s="44" t="n">
        <v>1</v>
      </c>
      <c r="I41" s="45" t="s">
        <v>113</v>
      </c>
      <c r="J41" s="45" t="s">
        <v>114</v>
      </c>
      <c r="K41" s="45" t="s">
        <v>45</v>
      </c>
      <c r="L41" s="45" t="s">
        <v>45</v>
      </c>
      <c r="M41" s="45" t="s">
        <v>45</v>
      </c>
      <c r="N41" s="46" t="n">
        <v>1</v>
      </c>
    </row>
    <row r="42" customFormat="false" ht="35.1" hidden="false" customHeight="true" outlineLevel="0" collapsed="false">
      <c r="A42" s="48" t="n">
        <v>36990</v>
      </c>
      <c r="B42" s="47" t="s">
        <v>40</v>
      </c>
      <c r="C42" s="49" t="s">
        <v>117</v>
      </c>
      <c r="D42" s="47"/>
      <c r="E42" s="44"/>
      <c r="F42" s="44"/>
      <c r="G42" s="45" t="s">
        <v>43</v>
      </c>
      <c r="H42" s="44" t="n">
        <v>1</v>
      </c>
      <c r="I42" s="45" t="s">
        <v>118</v>
      </c>
      <c r="J42" s="45" t="s">
        <v>119</v>
      </c>
      <c r="K42" s="45" t="s">
        <v>53</v>
      </c>
      <c r="L42" s="45" t="s">
        <v>53</v>
      </c>
      <c r="M42" s="45" t="s">
        <v>53</v>
      </c>
      <c r="N42" s="46" t="n">
        <v>1</v>
      </c>
    </row>
    <row r="43" customFormat="false" ht="35.1" hidden="false" customHeight="true" outlineLevel="0" collapsed="false">
      <c r="A43" s="48" t="n">
        <v>36990</v>
      </c>
      <c r="B43" s="47" t="s">
        <v>40</v>
      </c>
      <c r="C43" s="49" t="s">
        <v>120</v>
      </c>
      <c r="D43" s="47"/>
      <c r="E43" s="44"/>
      <c r="F43" s="44"/>
      <c r="G43" s="45" t="s">
        <v>43</v>
      </c>
      <c r="H43" s="44" t="n">
        <v>1</v>
      </c>
      <c r="I43" s="45" t="s">
        <v>118</v>
      </c>
      <c r="J43" s="45" t="s">
        <v>119</v>
      </c>
      <c r="K43" s="45" t="s">
        <v>53</v>
      </c>
      <c r="L43" s="45" t="s">
        <v>53</v>
      </c>
      <c r="M43" s="45" t="s">
        <v>53</v>
      </c>
      <c r="N43" s="46" t="n">
        <v>1</v>
      </c>
    </row>
    <row r="44" customFormat="false" ht="35.1" hidden="false" customHeight="true" outlineLevel="0" collapsed="false">
      <c r="A44" s="48" t="n">
        <v>36990</v>
      </c>
      <c r="B44" s="47" t="s">
        <v>40</v>
      </c>
      <c r="C44" s="49" t="s">
        <v>121</v>
      </c>
      <c r="D44" s="47"/>
      <c r="E44" s="44"/>
      <c r="F44" s="44"/>
      <c r="G44" s="45" t="s">
        <v>43</v>
      </c>
      <c r="H44" s="44" t="n">
        <v>1</v>
      </c>
      <c r="I44" s="45" t="s">
        <v>118</v>
      </c>
      <c r="J44" s="45" t="s">
        <v>119</v>
      </c>
      <c r="K44" s="45" t="s">
        <v>53</v>
      </c>
      <c r="L44" s="45" t="s">
        <v>53</v>
      </c>
      <c r="M44" s="45" t="s">
        <v>53</v>
      </c>
      <c r="N44" s="46" t="n">
        <v>1</v>
      </c>
    </row>
    <row r="45" customFormat="false" ht="35.1" hidden="false" customHeight="true" outlineLevel="0" collapsed="false">
      <c r="A45" s="48" t="n">
        <v>36990</v>
      </c>
      <c r="B45" s="47" t="s">
        <v>40</v>
      </c>
      <c r="C45" s="49" t="s">
        <v>122</v>
      </c>
      <c r="D45" s="47" t="s">
        <v>55</v>
      </c>
      <c r="E45" s="44"/>
      <c r="F45" s="44"/>
      <c r="G45" s="45" t="s">
        <v>43</v>
      </c>
      <c r="H45" s="44" t="n">
        <v>1</v>
      </c>
      <c r="I45" s="45" t="s">
        <v>123</v>
      </c>
      <c r="J45" s="45" t="s">
        <v>49</v>
      </c>
      <c r="K45" s="45" t="s">
        <v>53</v>
      </c>
      <c r="L45" s="45" t="s">
        <v>53</v>
      </c>
      <c r="M45" s="45" t="s">
        <v>53</v>
      </c>
      <c r="N45" s="46" t="n">
        <v>1</v>
      </c>
    </row>
    <row r="46" customFormat="false" ht="35.1" hidden="false" customHeight="true" outlineLevel="0" collapsed="false">
      <c r="A46" s="48" t="n">
        <v>36990</v>
      </c>
      <c r="B46" s="47" t="s">
        <v>40</v>
      </c>
      <c r="C46" s="49" t="s">
        <v>124</v>
      </c>
      <c r="D46" s="47" t="s">
        <v>55</v>
      </c>
      <c r="E46" s="44"/>
      <c r="F46" s="44"/>
      <c r="G46" s="45" t="s">
        <v>43</v>
      </c>
      <c r="H46" s="44" t="n">
        <v>1</v>
      </c>
      <c r="I46" s="45" t="s">
        <v>125</v>
      </c>
      <c r="J46" s="45" t="s">
        <v>49</v>
      </c>
      <c r="K46" s="45" t="s">
        <v>53</v>
      </c>
      <c r="L46" s="45" t="s">
        <v>53</v>
      </c>
      <c r="M46" s="45" t="s">
        <v>53</v>
      </c>
      <c r="N46" s="46" t="n">
        <v>1</v>
      </c>
    </row>
    <row r="47" customFormat="false" ht="35.1" hidden="false" customHeight="true" outlineLevel="0" collapsed="false">
      <c r="A47" s="48" t="n">
        <v>36990</v>
      </c>
      <c r="B47" s="47" t="s">
        <v>40</v>
      </c>
      <c r="C47" s="49" t="s">
        <v>126</v>
      </c>
      <c r="D47" s="47" t="s">
        <v>55</v>
      </c>
      <c r="E47" s="44"/>
      <c r="F47" s="44"/>
      <c r="G47" s="45" t="s">
        <v>43</v>
      </c>
      <c r="H47" s="44" t="n">
        <v>1</v>
      </c>
      <c r="I47" s="45" t="s">
        <v>125</v>
      </c>
      <c r="J47" s="45" t="s">
        <v>49</v>
      </c>
      <c r="K47" s="45" t="s">
        <v>53</v>
      </c>
      <c r="L47" s="45" t="s">
        <v>53</v>
      </c>
      <c r="M47" s="45" t="s">
        <v>53</v>
      </c>
      <c r="N47" s="46" t="n">
        <v>1</v>
      </c>
    </row>
    <row r="48" customFormat="false" ht="35.1" hidden="false" customHeight="true" outlineLevel="0" collapsed="false">
      <c r="A48" s="48" t="n">
        <v>36990</v>
      </c>
      <c r="B48" s="47" t="s">
        <v>40</v>
      </c>
      <c r="C48" s="49" t="s">
        <v>127</v>
      </c>
      <c r="D48" s="47" t="s">
        <v>51</v>
      </c>
      <c r="E48" s="44"/>
      <c r="F48" s="44"/>
      <c r="G48" s="45" t="s">
        <v>43</v>
      </c>
      <c r="H48" s="44" t="n">
        <v>1</v>
      </c>
      <c r="I48" s="45" t="s">
        <v>128</v>
      </c>
      <c r="J48" s="45" t="s">
        <v>129</v>
      </c>
      <c r="K48" s="45" t="s">
        <v>45</v>
      </c>
      <c r="L48" s="45" t="s">
        <v>45</v>
      </c>
      <c r="M48" s="45" t="s">
        <v>45</v>
      </c>
      <c r="N48" s="46" t="n">
        <v>1</v>
      </c>
    </row>
    <row r="49" customFormat="false" ht="35.1" hidden="false" customHeight="true" outlineLevel="0" collapsed="false">
      <c r="A49" s="48" t="n">
        <v>36990</v>
      </c>
      <c r="B49" s="47" t="s">
        <v>40</v>
      </c>
      <c r="C49" s="49" t="s">
        <v>130</v>
      </c>
      <c r="D49" s="47" t="s">
        <v>131</v>
      </c>
      <c r="E49" s="44"/>
      <c r="F49" s="44"/>
      <c r="G49" s="45" t="s">
        <v>43</v>
      </c>
      <c r="H49" s="44" t="n">
        <v>1</v>
      </c>
      <c r="I49" s="45" t="s">
        <v>132</v>
      </c>
      <c r="J49" s="45" t="s">
        <v>49</v>
      </c>
      <c r="K49" s="45" t="s">
        <v>45</v>
      </c>
      <c r="L49" s="45" t="s">
        <v>45</v>
      </c>
      <c r="M49" s="45" t="s">
        <v>45</v>
      </c>
      <c r="N49" s="46" t="n">
        <v>1</v>
      </c>
    </row>
    <row r="50" customFormat="false" ht="35.1" hidden="false" customHeight="true" outlineLevel="0" collapsed="false">
      <c r="A50" s="48" t="n">
        <v>36990</v>
      </c>
      <c r="B50" s="47" t="s">
        <v>40</v>
      </c>
      <c r="C50" s="49" t="s">
        <v>133</v>
      </c>
      <c r="D50" s="47" t="s">
        <v>131</v>
      </c>
      <c r="E50" s="44"/>
      <c r="F50" s="44"/>
      <c r="G50" s="45" t="s">
        <v>43</v>
      </c>
      <c r="H50" s="44" t="n">
        <v>1</v>
      </c>
      <c r="I50" s="45" t="s">
        <v>132</v>
      </c>
      <c r="J50" s="45" t="s">
        <v>49</v>
      </c>
      <c r="K50" s="45" t="s">
        <v>45</v>
      </c>
      <c r="L50" s="45" t="s">
        <v>45</v>
      </c>
      <c r="M50" s="45" t="s">
        <v>45</v>
      </c>
      <c r="N50" s="46" t="n">
        <v>1</v>
      </c>
    </row>
    <row r="51" customFormat="false" ht="35.1" hidden="false" customHeight="true" outlineLevel="0" collapsed="false">
      <c r="A51" s="48" t="n">
        <v>36990</v>
      </c>
      <c r="B51" s="47" t="s">
        <v>40</v>
      </c>
      <c r="C51" s="49" t="s">
        <v>100</v>
      </c>
      <c r="D51" s="47" t="s">
        <v>51</v>
      </c>
      <c r="E51" s="44"/>
      <c r="F51" s="44"/>
      <c r="G51" s="45" t="s">
        <v>43</v>
      </c>
      <c r="H51" s="44" t="n">
        <v>3</v>
      </c>
      <c r="I51" s="45" t="s">
        <v>134</v>
      </c>
      <c r="J51" s="45" t="s">
        <v>135</v>
      </c>
      <c r="K51" s="45" t="s">
        <v>45</v>
      </c>
      <c r="L51" s="45" t="s">
        <v>45</v>
      </c>
      <c r="M51" s="45" t="s">
        <v>45</v>
      </c>
      <c r="N51" s="46" t="n">
        <v>1</v>
      </c>
    </row>
    <row r="52" customFormat="false" ht="35.1" hidden="false" customHeight="true" outlineLevel="0" collapsed="false">
      <c r="A52" s="48" t="n">
        <v>36990</v>
      </c>
      <c r="B52" s="47" t="s">
        <v>40</v>
      </c>
      <c r="C52" s="49" t="s">
        <v>61</v>
      </c>
      <c r="D52" s="47" t="s">
        <v>51</v>
      </c>
      <c r="E52" s="44"/>
      <c r="F52" s="44"/>
      <c r="G52" s="45" t="s">
        <v>43</v>
      </c>
      <c r="H52" s="44" t="n">
        <v>3</v>
      </c>
      <c r="I52" s="45" t="s">
        <v>136</v>
      </c>
      <c r="J52" s="45" t="s">
        <v>137</v>
      </c>
      <c r="K52" s="45" t="s">
        <v>45</v>
      </c>
      <c r="L52" s="45" t="s">
        <v>45</v>
      </c>
      <c r="M52" s="45" t="s">
        <v>45</v>
      </c>
      <c r="N52" s="46" t="n">
        <v>0</v>
      </c>
    </row>
    <row r="53" customFormat="false" ht="39.95" hidden="false" customHeight="true" outlineLevel="0" collapsed="false">
      <c r="A53" s="48" t="n">
        <v>36987</v>
      </c>
      <c r="B53" s="47" t="s">
        <v>40</v>
      </c>
      <c r="C53" s="49" t="s">
        <v>61</v>
      </c>
      <c r="D53" s="47" t="s">
        <v>51</v>
      </c>
      <c r="E53" s="44"/>
      <c r="F53" s="44"/>
      <c r="G53" s="45" t="s">
        <v>43</v>
      </c>
      <c r="H53" s="44" t="n">
        <v>3</v>
      </c>
      <c r="I53" s="45" t="s">
        <v>138</v>
      </c>
      <c r="J53" s="45" t="s">
        <v>139</v>
      </c>
      <c r="K53" s="45" t="s">
        <v>45</v>
      </c>
      <c r="L53" s="45" t="s">
        <v>45</v>
      </c>
      <c r="M53" s="45" t="s">
        <v>45</v>
      </c>
      <c r="N53" s="46" t="n">
        <v>0</v>
      </c>
    </row>
    <row r="54" customFormat="false" ht="35.1" hidden="false" customHeight="true" outlineLevel="0" collapsed="false">
      <c r="A54" s="48" t="n">
        <v>36987</v>
      </c>
      <c r="B54" s="47" t="s">
        <v>40</v>
      </c>
      <c r="C54" s="49" t="s">
        <v>140</v>
      </c>
      <c r="D54" s="47" t="s">
        <v>51</v>
      </c>
      <c r="E54" s="44"/>
      <c r="F54" s="44"/>
      <c r="G54" s="45" t="s">
        <v>43</v>
      </c>
      <c r="H54" s="44" t="n">
        <v>3</v>
      </c>
      <c r="I54" s="45" t="s">
        <v>141</v>
      </c>
      <c r="J54" s="45" t="s">
        <v>142</v>
      </c>
      <c r="K54" s="45" t="s">
        <v>45</v>
      </c>
      <c r="L54" s="45" t="s">
        <v>45</v>
      </c>
      <c r="M54" s="45" t="s">
        <v>45</v>
      </c>
      <c r="N54" s="46" t="n">
        <v>0</v>
      </c>
    </row>
    <row r="55" customFormat="false" ht="27" hidden="false" customHeight="true" outlineLevel="0" collapsed="false">
      <c r="A55" s="48" t="n">
        <v>36987</v>
      </c>
      <c r="B55" s="47" t="s">
        <v>40</v>
      </c>
      <c r="C55" s="49" t="s">
        <v>143</v>
      </c>
      <c r="D55" s="42" t="s">
        <v>144</v>
      </c>
      <c r="E55" s="34"/>
      <c r="F55" s="34"/>
      <c r="G55" s="45" t="s">
        <v>43</v>
      </c>
      <c r="H55" s="44" t="n">
        <v>1</v>
      </c>
      <c r="I55" s="51" t="s">
        <v>145</v>
      </c>
      <c r="J55" s="45" t="s">
        <v>49</v>
      </c>
      <c r="K55" s="45" t="s">
        <v>53</v>
      </c>
      <c r="L55" s="45" t="s">
        <v>53</v>
      </c>
      <c r="M55" s="45" t="s">
        <v>53</v>
      </c>
      <c r="N55" s="46" t="n">
        <v>0</v>
      </c>
    </row>
    <row r="56" customFormat="false" ht="27" hidden="false" customHeight="true" outlineLevel="0" collapsed="false">
      <c r="A56" s="48" t="n">
        <v>36987</v>
      </c>
      <c r="B56" s="47" t="s">
        <v>40</v>
      </c>
      <c r="C56" s="49" t="s">
        <v>146</v>
      </c>
      <c r="D56" s="42" t="s">
        <v>144</v>
      </c>
      <c r="E56" s="34"/>
      <c r="F56" s="34"/>
      <c r="G56" s="45" t="s">
        <v>43</v>
      </c>
      <c r="H56" s="44" t="n">
        <v>1</v>
      </c>
      <c r="I56" s="51" t="s">
        <v>145</v>
      </c>
      <c r="J56" s="45" t="s">
        <v>49</v>
      </c>
      <c r="K56" s="45" t="s">
        <v>53</v>
      </c>
      <c r="L56" s="45" t="s">
        <v>53</v>
      </c>
      <c r="M56" s="45" t="s">
        <v>53</v>
      </c>
      <c r="N56" s="46" t="n">
        <v>0</v>
      </c>
    </row>
    <row r="57" customFormat="false" ht="27" hidden="false" customHeight="true" outlineLevel="0" collapsed="false">
      <c r="A57" s="48" t="n">
        <v>36987</v>
      </c>
      <c r="B57" s="47" t="s">
        <v>40</v>
      </c>
      <c r="C57" s="49" t="s">
        <v>147</v>
      </c>
      <c r="D57" s="42" t="s">
        <v>144</v>
      </c>
      <c r="E57" s="34"/>
      <c r="F57" s="34"/>
      <c r="G57" s="45" t="s">
        <v>43</v>
      </c>
      <c r="H57" s="44" t="n">
        <v>1</v>
      </c>
      <c r="I57" s="51" t="s">
        <v>145</v>
      </c>
      <c r="J57" s="45" t="s">
        <v>49</v>
      </c>
      <c r="K57" s="45" t="s">
        <v>53</v>
      </c>
      <c r="L57" s="45" t="s">
        <v>53</v>
      </c>
      <c r="M57" s="45" t="s">
        <v>53</v>
      </c>
      <c r="N57" s="46" t="n">
        <v>0</v>
      </c>
    </row>
    <row r="58" customFormat="false" ht="27" hidden="false" customHeight="true" outlineLevel="0" collapsed="false">
      <c r="A58" s="48" t="n">
        <v>36987</v>
      </c>
      <c r="B58" s="47" t="s">
        <v>40</v>
      </c>
      <c r="C58" s="49" t="s">
        <v>148</v>
      </c>
      <c r="D58" s="42" t="s">
        <v>144</v>
      </c>
      <c r="E58" s="34"/>
      <c r="F58" s="34"/>
      <c r="G58" s="45" t="s">
        <v>43</v>
      </c>
      <c r="H58" s="44" t="n">
        <v>1</v>
      </c>
      <c r="I58" s="51" t="s">
        <v>149</v>
      </c>
      <c r="J58" s="45" t="s">
        <v>49</v>
      </c>
      <c r="K58" s="45" t="s">
        <v>53</v>
      </c>
      <c r="L58" s="45" t="s">
        <v>53</v>
      </c>
      <c r="M58" s="45" t="s">
        <v>53</v>
      </c>
      <c r="N58" s="46" t="n">
        <v>0</v>
      </c>
    </row>
    <row r="59" customFormat="false" ht="27" hidden="false" customHeight="true" outlineLevel="0" collapsed="false">
      <c r="A59" s="48" t="n">
        <v>36987</v>
      </c>
      <c r="B59" s="47" t="s">
        <v>40</v>
      </c>
      <c r="C59" s="49" t="s">
        <v>150</v>
      </c>
      <c r="D59" s="42" t="s">
        <v>144</v>
      </c>
      <c r="E59" s="34"/>
      <c r="F59" s="34"/>
      <c r="G59" s="45" t="s">
        <v>43</v>
      </c>
      <c r="H59" s="44" t="n">
        <v>1</v>
      </c>
      <c r="I59" s="45" t="s">
        <v>151</v>
      </c>
      <c r="J59" s="51" t="s">
        <v>152</v>
      </c>
      <c r="K59" s="45" t="s">
        <v>53</v>
      </c>
      <c r="L59" s="45" t="s">
        <v>53</v>
      </c>
      <c r="M59" s="45" t="s">
        <v>53</v>
      </c>
      <c r="N59" s="46" t="n">
        <v>0</v>
      </c>
    </row>
    <row r="60" customFormat="false" ht="27" hidden="false" customHeight="true" outlineLevel="0" collapsed="false">
      <c r="A60" s="48" t="n">
        <v>36987</v>
      </c>
      <c r="B60" s="47" t="s">
        <v>40</v>
      </c>
      <c r="C60" s="49" t="s">
        <v>153</v>
      </c>
      <c r="D60" s="42" t="s">
        <v>144</v>
      </c>
      <c r="E60" s="34"/>
      <c r="F60" s="34"/>
      <c r="G60" s="45" t="s">
        <v>43</v>
      </c>
      <c r="H60" s="44" t="n">
        <v>1</v>
      </c>
      <c r="I60" s="45" t="s">
        <v>151</v>
      </c>
      <c r="J60" s="51" t="s">
        <v>152</v>
      </c>
      <c r="K60" s="45" t="s">
        <v>53</v>
      </c>
      <c r="L60" s="45" t="s">
        <v>53</v>
      </c>
      <c r="M60" s="45" t="s">
        <v>53</v>
      </c>
      <c r="N60" s="46" t="n">
        <v>0</v>
      </c>
    </row>
    <row r="61" customFormat="false" ht="27" hidden="false" customHeight="true" outlineLevel="0" collapsed="false">
      <c r="A61" s="48" t="n">
        <v>36987</v>
      </c>
      <c r="B61" s="47" t="s">
        <v>40</v>
      </c>
      <c r="C61" s="49" t="s">
        <v>154</v>
      </c>
      <c r="D61" s="42" t="s">
        <v>144</v>
      </c>
      <c r="E61" s="34"/>
      <c r="F61" s="34"/>
      <c r="G61" s="45" t="s">
        <v>43</v>
      </c>
      <c r="H61" s="44" t="n">
        <v>1</v>
      </c>
      <c r="I61" s="51" t="s">
        <v>145</v>
      </c>
      <c r="J61" s="45" t="s">
        <v>49</v>
      </c>
      <c r="K61" s="45" t="s">
        <v>53</v>
      </c>
      <c r="L61" s="45" t="s">
        <v>53</v>
      </c>
      <c r="M61" s="45" t="s">
        <v>53</v>
      </c>
      <c r="N61" s="46" t="n">
        <v>0</v>
      </c>
    </row>
    <row r="62" customFormat="false" ht="27" hidden="false" customHeight="true" outlineLevel="0" collapsed="false">
      <c r="A62" s="48" t="n">
        <v>36987</v>
      </c>
      <c r="B62" s="47" t="s">
        <v>40</v>
      </c>
      <c r="C62" s="49" t="s">
        <v>155</v>
      </c>
      <c r="D62" s="47" t="s">
        <v>95</v>
      </c>
      <c r="E62" s="34"/>
      <c r="F62" s="34"/>
      <c r="G62" s="45" t="s">
        <v>43</v>
      </c>
      <c r="H62" s="44" t="n">
        <v>1</v>
      </c>
      <c r="I62" s="51" t="s">
        <v>108</v>
      </c>
      <c r="J62" s="51" t="s">
        <v>156</v>
      </c>
      <c r="K62" s="45" t="s">
        <v>45</v>
      </c>
      <c r="L62" s="45" t="s">
        <v>45</v>
      </c>
      <c r="M62" s="45" t="s">
        <v>45</v>
      </c>
      <c r="N62" s="46" t="n">
        <v>0</v>
      </c>
    </row>
    <row r="63" customFormat="false" ht="27" hidden="false" customHeight="true" outlineLevel="0" collapsed="false">
      <c r="A63" s="48" t="n">
        <v>36987</v>
      </c>
      <c r="B63" s="47" t="s">
        <v>40</v>
      </c>
      <c r="C63" s="49" t="s">
        <v>157</v>
      </c>
      <c r="D63" s="47" t="s">
        <v>95</v>
      </c>
      <c r="E63" s="34"/>
      <c r="F63" s="34"/>
      <c r="G63" s="45" t="s">
        <v>43</v>
      </c>
      <c r="H63" s="44" t="n">
        <v>1</v>
      </c>
      <c r="I63" s="51" t="s">
        <v>108</v>
      </c>
      <c r="J63" s="51" t="s">
        <v>156</v>
      </c>
      <c r="K63" s="45" t="s">
        <v>45</v>
      </c>
      <c r="L63" s="45" t="s">
        <v>45</v>
      </c>
      <c r="M63" s="45" t="s">
        <v>45</v>
      </c>
      <c r="N63" s="46" t="n">
        <v>0</v>
      </c>
    </row>
    <row r="64" customFormat="false" ht="30" hidden="false" customHeight="true" outlineLevel="0" collapsed="false">
      <c r="A64" s="48" t="n">
        <v>36986</v>
      </c>
      <c r="B64" s="47" t="s">
        <v>40</v>
      </c>
      <c r="C64" s="49" t="s">
        <v>81</v>
      </c>
      <c r="D64" s="47" t="s">
        <v>82</v>
      </c>
      <c r="E64" s="44"/>
      <c r="F64" s="44"/>
      <c r="G64" s="45" t="s">
        <v>43</v>
      </c>
      <c r="H64" s="44" t="n">
        <v>1</v>
      </c>
      <c r="I64" s="45" t="s">
        <v>158</v>
      </c>
      <c r="J64" s="45" t="s">
        <v>159</v>
      </c>
      <c r="K64" s="45" t="s">
        <v>45</v>
      </c>
      <c r="L64" s="45" t="s">
        <v>45</v>
      </c>
      <c r="M64" s="45" t="s">
        <v>45</v>
      </c>
      <c r="N64" s="46" t="n">
        <v>0</v>
      </c>
    </row>
    <row r="65" customFormat="false" ht="30" hidden="false" customHeight="true" outlineLevel="0" collapsed="false">
      <c r="A65" s="48" t="n">
        <v>36986</v>
      </c>
      <c r="B65" s="47" t="s">
        <v>40</v>
      </c>
      <c r="C65" s="49" t="s">
        <v>160</v>
      </c>
      <c r="D65" s="47" t="s">
        <v>161</v>
      </c>
      <c r="E65" s="44"/>
      <c r="F65" s="44"/>
      <c r="G65" s="45" t="s">
        <v>43</v>
      </c>
      <c r="H65" s="44" t="n">
        <v>1</v>
      </c>
      <c r="I65" s="45" t="s">
        <v>162</v>
      </c>
      <c r="J65" s="45" t="s">
        <v>163</v>
      </c>
      <c r="K65" s="45" t="s">
        <v>53</v>
      </c>
      <c r="L65" s="45" t="s">
        <v>53</v>
      </c>
      <c r="M65" s="45" t="s">
        <v>53</v>
      </c>
      <c r="N65" s="46" t="n">
        <v>1</v>
      </c>
    </row>
    <row r="66" customFormat="false" ht="50.1" hidden="false" customHeight="true" outlineLevel="0" collapsed="false">
      <c r="A66" s="48" t="n">
        <v>36986</v>
      </c>
      <c r="B66" s="47" t="s">
        <v>40</v>
      </c>
      <c r="C66" s="49" t="s">
        <v>154</v>
      </c>
      <c r="D66" s="47"/>
      <c r="E66" s="44"/>
      <c r="F66" s="44"/>
      <c r="G66" s="45" t="s">
        <v>43</v>
      </c>
      <c r="H66" s="44" t="n">
        <v>1</v>
      </c>
      <c r="I66" s="45" t="s">
        <v>164</v>
      </c>
      <c r="J66" s="45" t="s">
        <v>49</v>
      </c>
      <c r="K66" s="45" t="s">
        <v>53</v>
      </c>
      <c r="L66" s="45" t="s">
        <v>53</v>
      </c>
      <c r="M66" s="45" t="s">
        <v>53</v>
      </c>
      <c r="N66" s="46" t="n">
        <v>1</v>
      </c>
    </row>
    <row r="67" customFormat="false" ht="50.1" hidden="false" customHeight="true" outlineLevel="0" collapsed="false">
      <c r="A67" s="48" t="n">
        <v>36986</v>
      </c>
      <c r="B67" s="47" t="s">
        <v>40</v>
      </c>
      <c r="C67" s="49" t="s">
        <v>165</v>
      </c>
      <c r="D67" s="47" t="s">
        <v>51</v>
      </c>
      <c r="E67" s="44"/>
      <c r="F67" s="44"/>
      <c r="G67" s="45" t="s">
        <v>43</v>
      </c>
      <c r="H67" s="44" t="n">
        <v>1</v>
      </c>
      <c r="I67" s="45" t="s">
        <v>166</v>
      </c>
      <c r="J67" s="45" t="s">
        <v>49</v>
      </c>
      <c r="K67" s="45" t="s">
        <v>45</v>
      </c>
      <c r="L67" s="45" t="s">
        <v>45</v>
      </c>
      <c r="M67" s="45" t="s">
        <v>45</v>
      </c>
      <c r="N67" s="46" t="n">
        <v>1</v>
      </c>
    </row>
    <row r="68" customFormat="false" ht="51" hidden="false" customHeight="true" outlineLevel="0" collapsed="false">
      <c r="A68" s="48" t="n">
        <v>36986</v>
      </c>
      <c r="B68" s="47" t="s">
        <v>40</v>
      </c>
      <c r="C68" s="49" t="s">
        <v>167</v>
      </c>
      <c r="D68" s="47" t="s">
        <v>51</v>
      </c>
      <c r="E68" s="44"/>
      <c r="F68" s="44"/>
      <c r="G68" s="45" t="s">
        <v>43</v>
      </c>
      <c r="H68" s="44" t="n">
        <v>1</v>
      </c>
      <c r="I68" s="45" t="s">
        <v>168</v>
      </c>
      <c r="J68" s="45" t="s">
        <v>49</v>
      </c>
      <c r="K68" s="45" t="s">
        <v>45</v>
      </c>
      <c r="L68" s="45" t="s">
        <v>45</v>
      </c>
      <c r="M68" s="45" t="s">
        <v>45</v>
      </c>
      <c r="N68" s="46" t="n">
        <v>1</v>
      </c>
    </row>
    <row r="69" customFormat="false" ht="51" hidden="false" customHeight="true" outlineLevel="0" collapsed="false">
      <c r="A69" s="52" t="n">
        <v>36985</v>
      </c>
      <c r="B69" s="53" t="s">
        <v>40</v>
      </c>
      <c r="C69" s="53" t="s">
        <v>143</v>
      </c>
      <c r="D69" s="47" t="s">
        <v>169</v>
      </c>
      <c r="E69" s="54"/>
      <c r="F69" s="54"/>
      <c r="G69" s="51" t="s">
        <v>43</v>
      </c>
      <c r="H69" s="54" t="n">
        <v>1</v>
      </c>
      <c r="I69" s="51" t="s">
        <v>108</v>
      </c>
      <c r="J69" s="45" t="s">
        <v>49</v>
      </c>
      <c r="K69" s="51" t="s">
        <v>53</v>
      </c>
      <c r="L69" s="51" t="s">
        <v>53</v>
      </c>
      <c r="M69" s="51" t="s">
        <v>53</v>
      </c>
      <c r="N69" s="55" t="n">
        <v>1</v>
      </c>
    </row>
    <row r="70" customFormat="false" ht="51" hidden="false" customHeight="true" outlineLevel="0" collapsed="false">
      <c r="A70" s="52" t="n">
        <v>36985</v>
      </c>
      <c r="B70" s="53" t="s">
        <v>40</v>
      </c>
      <c r="C70" s="53" t="s">
        <v>170</v>
      </c>
      <c r="D70" s="47" t="s">
        <v>169</v>
      </c>
      <c r="E70" s="54"/>
      <c r="F70" s="54"/>
      <c r="G70" s="51" t="s">
        <v>43</v>
      </c>
      <c r="H70" s="54" t="n">
        <v>1</v>
      </c>
      <c r="I70" s="51" t="s">
        <v>108</v>
      </c>
      <c r="J70" s="45" t="s">
        <v>49</v>
      </c>
      <c r="K70" s="51" t="s">
        <v>53</v>
      </c>
      <c r="L70" s="51" t="s">
        <v>53</v>
      </c>
      <c r="M70" s="51" t="s">
        <v>53</v>
      </c>
      <c r="N70" s="55" t="n">
        <v>1</v>
      </c>
    </row>
    <row r="71" customFormat="false" ht="24.95" hidden="false" customHeight="true" outlineLevel="0" collapsed="false">
      <c r="A71" s="52" t="n">
        <v>36985</v>
      </c>
      <c r="B71" s="53" t="s">
        <v>40</v>
      </c>
      <c r="C71" s="53" t="s">
        <v>160</v>
      </c>
      <c r="D71" s="47" t="s">
        <v>161</v>
      </c>
      <c r="E71" s="54"/>
      <c r="F71" s="54"/>
      <c r="G71" s="51" t="s">
        <v>43</v>
      </c>
      <c r="H71" s="54" t="n">
        <v>1</v>
      </c>
      <c r="I71" s="51" t="s">
        <v>171</v>
      </c>
      <c r="J71" s="51" t="s">
        <v>156</v>
      </c>
      <c r="K71" s="51" t="s">
        <v>172</v>
      </c>
      <c r="L71" s="51" t="s">
        <v>53</v>
      </c>
      <c r="M71" s="51" t="s">
        <v>53</v>
      </c>
      <c r="N71" s="55" t="n">
        <v>0</v>
      </c>
    </row>
    <row r="72" customFormat="false" ht="51" hidden="false" customHeight="true" outlineLevel="0" collapsed="false">
      <c r="A72" s="52" t="n">
        <v>36985</v>
      </c>
      <c r="B72" s="53" t="s">
        <v>40</v>
      </c>
      <c r="C72" s="53" t="s">
        <v>173</v>
      </c>
      <c r="D72" s="47" t="s">
        <v>51</v>
      </c>
      <c r="E72" s="54"/>
      <c r="F72" s="54"/>
      <c r="G72" s="51" t="s">
        <v>43</v>
      </c>
      <c r="H72" s="54" t="n">
        <v>1</v>
      </c>
      <c r="I72" s="51" t="s">
        <v>174</v>
      </c>
      <c r="J72" s="45" t="s">
        <v>49</v>
      </c>
      <c r="K72" s="51" t="s">
        <v>45</v>
      </c>
      <c r="L72" s="51" t="s">
        <v>45</v>
      </c>
      <c r="M72" s="51" t="s">
        <v>45</v>
      </c>
      <c r="N72" s="55" t="n">
        <v>1</v>
      </c>
    </row>
    <row r="73" customFormat="false" ht="51" hidden="false" customHeight="true" outlineLevel="0" collapsed="false">
      <c r="A73" s="52" t="n">
        <v>36985</v>
      </c>
      <c r="B73" s="53" t="s">
        <v>40</v>
      </c>
      <c r="C73" s="53" t="s">
        <v>175</v>
      </c>
      <c r="D73" s="47" t="s">
        <v>51</v>
      </c>
      <c r="E73" s="54"/>
      <c r="F73" s="54"/>
      <c r="G73" s="51" t="s">
        <v>43</v>
      </c>
      <c r="H73" s="54" t="n">
        <v>1</v>
      </c>
      <c r="I73" s="51" t="s">
        <v>176</v>
      </c>
      <c r="J73" s="45" t="s">
        <v>49</v>
      </c>
      <c r="K73" s="51" t="s">
        <v>45</v>
      </c>
      <c r="L73" s="51" t="s">
        <v>45</v>
      </c>
      <c r="M73" s="51" t="s">
        <v>45</v>
      </c>
      <c r="N73" s="55" t="n">
        <v>1</v>
      </c>
    </row>
    <row r="74" customFormat="false" ht="35.1" hidden="false" customHeight="true" outlineLevel="0" collapsed="false">
      <c r="A74" s="52" t="n">
        <v>36985</v>
      </c>
      <c r="B74" s="53" t="s">
        <v>40</v>
      </c>
      <c r="C74" s="53" t="s">
        <v>51</v>
      </c>
      <c r="D74" s="47" t="s">
        <v>51</v>
      </c>
      <c r="E74" s="54"/>
      <c r="F74" s="54"/>
      <c r="G74" s="51" t="s">
        <v>58</v>
      </c>
      <c r="H74" s="54" t="n">
        <v>3</v>
      </c>
      <c r="I74" s="51" t="s">
        <v>177</v>
      </c>
      <c r="J74" s="51" t="s">
        <v>178</v>
      </c>
      <c r="K74" s="51"/>
      <c r="L74" s="51"/>
      <c r="M74" s="51"/>
      <c r="N74" s="55" t="n">
        <v>1</v>
      </c>
    </row>
    <row r="75" customFormat="false" ht="27" hidden="false" customHeight="false" outlineLevel="0" collapsed="false">
      <c r="A75" s="52" t="n">
        <v>36985</v>
      </c>
      <c r="B75" s="53" t="s">
        <v>40</v>
      </c>
      <c r="C75" s="53" t="s">
        <v>100</v>
      </c>
      <c r="D75" s="47" t="s">
        <v>51</v>
      </c>
      <c r="E75" s="54"/>
      <c r="F75" s="54"/>
      <c r="G75" s="51" t="s">
        <v>43</v>
      </c>
      <c r="H75" s="54" t="n">
        <v>1</v>
      </c>
      <c r="I75" s="51" t="s">
        <v>179</v>
      </c>
      <c r="J75" s="51" t="s">
        <v>180</v>
      </c>
      <c r="K75" s="51" t="s">
        <v>45</v>
      </c>
      <c r="L75" s="51" t="s">
        <v>53</v>
      </c>
      <c r="M75" s="51" t="s">
        <v>53</v>
      </c>
      <c r="N75" s="55" t="n">
        <v>1</v>
      </c>
    </row>
    <row r="76" customFormat="false" ht="13.5" hidden="false" customHeight="false" outlineLevel="0" collapsed="false">
      <c r="A76" s="52" t="n">
        <v>36985</v>
      </c>
      <c r="B76" s="53" t="s">
        <v>40</v>
      </c>
      <c r="C76" s="53" t="s">
        <v>181</v>
      </c>
      <c r="D76" s="47" t="s">
        <v>55</v>
      </c>
      <c r="E76" s="54"/>
      <c r="F76" s="54"/>
      <c r="G76" s="51" t="s">
        <v>182</v>
      </c>
      <c r="H76" s="54" t="n">
        <v>3</v>
      </c>
      <c r="I76" s="51" t="s">
        <v>183</v>
      </c>
      <c r="J76" s="51" t="s">
        <v>184</v>
      </c>
      <c r="K76" s="51" t="s">
        <v>45</v>
      </c>
      <c r="L76" s="51" t="s">
        <v>45</v>
      </c>
      <c r="M76" s="51" t="s">
        <v>45</v>
      </c>
      <c r="N76" s="55" t="n">
        <v>1</v>
      </c>
    </row>
    <row r="77" customFormat="false" ht="40.5" hidden="false" customHeight="false" outlineLevel="0" collapsed="false">
      <c r="A77" s="52" t="n">
        <v>36985</v>
      </c>
      <c r="B77" s="53" t="s">
        <v>40</v>
      </c>
      <c r="C77" s="53" t="s">
        <v>61</v>
      </c>
      <c r="D77" s="47" t="s">
        <v>51</v>
      </c>
      <c r="E77" s="54"/>
      <c r="F77" s="54"/>
      <c r="G77" s="51" t="s">
        <v>111</v>
      </c>
      <c r="H77" s="54" t="n">
        <v>3</v>
      </c>
      <c r="I77" s="51" t="s">
        <v>185</v>
      </c>
      <c r="J77" s="51" t="s">
        <v>186</v>
      </c>
      <c r="K77" s="51" t="s">
        <v>45</v>
      </c>
      <c r="L77" s="51" t="s">
        <v>45</v>
      </c>
      <c r="M77" s="51" t="s">
        <v>45</v>
      </c>
      <c r="N77" s="55" t="n">
        <v>1</v>
      </c>
    </row>
    <row r="78" customFormat="false" ht="39.95" hidden="false" customHeight="true" outlineLevel="0" collapsed="false">
      <c r="A78" s="41" t="n">
        <v>36985</v>
      </c>
      <c r="B78" s="42" t="s">
        <v>40</v>
      </c>
      <c r="C78" s="43" t="s">
        <v>187</v>
      </c>
      <c r="D78" s="42" t="s">
        <v>107</v>
      </c>
      <c r="E78" s="44"/>
      <c r="F78" s="44"/>
      <c r="G78" s="45" t="s">
        <v>43</v>
      </c>
      <c r="H78" s="44" t="n">
        <v>1</v>
      </c>
      <c r="I78" s="45" t="s">
        <v>188</v>
      </c>
      <c r="J78" s="45" t="s">
        <v>189</v>
      </c>
      <c r="K78" s="45" t="s">
        <v>45</v>
      </c>
      <c r="L78" s="45" t="s">
        <v>53</v>
      </c>
      <c r="M78" s="45" t="s">
        <v>53</v>
      </c>
      <c r="N78" s="46" t="n">
        <v>0</v>
      </c>
    </row>
    <row r="79" customFormat="false" ht="13.5" hidden="false" customHeight="false" outlineLevel="0" collapsed="false">
      <c r="A79" s="31"/>
      <c r="B79" s="32"/>
      <c r="C79" s="33"/>
      <c r="D79" s="32"/>
      <c r="E79" s="34"/>
      <c r="F79" s="34"/>
      <c r="G79" s="35"/>
      <c r="H79" s="34"/>
      <c r="I79" s="35"/>
      <c r="J79" s="35"/>
      <c r="K79" s="35"/>
      <c r="L79" s="35"/>
      <c r="M79" s="35"/>
      <c r="N79" s="36"/>
    </row>
    <row r="80" customFormat="false" ht="14.25" hidden="false" customHeight="false" outlineLevel="0" collapsed="false">
      <c r="A80" s="31"/>
      <c r="B80" s="32"/>
      <c r="C80" s="33"/>
      <c r="D80" s="32"/>
      <c r="E80" s="34"/>
      <c r="F80" s="34"/>
      <c r="G80" s="35"/>
      <c r="H80" s="34"/>
      <c r="I80" s="35"/>
      <c r="J80" s="35"/>
      <c r="K80" s="35"/>
      <c r="L80" s="35"/>
      <c r="M80" s="35"/>
      <c r="N80" s="36"/>
    </row>
    <row r="81" customFormat="false" ht="13.5" hidden="false" customHeight="false" outlineLevel="0" collapsed="false">
      <c r="A81" s="37" t="s">
        <v>190</v>
      </c>
      <c r="B81" s="38"/>
      <c r="C81" s="39"/>
      <c r="D81" s="40" t="n">
        <f aca="false">COUNT(H84:H131)</f>
        <v>48</v>
      </c>
      <c r="E81" s="56"/>
      <c r="F81" s="56"/>
      <c r="G81" s="57"/>
      <c r="H81" s="56"/>
      <c r="I81" s="57"/>
      <c r="J81" s="57"/>
      <c r="K81" s="57"/>
      <c r="L81" s="57"/>
      <c r="M81" s="57"/>
      <c r="N81" s="58"/>
    </row>
    <row r="82" customFormat="false" ht="15.75" hidden="false" customHeight="true" outlineLevel="0" collapsed="false">
      <c r="A82" s="48"/>
      <c r="B82" s="47"/>
      <c r="C82" s="49"/>
      <c r="D82" s="47"/>
      <c r="E82" s="54"/>
      <c r="F82" s="54"/>
      <c r="G82" s="51"/>
      <c r="H82" s="54"/>
      <c r="I82" s="51"/>
      <c r="J82" s="51"/>
      <c r="K82" s="51"/>
      <c r="L82" s="51"/>
      <c r="M82" s="51"/>
      <c r="N82" s="55"/>
    </row>
    <row r="83" customFormat="false" ht="13.5" hidden="false" customHeight="false" outlineLevel="0" collapsed="false">
      <c r="A83" s="59"/>
      <c r="B83" s="59"/>
      <c r="C83" s="59"/>
      <c r="D83" s="47"/>
      <c r="E83" s="54"/>
      <c r="F83" s="54"/>
      <c r="G83" s="51"/>
      <c r="H83" s="54"/>
      <c r="I83" s="51"/>
      <c r="J83" s="51"/>
      <c r="K83" s="51"/>
      <c r="L83" s="51"/>
      <c r="M83" s="51"/>
      <c r="N83" s="55"/>
    </row>
    <row r="84" customFormat="false" ht="37.5" hidden="false" customHeight="true" outlineLevel="0" collapsed="false">
      <c r="A84" s="60" t="n">
        <v>36984</v>
      </c>
      <c r="B84" s="42" t="s">
        <v>40</v>
      </c>
      <c r="C84" s="61" t="s">
        <v>57</v>
      </c>
      <c r="D84" s="47" t="s">
        <v>51</v>
      </c>
      <c r="E84" s="54"/>
      <c r="F84" s="54"/>
      <c r="G84" s="51" t="s">
        <v>58</v>
      </c>
      <c r="H84" s="54" t="n">
        <v>1</v>
      </c>
      <c r="I84" s="51" t="s">
        <v>191</v>
      </c>
      <c r="J84" s="51" t="s">
        <v>192</v>
      </c>
      <c r="K84" s="51" t="s">
        <v>45</v>
      </c>
      <c r="L84" s="51" t="s">
        <v>45</v>
      </c>
      <c r="M84" s="51" t="s">
        <v>45</v>
      </c>
      <c r="N84" s="55" t="n">
        <v>0</v>
      </c>
    </row>
    <row r="85" customFormat="false" ht="40.5" hidden="false" customHeight="false" outlineLevel="0" collapsed="false">
      <c r="A85" s="60" t="n">
        <v>36984</v>
      </c>
      <c r="B85" s="42" t="s">
        <v>40</v>
      </c>
      <c r="C85" s="61" t="s">
        <v>193</v>
      </c>
      <c r="D85" s="42" t="s">
        <v>144</v>
      </c>
      <c r="E85" s="44"/>
      <c r="F85" s="44"/>
      <c r="G85" s="45" t="s">
        <v>43</v>
      </c>
      <c r="H85" s="44" t="n">
        <v>1</v>
      </c>
      <c r="I85" s="51" t="s">
        <v>194</v>
      </c>
      <c r="J85" s="51" t="s">
        <v>195</v>
      </c>
      <c r="K85" s="51" t="s">
        <v>53</v>
      </c>
      <c r="L85" s="51" t="s">
        <v>53</v>
      </c>
      <c r="M85" s="51" t="s">
        <v>53</v>
      </c>
      <c r="N85" s="55" t="n">
        <v>0</v>
      </c>
    </row>
    <row r="86" customFormat="false" ht="37.5" hidden="false" customHeight="true" outlineLevel="0" collapsed="false">
      <c r="A86" s="60" t="n">
        <v>36984</v>
      </c>
      <c r="B86" s="42" t="s">
        <v>40</v>
      </c>
      <c r="C86" s="61" t="s">
        <v>196</v>
      </c>
      <c r="D86" s="42" t="s">
        <v>144</v>
      </c>
      <c r="E86" s="44"/>
      <c r="F86" s="44"/>
      <c r="G86" s="45" t="s">
        <v>43</v>
      </c>
      <c r="H86" s="44" t="n">
        <v>1</v>
      </c>
      <c r="I86" s="51" t="s">
        <v>194</v>
      </c>
      <c r="J86" s="51" t="s">
        <v>195</v>
      </c>
      <c r="K86" s="51" t="s">
        <v>53</v>
      </c>
      <c r="L86" s="51" t="s">
        <v>53</v>
      </c>
      <c r="M86" s="51" t="s">
        <v>53</v>
      </c>
      <c r="N86" s="55" t="n">
        <v>0</v>
      </c>
    </row>
    <row r="87" customFormat="false" ht="51.75" hidden="false" customHeight="true" outlineLevel="0" collapsed="false">
      <c r="A87" s="60" t="n">
        <v>36984</v>
      </c>
      <c r="B87" s="42" t="s">
        <v>40</v>
      </c>
      <c r="C87" s="61" t="s">
        <v>197</v>
      </c>
      <c r="D87" s="42" t="s">
        <v>144</v>
      </c>
      <c r="E87" s="44"/>
      <c r="F87" s="44"/>
      <c r="G87" s="45" t="s">
        <v>43</v>
      </c>
      <c r="H87" s="44" t="n">
        <v>1</v>
      </c>
      <c r="I87" s="51" t="s">
        <v>145</v>
      </c>
      <c r="J87" s="45" t="s">
        <v>49</v>
      </c>
      <c r="K87" s="51" t="s">
        <v>53</v>
      </c>
      <c r="L87" s="51" t="s">
        <v>53</v>
      </c>
      <c r="M87" s="51" t="s">
        <v>53</v>
      </c>
      <c r="N87" s="55" t="n">
        <v>1</v>
      </c>
    </row>
    <row r="88" customFormat="false" ht="51.75" hidden="false" customHeight="true" outlineLevel="0" collapsed="false">
      <c r="A88" s="60" t="n">
        <v>36984</v>
      </c>
      <c r="B88" s="42" t="s">
        <v>40</v>
      </c>
      <c r="C88" s="61" t="s">
        <v>155</v>
      </c>
      <c r="D88" s="47" t="s">
        <v>95</v>
      </c>
      <c r="E88" s="54"/>
      <c r="F88" s="54"/>
      <c r="G88" s="51" t="s">
        <v>43</v>
      </c>
      <c r="H88" s="54" t="n">
        <v>1</v>
      </c>
      <c r="I88" s="51" t="s">
        <v>198</v>
      </c>
      <c r="J88" s="45" t="s">
        <v>49</v>
      </c>
      <c r="K88" s="51" t="s">
        <v>45</v>
      </c>
      <c r="L88" s="51" t="s">
        <v>45</v>
      </c>
      <c r="M88" s="51" t="s">
        <v>45</v>
      </c>
      <c r="N88" s="55" t="n">
        <v>1</v>
      </c>
    </row>
    <row r="89" customFormat="false" ht="52.5" hidden="false" customHeight="true" outlineLevel="0" collapsed="false">
      <c r="A89" s="60" t="n">
        <v>36984</v>
      </c>
      <c r="B89" s="42" t="s">
        <v>40</v>
      </c>
      <c r="C89" s="49" t="s">
        <v>197</v>
      </c>
      <c r="D89" s="42" t="s">
        <v>144</v>
      </c>
      <c r="E89" s="44"/>
      <c r="F89" s="44"/>
      <c r="G89" s="45" t="s">
        <v>43</v>
      </c>
      <c r="H89" s="44" t="n">
        <v>1</v>
      </c>
      <c r="I89" s="51" t="s">
        <v>145</v>
      </c>
      <c r="J89" s="45" t="s">
        <v>49</v>
      </c>
      <c r="K89" s="51" t="s">
        <v>53</v>
      </c>
      <c r="L89" s="51" t="s">
        <v>53</v>
      </c>
      <c r="M89" s="51" t="s">
        <v>53</v>
      </c>
      <c r="N89" s="55" t="n">
        <v>1</v>
      </c>
    </row>
    <row r="90" customFormat="false" ht="51.75" hidden="false" customHeight="true" outlineLevel="0" collapsed="false">
      <c r="A90" s="60" t="n">
        <v>36984</v>
      </c>
      <c r="B90" s="42" t="s">
        <v>40</v>
      </c>
      <c r="C90" s="43" t="s">
        <v>199</v>
      </c>
      <c r="D90" s="42" t="s">
        <v>144</v>
      </c>
      <c r="E90" s="44"/>
      <c r="F90" s="44"/>
      <c r="G90" s="45" t="s">
        <v>43</v>
      </c>
      <c r="H90" s="44" t="n">
        <v>1</v>
      </c>
      <c r="I90" s="51" t="s">
        <v>145</v>
      </c>
      <c r="J90" s="45" t="s">
        <v>49</v>
      </c>
      <c r="K90" s="51" t="s">
        <v>53</v>
      </c>
      <c r="L90" s="51" t="s">
        <v>53</v>
      </c>
      <c r="M90" s="51" t="s">
        <v>53</v>
      </c>
      <c r="N90" s="55" t="n">
        <v>1</v>
      </c>
    </row>
    <row r="91" customFormat="false" ht="40.5" hidden="false" customHeight="false" outlineLevel="0" collapsed="false">
      <c r="A91" s="60" t="n">
        <v>36984</v>
      </c>
      <c r="B91" s="42" t="s">
        <v>40</v>
      </c>
      <c r="C91" s="43" t="s">
        <v>200</v>
      </c>
      <c r="D91" s="42" t="s">
        <v>144</v>
      </c>
      <c r="E91" s="44"/>
      <c r="F91" s="44"/>
      <c r="G91" s="45" t="s">
        <v>58</v>
      </c>
      <c r="H91" s="44" t="n">
        <v>1</v>
      </c>
      <c r="I91" s="45" t="s">
        <v>201</v>
      </c>
      <c r="J91" s="45" t="s">
        <v>202</v>
      </c>
      <c r="K91" s="45" t="s">
        <v>45</v>
      </c>
      <c r="L91" s="45" t="s">
        <v>53</v>
      </c>
      <c r="M91" s="45" t="s">
        <v>53</v>
      </c>
      <c r="N91" s="46" t="n">
        <v>1</v>
      </c>
    </row>
    <row r="92" customFormat="false" ht="54" hidden="false" customHeight="false" outlineLevel="0" collapsed="false">
      <c r="A92" s="41" t="n">
        <v>36983</v>
      </c>
      <c r="B92" s="42" t="s">
        <v>40</v>
      </c>
      <c r="C92" s="43" t="s">
        <v>200</v>
      </c>
      <c r="D92" s="42" t="s">
        <v>144</v>
      </c>
      <c r="E92" s="44"/>
      <c r="F92" s="44"/>
      <c r="G92" s="45" t="s">
        <v>43</v>
      </c>
      <c r="H92" s="44" t="n">
        <v>1</v>
      </c>
      <c r="I92" s="45" t="s">
        <v>203</v>
      </c>
      <c r="J92" s="45"/>
      <c r="K92" s="45" t="s">
        <v>45</v>
      </c>
      <c r="L92" s="45" t="s">
        <v>45</v>
      </c>
      <c r="M92" s="45" t="s">
        <v>45</v>
      </c>
      <c r="N92" s="46" t="n">
        <v>1</v>
      </c>
    </row>
    <row r="93" customFormat="false" ht="27" hidden="false" customHeight="false" outlineLevel="0" collapsed="false">
      <c r="A93" s="41" t="n">
        <v>36983</v>
      </c>
      <c r="B93" s="42" t="s">
        <v>40</v>
      </c>
      <c r="C93" s="43" t="s">
        <v>204</v>
      </c>
      <c r="D93" s="42" t="s">
        <v>51</v>
      </c>
      <c r="E93" s="44"/>
      <c r="F93" s="44"/>
      <c r="G93" s="45" t="s">
        <v>43</v>
      </c>
      <c r="H93" s="44" t="n">
        <v>1</v>
      </c>
      <c r="I93" s="45" t="s">
        <v>205</v>
      </c>
      <c r="J93" s="45" t="s">
        <v>75</v>
      </c>
      <c r="K93" s="45" t="s">
        <v>45</v>
      </c>
      <c r="L93" s="45" t="s">
        <v>45</v>
      </c>
      <c r="M93" s="45" t="s">
        <v>45</v>
      </c>
      <c r="N93" s="46" t="n">
        <v>1</v>
      </c>
    </row>
    <row r="94" customFormat="false" ht="40.5" hidden="false" customHeight="false" outlineLevel="0" collapsed="false">
      <c r="A94" s="41" t="n">
        <v>36983</v>
      </c>
      <c r="B94" s="42" t="s">
        <v>40</v>
      </c>
      <c r="C94" s="43" t="s">
        <v>61</v>
      </c>
      <c r="D94" s="42" t="s">
        <v>51</v>
      </c>
      <c r="E94" s="44"/>
      <c r="F94" s="44"/>
      <c r="G94" s="45" t="s">
        <v>43</v>
      </c>
      <c r="H94" s="44" t="n">
        <v>3</v>
      </c>
      <c r="I94" s="45" t="s">
        <v>206</v>
      </c>
      <c r="J94" s="45"/>
      <c r="K94" s="45" t="s">
        <v>45</v>
      </c>
      <c r="L94" s="45" t="s">
        <v>45</v>
      </c>
      <c r="M94" s="45" t="s">
        <v>45</v>
      </c>
      <c r="N94" s="46" t="n">
        <v>1</v>
      </c>
    </row>
    <row r="95" customFormat="false" ht="13.5" hidden="false" customHeight="true" outlineLevel="0" collapsed="false">
      <c r="A95" s="41" t="n">
        <v>36983</v>
      </c>
      <c r="B95" s="42" t="s">
        <v>40</v>
      </c>
      <c r="C95" s="62" t="s">
        <v>207</v>
      </c>
      <c r="D95" s="63" t="s">
        <v>107</v>
      </c>
      <c r="E95" s="64"/>
      <c r="F95" s="64"/>
      <c r="G95" s="65" t="s">
        <v>43</v>
      </c>
      <c r="H95" s="64" t="n">
        <v>1</v>
      </c>
      <c r="I95" s="66" t="s">
        <v>208</v>
      </c>
      <c r="J95" s="66" t="s">
        <v>209</v>
      </c>
      <c r="K95" s="66" t="s">
        <v>45</v>
      </c>
      <c r="L95" s="66" t="s">
        <v>45</v>
      </c>
      <c r="M95" s="66" t="s">
        <v>45</v>
      </c>
      <c r="N95" s="66" t="n">
        <v>1</v>
      </c>
    </row>
    <row r="96" customFormat="false" ht="13.5" hidden="false" customHeight="false" outlineLevel="0" collapsed="false">
      <c r="A96" s="41" t="n">
        <v>36983</v>
      </c>
      <c r="B96" s="42" t="s">
        <v>40</v>
      </c>
      <c r="C96" s="67" t="s">
        <v>210</v>
      </c>
      <c r="D96" s="47" t="s">
        <v>107</v>
      </c>
      <c r="E96" s="54"/>
      <c r="F96" s="54"/>
      <c r="G96" s="51" t="s">
        <v>43</v>
      </c>
      <c r="H96" s="54" t="n">
        <v>1</v>
      </c>
      <c r="I96" s="66"/>
      <c r="J96" s="66"/>
      <c r="K96" s="66"/>
      <c r="L96" s="66"/>
      <c r="M96" s="66"/>
      <c r="N96" s="66"/>
    </row>
    <row r="97" customFormat="false" ht="13.5" hidden="false" customHeight="false" outlineLevel="0" collapsed="false">
      <c r="A97" s="41" t="n">
        <v>36983</v>
      </c>
      <c r="B97" s="42" t="s">
        <v>40</v>
      </c>
      <c r="C97" s="67" t="s">
        <v>211</v>
      </c>
      <c r="D97" s="47" t="s">
        <v>107</v>
      </c>
      <c r="E97" s="54"/>
      <c r="F97" s="54"/>
      <c r="G97" s="51" t="s">
        <v>43</v>
      </c>
      <c r="H97" s="54" t="n">
        <v>1</v>
      </c>
      <c r="I97" s="66"/>
      <c r="J97" s="66"/>
      <c r="K97" s="66"/>
      <c r="L97" s="66"/>
      <c r="M97" s="66"/>
      <c r="N97" s="66"/>
    </row>
    <row r="98" customFormat="false" ht="13.5" hidden="false" customHeight="false" outlineLevel="0" collapsed="false">
      <c r="A98" s="41" t="n">
        <v>36983</v>
      </c>
      <c r="B98" s="42" t="s">
        <v>40</v>
      </c>
      <c r="C98" s="67" t="s">
        <v>212</v>
      </c>
      <c r="D98" s="47" t="s">
        <v>107</v>
      </c>
      <c r="E98" s="54"/>
      <c r="F98" s="54"/>
      <c r="G98" s="51" t="s">
        <v>43</v>
      </c>
      <c r="H98" s="54" t="n">
        <v>1</v>
      </c>
      <c r="I98" s="66"/>
      <c r="J98" s="66"/>
      <c r="K98" s="66"/>
      <c r="L98" s="66"/>
      <c r="M98" s="66"/>
      <c r="N98" s="66"/>
    </row>
    <row r="99" customFormat="false" ht="13.5" hidden="false" customHeight="false" outlineLevel="0" collapsed="false">
      <c r="A99" s="41" t="n">
        <v>36983</v>
      </c>
      <c r="B99" s="42" t="s">
        <v>40</v>
      </c>
      <c r="C99" s="67" t="s">
        <v>213</v>
      </c>
      <c r="D99" s="47" t="s">
        <v>107</v>
      </c>
      <c r="E99" s="54"/>
      <c r="F99" s="54"/>
      <c r="G99" s="51" t="s">
        <v>43</v>
      </c>
      <c r="H99" s="54" t="n">
        <v>1</v>
      </c>
      <c r="I99" s="66"/>
      <c r="J99" s="66"/>
      <c r="K99" s="66"/>
      <c r="L99" s="66"/>
      <c r="M99" s="66"/>
      <c r="N99" s="66"/>
    </row>
    <row r="100" customFormat="false" ht="13.5" hidden="false" customHeight="false" outlineLevel="0" collapsed="false">
      <c r="A100" s="41" t="n">
        <v>36983</v>
      </c>
      <c r="B100" s="42" t="s">
        <v>40</v>
      </c>
      <c r="C100" s="67" t="s">
        <v>214</v>
      </c>
      <c r="D100" s="47" t="s">
        <v>107</v>
      </c>
      <c r="E100" s="54"/>
      <c r="F100" s="54"/>
      <c r="G100" s="51" t="s">
        <v>43</v>
      </c>
      <c r="H100" s="54" t="n">
        <v>1</v>
      </c>
      <c r="I100" s="66"/>
      <c r="J100" s="66"/>
      <c r="K100" s="66"/>
      <c r="L100" s="66"/>
      <c r="M100" s="66"/>
      <c r="N100" s="66"/>
    </row>
    <row r="101" customFormat="false" ht="13.5" hidden="false" customHeight="false" outlineLevel="0" collapsed="false">
      <c r="A101" s="41" t="n">
        <v>36983</v>
      </c>
      <c r="B101" s="42" t="s">
        <v>40</v>
      </c>
      <c r="C101" s="67" t="s">
        <v>215</v>
      </c>
      <c r="D101" s="47" t="s">
        <v>107</v>
      </c>
      <c r="E101" s="54"/>
      <c r="F101" s="54"/>
      <c r="G101" s="51" t="s">
        <v>43</v>
      </c>
      <c r="H101" s="54" t="n">
        <v>1</v>
      </c>
      <c r="I101" s="66"/>
      <c r="J101" s="66"/>
      <c r="K101" s="66"/>
      <c r="L101" s="66"/>
      <c r="M101" s="66"/>
      <c r="N101" s="66"/>
    </row>
    <row r="102" customFormat="false" ht="13.5" hidden="false" customHeight="false" outlineLevel="0" collapsed="false">
      <c r="A102" s="41" t="n">
        <v>36983</v>
      </c>
      <c r="B102" s="42" t="s">
        <v>40</v>
      </c>
      <c r="C102" s="67" t="s">
        <v>216</v>
      </c>
      <c r="D102" s="47" t="s">
        <v>107</v>
      </c>
      <c r="E102" s="54"/>
      <c r="F102" s="54"/>
      <c r="G102" s="51" t="s">
        <v>43</v>
      </c>
      <c r="H102" s="54" t="n">
        <v>1</v>
      </c>
      <c r="I102" s="66"/>
      <c r="J102" s="66"/>
      <c r="K102" s="66"/>
      <c r="L102" s="66"/>
      <c r="M102" s="66"/>
      <c r="N102" s="66"/>
    </row>
    <row r="103" customFormat="false" ht="13.5" hidden="false" customHeight="false" outlineLevel="0" collapsed="false">
      <c r="A103" s="41" t="n">
        <v>36983</v>
      </c>
      <c r="B103" s="42" t="s">
        <v>40</v>
      </c>
      <c r="C103" s="67" t="s">
        <v>217</v>
      </c>
      <c r="D103" s="47" t="s">
        <v>107</v>
      </c>
      <c r="E103" s="54"/>
      <c r="F103" s="54"/>
      <c r="G103" s="51" t="s">
        <v>43</v>
      </c>
      <c r="H103" s="54" t="n">
        <v>1</v>
      </c>
      <c r="I103" s="66"/>
      <c r="J103" s="66"/>
      <c r="K103" s="66"/>
      <c r="L103" s="66"/>
      <c r="M103" s="66"/>
      <c r="N103" s="66"/>
    </row>
    <row r="104" customFormat="false" ht="13.5" hidden="false" customHeight="false" outlineLevel="0" collapsed="false">
      <c r="A104" s="41" t="n">
        <v>36983</v>
      </c>
      <c r="B104" s="42" t="s">
        <v>40</v>
      </c>
      <c r="C104" s="67" t="s">
        <v>218</v>
      </c>
      <c r="D104" s="47" t="s">
        <v>107</v>
      </c>
      <c r="E104" s="54"/>
      <c r="F104" s="54"/>
      <c r="G104" s="51" t="s">
        <v>43</v>
      </c>
      <c r="H104" s="54" t="n">
        <v>1</v>
      </c>
      <c r="I104" s="66"/>
      <c r="J104" s="66"/>
      <c r="K104" s="66"/>
      <c r="L104" s="66"/>
      <c r="M104" s="66"/>
      <c r="N104" s="66"/>
    </row>
    <row r="105" customFormat="false" ht="13.5" hidden="false" customHeight="false" outlineLevel="0" collapsed="false">
      <c r="A105" s="41" t="n">
        <v>36983</v>
      </c>
      <c r="B105" s="42" t="s">
        <v>40</v>
      </c>
      <c r="C105" s="67" t="s">
        <v>219</v>
      </c>
      <c r="D105" s="47" t="s">
        <v>95</v>
      </c>
      <c r="E105" s="54"/>
      <c r="F105" s="54"/>
      <c r="G105" s="51" t="s">
        <v>43</v>
      </c>
      <c r="H105" s="54" t="n">
        <v>1</v>
      </c>
      <c r="I105" s="66"/>
      <c r="J105" s="66"/>
      <c r="K105" s="66"/>
      <c r="L105" s="66"/>
      <c r="M105" s="66"/>
      <c r="N105" s="66"/>
    </row>
    <row r="106" customFormat="false" ht="13.5" hidden="false" customHeight="false" outlineLevel="0" collapsed="false">
      <c r="A106" s="41" t="n">
        <v>36983</v>
      </c>
      <c r="B106" s="42" t="s">
        <v>40</v>
      </c>
      <c r="C106" s="67" t="s">
        <v>157</v>
      </c>
      <c r="D106" s="47" t="s">
        <v>95</v>
      </c>
      <c r="E106" s="54"/>
      <c r="F106" s="54"/>
      <c r="G106" s="51" t="s">
        <v>43</v>
      </c>
      <c r="H106" s="54" t="n">
        <v>1</v>
      </c>
      <c r="I106" s="66"/>
      <c r="J106" s="66"/>
      <c r="K106" s="66"/>
      <c r="L106" s="66"/>
      <c r="M106" s="66"/>
      <c r="N106" s="66"/>
    </row>
    <row r="107" customFormat="false" ht="13.5" hidden="false" customHeight="false" outlineLevel="0" collapsed="false">
      <c r="A107" s="41" t="n">
        <v>36983</v>
      </c>
      <c r="B107" s="42" t="s">
        <v>40</v>
      </c>
      <c r="C107" s="67" t="s">
        <v>155</v>
      </c>
      <c r="D107" s="47" t="s">
        <v>95</v>
      </c>
      <c r="E107" s="54"/>
      <c r="F107" s="54"/>
      <c r="G107" s="51" t="s">
        <v>43</v>
      </c>
      <c r="H107" s="54" t="n">
        <v>1</v>
      </c>
      <c r="I107" s="66"/>
      <c r="J107" s="66"/>
      <c r="K107" s="66"/>
      <c r="L107" s="66"/>
      <c r="M107" s="66"/>
      <c r="N107" s="66"/>
    </row>
    <row r="108" customFormat="false" ht="27" hidden="false" customHeight="false" outlineLevel="0" collapsed="false">
      <c r="A108" s="41" t="n">
        <v>36983</v>
      </c>
      <c r="B108" s="42" t="s">
        <v>40</v>
      </c>
      <c r="C108" s="67" t="s">
        <v>220</v>
      </c>
      <c r="D108" s="47" t="s">
        <v>131</v>
      </c>
      <c r="E108" s="54"/>
      <c r="F108" s="54"/>
      <c r="G108" s="51" t="s">
        <v>43</v>
      </c>
      <c r="H108" s="54" t="n">
        <v>1</v>
      </c>
      <c r="I108" s="66"/>
      <c r="J108" s="66"/>
      <c r="K108" s="66"/>
      <c r="L108" s="66"/>
      <c r="M108" s="66"/>
      <c r="N108" s="66"/>
    </row>
    <row r="109" customFormat="false" ht="13.5" hidden="false" customHeight="false" outlineLevel="0" collapsed="false">
      <c r="A109" s="41" t="n">
        <v>36983</v>
      </c>
      <c r="B109" s="42" t="s">
        <v>40</v>
      </c>
      <c r="C109" s="67" t="s">
        <v>221</v>
      </c>
      <c r="D109" s="47" t="s">
        <v>55</v>
      </c>
      <c r="E109" s="54"/>
      <c r="F109" s="54"/>
      <c r="G109" s="51" t="s">
        <v>43</v>
      </c>
      <c r="H109" s="54" t="n">
        <v>1</v>
      </c>
      <c r="I109" s="66"/>
      <c r="J109" s="66"/>
      <c r="K109" s="66"/>
      <c r="L109" s="66"/>
      <c r="M109" s="66"/>
      <c r="N109" s="66"/>
    </row>
    <row r="110" customFormat="false" ht="13.5" hidden="false" customHeight="false" outlineLevel="0" collapsed="false">
      <c r="A110" s="41" t="n">
        <v>36983</v>
      </c>
      <c r="B110" s="42" t="s">
        <v>40</v>
      </c>
      <c r="C110" s="67" t="s">
        <v>222</v>
      </c>
      <c r="D110" s="47" t="s">
        <v>55</v>
      </c>
      <c r="E110" s="54"/>
      <c r="F110" s="54"/>
      <c r="G110" s="51" t="s">
        <v>43</v>
      </c>
      <c r="H110" s="54" t="n">
        <v>1</v>
      </c>
      <c r="I110" s="66"/>
      <c r="J110" s="66"/>
      <c r="K110" s="66"/>
      <c r="L110" s="66"/>
      <c r="M110" s="66"/>
      <c r="N110" s="66"/>
    </row>
    <row r="111" customFormat="false" ht="13.5" hidden="false" customHeight="false" outlineLevel="0" collapsed="false">
      <c r="A111" s="41" t="n">
        <v>36983</v>
      </c>
      <c r="B111" s="42" t="s">
        <v>40</v>
      </c>
      <c r="C111" s="67" t="s">
        <v>223</v>
      </c>
      <c r="D111" s="47" t="s">
        <v>224</v>
      </c>
      <c r="E111" s="54"/>
      <c r="F111" s="54"/>
      <c r="G111" s="51" t="s">
        <v>43</v>
      </c>
      <c r="H111" s="54" t="n">
        <v>1</v>
      </c>
      <c r="I111" s="66"/>
      <c r="J111" s="66"/>
      <c r="K111" s="66"/>
      <c r="L111" s="66"/>
      <c r="M111" s="66"/>
      <c r="N111" s="66"/>
    </row>
    <row r="112" customFormat="false" ht="13.5" hidden="false" customHeight="false" outlineLevel="0" collapsed="false">
      <c r="A112" s="41" t="n">
        <v>36983</v>
      </c>
      <c r="B112" s="42" t="s">
        <v>40</v>
      </c>
      <c r="C112" s="67" t="s">
        <v>225</v>
      </c>
      <c r="D112" s="47" t="s">
        <v>107</v>
      </c>
      <c r="E112" s="54"/>
      <c r="F112" s="54"/>
      <c r="G112" s="51" t="s">
        <v>43</v>
      </c>
      <c r="H112" s="54" t="n">
        <v>1</v>
      </c>
      <c r="I112" s="66"/>
      <c r="J112" s="66"/>
      <c r="K112" s="66"/>
      <c r="L112" s="66"/>
      <c r="M112" s="66"/>
      <c r="N112" s="66"/>
    </row>
    <row r="113" customFormat="false" ht="13.5" hidden="false" customHeight="false" outlineLevel="0" collapsed="false">
      <c r="A113" s="41" t="n">
        <v>36983</v>
      </c>
      <c r="B113" s="42" t="s">
        <v>40</v>
      </c>
      <c r="C113" s="68" t="s">
        <v>226</v>
      </c>
      <c r="D113" s="69" t="s">
        <v>107</v>
      </c>
      <c r="E113" s="70"/>
      <c r="F113" s="70"/>
      <c r="G113" s="71" t="s">
        <v>43</v>
      </c>
      <c r="H113" s="70" t="n">
        <v>1</v>
      </c>
      <c r="I113" s="66"/>
      <c r="J113" s="66"/>
      <c r="K113" s="66"/>
      <c r="L113" s="66"/>
      <c r="M113" s="66"/>
      <c r="N113" s="66"/>
    </row>
    <row r="114" customFormat="false" ht="51.75" hidden="false" customHeight="true" outlineLevel="0" collapsed="false">
      <c r="A114" s="41" t="n">
        <v>36983</v>
      </c>
      <c r="B114" s="42" t="s">
        <v>40</v>
      </c>
      <c r="C114" s="43" t="s">
        <v>227</v>
      </c>
      <c r="D114" s="42" t="s">
        <v>116</v>
      </c>
      <c r="E114" s="44"/>
      <c r="F114" s="44"/>
      <c r="G114" s="45" t="s">
        <v>43</v>
      </c>
      <c r="H114" s="44" t="n">
        <v>1</v>
      </c>
      <c r="I114" s="45" t="s">
        <v>228</v>
      </c>
      <c r="J114" s="45" t="s">
        <v>49</v>
      </c>
      <c r="K114" s="45" t="s">
        <v>53</v>
      </c>
      <c r="L114" s="45" t="s">
        <v>45</v>
      </c>
      <c r="M114" s="45" t="s">
        <v>53</v>
      </c>
      <c r="N114" s="46" t="n">
        <v>1</v>
      </c>
    </row>
    <row r="115" customFormat="false" ht="54" hidden="false" customHeight="true" outlineLevel="0" collapsed="false">
      <c r="A115" s="41" t="n">
        <v>36983</v>
      </c>
      <c r="B115" s="42" t="s">
        <v>40</v>
      </c>
      <c r="C115" s="43" t="s">
        <v>229</v>
      </c>
      <c r="D115" s="42" t="s">
        <v>230</v>
      </c>
      <c r="E115" s="44"/>
      <c r="F115" s="44"/>
      <c r="G115" s="45" t="s">
        <v>43</v>
      </c>
      <c r="H115" s="44" t="n">
        <v>1</v>
      </c>
      <c r="I115" s="45" t="s">
        <v>208</v>
      </c>
      <c r="J115" s="45" t="s">
        <v>49</v>
      </c>
      <c r="K115" s="45" t="s">
        <v>45</v>
      </c>
      <c r="L115" s="45" t="s">
        <v>45</v>
      </c>
      <c r="M115" s="45" t="s">
        <v>45</v>
      </c>
      <c r="N115" s="46" t="n">
        <v>1</v>
      </c>
    </row>
    <row r="116" customFormat="false" ht="68.25" hidden="false" customHeight="true" outlineLevel="0" collapsed="false">
      <c r="A116" s="41" t="n">
        <v>36983</v>
      </c>
      <c r="B116" s="42" t="s">
        <v>40</v>
      </c>
      <c r="C116" s="43" t="s">
        <v>231</v>
      </c>
      <c r="D116" s="42" t="s">
        <v>55</v>
      </c>
      <c r="E116" s="44"/>
      <c r="F116" s="44"/>
      <c r="G116" s="45" t="s">
        <v>43</v>
      </c>
      <c r="H116" s="44" t="n">
        <v>1</v>
      </c>
      <c r="I116" s="45" t="s">
        <v>232</v>
      </c>
      <c r="J116" s="45" t="s">
        <v>49</v>
      </c>
      <c r="K116" s="45" t="s">
        <v>53</v>
      </c>
      <c r="L116" s="45" t="s">
        <v>45</v>
      </c>
      <c r="M116" s="45" t="s">
        <v>45</v>
      </c>
      <c r="N116" s="46" t="n">
        <v>1</v>
      </c>
    </row>
    <row r="117" customFormat="false" ht="51" hidden="false" customHeight="true" outlineLevel="0" collapsed="false">
      <c r="A117" s="41" t="n">
        <v>36980</v>
      </c>
      <c r="B117" s="42" t="s">
        <v>40</v>
      </c>
      <c r="C117" s="43" t="s">
        <v>233</v>
      </c>
      <c r="D117" s="42" t="s">
        <v>234</v>
      </c>
      <c r="E117" s="44"/>
      <c r="F117" s="44"/>
      <c r="G117" s="45" t="s">
        <v>43</v>
      </c>
      <c r="H117" s="44" t="n">
        <v>1</v>
      </c>
      <c r="I117" s="45" t="s">
        <v>235</v>
      </c>
      <c r="J117" s="45" t="s">
        <v>236</v>
      </c>
      <c r="K117" s="45" t="s">
        <v>45</v>
      </c>
      <c r="L117" s="45" t="s">
        <v>45</v>
      </c>
      <c r="M117" s="45" t="s">
        <v>45</v>
      </c>
      <c r="N117" s="46" t="n">
        <v>1</v>
      </c>
    </row>
    <row r="118" customFormat="false" ht="55.5" hidden="false" customHeight="true" outlineLevel="0" collapsed="false">
      <c r="A118" s="41" t="n">
        <v>36980</v>
      </c>
      <c r="B118" s="42" t="s">
        <v>40</v>
      </c>
      <c r="C118" s="43" t="s">
        <v>72</v>
      </c>
      <c r="D118" s="42" t="s">
        <v>55</v>
      </c>
      <c r="E118" s="44"/>
      <c r="F118" s="44"/>
      <c r="G118" s="45" t="s">
        <v>43</v>
      </c>
      <c r="H118" s="44" t="n">
        <v>1</v>
      </c>
      <c r="I118" s="45" t="s">
        <v>237</v>
      </c>
      <c r="J118" s="45" t="s">
        <v>49</v>
      </c>
      <c r="K118" s="45" t="s">
        <v>53</v>
      </c>
      <c r="L118" s="45" t="s">
        <v>53</v>
      </c>
      <c r="M118" s="45" t="s">
        <v>53</v>
      </c>
      <c r="N118" s="46" t="n">
        <v>1</v>
      </c>
    </row>
    <row r="119" customFormat="false" ht="56.25" hidden="false" customHeight="true" outlineLevel="0" collapsed="false">
      <c r="A119" s="41" t="n">
        <v>36980</v>
      </c>
      <c r="B119" s="42" t="s">
        <v>40</v>
      </c>
      <c r="C119" s="43" t="s">
        <v>238</v>
      </c>
      <c r="D119" s="42" t="s">
        <v>51</v>
      </c>
      <c r="E119" s="44"/>
      <c r="F119" s="44"/>
      <c r="G119" s="45" t="s">
        <v>43</v>
      </c>
      <c r="H119" s="44" t="n">
        <v>1</v>
      </c>
      <c r="I119" s="45" t="s">
        <v>239</v>
      </c>
      <c r="J119" s="45" t="s">
        <v>49</v>
      </c>
      <c r="K119" s="45" t="s">
        <v>45</v>
      </c>
      <c r="L119" s="45" t="s">
        <v>45</v>
      </c>
      <c r="M119" s="45" t="s">
        <v>45</v>
      </c>
      <c r="N119" s="46" t="n">
        <v>1</v>
      </c>
    </row>
    <row r="120" customFormat="false" ht="69.75" hidden="false" customHeight="true" outlineLevel="0" collapsed="false">
      <c r="A120" s="41" t="n">
        <v>36980</v>
      </c>
      <c r="B120" s="42" t="s">
        <v>40</v>
      </c>
      <c r="C120" s="43" t="s">
        <v>240</v>
      </c>
      <c r="D120" s="42" t="s">
        <v>55</v>
      </c>
      <c r="E120" s="44"/>
      <c r="F120" s="44"/>
      <c r="G120" s="45" t="s">
        <v>43</v>
      </c>
      <c r="H120" s="44" t="n">
        <v>1</v>
      </c>
      <c r="I120" s="45" t="s">
        <v>241</v>
      </c>
      <c r="J120" s="45" t="s">
        <v>49</v>
      </c>
      <c r="K120" s="45" t="s">
        <v>53</v>
      </c>
      <c r="L120" s="45" t="s">
        <v>53</v>
      </c>
      <c r="M120" s="45" t="s">
        <v>53</v>
      </c>
      <c r="N120" s="46" t="n">
        <v>1</v>
      </c>
    </row>
    <row r="121" customFormat="false" ht="66.75" hidden="false" customHeight="true" outlineLevel="0" collapsed="false">
      <c r="A121" s="41" t="n">
        <v>36980</v>
      </c>
      <c r="B121" s="42" t="s">
        <v>40</v>
      </c>
      <c r="C121" s="43" t="s">
        <v>242</v>
      </c>
      <c r="D121" s="42" t="s">
        <v>243</v>
      </c>
      <c r="E121" s="44"/>
      <c r="F121" s="44"/>
      <c r="G121" s="45" t="s">
        <v>43</v>
      </c>
      <c r="H121" s="44" t="n">
        <v>1</v>
      </c>
      <c r="I121" s="45" t="s">
        <v>244</v>
      </c>
      <c r="J121" s="45" t="s">
        <v>245</v>
      </c>
      <c r="K121" s="45" t="s">
        <v>45</v>
      </c>
      <c r="L121" s="45" t="s">
        <v>45</v>
      </c>
      <c r="M121" s="45" t="s">
        <v>45</v>
      </c>
      <c r="N121" s="46" t="n">
        <v>1</v>
      </c>
    </row>
    <row r="122" customFormat="false" ht="51.75" hidden="false" customHeight="false" outlineLevel="0" collapsed="false">
      <c r="A122" s="41" t="n">
        <v>36980</v>
      </c>
      <c r="B122" s="42" t="s">
        <v>40</v>
      </c>
      <c r="C122" s="72" t="s">
        <v>246</v>
      </c>
      <c r="D122" s="42" t="s">
        <v>247</v>
      </c>
      <c r="E122" s="44"/>
      <c r="F122" s="44"/>
      <c r="G122" s="45" t="s">
        <v>43</v>
      </c>
      <c r="H122" s="44" t="n">
        <v>1</v>
      </c>
      <c r="I122" s="45" t="s">
        <v>248</v>
      </c>
      <c r="J122" s="45" t="s">
        <v>249</v>
      </c>
      <c r="K122" s="45" t="s">
        <v>45</v>
      </c>
      <c r="L122" s="45" t="s">
        <v>45</v>
      </c>
      <c r="M122" s="45" t="s">
        <v>45</v>
      </c>
      <c r="N122" s="46" t="n">
        <v>1</v>
      </c>
    </row>
    <row r="123" customFormat="false" ht="44.25" hidden="false" customHeight="true" outlineLevel="0" collapsed="false">
      <c r="A123" s="41" t="n">
        <v>36980</v>
      </c>
      <c r="B123" s="42" t="s">
        <v>40</v>
      </c>
      <c r="C123" s="72" t="s">
        <v>250</v>
      </c>
      <c r="D123" s="42" t="s">
        <v>251</v>
      </c>
      <c r="E123" s="44"/>
      <c r="F123" s="44"/>
      <c r="G123" s="45" t="s">
        <v>58</v>
      </c>
      <c r="H123" s="44" t="n">
        <v>3</v>
      </c>
      <c r="I123" s="45" t="s">
        <v>252</v>
      </c>
      <c r="J123" s="45" t="s">
        <v>253</v>
      </c>
      <c r="K123" s="45" t="s">
        <v>53</v>
      </c>
      <c r="L123" s="45" t="s">
        <v>45</v>
      </c>
      <c r="M123" s="45" t="s">
        <v>45</v>
      </c>
      <c r="N123" s="46" t="n">
        <v>1</v>
      </c>
    </row>
    <row r="124" customFormat="false" ht="52.5" hidden="false" customHeight="true" outlineLevel="0" collapsed="false">
      <c r="A124" s="41" t="n">
        <v>36979</v>
      </c>
      <c r="B124" s="42" t="s">
        <v>40</v>
      </c>
      <c r="C124" s="72" t="s">
        <v>254</v>
      </c>
      <c r="D124" s="42" t="s">
        <v>55</v>
      </c>
      <c r="E124" s="44"/>
      <c r="F124" s="44"/>
      <c r="G124" s="45" t="s">
        <v>43</v>
      </c>
      <c r="H124" s="44" t="n">
        <v>1</v>
      </c>
      <c r="I124" s="45" t="s">
        <v>255</v>
      </c>
      <c r="J124" s="45" t="s">
        <v>49</v>
      </c>
      <c r="K124" s="45" t="s">
        <v>45</v>
      </c>
      <c r="L124" s="45" t="s">
        <v>45</v>
      </c>
      <c r="M124" s="45" t="s">
        <v>45</v>
      </c>
      <c r="N124" s="46" t="n">
        <v>1</v>
      </c>
    </row>
    <row r="125" customFormat="false" ht="58.5" hidden="false" customHeight="true" outlineLevel="0" collapsed="false">
      <c r="A125" s="41" t="n">
        <v>36979</v>
      </c>
      <c r="B125" s="42" t="s">
        <v>40</v>
      </c>
      <c r="C125" s="72" t="s">
        <v>256</v>
      </c>
      <c r="D125" s="42" t="s">
        <v>257</v>
      </c>
      <c r="E125" s="44"/>
      <c r="F125" s="44"/>
      <c r="G125" s="45" t="s">
        <v>43</v>
      </c>
      <c r="H125" s="44" t="n">
        <v>1</v>
      </c>
      <c r="I125" s="45" t="s">
        <v>255</v>
      </c>
      <c r="J125" s="45" t="s">
        <v>49</v>
      </c>
      <c r="K125" s="45" t="s">
        <v>45</v>
      </c>
      <c r="L125" s="45" t="s">
        <v>45</v>
      </c>
      <c r="M125" s="45" t="s">
        <v>45</v>
      </c>
      <c r="N125" s="46" t="n">
        <v>1</v>
      </c>
    </row>
    <row r="126" customFormat="false" ht="54.75" hidden="false" customHeight="true" outlineLevel="0" collapsed="false">
      <c r="A126" s="41" t="n">
        <v>36979</v>
      </c>
      <c r="B126" s="42" t="s">
        <v>40</v>
      </c>
      <c r="C126" s="72" t="s">
        <v>258</v>
      </c>
      <c r="D126" s="42" t="s">
        <v>55</v>
      </c>
      <c r="E126" s="44"/>
      <c r="F126" s="44"/>
      <c r="G126" s="45" t="s">
        <v>43</v>
      </c>
      <c r="H126" s="44" t="n">
        <v>1</v>
      </c>
      <c r="I126" s="45" t="s">
        <v>259</v>
      </c>
      <c r="J126" s="45" t="s">
        <v>260</v>
      </c>
      <c r="K126" s="45" t="s">
        <v>53</v>
      </c>
      <c r="L126" s="45" t="s">
        <v>45</v>
      </c>
      <c r="M126" s="45" t="s">
        <v>45</v>
      </c>
      <c r="N126" s="46" t="n">
        <v>1</v>
      </c>
    </row>
    <row r="127" customFormat="false" ht="56.25" hidden="false" customHeight="true" outlineLevel="0" collapsed="false">
      <c r="A127" s="41" t="n">
        <v>36979</v>
      </c>
      <c r="B127" s="42" t="s">
        <v>40</v>
      </c>
      <c r="C127" s="72" t="s">
        <v>261</v>
      </c>
      <c r="D127" s="42" t="s">
        <v>55</v>
      </c>
      <c r="E127" s="44"/>
      <c r="F127" s="44"/>
      <c r="G127" s="45" t="s">
        <v>43</v>
      </c>
      <c r="H127" s="44" t="n">
        <v>1</v>
      </c>
      <c r="I127" s="45" t="s">
        <v>262</v>
      </c>
      <c r="J127" s="45" t="s">
        <v>49</v>
      </c>
      <c r="K127" s="45" t="s">
        <v>53</v>
      </c>
      <c r="L127" s="45" t="s">
        <v>53</v>
      </c>
      <c r="M127" s="45" t="s">
        <v>53</v>
      </c>
      <c r="N127" s="46" t="n">
        <v>1</v>
      </c>
    </row>
    <row r="128" customFormat="false" ht="27" hidden="false" customHeight="false" outlineLevel="0" collapsed="false">
      <c r="A128" s="41" t="n">
        <v>36978</v>
      </c>
      <c r="B128" s="42" t="s">
        <v>40</v>
      </c>
      <c r="C128" s="43" t="s">
        <v>263</v>
      </c>
      <c r="D128" s="42" t="s">
        <v>264</v>
      </c>
      <c r="E128" s="44"/>
      <c r="F128" s="44"/>
      <c r="G128" s="45" t="s">
        <v>43</v>
      </c>
      <c r="H128" s="44" t="n">
        <v>3</v>
      </c>
      <c r="I128" s="45" t="s">
        <v>265</v>
      </c>
      <c r="J128" s="45" t="s">
        <v>266</v>
      </c>
      <c r="K128" s="45" t="s">
        <v>53</v>
      </c>
      <c r="L128" s="45" t="s">
        <v>53</v>
      </c>
      <c r="M128" s="45" t="s">
        <v>45</v>
      </c>
      <c r="N128" s="46" t="n">
        <v>1</v>
      </c>
    </row>
    <row r="129" customFormat="false" ht="59.25" hidden="false" customHeight="true" outlineLevel="0" collapsed="false">
      <c r="A129" s="41" t="n">
        <v>36978</v>
      </c>
      <c r="B129" s="42" t="s">
        <v>40</v>
      </c>
      <c r="C129" s="43" t="s">
        <v>267</v>
      </c>
      <c r="D129" s="42" t="s">
        <v>51</v>
      </c>
      <c r="E129" s="44"/>
      <c r="F129" s="44"/>
      <c r="G129" s="45" t="s">
        <v>111</v>
      </c>
      <c r="H129" s="44" t="n">
        <v>3</v>
      </c>
      <c r="I129" s="45" t="s">
        <v>208</v>
      </c>
      <c r="J129" s="45" t="s">
        <v>268</v>
      </c>
      <c r="K129" s="45" t="s">
        <v>45</v>
      </c>
      <c r="L129" s="45" t="s">
        <v>45</v>
      </c>
      <c r="M129" s="45" t="s">
        <v>45</v>
      </c>
      <c r="N129" s="46" t="n">
        <v>1</v>
      </c>
    </row>
    <row r="130" customFormat="false" ht="41.25" hidden="false" customHeight="true" outlineLevel="0" collapsed="false">
      <c r="A130" s="41" t="n">
        <v>36978</v>
      </c>
      <c r="B130" s="42" t="s">
        <v>40</v>
      </c>
      <c r="C130" s="43" t="s">
        <v>269</v>
      </c>
      <c r="D130" s="42" t="s">
        <v>116</v>
      </c>
      <c r="E130" s="44"/>
      <c r="F130" s="44"/>
      <c r="G130" s="45" t="s">
        <v>43</v>
      </c>
      <c r="H130" s="44" t="n">
        <v>1</v>
      </c>
      <c r="I130" s="45" t="s">
        <v>270</v>
      </c>
      <c r="J130" s="45" t="s">
        <v>271</v>
      </c>
      <c r="K130" s="45" t="s">
        <v>45</v>
      </c>
      <c r="L130" s="45" t="s">
        <v>45</v>
      </c>
      <c r="M130" s="45" t="s">
        <v>45</v>
      </c>
      <c r="N130" s="46" t="n">
        <v>1</v>
      </c>
    </row>
    <row r="131" customFormat="false" ht="85.5" hidden="false" customHeight="true" outlineLevel="0" collapsed="false">
      <c r="A131" s="41" t="n">
        <v>36978</v>
      </c>
      <c r="B131" s="42" t="s">
        <v>40</v>
      </c>
      <c r="C131" s="23" t="s">
        <v>272</v>
      </c>
      <c r="D131" s="42" t="s">
        <v>243</v>
      </c>
      <c r="E131" s="44"/>
      <c r="F131" s="44"/>
      <c r="G131" s="45" t="s">
        <v>58</v>
      </c>
      <c r="H131" s="44" t="n">
        <v>3</v>
      </c>
      <c r="I131" s="45" t="s">
        <v>273</v>
      </c>
      <c r="J131" s="45" t="s">
        <v>274</v>
      </c>
      <c r="K131" s="45" t="s">
        <v>53</v>
      </c>
      <c r="L131" s="45" t="s">
        <v>45</v>
      </c>
      <c r="M131" s="45" t="s">
        <v>45</v>
      </c>
      <c r="N131" s="46" t="n">
        <v>1</v>
      </c>
    </row>
    <row r="132" customFormat="false" ht="13.5" hidden="false" customHeight="false" outlineLevel="0" collapsed="false">
      <c r="A132" s="37" t="s">
        <v>275</v>
      </c>
      <c r="B132" s="38"/>
      <c r="C132" s="39"/>
      <c r="D132" s="40" t="n">
        <f aca="false">COUNT(H134:H147)</f>
        <v>14</v>
      </c>
      <c r="E132" s="56"/>
      <c r="F132" s="56"/>
      <c r="G132" s="57"/>
      <c r="H132" s="56"/>
      <c r="I132" s="57"/>
      <c r="J132" s="57"/>
      <c r="K132" s="57"/>
      <c r="L132" s="57"/>
      <c r="M132" s="57"/>
      <c r="N132" s="58"/>
    </row>
    <row r="133" customFormat="false" ht="13.5" hidden="false" customHeight="false" outlineLevel="0" collapsed="false">
      <c r="A133" s="48"/>
      <c r="B133" s="47"/>
      <c r="C133" s="49"/>
      <c r="D133" s="47"/>
      <c r="E133" s="54"/>
      <c r="F133" s="54"/>
      <c r="G133" s="51"/>
      <c r="H133" s="54"/>
      <c r="I133" s="51"/>
      <c r="J133" s="51"/>
      <c r="K133" s="51"/>
      <c r="L133" s="51"/>
      <c r="M133" s="51"/>
      <c r="N133" s="55"/>
    </row>
    <row r="134" customFormat="false" ht="53.25" hidden="false" customHeight="true" outlineLevel="0" collapsed="false">
      <c r="A134" s="48" t="n">
        <v>36977</v>
      </c>
      <c r="B134" s="47" t="s">
        <v>40</v>
      </c>
      <c r="C134" s="49" t="s">
        <v>276</v>
      </c>
      <c r="D134" s="47" t="s">
        <v>51</v>
      </c>
      <c r="E134" s="54"/>
      <c r="F134" s="54"/>
      <c r="G134" s="51" t="s">
        <v>58</v>
      </c>
      <c r="H134" s="54" t="n">
        <v>3</v>
      </c>
      <c r="I134" s="51" t="s">
        <v>277</v>
      </c>
      <c r="J134" s="51" t="s">
        <v>278</v>
      </c>
      <c r="K134" s="51" t="s">
        <v>279</v>
      </c>
      <c r="L134" s="51" t="s">
        <v>280</v>
      </c>
      <c r="M134" s="51" t="s">
        <v>280</v>
      </c>
      <c r="N134" s="55" t="n">
        <v>1</v>
      </c>
    </row>
    <row r="135" customFormat="false" ht="83.25" hidden="false" customHeight="true" outlineLevel="0" collapsed="false">
      <c r="A135" s="48" t="n">
        <v>36977</v>
      </c>
      <c r="B135" s="47" t="s">
        <v>40</v>
      </c>
      <c r="C135" s="49" t="s">
        <v>281</v>
      </c>
      <c r="D135" s="47" t="s">
        <v>144</v>
      </c>
      <c r="E135" s="54"/>
      <c r="F135" s="54"/>
      <c r="G135" s="51" t="s">
        <v>43</v>
      </c>
      <c r="H135" s="54" t="n">
        <v>1</v>
      </c>
      <c r="I135" s="51" t="s">
        <v>282</v>
      </c>
      <c r="J135" s="51" t="s">
        <v>283</v>
      </c>
      <c r="K135" s="51" t="s">
        <v>53</v>
      </c>
      <c r="L135" s="51" t="s">
        <v>53</v>
      </c>
      <c r="M135" s="51" t="s">
        <v>53</v>
      </c>
      <c r="N135" s="55" t="n">
        <v>1</v>
      </c>
    </row>
    <row r="136" customFormat="false" ht="82.5" hidden="false" customHeight="true" outlineLevel="0" collapsed="false">
      <c r="A136" s="48" t="n">
        <v>36977</v>
      </c>
      <c r="B136" s="47" t="s">
        <v>40</v>
      </c>
      <c r="C136" s="49" t="s">
        <v>284</v>
      </c>
      <c r="D136" s="47" t="s">
        <v>144</v>
      </c>
      <c r="E136" s="54"/>
      <c r="F136" s="54"/>
      <c r="G136" s="51" t="s">
        <v>43</v>
      </c>
      <c r="H136" s="54" t="n">
        <v>1</v>
      </c>
      <c r="I136" s="51" t="s">
        <v>285</v>
      </c>
      <c r="J136" s="51" t="s">
        <v>283</v>
      </c>
      <c r="K136" s="51" t="s">
        <v>53</v>
      </c>
      <c r="L136" s="51" t="s">
        <v>53</v>
      </c>
      <c r="M136" s="51" t="s">
        <v>53</v>
      </c>
      <c r="N136" s="55" t="n">
        <v>1</v>
      </c>
    </row>
    <row r="137" customFormat="false" ht="27" hidden="false" customHeight="true" outlineLevel="0" collapsed="false">
      <c r="A137" s="41" t="n">
        <v>36976</v>
      </c>
      <c r="B137" s="42" t="s">
        <v>40</v>
      </c>
      <c r="C137" s="49" t="s">
        <v>286</v>
      </c>
      <c r="D137" s="47" t="s">
        <v>144</v>
      </c>
      <c r="E137" s="54"/>
      <c r="F137" s="54"/>
      <c r="G137" s="51" t="s">
        <v>58</v>
      </c>
      <c r="H137" s="54" t="n">
        <v>3</v>
      </c>
      <c r="I137" s="51" t="s">
        <v>287</v>
      </c>
      <c r="J137" s="51" t="s">
        <v>288</v>
      </c>
      <c r="K137" s="51" t="s">
        <v>45</v>
      </c>
      <c r="L137" s="51" t="s">
        <v>45</v>
      </c>
      <c r="M137" s="51" t="s">
        <v>53</v>
      </c>
      <c r="N137" s="55" t="n">
        <v>1</v>
      </c>
    </row>
    <row r="138" customFormat="false" ht="54" hidden="false" customHeight="false" outlineLevel="0" collapsed="false">
      <c r="A138" s="41" t="n">
        <v>36976</v>
      </c>
      <c r="B138" s="42" t="s">
        <v>40</v>
      </c>
      <c r="C138" s="49" t="s">
        <v>289</v>
      </c>
      <c r="D138" s="47" t="s">
        <v>55</v>
      </c>
      <c r="E138" s="54"/>
      <c r="F138" s="54"/>
      <c r="G138" s="51" t="s">
        <v>43</v>
      </c>
      <c r="H138" s="54" t="n">
        <v>1</v>
      </c>
      <c r="I138" s="51" t="s">
        <v>290</v>
      </c>
      <c r="J138" s="51" t="s">
        <v>291</v>
      </c>
      <c r="K138" s="51" t="s">
        <v>53</v>
      </c>
      <c r="L138" s="51" t="s">
        <v>45</v>
      </c>
      <c r="M138" s="51" t="s">
        <v>45</v>
      </c>
      <c r="N138" s="55" t="n">
        <v>1</v>
      </c>
    </row>
    <row r="139" customFormat="false" ht="54" hidden="false" customHeight="true" outlineLevel="0" collapsed="false">
      <c r="A139" s="41" t="n">
        <v>36976</v>
      </c>
      <c r="B139" s="42" t="s">
        <v>40</v>
      </c>
      <c r="C139" s="43" t="s">
        <v>292</v>
      </c>
      <c r="D139" s="42" t="s">
        <v>293</v>
      </c>
      <c r="E139" s="44"/>
      <c r="F139" s="44"/>
      <c r="G139" s="45" t="s">
        <v>43</v>
      </c>
      <c r="H139" s="44" t="n">
        <v>1</v>
      </c>
      <c r="I139" s="45" t="s">
        <v>294</v>
      </c>
      <c r="J139" s="45" t="s">
        <v>295</v>
      </c>
      <c r="K139" s="45" t="s">
        <v>45</v>
      </c>
      <c r="L139" s="45" t="s">
        <v>45</v>
      </c>
      <c r="M139" s="45" t="s">
        <v>45</v>
      </c>
      <c r="N139" s="46" t="n">
        <v>1</v>
      </c>
    </row>
    <row r="140" customFormat="false" ht="41.25" hidden="false" customHeight="true" outlineLevel="0" collapsed="false">
      <c r="A140" s="41" t="n">
        <v>36973</v>
      </c>
      <c r="B140" s="42" t="s">
        <v>40</v>
      </c>
      <c r="C140" s="43" t="s">
        <v>61</v>
      </c>
      <c r="D140" s="42" t="s">
        <v>51</v>
      </c>
      <c r="E140" s="44"/>
      <c r="F140" s="44"/>
      <c r="G140" s="45" t="s">
        <v>43</v>
      </c>
      <c r="H140" s="44" t="n">
        <v>1</v>
      </c>
      <c r="I140" s="45" t="s">
        <v>296</v>
      </c>
      <c r="J140" s="45" t="s">
        <v>297</v>
      </c>
      <c r="K140" s="45" t="s">
        <v>53</v>
      </c>
      <c r="L140" s="45" t="s">
        <v>45</v>
      </c>
      <c r="M140" s="45" t="s">
        <v>45</v>
      </c>
      <c r="N140" s="46" t="n">
        <v>1</v>
      </c>
    </row>
    <row r="141" customFormat="false" ht="41.25" hidden="false" customHeight="true" outlineLevel="0" collapsed="false">
      <c r="A141" s="41" t="n">
        <v>36973</v>
      </c>
      <c r="B141" s="42" t="s">
        <v>40</v>
      </c>
      <c r="C141" s="43" t="s">
        <v>298</v>
      </c>
      <c r="D141" s="42" t="s">
        <v>51</v>
      </c>
      <c r="E141" s="44"/>
      <c r="F141" s="44"/>
      <c r="G141" s="45" t="s">
        <v>43</v>
      </c>
      <c r="H141" s="44" t="n">
        <v>1</v>
      </c>
      <c r="I141" s="45" t="s">
        <v>299</v>
      </c>
      <c r="J141" s="45" t="s">
        <v>300</v>
      </c>
      <c r="K141" s="45" t="s">
        <v>53</v>
      </c>
      <c r="L141" s="45" t="s">
        <v>45</v>
      </c>
      <c r="M141" s="45" t="s">
        <v>45</v>
      </c>
      <c r="N141" s="46" t="n">
        <v>1</v>
      </c>
    </row>
    <row r="142" customFormat="false" ht="55.5" hidden="false" customHeight="true" outlineLevel="0" collapsed="false">
      <c r="A142" s="41" t="n">
        <v>36973</v>
      </c>
      <c r="B142" s="42" t="s">
        <v>40</v>
      </c>
      <c r="C142" s="43" t="s">
        <v>301</v>
      </c>
      <c r="D142" s="42" t="s">
        <v>144</v>
      </c>
      <c r="E142" s="44"/>
      <c r="F142" s="44"/>
      <c r="G142" s="45" t="s">
        <v>43</v>
      </c>
      <c r="H142" s="44" t="n">
        <v>1</v>
      </c>
      <c r="I142" s="45" t="s">
        <v>302</v>
      </c>
      <c r="J142" s="45" t="s">
        <v>295</v>
      </c>
      <c r="K142" s="45" t="s">
        <v>45</v>
      </c>
      <c r="L142" s="45" t="s">
        <v>45</v>
      </c>
      <c r="M142" s="45" t="s">
        <v>45</v>
      </c>
      <c r="N142" s="46" t="n">
        <v>1</v>
      </c>
    </row>
    <row r="143" customFormat="false" ht="54" hidden="false" customHeight="true" outlineLevel="0" collapsed="false">
      <c r="A143" s="41" t="n">
        <v>36973</v>
      </c>
      <c r="B143" s="42" t="s">
        <v>40</v>
      </c>
      <c r="C143" s="43" t="s">
        <v>303</v>
      </c>
      <c r="D143" s="42" t="s">
        <v>144</v>
      </c>
      <c r="E143" s="44"/>
      <c r="F143" s="44"/>
      <c r="G143" s="45" t="s">
        <v>43</v>
      </c>
      <c r="H143" s="44" t="n">
        <v>1</v>
      </c>
      <c r="I143" s="45" t="s">
        <v>304</v>
      </c>
      <c r="J143" s="45" t="s">
        <v>295</v>
      </c>
      <c r="K143" s="45" t="s">
        <v>53</v>
      </c>
      <c r="L143" s="45" t="s">
        <v>45</v>
      </c>
      <c r="M143" s="45" t="s">
        <v>45</v>
      </c>
      <c r="N143" s="46" t="n">
        <v>1</v>
      </c>
    </row>
    <row r="144" customFormat="false" ht="60" hidden="false" customHeight="true" outlineLevel="0" collapsed="false">
      <c r="A144" s="41" t="n">
        <v>36972</v>
      </c>
      <c r="B144" s="42" t="s">
        <v>40</v>
      </c>
      <c r="C144" s="43" t="s">
        <v>305</v>
      </c>
      <c r="D144" s="42" t="s">
        <v>116</v>
      </c>
      <c r="E144" s="44"/>
      <c r="F144" s="44"/>
      <c r="G144" s="45" t="s">
        <v>43</v>
      </c>
      <c r="H144" s="44" t="n">
        <v>1</v>
      </c>
      <c r="I144" s="45" t="s">
        <v>306</v>
      </c>
      <c r="J144" s="45" t="s">
        <v>307</v>
      </c>
      <c r="K144" s="45" t="s">
        <v>45</v>
      </c>
      <c r="L144" s="45" t="s">
        <v>53</v>
      </c>
      <c r="M144" s="45" t="s">
        <v>53</v>
      </c>
      <c r="N144" s="46" t="n">
        <v>1</v>
      </c>
    </row>
    <row r="145" customFormat="false" ht="81" hidden="false" customHeight="true" outlineLevel="0" collapsed="false">
      <c r="A145" s="41" t="n">
        <v>36971</v>
      </c>
      <c r="B145" s="42" t="s">
        <v>40</v>
      </c>
      <c r="C145" s="43" t="s">
        <v>308</v>
      </c>
      <c r="D145" s="42" t="s">
        <v>51</v>
      </c>
      <c r="E145" s="44"/>
      <c r="F145" s="44"/>
      <c r="G145" s="45" t="s">
        <v>43</v>
      </c>
      <c r="H145" s="44" t="n">
        <v>1</v>
      </c>
      <c r="I145" s="45" t="s">
        <v>309</v>
      </c>
      <c r="J145" s="45" t="s">
        <v>310</v>
      </c>
      <c r="K145" s="45" t="s">
        <v>53</v>
      </c>
      <c r="L145" s="45" t="s">
        <v>53</v>
      </c>
      <c r="M145" s="45" t="s">
        <v>53</v>
      </c>
      <c r="N145" s="46" t="n">
        <v>1</v>
      </c>
    </row>
    <row r="146" customFormat="false" ht="82.5" hidden="false" customHeight="true" outlineLevel="0" collapsed="false">
      <c r="A146" s="41" t="n">
        <v>36971</v>
      </c>
      <c r="B146" s="42" t="s">
        <v>40</v>
      </c>
      <c r="C146" s="43" t="s">
        <v>311</v>
      </c>
      <c r="D146" s="42" t="s">
        <v>110</v>
      </c>
      <c r="E146" s="44"/>
      <c r="F146" s="44"/>
      <c r="G146" s="45" t="s">
        <v>43</v>
      </c>
      <c r="H146" s="44" t="n">
        <v>1</v>
      </c>
      <c r="I146" s="45" t="s">
        <v>312</v>
      </c>
      <c r="J146" s="45" t="s">
        <v>313</v>
      </c>
      <c r="K146" s="45" t="s">
        <v>45</v>
      </c>
      <c r="L146" s="45" t="s">
        <v>45</v>
      </c>
      <c r="M146" s="45" t="s">
        <v>45</v>
      </c>
      <c r="N146" s="46" t="n">
        <v>1</v>
      </c>
    </row>
    <row r="147" customFormat="false" ht="76.5" hidden="false" customHeight="true" outlineLevel="0" collapsed="false">
      <c r="A147" s="41" t="n">
        <v>36971</v>
      </c>
      <c r="B147" s="42" t="s">
        <v>40</v>
      </c>
      <c r="C147" s="43" t="s">
        <v>305</v>
      </c>
      <c r="D147" s="42" t="s">
        <v>116</v>
      </c>
      <c r="E147" s="44"/>
      <c r="F147" s="44"/>
      <c r="G147" s="45" t="s">
        <v>43</v>
      </c>
      <c r="H147" s="44" t="n">
        <v>1</v>
      </c>
      <c r="I147" s="45" t="s">
        <v>314</v>
      </c>
      <c r="J147" s="45" t="s">
        <v>315</v>
      </c>
      <c r="K147" s="45" t="s">
        <v>45</v>
      </c>
      <c r="L147" s="45" t="s">
        <v>45</v>
      </c>
      <c r="M147" s="45" t="s">
        <v>45</v>
      </c>
      <c r="N147" s="46" t="n">
        <v>1</v>
      </c>
    </row>
    <row r="148" customFormat="false" ht="13.5" hidden="false" customHeight="false" outlineLevel="0" collapsed="false">
      <c r="A148" s="73" t="s">
        <v>316</v>
      </c>
      <c r="B148" s="74"/>
      <c r="C148" s="75"/>
      <c r="D148" s="76" t="n">
        <f aca="false">COUNT(H149:H156)</f>
        <v>6</v>
      </c>
      <c r="E148" s="77"/>
      <c r="F148" s="77"/>
      <c r="G148" s="78"/>
      <c r="H148" s="77"/>
      <c r="I148" s="78"/>
      <c r="J148" s="78"/>
      <c r="K148" s="78"/>
      <c r="L148" s="78"/>
      <c r="M148" s="78"/>
      <c r="N148" s="79"/>
    </row>
    <row r="149" customFormat="false" ht="13.5" hidden="false" customHeight="false" outlineLevel="0" collapsed="false">
      <c r="A149" s="80"/>
      <c r="B149" s="81"/>
      <c r="C149" s="82"/>
      <c r="D149" s="81"/>
      <c r="E149" s="83"/>
      <c r="F149" s="83"/>
      <c r="G149" s="84"/>
      <c r="H149" s="83"/>
      <c r="I149" s="84"/>
      <c r="J149" s="84"/>
      <c r="K149" s="84"/>
      <c r="L149" s="84"/>
      <c r="M149" s="84"/>
      <c r="N149" s="85"/>
    </row>
    <row r="150" customFormat="false" ht="13.5" hidden="false" customHeight="false" outlineLevel="0" collapsed="false">
      <c r="A150" s="80"/>
      <c r="B150" s="81"/>
      <c r="C150" s="82"/>
      <c r="D150" s="81"/>
      <c r="E150" s="83"/>
      <c r="F150" s="83"/>
      <c r="G150" s="84"/>
      <c r="H150" s="83"/>
      <c r="I150" s="84"/>
      <c r="J150" s="84"/>
      <c r="K150" s="84"/>
      <c r="L150" s="84"/>
      <c r="M150" s="84"/>
      <c r="N150" s="85"/>
    </row>
    <row r="151" customFormat="false" ht="60.75" hidden="false" customHeight="true" outlineLevel="0" collapsed="false">
      <c r="A151" s="80" t="n">
        <v>36970</v>
      </c>
      <c r="B151" s="81" t="s">
        <v>40</v>
      </c>
      <c r="C151" s="82" t="s">
        <v>317</v>
      </c>
      <c r="D151" s="81" t="s">
        <v>55</v>
      </c>
      <c r="E151" s="83"/>
      <c r="F151" s="83"/>
      <c r="G151" s="84" t="s">
        <v>43</v>
      </c>
      <c r="H151" s="83" t="n">
        <v>1</v>
      </c>
      <c r="I151" s="84" t="s">
        <v>318</v>
      </c>
      <c r="J151" s="84" t="s">
        <v>319</v>
      </c>
      <c r="K151" s="84" t="s">
        <v>53</v>
      </c>
      <c r="L151" s="84" t="s">
        <v>53</v>
      </c>
      <c r="M151" s="84" t="s">
        <v>53</v>
      </c>
      <c r="N151" s="85" t="n">
        <v>1</v>
      </c>
    </row>
    <row r="152" customFormat="false" ht="52.5" hidden="false" customHeight="true" outlineLevel="0" collapsed="false">
      <c r="A152" s="80" t="n">
        <v>36970</v>
      </c>
      <c r="B152" s="81" t="s">
        <v>40</v>
      </c>
      <c r="C152" s="82" t="s">
        <v>320</v>
      </c>
      <c r="D152" s="81" t="s">
        <v>116</v>
      </c>
      <c r="E152" s="83"/>
      <c r="F152" s="83"/>
      <c r="G152" s="84" t="s">
        <v>43</v>
      </c>
      <c r="H152" s="83" t="n">
        <v>1</v>
      </c>
      <c r="I152" s="84" t="s">
        <v>321</v>
      </c>
      <c r="J152" s="84" t="s">
        <v>322</v>
      </c>
      <c r="K152" s="84" t="s">
        <v>45</v>
      </c>
      <c r="L152" s="84" t="s">
        <v>45</v>
      </c>
      <c r="M152" s="84" t="s">
        <v>45</v>
      </c>
      <c r="N152" s="85" t="n">
        <v>1</v>
      </c>
    </row>
    <row r="153" customFormat="false" ht="71.25" hidden="false" customHeight="true" outlineLevel="0" collapsed="false">
      <c r="A153" s="80" t="n">
        <v>36969</v>
      </c>
      <c r="B153" s="81" t="s">
        <v>40</v>
      </c>
      <c r="C153" s="82" t="s">
        <v>323</v>
      </c>
      <c r="D153" s="81" t="s">
        <v>55</v>
      </c>
      <c r="E153" s="83"/>
      <c r="F153" s="83"/>
      <c r="G153" s="84" t="s">
        <v>43</v>
      </c>
      <c r="H153" s="83" t="n">
        <v>1</v>
      </c>
      <c r="I153" s="84" t="s">
        <v>324</v>
      </c>
      <c r="J153" s="84" t="s">
        <v>325</v>
      </c>
      <c r="K153" s="84" t="s">
        <v>53</v>
      </c>
      <c r="L153" s="84" t="s">
        <v>53</v>
      </c>
      <c r="M153" s="84" t="s">
        <v>53</v>
      </c>
      <c r="N153" s="85" t="n">
        <v>1</v>
      </c>
    </row>
    <row r="154" customFormat="false" ht="165" hidden="false" customHeight="true" outlineLevel="0" collapsed="false">
      <c r="A154" s="80" t="n">
        <v>36966</v>
      </c>
      <c r="B154" s="81" t="s">
        <v>40</v>
      </c>
      <c r="C154" s="82" t="s">
        <v>326</v>
      </c>
      <c r="D154" s="81" t="s">
        <v>131</v>
      </c>
      <c r="E154" s="83"/>
      <c r="F154" s="83"/>
      <c r="G154" s="84" t="s">
        <v>327</v>
      </c>
      <c r="H154" s="83" t="n">
        <v>1</v>
      </c>
      <c r="I154" s="84" t="s">
        <v>328</v>
      </c>
      <c r="J154" s="84" t="s">
        <v>329</v>
      </c>
      <c r="K154" s="84" t="s">
        <v>45</v>
      </c>
      <c r="L154" s="84" t="s">
        <v>45</v>
      </c>
      <c r="M154" s="84" t="s">
        <v>45</v>
      </c>
      <c r="N154" s="85" t="n">
        <v>1</v>
      </c>
    </row>
    <row r="155" customFormat="false" ht="32.25" hidden="false" customHeight="true" outlineLevel="0" collapsed="false">
      <c r="A155" s="80" t="n">
        <v>36965</v>
      </c>
      <c r="B155" s="81" t="s">
        <v>40</v>
      </c>
      <c r="C155" s="82" t="s">
        <v>330</v>
      </c>
      <c r="D155" s="81"/>
      <c r="E155" s="83"/>
      <c r="F155" s="83"/>
      <c r="G155" s="84" t="s">
        <v>43</v>
      </c>
      <c r="H155" s="83" t="n">
        <v>1</v>
      </c>
      <c r="I155" s="84" t="s">
        <v>331</v>
      </c>
      <c r="J155" s="84" t="s">
        <v>332</v>
      </c>
      <c r="K155" s="84" t="s">
        <v>45</v>
      </c>
      <c r="L155" s="84" t="s">
        <v>53</v>
      </c>
      <c r="M155" s="84" t="s">
        <v>53</v>
      </c>
      <c r="N155" s="85" t="n">
        <v>1</v>
      </c>
    </row>
    <row r="156" customFormat="false" ht="65.25" hidden="false" customHeight="true" outlineLevel="0" collapsed="false">
      <c r="A156" s="80" t="n">
        <v>36964</v>
      </c>
      <c r="B156" s="81" t="s">
        <v>40</v>
      </c>
      <c r="C156" s="82" t="s">
        <v>333</v>
      </c>
      <c r="D156" s="81" t="s">
        <v>55</v>
      </c>
      <c r="E156" s="83"/>
      <c r="F156" s="83"/>
      <c r="G156" s="84" t="s">
        <v>43</v>
      </c>
      <c r="H156" s="83" t="n">
        <v>1</v>
      </c>
      <c r="I156" s="84" t="s">
        <v>334</v>
      </c>
      <c r="J156" s="84" t="e">
        <f aca="false">#NAME? #NAME? #NAME? #NAME?/#NAME? 'Book' #NAME? #NAME? #NAME? #NAME? #NAME? #NAME? #NAME? #NAME? #NAME? #NAME? #NAME? #NAME?</f>
        <v>#NAME?</v>
      </c>
      <c r="K156" s="84" t="s">
        <v>53</v>
      </c>
      <c r="L156" s="84" t="s">
        <v>45</v>
      </c>
      <c r="M156" s="84" t="s">
        <v>45</v>
      </c>
      <c r="N156" s="85" t="n">
        <v>1</v>
      </c>
    </row>
    <row r="157" customFormat="false" ht="13.5" hidden="false" customHeight="false" outlineLevel="0" collapsed="false">
      <c r="A157" s="37" t="s">
        <v>335</v>
      </c>
      <c r="B157" s="38"/>
      <c r="C157" s="39"/>
      <c r="D157" s="40" t="n">
        <f aca="false">COUNT(H158:H167)</f>
        <v>9</v>
      </c>
      <c r="E157" s="86"/>
      <c r="F157" s="86"/>
      <c r="G157" s="87"/>
      <c r="H157" s="86"/>
      <c r="I157" s="87"/>
      <c r="J157" s="87"/>
      <c r="K157" s="87"/>
      <c r="L157" s="87"/>
      <c r="M157" s="87"/>
      <c r="N157" s="88"/>
    </row>
    <row r="158" customFormat="false" ht="13.5" hidden="false" customHeight="false" outlineLevel="0" collapsed="false">
      <c r="A158" s="41"/>
      <c r="B158" s="42"/>
      <c r="C158" s="43"/>
      <c r="D158" s="42"/>
      <c r="E158" s="44"/>
      <c r="F158" s="44"/>
      <c r="G158" s="45"/>
      <c r="H158" s="44"/>
      <c r="I158" s="45"/>
      <c r="J158" s="45"/>
      <c r="K158" s="45"/>
      <c r="L158" s="45"/>
      <c r="M158" s="45"/>
      <c r="N158" s="46"/>
    </row>
    <row r="159" customFormat="false" ht="70.5" hidden="false" customHeight="true" outlineLevel="0" collapsed="false">
      <c r="A159" s="41" t="n">
        <v>36963</v>
      </c>
      <c r="B159" s="42" t="s">
        <v>40</v>
      </c>
      <c r="C159" s="43" t="s">
        <v>81</v>
      </c>
      <c r="D159" s="42" t="s">
        <v>51</v>
      </c>
      <c r="E159" s="44"/>
      <c r="F159" s="44"/>
      <c r="G159" s="45" t="s">
        <v>43</v>
      </c>
      <c r="H159" s="44" t="n">
        <v>1</v>
      </c>
      <c r="I159" s="45" t="s">
        <v>336</v>
      </c>
      <c r="J159" s="45" t="s">
        <v>337</v>
      </c>
      <c r="K159" s="45"/>
      <c r="L159" s="45" t="s">
        <v>45</v>
      </c>
      <c r="M159" s="45" t="s">
        <v>45</v>
      </c>
      <c r="N159" s="46" t="n">
        <v>1</v>
      </c>
    </row>
    <row r="160" customFormat="false" ht="58.5" hidden="false" customHeight="true" outlineLevel="0" collapsed="false">
      <c r="A160" s="41" t="n">
        <v>36962</v>
      </c>
      <c r="B160" s="42" t="s">
        <v>40</v>
      </c>
      <c r="C160" s="43" t="s">
        <v>338</v>
      </c>
      <c r="D160" s="42" t="s">
        <v>144</v>
      </c>
      <c r="E160" s="44"/>
      <c r="F160" s="44"/>
      <c r="G160" s="45" t="s">
        <v>43</v>
      </c>
      <c r="H160" s="44" t="n">
        <v>1</v>
      </c>
      <c r="I160" s="45" t="s">
        <v>339</v>
      </c>
      <c r="J160" s="45" t="s">
        <v>295</v>
      </c>
      <c r="K160" s="45" t="s">
        <v>53</v>
      </c>
      <c r="L160" s="45" t="s">
        <v>53</v>
      </c>
      <c r="M160" s="45" t="s">
        <v>53</v>
      </c>
      <c r="N160" s="46" t="n">
        <v>1</v>
      </c>
    </row>
    <row r="161" customFormat="false" ht="104.25" hidden="false" customHeight="true" outlineLevel="0" collapsed="false">
      <c r="A161" s="41" t="n">
        <v>36959</v>
      </c>
      <c r="B161" s="42" t="s">
        <v>40</v>
      </c>
      <c r="C161" s="43" t="s">
        <v>340</v>
      </c>
      <c r="D161" s="42" t="s">
        <v>51</v>
      </c>
      <c r="E161" s="44"/>
      <c r="F161" s="44"/>
      <c r="G161" s="45" t="s">
        <v>43</v>
      </c>
      <c r="H161" s="44" t="n">
        <v>1</v>
      </c>
      <c r="I161" s="45" t="s">
        <v>341</v>
      </c>
      <c r="J161" s="45" t="s">
        <v>342</v>
      </c>
      <c r="K161" s="45" t="s">
        <v>53</v>
      </c>
      <c r="L161" s="45" t="s">
        <v>45</v>
      </c>
      <c r="M161" s="45" t="s">
        <v>45</v>
      </c>
      <c r="N161" s="46" t="n">
        <v>1</v>
      </c>
    </row>
    <row r="162" customFormat="false" ht="27" hidden="false" customHeight="false" outlineLevel="0" collapsed="false">
      <c r="A162" s="41" t="n">
        <v>36959</v>
      </c>
      <c r="B162" s="42" t="s">
        <v>40</v>
      </c>
      <c r="C162" s="43" t="s">
        <v>343</v>
      </c>
      <c r="D162" s="42"/>
      <c r="E162" s="44"/>
      <c r="F162" s="44"/>
      <c r="G162" s="45" t="s">
        <v>58</v>
      </c>
      <c r="H162" s="44" t="n">
        <v>1</v>
      </c>
      <c r="I162" s="45" t="s">
        <v>344</v>
      </c>
      <c r="J162" s="45" t="s">
        <v>345</v>
      </c>
      <c r="K162" s="45" t="s">
        <v>45</v>
      </c>
      <c r="L162" s="45" t="s">
        <v>53</v>
      </c>
      <c r="M162" s="45" t="s">
        <v>53</v>
      </c>
      <c r="N162" s="46" t="n">
        <v>1</v>
      </c>
    </row>
    <row r="163" customFormat="false" ht="54" hidden="false" customHeight="true" outlineLevel="0" collapsed="false">
      <c r="A163" s="41" t="n">
        <v>36959</v>
      </c>
      <c r="B163" s="42" t="s">
        <v>40</v>
      </c>
      <c r="C163" s="43" t="s">
        <v>346</v>
      </c>
      <c r="D163" s="42" t="s">
        <v>144</v>
      </c>
      <c r="E163" s="44"/>
      <c r="F163" s="44"/>
      <c r="G163" s="45" t="s">
        <v>43</v>
      </c>
      <c r="H163" s="44" t="n">
        <v>1</v>
      </c>
      <c r="I163" s="45" t="s">
        <v>198</v>
      </c>
      <c r="J163" s="45" t="s">
        <v>295</v>
      </c>
      <c r="K163" s="45" t="s">
        <v>53</v>
      </c>
      <c r="L163" s="45" t="s">
        <v>45</v>
      </c>
      <c r="M163" s="45" t="s">
        <v>45</v>
      </c>
      <c r="N163" s="46" t="n">
        <v>1</v>
      </c>
    </row>
    <row r="164" customFormat="false" ht="40.5" hidden="false" customHeight="false" outlineLevel="0" collapsed="false">
      <c r="A164" s="41" t="n">
        <v>36959</v>
      </c>
      <c r="B164" s="42" t="s">
        <v>40</v>
      </c>
      <c r="C164" s="43" t="s">
        <v>347</v>
      </c>
      <c r="D164" s="42" t="s">
        <v>116</v>
      </c>
      <c r="E164" s="44"/>
      <c r="F164" s="44"/>
      <c r="G164" s="45" t="s">
        <v>43</v>
      </c>
      <c r="H164" s="44" t="n">
        <v>1</v>
      </c>
      <c r="I164" s="45" t="s">
        <v>348</v>
      </c>
      <c r="J164" s="45" t="s">
        <v>349</v>
      </c>
      <c r="K164" s="45" t="s">
        <v>45</v>
      </c>
      <c r="L164" s="45" t="s">
        <v>45</v>
      </c>
      <c r="M164" s="45" t="s">
        <v>45</v>
      </c>
      <c r="N164" s="46" t="n">
        <v>1</v>
      </c>
    </row>
    <row r="165" customFormat="false" ht="51.75" hidden="false" customHeight="true" outlineLevel="0" collapsed="false">
      <c r="A165" s="41" t="n">
        <v>36958</v>
      </c>
      <c r="B165" s="42" t="s">
        <v>40</v>
      </c>
      <c r="C165" s="43" t="s">
        <v>350</v>
      </c>
      <c r="D165" s="42" t="s">
        <v>51</v>
      </c>
      <c r="E165" s="44"/>
      <c r="F165" s="44"/>
      <c r="G165" s="45" t="s">
        <v>43</v>
      </c>
      <c r="H165" s="44" t="n">
        <v>1</v>
      </c>
      <c r="I165" s="45" t="s">
        <v>351</v>
      </c>
      <c r="J165" s="45" t="s">
        <v>352</v>
      </c>
      <c r="K165" s="45" t="s">
        <v>53</v>
      </c>
      <c r="L165" s="45" t="s">
        <v>45</v>
      </c>
      <c r="M165" s="45" t="s">
        <v>45</v>
      </c>
      <c r="N165" s="46" t="n">
        <v>1</v>
      </c>
    </row>
    <row r="166" customFormat="false" ht="37.5" hidden="false" customHeight="true" outlineLevel="0" collapsed="false">
      <c r="A166" s="41" t="n">
        <v>36957</v>
      </c>
      <c r="B166" s="42" t="s">
        <v>40</v>
      </c>
      <c r="C166" s="43" t="s">
        <v>353</v>
      </c>
      <c r="D166" s="42" t="s">
        <v>110</v>
      </c>
      <c r="E166" s="44"/>
      <c r="F166" s="44"/>
      <c r="G166" s="45" t="s">
        <v>43</v>
      </c>
      <c r="H166" s="44" t="n">
        <v>1</v>
      </c>
      <c r="I166" s="45" t="s">
        <v>354</v>
      </c>
      <c r="J166" s="45" t="s">
        <v>355</v>
      </c>
      <c r="K166" s="45" t="s">
        <v>45</v>
      </c>
      <c r="L166" s="45" t="s">
        <v>45</v>
      </c>
      <c r="M166" s="45" t="s">
        <v>45</v>
      </c>
      <c r="N166" s="46" t="n">
        <v>1</v>
      </c>
    </row>
    <row r="167" customFormat="false" ht="27.75" hidden="false" customHeight="false" outlineLevel="0" collapsed="false">
      <c r="A167" s="41" t="n">
        <v>36957</v>
      </c>
      <c r="B167" s="42" t="s">
        <v>40</v>
      </c>
      <c r="C167" s="43" t="s">
        <v>356</v>
      </c>
      <c r="D167" s="42" t="s">
        <v>51</v>
      </c>
      <c r="E167" s="44"/>
      <c r="F167" s="44"/>
      <c r="G167" s="45" t="s">
        <v>43</v>
      </c>
      <c r="H167" s="44" t="n">
        <v>1</v>
      </c>
      <c r="I167" s="45" t="s">
        <v>357</v>
      </c>
      <c r="J167" s="45" t="s">
        <v>358</v>
      </c>
      <c r="K167" s="45" t="s">
        <v>45</v>
      </c>
      <c r="L167" s="45" t="s">
        <v>45</v>
      </c>
      <c r="M167" s="45" t="s">
        <v>45</v>
      </c>
      <c r="N167" s="46" t="n">
        <v>1</v>
      </c>
    </row>
    <row r="168" customFormat="false" ht="13.5" hidden="false" customHeight="false" outlineLevel="0" collapsed="false">
      <c r="A168" s="73" t="s">
        <v>359</v>
      </c>
      <c r="B168" s="74"/>
      <c r="C168" s="75"/>
      <c r="D168" s="76" t="n">
        <f aca="false">COUNT(H169:H193)</f>
        <v>24</v>
      </c>
      <c r="E168" s="89"/>
      <c r="F168" s="89"/>
      <c r="G168" s="90"/>
      <c r="H168" s="89"/>
      <c r="I168" s="90"/>
      <c r="J168" s="90"/>
      <c r="K168" s="90"/>
      <c r="L168" s="90"/>
      <c r="M168" s="90"/>
      <c r="N168" s="91"/>
    </row>
    <row r="169" customFormat="false" ht="13.5" hidden="false" customHeight="false" outlineLevel="0" collapsed="false">
      <c r="A169" s="80"/>
      <c r="B169" s="81"/>
      <c r="C169" s="82"/>
      <c r="D169" s="81"/>
      <c r="E169" s="83"/>
      <c r="F169" s="83"/>
      <c r="G169" s="84"/>
      <c r="H169" s="83"/>
      <c r="I169" s="84"/>
      <c r="J169" s="84"/>
      <c r="K169" s="84"/>
      <c r="L169" s="84"/>
      <c r="M169" s="84"/>
      <c r="N169" s="85"/>
    </row>
    <row r="170" customFormat="false" ht="41.25" hidden="false" customHeight="true" outlineLevel="0" collapsed="false">
      <c r="A170" s="80" t="n">
        <v>36956</v>
      </c>
      <c r="B170" s="81" t="s">
        <v>40</v>
      </c>
      <c r="C170" s="82" t="s">
        <v>360</v>
      </c>
      <c r="D170" s="81"/>
      <c r="E170" s="83"/>
      <c r="F170" s="83"/>
      <c r="G170" s="84" t="s">
        <v>58</v>
      </c>
      <c r="H170" s="83" t="n">
        <v>3</v>
      </c>
      <c r="I170" s="84" t="s">
        <v>361</v>
      </c>
      <c r="J170" s="84" t="s">
        <v>362</v>
      </c>
      <c r="K170" s="84" t="s">
        <v>53</v>
      </c>
      <c r="L170" s="84" t="s">
        <v>45</v>
      </c>
      <c r="M170" s="84" t="s">
        <v>45</v>
      </c>
      <c r="N170" s="85" t="n">
        <v>1</v>
      </c>
    </row>
    <row r="171" customFormat="false" ht="54" hidden="false" customHeight="false" outlineLevel="0" collapsed="false">
      <c r="A171" s="80" t="n">
        <v>36956</v>
      </c>
      <c r="B171" s="81" t="s">
        <v>40</v>
      </c>
      <c r="C171" s="82" t="s">
        <v>363</v>
      </c>
      <c r="D171" s="81" t="s">
        <v>55</v>
      </c>
      <c r="E171" s="83"/>
      <c r="F171" s="83"/>
      <c r="G171" s="84" t="s">
        <v>43</v>
      </c>
      <c r="H171" s="83" t="n">
        <v>1</v>
      </c>
      <c r="I171" s="84" t="s">
        <v>364</v>
      </c>
      <c r="J171" s="84" t="s">
        <v>365</v>
      </c>
      <c r="K171" s="84" t="s">
        <v>53</v>
      </c>
      <c r="L171" s="84" t="s">
        <v>53</v>
      </c>
      <c r="M171" s="84" t="s">
        <v>53</v>
      </c>
      <c r="N171" s="85" t="n">
        <v>1</v>
      </c>
    </row>
    <row r="172" customFormat="false" ht="54" hidden="false" customHeight="false" outlineLevel="0" collapsed="false">
      <c r="A172" s="80" t="n">
        <v>36955</v>
      </c>
      <c r="B172" s="81" t="s">
        <v>40</v>
      </c>
      <c r="C172" s="82" t="s">
        <v>366</v>
      </c>
      <c r="D172" s="81" t="s">
        <v>243</v>
      </c>
      <c r="E172" s="83"/>
      <c r="F172" s="83"/>
      <c r="G172" s="84" t="s">
        <v>58</v>
      </c>
      <c r="H172" s="83" t="n">
        <v>3</v>
      </c>
      <c r="I172" s="84" t="s">
        <v>367</v>
      </c>
      <c r="J172" s="84" t="s">
        <v>368</v>
      </c>
      <c r="K172" s="84" t="s">
        <v>53</v>
      </c>
      <c r="L172" s="84" t="s">
        <v>53</v>
      </c>
      <c r="M172" s="84" t="s">
        <v>53</v>
      </c>
      <c r="N172" s="85" t="n">
        <v>1</v>
      </c>
    </row>
    <row r="173" customFormat="false" ht="40.5" hidden="false" customHeight="false" outlineLevel="0" collapsed="false">
      <c r="A173" s="80" t="n">
        <v>36955</v>
      </c>
      <c r="B173" s="81" t="s">
        <v>40</v>
      </c>
      <c r="C173" s="82" t="s">
        <v>369</v>
      </c>
      <c r="D173" s="81" t="s">
        <v>55</v>
      </c>
      <c r="E173" s="83"/>
      <c r="F173" s="83"/>
      <c r="G173" s="84" t="s">
        <v>58</v>
      </c>
      <c r="H173" s="83" t="n">
        <v>3</v>
      </c>
      <c r="I173" s="84" t="s">
        <v>370</v>
      </c>
      <c r="J173" s="84" t="s">
        <v>371</v>
      </c>
      <c r="K173" s="84" t="s">
        <v>53</v>
      </c>
      <c r="L173" s="84" t="s">
        <v>53</v>
      </c>
      <c r="M173" s="84" t="s">
        <v>53</v>
      </c>
      <c r="N173" s="85" t="n">
        <v>1</v>
      </c>
    </row>
    <row r="174" customFormat="false" ht="37.5" hidden="false" customHeight="true" outlineLevel="0" collapsed="false">
      <c r="A174" s="80" t="n">
        <v>36955</v>
      </c>
      <c r="B174" s="81" t="s">
        <v>40</v>
      </c>
      <c r="C174" s="82" t="s">
        <v>372</v>
      </c>
      <c r="D174" s="81" t="s">
        <v>373</v>
      </c>
      <c r="E174" s="83"/>
      <c r="F174" s="83"/>
      <c r="G174" s="84" t="s">
        <v>43</v>
      </c>
      <c r="H174" s="83" t="n">
        <v>1</v>
      </c>
      <c r="I174" s="84" t="s">
        <v>374</v>
      </c>
      <c r="J174" s="84" t="s">
        <v>371</v>
      </c>
      <c r="K174" s="84" t="s">
        <v>53</v>
      </c>
      <c r="L174" s="84" t="s">
        <v>45</v>
      </c>
      <c r="M174" s="84" t="s">
        <v>53</v>
      </c>
      <c r="N174" s="85" t="n">
        <v>1</v>
      </c>
    </row>
    <row r="175" customFormat="false" ht="27" hidden="false" customHeight="false" outlineLevel="0" collapsed="false">
      <c r="A175" s="80" t="n">
        <v>36955</v>
      </c>
      <c r="B175" s="81" t="s">
        <v>40</v>
      </c>
      <c r="C175" s="82" t="s">
        <v>375</v>
      </c>
      <c r="D175" s="81" t="s">
        <v>55</v>
      </c>
      <c r="E175" s="83"/>
      <c r="F175" s="83"/>
      <c r="G175" s="84" t="s">
        <v>43</v>
      </c>
      <c r="H175" s="83" t="n">
        <v>1</v>
      </c>
      <c r="I175" s="84" t="s">
        <v>376</v>
      </c>
      <c r="J175" s="84" t="s">
        <v>377</v>
      </c>
      <c r="K175" s="84" t="s">
        <v>53</v>
      </c>
      <c r="L175" s="84" t="s">
        <v>53</v>
      </c>
      <c r="M175" s="84" t="s">
        <v>53</v>
      </c>
      <c r="N175" s="85" t="n">
        <v>1</v>
      </c>
    </row>
    <row r="176" customFormat="false" ht="42" hidden="false" customHeight="true" outlineLevel="0" collapsed="false">
      <c r="A176" s="80" t="n">
        <v>36955</v>
      </c>
      <c r="B176" s="81" t="s">
        <v>40</v>
      </c>
      <c r="C176" s="82" t="s">
        <v>72</v>
      </c>
      <c r="D176" s="81" t="s">
        <v>55</v>
      </c>
      <c r="E176" s="83"/>
      <c r="F176" s="83"/>
      <c r="G176" s="84" t="s">
        <v>43</v>
      </c>
      <c r="H176" s="83" t="n">
        <v>1</v>
      </c>
      <c r="I176" s="84" t="s">
        <v>378</v>
      </c>
      <c r="J176" s="84" t="s">
        <v>377</v>
      </c>
      <c r="K176" s="84" t="s">
        <v>53</v>
      </c>
      <c r="L176" s="84" t="s">
        <v>53</v>
      </c>
      <c r="M176" s="84" t="s">
        <v>53</v>
      </c>
      <c r="N176" s="85" t="n">
        <v>1</v>
      </c>
    </row>
    <row r="177" customFormat="false" ht="108" hidden="false" customHeight="true" outlineLevel="0" collapsed="false">
      <c r="A177" s="80" t="n">
        <v>36952</v>
      </c>
      <c r="B177" s="81" t="s">
        <v>40</v>
      </c>
      <c r="C177" s="82" t="s">
        <v>379</v>
      </c>
      <c r="D177" s="81" t="s">
        <v>380</v>
      </c>
      <c r="E177" s="83"/>
      <c r="F177" s="83"/>
      <c r="G177" s="84" t="s">
        <v>43</v>
      </c>
      <c r="H177" s="83" t="n">
        <v>1</v>
      </c>
      <c r="I177" s="84" t="s">
        <v>381</v>
      </c>
      <c r="J177" s="84" t="s">
        <v>382</v>
      </c>
      <c r="K177" s="84" t="s">
        <v>45</v>
      </c>
      <c r="L177" s="84" t="s">
        <v>45</v>
      </c>
      <c r="M177" s="84" t="s">
        <v>45</v>
      </c>
      <c r="N177" s="85" t="n">
        <v>2</v>
      </c>
    </row>
    <row r="178" customFormat="false" ht="54" hidden="false" customHeight="false" outlineLevel="0" collapsed="false">
      <c r="A178" s="80" t="n">
        <v>36952</v>
      </c>
      <c r="B178" s="81" t="s">
        <v>40</v>
      </c>
      <c r="C178" s="82" t="s">
        <v>383</v>
      </c>
      <c r="D178" s="81" t="s">
        <v>51</v>
      </c>
      <c r="E178" s="83"/>
      <c r="F178" s="83"/>
      <c r="G178" s="84" t="s">
        <v>58</v>
      </c>
      <c r="H178" s="83" t="n">
        <v>3</v>
      </c>
      <c r="I178" s="84" t="s">
        <v>367</v>
      </c>
      <c r="J178" s="84" t="s">
        <v>368</v>
      </c>
      <c r="K178" s="84" t="s">
        <v>53</v>
      </c>
      <c r="L178" s="84" t="s">
        <v>53</v>
      </c>
      <c r="M178" s="84" t="s">
        <v>53</v>
      </c>
      <c r="N178" s="85" t="n">
        <v>1</v>
      </c>
    </row>
    <row r="179" customFormat="false" ht="69" hidden="false" customHeight="true" outlineLevel="0" collapsed="false">
      <c r="A179" s="80" t="n">
        <v>36952</v>
      </c>
      <c r="B179" s="81" t="s">
        <v>40</v>
      </c>
      <c r="C179" s="82" t="s">
        <v>384</v>
      </c>
      <c r="D179" s="81" t="s">
        <v>55</v>
      </c>
      <c r="E179" s="83"/>
      <c r="F179" s="83"/>
      <c r="G179" s="84" t="s">
        <v>43</v>
      </c>
      <c r="H179" s="83" t="n">
        <v>1</v>
      </c>
      <c r="I179" s="84" t="s">
        <v>385</v>
      </c>
      <c r="J179" s="84" t="s">
        <v>386</v>
      </c>
      <c r="K179" s="84" t="s">
        <v>53</v>
      </c>
      <c r="L179" s="84" t="s">
        <v>53</v>
      </c>
      <c r="M179" s="84" t="s">
        <v>53</v>
      </c>
      <c r="N179" s="85" t="n">
        <v>1</v>
      </c>
    </row>
    <row r="180" customFormat="false" ht="27" hidden="false" customHeight="false" outlineLevel="0" collapsed="false">
      <c r="A180" s="80" t="n">
        <v>36952</v>
      </c>
      <c r="B180" s="81" t="s">
        <v>40</v>
      </c>
      <c r="C180" s="82" t="s">
        <v>387</v>
      </c>
      <c r="D180" s="81" t="s">
        <v>55</v>
      </c>
      <c r="E180" s="83"/>
      <c r="F180" s="83"/>
      <c r="G180" s="84" t="s">
        <v>43</v>
      </c>
      <c r="H180" s="83" t="n">
        <v>1</v>
      </c>
      <c r="I180" s="84" t="s">
        <v>388</v>
      </c>
      <c r="J180" s="84" t="s">
        <v>377</v>
      </c>
      <c r="K180" s="84" t="s">
        <v>53</v>
      </c>
      <c r="L180" s="84" t="s">
        <v>45</v>
      </c>
      <c r="M180" s="84" t="s">
        <v>45</v>
      </c>
      <c r="N180" s="85" t="n">
        <v>1</v>
      </c>
    </row>
    <row r="181" customFormat="false" ht="27" hidden="false" customHeight="false" outlineLevel="0" collapsed="false">
      <c r="A181" s="80" t="n">
        <v>36951</v>
      </c>
      <c r="B181" s="81" t="s">
        <v>40</v>
      </c>
      <c r="C181" s="82" t="s">
        <v>389</v>
      </c>
      <c r="D181" s="81" t="s">
        <v>55</v>
      </c>
      <c r="E181" s="83"/>
      <c r="F181" s="83"/>
      <c r="G181" s="84" t="s">
        <v>43</v>
      </c>
      <c r="H181" s="83" t="n">
        <v>1</v>
      </c>
      <c r="I181" s="84" t="s">
        <v>390</v>
      </c>
      <c r="J181" s="84" t="s">
        <v>391</v>
      </c>
      <c r="K181" s="84" t="s">
        <v>53</v>
      </c>
      <c r="L181" s="84" t="s">
        <v>45</v>
      </c>
      <c r="M181" s="84" t="s">
        <v>53</v>
      </c>
      <c r="N181" s="85" t="n">
        <v>1</v>
      </c>
    </row>
    <row r="182" customFormat="false" ht="55.5" hidden="false" customHeight="true" outlineLevel="0" collapsed="false">
      <c r="A182" s="80" t="n">
        <v>36951</v>
      </c>
      <c r="B182" s="81" t="s">
        <v>40</v>
      </c>
      <c r="C182" s="82" t="s">
        <v>392</v>
      </c>
      <c r="D182" s="81" t="s">
        <v>110</v>
      </c>
      <c r="E182" s="83"/>
      <c r="F182" s="83"/>
      <c r="G182" s="84" t="s">
        <v>43</v>
      </c>
      <c r="H182" s="83" t="n">
        <v>1</v>
      </c>
      <c r="I182" s="84" t="s">
        <v>393</v>
      </c>
      <c r="J182" s="84" t="s">
        <v>394</v>
      </c>
      <c r="K182" s="84" t="s">
        <v>45</v>
      </c>
      <c r="L182" s="84" t="s">
        <v>45</v>
      </c>
      <c r="M182" s="84" t="s">
        <v>45</v>
      </c>
      <c r="N182" s="85" t="n">
        <v>1</v>
      </c>
    </row>
    <row r="183" customFormat="false" ht="54" hidden="false" customHeight="false" outlineLevel="0" collapsed="false">
      <c r="A183" s="80" t="n">
        <v>36951</v>
      </c>
      <c r="B183" s="81" t="s">
        <v>40</v>
      </c>
      <c r="C183" s="82" t="s">
        <v>395</v>
      </c>
      <c r="D183" s="81" t="s">
        <v>51</v>
      </c>
      <c r="E183" s="83"/>
      <c r="F183" s="83"/>
      <c r="G183" s="84" t="s">
        <v>58</v>
      </c>
      <c r="H183" s="83" t="n">
        <v>3</v>
      </c>
      <c r="I183" s="84" t="s">
        <v>367</v>
      </c>
      <c r="J183" s="84" t="s">
        <v>396</v>
      </c>
      <c r="K183" s="84" t="s">
        <v>53</v>
      </c>
      <c r="L183" s="84" t="s">
        <v>53</v>
      </c>
      <c r="M183" s="84" t="s">
        <v>53</v>
      </c>
      <c r="N183" s="85" t="n">
        <v>1</v>
      </c>
    </row>
    <row r="184" customFormat="false" ht="24" hidden="false" customHeight="true" outlineLevel="0" collapsed="false">
      <c r="A184" s="80" t="n">
        <v>36951</v>
      </c>
      <c r="B184" s="81" t="s">
        <v>40</v>
      </c>
      <c r="C184" s="82" t="s">
        <v>397</v>
      </c>
      <c r="D184" s="81" t="s">
        <v>55</v>
      </c>
      <c r="E184" s="83"/>
      <c r="F184" s="83"/>
      <c r="G184" s="84" t="s">
        <v>43</v>
      </c>
      <c r="H184" s="83" t="n">
        <v>1</v>
      </c>
      <c r="I184" s="84" t="s">
        <v>398</v>
      </c>
      <c r="J184" s="84" t="s">
        <v>377</v>
      </c>
      <c r="K184" s="84" t="s">
        <v>53</v>
      </c>
      <c r="L184" s="84" t="s">
        <v>45</v>
      </c>
      <c r="M184" s="84" t="s">
        <v>45</v>
      </c>
      <c r="N184" s="85" t="n">
        <v>1</v>
      </c>
    </row>
    <row r="185" customFormat="false" ht="27" hidden="false" customHeight="false" outlineLevel="0" collapsed="false">
      <c r="A185" s="80" t="n">
        <v>36951</v>
      </c>
      <c r="B185" s="81" t="s">
        <v>40</v>
      </c>
      <c r="C185" s="82" t="s">
        <v>399</v>
      </c>
      <c r="D185" s="81" t="s">
        <v>55</v>
      </c>
      <c r="E185" s="83"/>
      <c r="F185" s="83"/>
      <c r="G185" s="84" t="s">
        <v>43</v>
      </c>
      <c r="H185" s="83" t="n">
        <v>1</v>
      </c>
      <c r="I185" s="84" t="s">
        <v>398</v>
      </c>
      <c r="J185" s="84" t="s">
        <v>377</v>
      </c>
      <c r="K185" s="84" t="s">
        <v>53</v>
      </c>
      <c r="L185" s="84" t="s">
        <v>45</v>
      </c>
      <c r="M185" s="84" t="s">
        <v>45</v>
      </c>
      <c r="N185" s="85" t="n">
        <v>1</v>
      </c>
    </row>
    <row r="186" customFormat="false" ht="27" hidden="false" customHeight="false" outlineLevel="0" collapsed="false">
      <c r="A186" s="80" t="n">
        <v>36951</v>
      </c>
      <c r="B186" s="81" t="s">
        <v>40</v>
      </c>
      <c r="C186" s="82" t="s">
        <v>347</v>
      </c>
      <c r="D186" s="81" t="s">
        <v>116</v>
      </c>
      <c r="E186" s="83"/>
      <c r="F186" s="83"/>
      <c r="G186" s="84" t="s">
        <v>43</v>
      </c>
      <c r="H186" s="83" t="n">
        <v>1</v>
      </c>
      <c r="I186" s="84" t="s">
        <v>388</v>
      </c>
      <c r="J186" s="84" t="s">
        <v>377</v>
      </c>
      <c r="K186" s="84" t="s">
        <v>45</v>
      </c>
      <c r="L186" s="84" t="s">
        <v>45</v>
      </c>
      <c r="M186" s="84" t="s">
        <v>45</v>
      </c>
      <c r="N186" s="85" t="n">
        <v>1</v>
      </c>
    </row>
    <row r="187" customFormat="false" ht="27.75" hidden="false" customHeight="true" outlineLevel="0" collapsed="false">
      <c r="A187" s="80" t="n">
        <v>36951</v>
      </c>
      <c r="B187" s="81" t="s">
        <v>40</v>
      </c>
      <c r="C187" s="82" t="s">
        <v>85</v>
      </c>
      <c r="D187" s="81" t="s">
        <v>110</v>
      </c>
      <c r="E187" s="83"/>
      <c r="F187" s="83"/>
      <c r="G187" s="84" t="s">
        <v>43</v>
      </c>
      <c r="H187" s="83" t="n">
        <v>1</v>
      </c>
      <c r="I187" s="84" t="s">
        <v>388</v>
      </c>
      <c r="J187" s="84" t="s">
        <v>377</v>
      </c>
      <c r="K187" s="84" t="s">
        <v>45</v>
      </c>
      <c r="L187" s="84" t="s">
        <v>45</v>
      </c>
      <c r="M187" s="84" t="s">
        <v>45</v>
      </c>
      <c r="N187" s="85" t="n">
        <v>1</v>
      </c>
    </row>
    <row r="188" customFormat="false" ht="53.25" hidden="false" customHeight="true" outlineLevel="0" collapsed="false">
      <c r="A188" s="80" t="n">
        <v>36950</v>
      </c>
      <c r="B188" s="81" t="s">
        <v>40</v>
      </c>
      <c r="C188" s="82" t="s">
        <v>400</v>
      </c>
      <c r="D188" s="81" t="s">
        <v>55</v>
      </c>
      <c r="E188" s="83"/>
      <c r="F188" s="83"/>
      <c r="G188" s="84" t="s">
        <v>43</v>
      </c>
      <c r="H188" s="83" t="n">
        <v>1</v>
      </c>
      <c r="I188" s="84" t="s">
        <v>401</v>
      </c>
      <c r="J188" s="84" t="s">
        <v>402</v>
      </c>
      <c r="K188" s="84"/>
      <c r="L188" s="84"/>
      <c r="M188" s="84"/>
      <c r="N188" s="85"/>
    </row>
    <row r="189" customFormat="false" ht="54" hidden="false" customHeight="false" outlineLevel="0" collapsed="false">
      <c r="A189" s="80" t="n">
        <v>36950</v>
      </c>
      <c r="B189" s="81" t="s">
        <v>40</v>
      </c>
      <c r="C189" s="82" t="s">
        <v>403</v>
      </c>
      <c r="D189" s="81" t="s">
        <v>51</v>
      </c>
      <c r="E189" s="83"/>
      <c r="F189" s="83"/>
      <c r="G189" s="84" t="s">
        <v>43</v>
      </c>
      <c r="H189" s="83" t="n">
        <v>1</v>
      </c>
      <c r="I189" s="84" t="s">
        <v>404</v>
      </c>
      <c r="J189" s="84" t="s">
        <v>405</v>
      </c>
      <c r="K189" s="84"/>
      <c r="L189" s="84"/>
      <c r="M189" s="84"/>
      <c r="N189" s="85"/>
    </row>
    <row r="190" customFormat="false" ht="27" hidden="false" customHeight="false" outlineLevel="0" collapsed="false">
      <c r="A190" s="80" t="n">
        <v>36950</v>
      </c>
      <c r="B190" s="81" t="s">
        <v>40</v>
      </c>
      <c r="C190" s="82" t="s">
        <v>406</v>
      </c>
      <c r="D190" s="81" t="s">
        <v>51</v>
      </c>
      <c r="E190" s="83"/>
      <c r="F190" s="83"/>
      <c r="G190" s="84" t="s">
        <v>58</v>
      </c>
      <c r="H190" s="83" t="n">
        <v>3</v>
      </c>
      <c r="I190" s="84" t="s">
        <v>407</v>
      </c>
      <c r="J190" s="84" t="s">
        <v>408</v>
      </c>
      <c r="K190" s="84"/>
      <c r="L190" s="84"/>
      <c r="M190" s="84"/>
      <c r="N190" s="85"/>
    </row>
    <row r="191" customFormat="false" ht="27" hidden="false" customHeight="false" outlineLevel="0" collapsed="false">
      <c r="A191" s="80" t="n">
        <v>36950</v>
      </c>
      <c r="B191" s="81" t="s">
        <v>40</v>
      </c>
      <c r="C191" s="82" t="s">
        <v>409</v>
      </c>
      <c r="D191" s="81" t="s">
        <v>51</v>
      </c>
      <c r="E191" s="83"/>
      <c r="F191" s="83"/>
      <c r="G191" s="84" t="s">
        <v>58</v>
      </c>
      <c r="H191" s="83" t="n">
        <v>3</v>
      </c>
      <c r="I191" s="84" t="s">
        <v>407</v>
      </c>
      <c r="J191" s="84" t="s">
        <v>408</v>
      </c>
      <c r="K191" s="84"/>
      <c r="L191" s="84"/>
      <c r="M191" s="84"/>
      <c r="N191" s="85"/>
    </row>
    <row r="192" customFormat="false" ht="56.25" hidden="false" customHeight="true" outlineLevel="0" collapsed="false">
      <c r="A192" s="80" t="n">
        <v>36950</v>
      </c>
      <c r="B192" s="81" t="s">
        <v>40</v>
      </c>
      <c r="C192" s="82" t="s">
        <v>301</v>
      </c>
      <c r="D192" s="81" t="s">
        <v>55</v>
      </c>
      <c r="E192" s="83"/>
      <c r="F192" s="83"/>
      <c r="G192" s="84" t="s">
        <v>43</v>
      </c>
      <c r="H192" s="83" t="n">
        <v>1</v>
      </c>
      <c r="I192" s="84" t="s">
        <v>376</v>
      </c>
      <c r="J192" s="84" t="s">
        <v>402</v>
      </c>
      <c r="K192" s="84"/>
      <c r="L192" s="84"/>
      <c r="M192" s="84"/>
      <c r="N192" s="85"/>
    </row>
    <row r="193" customFormat="false" ht="53.25" hidden="false" customHeight="true" outlineLevel="0" collapsed="false">
      <c r="A193" s="80" t="n">
        <v>36950</v>
      </c>
      <c r="B193" s="81" t="s">
        <v>40</v>
      </c>
      <c r="C193" s="82" t="s">
        <v>410</v>
      </c>
      <c r="D193" s="81" t="s">
        <v>55</v>
      </c>
      <c r="E193" s="83"/>
      <c r="F193" s="83"/>
      <c r="G193" s="84" t="s">
        <v>43</v>
      </c>
      <c r="H193" s="83" t="n">
        <v>1</v>
      </c>
      <c r="I193" s="84" t="s">
        <v>411</v>
      </c>
      <c r="J193" s="84" t="s">
        <v>402</v>
      </c>
      <c r="K193" s="84"/>
      <c r="L193" s="84"/>
      <c r="M193" s="84"/>
      <c r="N193" s="85"/>
    </row>
    <row r="194" customFormat="false" ht="13.5" hidden="false" customHeight="false" outlineLevel="0" collapsed="false">
      <c r="A194" s="73" t="s">
        <v>412</v>
      </c>
      <c r="B194" s="74"/>
      <c r="C194" s="75"/>
      <c r="D194" s="76" t="n">
        <f aca="false">COUNT(H195:H211)</f>
        <v>16</v>
      </c>
      <c r="E194" s="89"/>
      <c r="F194" s="89"/>
      <c r="G194" s="90"/>
      <c r="H194" s="89"/>
      <c r="I194" s="90"/>
      <c r="J194" s="90"/>
      <c r="K194" s="90"/>
      <c r="L194" s="90"/>
      <c r="M194" s="90"/>
      <c r="N194" s="91"/>
    </row>
    <row r="195" customFormat="false" ht="13.5" hidden="false" customHeight="false" outlineLevel="0" collapsed="false">
      <c r="A195" s="80"/>
      <c r="B195" s="81"/>
      <c r="C195" s="82"/>
      <c r="D195" s="81"/>
      <c r="E195" s="83"/>
      <c r="F195" s="83"/>
      <c r="G195" s="84"/>
      <c r="H195" s="83"/>
      <c r="I195" s="84"/>
      <c r="J195" s="84"/>
      <c r="K195" s="84"/>
      <c r="L195" s="84"/>
      <c r="M195" s="84"/>
      <c r="N195" s="85"/>
    </row>
    <row r="196" customFormat="false" ht="51" hidden="false" customHeight="true" outlineLevel="0" collapsed="false">
      <c r="A196" s="80" t="n">
        <v>36949</v>
      </c>
      <c r="B196" s="81" t="s">
        <v>40</v>
      </c>
      <c r="C196" s="82" t="s">
        <v>413</v>
      </c>
      <c r="D196" s="81" t="s">
        <v>116</v>
      </c>
      <c r="E196" s="83"/>
      <c r="F196" s="83"/>
      <c r="G196" s="84" t="s">
        <v>43</v>
      </c>
      <c r="H196" s="83" t="n">
        <v>1</v>
      </c>
      <c r="I196" s="84" t="s">
        <v>414</v>
      </c>
      <c r="J196" s="84" t="s">
        <v>415</v>
      </c>
      <c r="K196" s="84" t="s">
        <v>45</v>
      </c>
      <c r="L196" s="84" t="s">
        <v>53</v>
      </c>
      <c r="M196" s="84" t="s">
        <v>53</v>
      </c>
      <c r="N196" s="85" t="n">
        <v>1</v>
      </c>
    </row>
    <row r="197" customFormat="false" ht="45" hidden="false" customHeight="true" outlineLevel="0" collapsed="false">
      <c r="A197" s="80" t="n">
        <v>36949</v>
      </c>
      <c r="B197" s="81" t="s">
        <v>40</v>
      </c>
      <c r="C197" s="82" t="s">
        <v>416</v>
      </c>
      <c r="D197" s="81" t="s">
        <v>51</v>
      </c>
      <c r="E197" s="83"/>
      <c r="F197" s="83"/>
      <c r="G197" s="84" t="s">
        <v>43</v>
      </c>
      <c r="H197" s="83" t="n">
        <v>1</v>
      </c>
      <c r="I197" s="84" t="s">
        <v>417</v>
      </c>
      <c r="J197" s="84" t="s">
        <v>377</v>
      </c>
      <c r="K197" s="84" t="s">
        <v>45</v>
      </c>
      <c r="L197" s="84" t="s">
        <v>45</v>
      </c>
      <c r="M197" s="84" t="s">
        <v>45</v>
      </c>
      <c r="N197" s="85" t="n">
        <v>1</v>
      </c>
    </row>
    <row r="198" customFormat="false" ht="52.5" hidden="false" customHeight="true" outlineLevel="0" collapsed="false">
      <c r="A198" s="80" t="n">
        <v>36949</v>
      </c>
      <c r="B198" s="81" t="s">
        <v>40</v>
      </c>
      <c r="C198" s="82" t="s">
        <v>418</v>
      </c>
      <c r="D198" s="81" t="s">
        <v>51</v>
      </c>
      <c r="E198" s="83"/>
      <c r="F198" s="83"/>
      <c r="G198" s="84" t="s">
        <v>43</v>
      </c>
      <c r="H198" s="83" t="n">
        <v>1</v>
      </c>
      <c r="I198" s="84" t="s">
        <v>419</v>
      </c>
      <c r="J198" s="84" t="s">
        <v>420</v>
      </c>
      <c r="K198" s="84" t="s">
        <v>53</v>
      </c>
      <c r="L198" s="84" t="s">
        <v>53</v>
      </c>
      <c r="M198" s="84" t="s">
        <v>53</v>
      </c>
      <c r="N198" s="85" t="n">
        <v>1</v>
      </c>
    </row>
    <row r="199" customFormat="false" ht="52.5" hidden="false" customHeight="true" outlineLevel="0" collapsed="false">
      <c r="A199" s="80" t="n">
        <v>36948</v>
      </c>
      <c r="B199" s="81" t="s">
        <v>40</v>
      </c>
      <c r="C199" s="82" t="s">
        <v>421</v>
      </c>
      <c r="D199" s="81" t="s">
        <v>116</v>
      </c>
      <c r="E199" s="83"/>
      <c r="F199" s="83"/>
      <c r="G199" s="84" t="s">
        <v>43</v>
      </c>
      <c r="H199" s="83" t="n">
        <v>1</v>
      </c>
      <c r="I199" s="84" t="s">
        <v>422</v>
      </c>
      <c r="J199" s="84" t="s">
        <v>423</v>
      </c>
      <c r="K199" s="84" t="s">
        <v>45</v>
      </c>
      <c r="L199" s="84" t="s">
        <v>53</v>
      </c>
      <c r="M199" s="84" t="s">
        <v>53</v>
      </c>
      <c r="N199" s="85" t="n">
        <v>1</v>
      </c>
    </row>
    <row r="200" customFormat="false" ht="27" hidden="false" customHeight="false" outlineLevel="0" collapsed="false">
      <c r="A200" s="80" t="n">
        <v>36948</v>
      </c>
      <c r="B200" s="81" t="s">
        <v>40</v>
      </c>
      <c r="C200" s="82" t="s">
        <v>424</v>
      </c>
      <c r="D200" s="81"/>
      <c r="E200" s="83"/>
      <c r="F200" s="83"/>
      <c r="G200" s="84" t="s">
        <v>43</v>
      </c>
      <c r="H200" s="83" t="n">
        <v>1</v>
      </c>
      <c r="I200" s="84" t="s">
        <v>425</v>
      </c>
      <c r="J200" s="84" t="s">
        <v>426</v>
      </c>
      <c r="K200" s="84" t="s">
        <v>45</v>
      </c>
      <c r="L200" s="84" t="s">
        <v>53</v>
      </c>
      <c r="M200" s="84" t="s">
        <v>53</v>
      </c>
      <c r="N200" s="85" t="n">
        <v>1</v>
      </c>
    </row>
    <row r="201" customFormat="false" ht="40.5" hidden="false" customHeight="false" outlineLevel="0" collapsed="false">
      <c r="A201" s="80" t="n">
        <v>36948</v>
      </c>
      <c r="B201" s="81" t="s">
        <v>40</v>
      </c>
      <c r="C201" s="82" t="s">
        <v>427</v>
      </c>
      <c r="D201" s="81" t="s">
        <v>51</v>
      </c>
      <c r="E201" s="83"/>
      <c r="F201" s="83"/>
      <c r="G201" s="84" t="s">
        <v>58</v>
      </c>
      <c r="H201" s="83" t="n">
        <v>1</v>
      </c>
      <c r="I201" s="84" t="s">
        <v>428</v>
      </c>
      <c r="J201" s="84" t="s">
        <v>429</v>
      </c>
      <c r="K201" s="84" t="s">
        <v>45</v>
      </c>
      <c r="L201" s="84" t="s">
        <v>53</v>
      </c>
      <c r="M201" s="84" t="s">
        <v>53</v>
      </c>
      <c r="N201" s="85" t="n">
        <v>1</v>
      </c>
    </row>
    <row r="202" customFormat="false" ht="54" hidden="false" customHeight="false" outlineLevel="0" collapsed="false">
      <c r="A202" s="80" t="n">
        <v>36948</v>
      </c>
      <c r="B202" s="81" t="s">
        <v>40</v>
      </c>
      <c r="C202" s="82" t="s">
        <v>430</v>
      </c>
      <c r="D202" s="81" t="s">
        <v>144</v>
      </c>
      <c r="E202" s="83"/>
      <c r="F202" s="83"/>
      <c r="G202" s="84" t="s">
        <v>43</v>
      </c>
      <c r="H202" s="83" t="n">
        <v>1</v>
      </c>
      <c r="I202" s="84" t="s">
        <v>431</v>
      </c>
      <c r="J202" s="84" t="s">
        <v>377</v>
      </c>
      <c r="K202" s="84" t="s">
        <v>53</v>
      </c>
      <c r="L202" s="84" t="s">
        <v>53</v>
      </c>
      <c r="M202" s="84" t="s">
        <v>53</v>
      </c>
      <c r="N202" s="85" t="n">
        <v>1</v>
      </c>
    </row>
    <row r="203" customFormat="false" ht="40.5" hidden="false" customHeight="true" outlineLevel="0" collapsed="false">
      <c r="A203" s="80" t="n">
        <v>36945</v>
      </c>
      <c r="B203" s="81" t="s">
        <v>40</v>
      </c>
      <c r="C203" s="82" t="s">
        <v>432</v>
      </c>
      <c r="D203" s="81"/>
      <c r="E203" s="83"/>
      <c r="F203" s="83"/>
      <c r="G203" s="84" t="s">
        <v>43</v>
      </c>
      <c r="H203" s="83" t="n">
        <v>1</v>
      </c>
      <c r="I203" s="84" t="s">
        <v>433</v>
      </c>
      <c r="J203" s="84" t="s">
        <v>434</v>
      </c>
      <c r="K203" s="84" t="s">
        <v>45</v>
      </c>
      <c r="L203" s="84" t="s">
        <v>45</v>
      </c>
      <c r="M203" s="84" t="s">
        <v>53</v>
      </c>
      <c r="N203" s="85" t="n">
        <v>1</v>
      </c>
    </row>
    <row r="204" customFormat="false" ht="54" hidden="false" customHeight="false" outlineLevel="0" collapsed="false">
      <c r="A204" s="80" t="n">
        <v>36945</v>
      </c>
      <c r="B204" s="81" t="s">
        <v>40</v>
      </c>
      <c r="C204" s="82" t="s">
        <v>435</v>
      </c>
      <c r="D204" s="81" t="s">
        <v>51</v>
      </c>
      <c r="E204" s="83"/>
      <c r="F204" s="83"/>
      <c r="G204" s="84" t="s">
        <v>43</v>
      </c>
      <c r="H204" s="83" t="n">
        <v>1</v>
      </c>
      <c r="I204" s="84" t="s">
        <v>436</v>
      </c>
      <c r="J204" s="84" t="s">
        <v>437</v>
      </c>
      <c r="K204" s="84" t="s">
        <v>45</v>
      </c>
      <c r="L204" s="84" t="s">
        <v>45</v>
      </c>
      <c r="M204" s="84" t="s">
        <v>45</v>
      </c>
      <c r="N204" s="85" t="n">
        <v>1</v>
      </c>
    </row>
    <row r="205" customFormat="false" ht="27" hidden="false" customHeight="false" outlineLevel="0" collapsed="false">
      <c r="A205" s="80" t="n">
        <v>36945</v>
      </c>
      <c r="B205" s="81" t="s">
        <v>40</v>
      </c>
      <c r="C205" s="82" t="s">
        <v>438</v>
      </c>
      <c r="D205" s="81" t="s">
        <v>51</v>
      </c>
      <c r="E205" s="83"/>
      <c r="F205" s="83"/>
      <c r="G205" s="84" t="s">
        <v>43</v>
      </c>
      <c r="H205" s="83" t="n">
        <v>1</v>
      </c>
      <c r="I205" s="84" t="s">
        <v>439</v>
      </c>
      <c r="J205" s="84" t="s">
        <v>377</v>
      </c>
      <c r="K205" s="84" t="s">
        <v>45</v>
      </c>
      <c r="L205" s="84" t="s">
        <v>45</v>
      </c>
      <c r="M205" s="84" t="s">
        <v>45</v>
      </c>
      <c r="N205" s="85" t="n">
        <v>1</v>
      </c>
    </row>
    <row r="206" customFormat="false" ht="54" hidden="false" customHeight="false" outlineLevel="0" collapsed="false">
      <c r="A206" s="80" t="n">
        <v>36944</v>
      </c>
      <c r="B206" s="81" t="s">
        <v>40</v>
      </c>
      <c r="C206" s="82" t="s">
        <v>440</v>
      </c>
      <c r="D206" s="81"/>
      <c r="E206" s="83"/>
      <c r="F206" s="83"/>
      <c r="G206" s="84" t="s">
        <v>43</v>
      </c>
      <c r="H206" s="83" t="n">
        <v>1</v>
      </c>
      <c r="I206" s="84" t="s">
        <v>441</v>
      </c>
      <c r="J206" s="84" t="s">
        <v>442</v>
      </c>
      <c r="K206" s="84" t="s">
        <v>45</v>
      </c>
      <c r="L206" s="84" t="s">
        <v>45</v>
      </c>
      <c r="M206" s="84" t="s">
        <v>45</v>
      </c>
      <c r="N206" s="85" t="n">
        <v>1</v>
      </c>
    </row>
    <row r="207" customFormat="false" ht="41.25" hidden="false" customHeight="true" outlineLevel="0" collapsed="false">
      <c r="A207" s="80" t="n">
        <v>36944</v>
      </c>
      <c r="B207" s="81" t="s">
        <v>40</v>
      </c>
      <c r="C207" s="82" t="s">
        <v>443</v>
      </c>
      <c r="D207" s="81" t="s">
        <v>444</v>
      </c>
      <c r="E207" s="83"/>
      <c r="F207" s="83"/>
      <c r="G207" s="84" t="s">
        <v>43</v>
      </c>
      <c r="H207" s="83" t="n">
        <v>1</v>
      </c>
      <c r="I207" s="84" t="s">
        <v>445</v>
      </c>
      <c r="J207" s="84" t="s">
        <v>446</v>
      </c>
      <c r="K207" s="84" t="s">
        <v>45</v>
      </c>
      <c r="L207" s="84" t="s">
        <v>53</v>
      </c>
      <c r="M207" s="84" t="s">
        <v>53</v>
      </c>
      <c r="N207" s="85" t="n">
        <v>1</v>
      </c>
    </row>
    <row r="208" customFormat="false" ht="42.75" hidden="false" customHeight="true" outlineLevel="0" collapsed="false">
      <c r="A208" s="80" t="n">
        <v>36944</v>
      </c>
      <c r="B208" s="81" t="s">
        <v>40</v>
      </c>
      <c r="C208" s="82" t="s">
        <v>447</v>
      </c>
      <c r="D208" s="81" t="s">
        <v>144</v>
      </c>
      <c r="E208" s="83"/>
      <c r="F208" s="83"/>
      <c r="G208" s="84" t="s">
        <v>43</v>
      </c>
      <c r="H208" s="83" t="n">
        <v>1</v>
      </c>
      <c r="I208" s="84" t="s">
        <v>448</v>
      </c>
      <c r="J208" s="84" t="s">
        <v>377</v>
      </c>
      <c r="K208" s="84" t="s">
        <v>45</v>
      </c>
      <c r="L208" s="84" t="s">
        <v>45</v>
      </c>
      <c r="M208" s="84" t="s">
        <v>45</v>
      </c>
      <c r="N208" s="85" t="n">
        <v>1</v>
      </c>
    </row>
    <row r="209" customFormat="false" ht="110.25" hidden="false" customHeight="true" outlineLevel="0" collapsed="false">
      <c r="A209" s="80" t="n">
        <v>36943</v>
      </c>
      <c r="B209" s="81" t="s">
        <v>40</v>
      </c>
      <c r="C209" s="82" t="s">
        <v>449</v>
      </c>
      <c r="D209" s="81" t="s">
        <v>450</v>
      </c>
      <c r="E209" s="83"/>
      <c r="F209" s="83"/>
      <c r="G209" s="84" t="s">
        <v>43</v>
      </c>
      <c r="H209" s="83" t="n">
        <v>1</v>
      </c>
      <c r="I209" s="84" t="s">
        <v>451</v>
      </c>
      <c r="J209" s="84" t="s">
        <v>452</v>
      </c>
      <c r="K209" s="84" t="s">
        <v>53</v>
      </c>
      <c r="L209" s="84" t="s">
        <v>53</v>
      </c>
      <c r="M209" s="84" t="s">
        <v>45</v>
      </c>
      <c r="N209" s="85" t="n">
        <v>1</v>
      </c>
    </row>
    <row r="210" customFormat="false" ht="40.5" hidden="false" customHeight="false" outlineLevel="0" collapsed="false">
      <c r="A210" s="80" t="n">
        <v>36943</v>
      </c>
      <c r="B210" s="81" t="s">
        <v>40</v>
      </c>
      <c r="C210" s="82" t="s">
        <v>453</v>
      </c>
      <c r="D210" s="81"/>
      <c r="E210" s="83"/>
      <c r="F210" s="83"/>
      <c r="G210" s="84" t="s">
        <v>43</v>
      </c>
      <c r="H210" s="83" t="n">
        <v>1</v>
      </c>
      <c r="I210" s="84" t="s">
        <v>454</v>
      </c>
      <c r="J210" s="84" t="s">
        <v>455</v>
      </c>
      <c r="K210" s="84" t="s">
        <v>45</v>
      </c>
      <c r="L210" s="84" t="s">
        <v>45</v>
      </c>
      <c r="M210" s="84" t="s">
        <v>45</v>
      </c>
      <c r="N210" s="85" t="n">
        <v>1</v>
      </c>
    </row>
    <row r="211" customFormat="false" ht="81" hidden="false" customHeight="true" outlineLevel="0" collapsed="false">
      <c r="A211" s="80" t="n">
        <v>36943</v>
      </c>
      <c r="B211" s="81" t="s">
        <v>40</v>
      </c>
      <c r="C211" s="82" t="s">
        <v>456</v>
      </c>
      <c r="D211" s="81" t="s">
        <v>51</v>
      </c>
      <c r="E211" s="83"/>
      <c r="F211" s="83"/>
      <c r="G211" s="84" t="s">
        <v>58</v>
      </c>
      <c r="H211" s="83" t="n">
        <v>1</v>
      </c>
      <c r="I211" s="84" t="s">
        <v>457</v>
      </c>
      <c r="J211" s="84" t="s">
        <v>458</v>
      </c>
      <c r="K211" s="84" t="s">
        <v>45</v>
      </c>
      <c r="L211" s="84" t="s">
        <v>45</v>
      </c>
      <c r="M211" s="84" t="s">
        <v>45</v>
      </c>
      <c r="N211" s="85" t="n">
        <v>1</v>
      </c>
    </row>
    <row r="212" customFormat="false" ht="13.5" hidden="false" customHeight="false" outlineLevel="0" collapsed="false">
      <c r="A212" s="73" t="s">
        <v>459</v>
      </c>
      <c r="B212" s="76"/>
      <c r="C212" s="92"/>
      <c r="D212" s="76" t="n">
        <f aca="false">COUNT(H214:H231)</f>
        <v>16</v>
      </c>
      <c r="E212" s="77"/>
      <c r="F212" s="77"/>
      <c r="G212" s="78"/>
      <c r="H212" s="77"/>
      <c r="I212" s="78"/>
      <c r="J212" s="78"/>
      <c r="K212" s="78"/>
      <c r="L212" s="78"/>
      <c r="M212" s="78"/>
      <c r="N212" s="79"/>
    </row>
    <row r="213" customFormat="false" ht="13.5" hidden="false" customHeight="false" outlineLevel="0" collapsed="false">
      <c r="A213" s="80"/>
      <c r="B213" s="81"/>
      <c r="C213" s="82"/>
      <c r="D213" s="81"/>
      <c r="E213" s="83"/>
      <c r="F213" s="83"/>
      <c r="G213" s="84"/>
      <c r="H213" s="83"/>
      <c r="I213" s="84"/>
      <c r="J213" s="84"/>
      <c r="K213" s="84"/>
      <c r="L213" s="84"/>
      <c r="M213" s="84"/>
      <c r="N213" s="85"/>
    </row>
    <row r="214" customFormat="false" ht="13.5" hidden="false" customHeight="false" outlineLevel="0" collapsed="false">
      <c r="A214" s="80"/>
      <c r="B214" s="81"/>
      <c r="C214" s="82"/>
      <c r="D214" s="81"/>
      <c r="E214" s="83"/>
      <c r="F214" s="83"/>
      <c r="G214" s="84"/>
      <c r="H214" s="83"/>
      <c r="I214" s="84"/>
      <c r="J214" s="84"/>
      <c r="K214" s="84"/>
      <c r="L214" s="84"/>
      <c r="M214" s="84"/>
      <c r="N214" s="85"/>
    </row>
    <row r="215" customFormat="false" ht="13.5" hidden="false" customHeight="false" outlineLevel="0" collapsed="false">
      <c r="A215" s="80"/>
      <c r="B215" s="81"/>
      <c r="C215" s="82"/>
      <c r="D215" s="81"/>
      <c r="E215" s="83"/>
      <c r="F215" s="83"/>
      <c r="G215" s="84"/>
      <c r="H215" s="83"/>
      <c r="I215" s="84"/>
      <c r="J215" s="84"/>
      <c r="K215" s="84"/>
      <c r="L215" s="84"/>
      <c r="M215" s="84"/>
      <c r="N215" s="85"/>
    </row>
    <row r="216" customFormat="false" ht="27" hidden="false" customHeight="false" outlineLevel="0" collapsed="false">
      <c r="A216" s="80" t="n">
        <v>36942</v>
      </c>
      <c r="B216" s="81" t="s">
        <v>40</v>
      </c>
      <c r="C216" s="81" t="s">
        <v>460</v>
      </c>
      <c r="D216" s="81"/>
      <c r="E216" s="83"/>
      <c r="F216" s="83"/>
      <c r="G216" s="84" t="s">
        <v>43</v>
      </c>
      <c r="H216" s="83" t="n">
        <v>1</v>
      </c>
      <c r="I216" s="84" t="s">
        <v>461</v>
      </c>
      <c r="J216" s="84" t="s">
        <v>462</v>
      </c>
      <c r="K216" s="84" t="s">
        <v>45</v>
      </c>
      <c r="L216" s="84" t="s">
        <v>53</v>
      </c>
      <c r="M216" s="84" t="s">
        <v>53</v>
      </c>
      <c r="N216" s="85" t="n">
        <v>1</v>
      </c>
    </row>
    <row r="217" customFormat="false" ht="27" hidden="false" customHeight="false" outlineLevel="0" collapsed="false">
      <c r="A217" s="80" t="n">
        <v>36942</v>
      </c>
      <c r="B217" s="81" t="s">
        <v>40</v>
      </c>
      <c r="C217" s="82" t="s">
        <v>463</v>
      </c>
      <c r="D217" s="81" t="s">
        <v>464</v>
      </c>
      <c r="E217" s="83"/>
      <c r="F217" s="83"/>
      <c r="G217" s="84" t="s">
        <v>43</v>
      </c>
      <c r="H217" s="83" t="n">
        <v>1</v>
      </c>
      <c r="I217" s="84" t="s">
        <v>465</v>
      </c>
      <c r="J217" s="84" t="s">
        <v>466</v>
      </c>
      <c r="K217" s="84" t="s">
        <v>45</v>
      </c>
      <c r="L217" s="84" t="s">
        <v>53</v>
      </c>
      <c r="M217" s="84" t="s">
        <v>53</v>
      </c>
      <c r="N217" s="85" t="n">
        <v>1</v>
      </c>
    </row>
    <row r="218" customFormat="false" ht="27.75" hidden="false" customHeight="true" outlineLevel="0" collapsed="false">
      <c r="A218" s="80" t="n">
        <v>36942</v>
      </c>
      <c r="B218" s="81" t="s">
        <v>40</v>
      </c>
      <c r="C218" s="82" t="s">
        <v>467</v>
      </c>
      <c r="D218" s="81" t="s">
        <v>51</v>
      </c>
      <c r="E218" s="83"/>
      <c r="F218" s="83"/>
      <c r="G218" s="84" t="s">
        <v>43</v>
      </c>
      <c r="H218" s="83" t="n">
        <v>1</v>
      </c>
      <c r="I218" s="84" t="s">
        <v>468</v>
      </c>
      <c r="J218" s="84" t="s">
        <v>469</v>
      </c>
      <c r="K218" s="84" t="s">
        <v>45</v>
      </c>
      <c r="L218" s="84" t="s">
        <v>45</v>
      </c>
      <c r="M218" s="84" t="s">
        <v>45</v>
      </c>
      <c r="N218" s="85" t="n">
        <v>1</v>
      </c>
    </row>
    <row r="219" customFormat="false" ht="27" hidden="false" customHeight="false" outlineLevel="0" collapsed="false">
      <c r="A219" s="80" t="n">
        <v>36938</v>
      </c>
      <c r="B219" s="81" t="s">
        <v>40</v>
      </c>
      <c r="C219" s="82" t="s">
        <v>470</v>
      </c>
      <c r="D219" s="81"/>
      <c r="E219" s="83"/>
      <c r="F219" s="83"/>
      <c r="G219" s="84" t="s">
        <v>43</v>
      </c>
      <c r="H219" s="83" t="n">
        <v>1</v>
      </c>
      <c r="I219" s="84" t="s">
        <v>471</v>
      </c>
      <c r="J219" s="84" t="s">
        <v>472</v>
      </c>
      <c r="K219" s="84" t="s">
        <v>45</v>
      </c>
      <c r="L219" s="84" t="s">
        <v>45</v>
      </c>
      <c r="M219" s="84" t="s">
        <v>45</v>
      </c>
      <c r="N219" s="85" t="n">
        <v>1</v>
      </c>
    </row>
    <row r="220" customFormat="false" ht="30.75" hidden="false" customHeight="true" outlineLevel="0" collapsed="false">
      <c r="A220" s="80" t="n">
        <v>36938</v>
      </c>
      <c r="B220" s="81" t="s">
        <v>40</v>
      </c>
      <c r="C220" s="82" t="s">
        <v>473</v>
      </c>
      <c r="D220" s="81" t="s">
        <v>110</v>
      </c>
      <c r="E220" s="83"/>
      <c r="F220" s="83"/>
      <c r="G220" s="84" t="s">
        <v>43</v>
      </c>
      <c r="H220" s="83" t="n">
        <v>1</v>
      </c>
      <c r="I220" s="84" t="s">
        <v>474</v>
      </c>
      <c r="J220" s="84" t="s">
        <v>472</v>
      </c>
      <c r="K220" s="84" t="s">
        <v>45</v>
      </c>
      <c r="L220" s="84" t="s">
        <v>45</v>
      </c>
      <c r="M220" s="84" t="s">
        <v>45</v>
      </c>
      <c r="N220" s="85" t="n">
        <v>1</v>
      </c>
    </row>
    <row r="221" customFormat="false" ht="51" hidden="false" customHeight="true" outlineLevel="0" collapsed="false">
      <c r="A221" s="80" t="n">
        <v>36938</v>
      </c>
      <c r="B221" s="81" t="s">
        <v>40</v>
      </c>
      <c r="C221" s="82" t="s">
        <v>475</v>
      </c>
      <c r="D221" s="81"/>
      <c r="E221" s="83"/>
      <c r="F221" s="83"/>
      <c r="G221" s="84" t="s">
        <v>43</v>
      </c>
      <c r="H221" s="83" t="n">
        <v>1</v>
      </c>
      <c r="I221" s="84" t="s">
        <v>476</v>
      </c>
      <c r="J221" s="84" t="s">
        <v>477</v>
      </c>
      <c r="K221" s="84" t="s">
        <v>45</v>
      </c>
      <c r="L221" s="84" t="s">
        <v>45</v>
      </c>
      <c r="M221" s="84" t="s">
        <v>45</v>
      </c>
      <c r="N221" s="85" t="n">
        <v>1</v>
      </c>
    </row>
    <row r="222" customFormat="false" ht="52.5" hidden="false" customHeight="true" outlineLevel="0" collapsed="false">
      <c r="A222" s="80" t="n">
        <v>36938</v>
      </c>
      <c r="B222" s="81" t="s">
        <v>40</v>
      </c>
      <c r="C222" s="82" t="s">
        <v>478</v>
      </c>
      <c r="D222" s="81" t="s">
        <v>144</v>
      </c>
      <c r="E222" s="83"/>
      <c r="F222" s="83"/>
      <c r="G222" s="84" t="s">
        <v>43</v>
      </c>
      <c r="H222" s="83" t="n">
        <v>1</v>
      </c>
      <c r="I222" s="84" t="s">
        <v>479</v>
      </c>
      <c r="J222" s="84" t="s">
        <v>480</v>
      </c>
      <c r="K222" s="84" t="s">
        <v>45</v>
      </c>
      <c r="L222" s="84" t="s">
        <v>45</v>
      </c>
      <c r="M222" s="84" t="s">
        <v>45</v>
      </c>
      <c r="N222" s="85" t="n">
        <v>1</v>
      </c>
    </row>
    <row r="223" customFormat="false" ht="57.75" hidden="false" customHeight="true" outlineLevel="0" collapsed="false">
      <c r="A223" s="80" t="n">
        <v>36937</v>
      </c>
      <c r="B223" s="81" t="s">
        <v>40</v>
      </c>
      <c r="C223" s="82" t="s">
        <v>481</v>
      </c>
      <c r="D223" s="81"/>
      <c r="E223" s="83"/>
      <c r="F223" s="83"/>
      <c r="G223" s="84" t="s">
        <v>43</v>
      </c>
      <c r="H223" s="83" t="n">
        <v>1</v>
      </c>
      <c r="I223" s="84" t="s">
        <v>482</v>
      </c>
      <c r="J223" s="84" t="s">
        <v>483</v>
      </c>
      <c r="K223" s="84" t="s">
        <v>45</v>
      </c>
      <c r="L223" s="84" t="s">
        <v>45</v>
      </c>
      <c r="M223" s="84" t="s">
        <v>45</v>
      </c>
      <c r="N223" s="85" t="n">
        <v>1</v>
      </c>
    </row>
    <row r="224" customFormat="false" ht="44.25" hidden="false" customHeight="true" outlineLevel="0" collapsed="false">
      <c r="A224" s="80" t="n">
        <v>36937</v>
      </c>
      <c r="B224" s="81" t="s">
        <v>40</v>
      </c>
      <c r="C224" s="82" t="s">
        <v>347</v>
      </c>
      <c r="D224" s="81" t="s">
        <v>484</v>
      </c>
      <c r="E224" s="83"/>
      <c r="F224" s="83"/>
      <c r="G224" s="84" t="s">
        <v>43</v>
      </c>
      <c r="H224" s="83" t="n">
        <v>1</v>
      </c>
      <c r="I224" s="84" t="s">
        <v>485</v>
      </c>
      <c r="J224" s="84" t="s">
        <v>486</v>
      </c>
      <c r="K224" s="84" t="s">
        <v>45</v>
      </c>
      <c r="L224" s="84" t="s">
        <v>53</v>
      </c>
      <c r="M224" s="84" t="s">
        <v>53</v>
      </c>
      <c r="N224" s="85" t="n">
        <v>1</v>
      </c>
    </row>
    <row r="225" customFormat="false" ht="56.25" hidden="false" customHeight="true" outlineLevel="0" collapsed="false">
      <c r="A225" s="80" t="n">
        <v>36937</v>
      </c>
      <c r="B225" s="81" t="s">
        <v>40</v>
      </c>
      <c r="C225" s="82" t="s">
        <v>167</v>
      </c>
      <c r="D225" s="81" t="s">
        <v>144</v>
      </c>
      <c r="E225" s="83"/>
      <c r="F225" s="83"/>
      <c r="G225" s="84" t="s">
        <v>43</v>
      </c>
      <c r="H225" s="83" t="n">
        <v>1</v>
      </c>
      <c r="I225" s="84" t="s">
        <v>487</v>
      </c>
      <c r="J225" s="84" t="s">
        <v>488</v>
      </c>
      <c r="K225" s="84" t="s">
        <v>53</v>
      </c>
      <c r="L225" s="84" t="s">
        <v>53</v>
      </c>
      <c r="M225" s="84" t="s">
        <v>53</v>
      </c>
      <c r="N225" s="85" t="n">
        <v>1</v>
      </c>
    </row>
    <row r="226" customFormat="false" ht="28.5" hidden="false" customHeight="true" outlineLevel="0" collapsed="false">
      <c r="A226" s="80" t="n">
        <v>36936</v>
      </c>
      <c r="B226" s="81" t="s">
        <v>40</v>
      </c>
      <c r="C226" s="82" t="s">
        <v>489</v>
      </c>
      <c r="D226" s="81" t="s">
        <v>55</v>
      </c>
      <c r="E226" s="83"/>
      <c r="F226" s="83"/>
      <c r="G226" s="84" t="s">
        <v>43</v>
      </c>
      <c r="H226" s="83" t="n">
        <v>1</v>
      </c>
      <c r="I226" s="84" t="s">
        <v>490</v>
      </c>
      <c r="J226" s="84" t="s">
        <v>491</v>
      </c>
      <c r="K226" s="84" t="s">
        <v>279</v>
      </c>
      <c r="L226" s="84" t="s">
        <v>279</v>
      </c>
      <c r="M226" s="84" t="s">
        <v>279</v>
      </c>
      <c r="N226" s="85" t="n">
        <v>1</v>
      </c>
    </row>
    <row r="227" customFormat="false" ht="32.25" hidden="false" customHeight="true" outlineLevel="0" collapsed="false">
      <c r="A227" s="80" t="n">
        <v>36936</v>
      </c>
      <c r="B227" s="81" t="s">
        <v>40</v>
      </c>
      <c r="C227" s="82" t="s">
        <v>492</v>
      </c>
      <c r="D227" s="81" t="s">
        <v>51</v>
      </c>
      <c r="E227" s="83"/>
      <c r="F227" s="83"/>
      <c r="G227" s="84" t="s">
        <v>43</v>
      </c>
      <c r="H227" s="83" t="n">
        <v>1</v>
      </c>
      <c r="I227" s="84" t="s">
        <v>493</v>
      </c>
      <c r="J227" s="84" t="s">
        <v>494</v>
      </c>
      <c r="K227" s="84" t="s">
        <v>45</v>
      </c>
      <c r="L227" s="84" t="s">
        <v>45</v>
      </c>
      <c r="M227" s="84" t="s">
        <v>45</v>
      </c>
      <c r="N227" s="85" t="n">
        <v>1</v>
      </c>
    </row>
    <row r="228" customFormat="false" ht="29.25" hidden="false" customHeight="true" outlineLevel="0" collapsed="false">
      <c r="A228" s="80" t="n">
        <v>36936</v>
      </c>
      <c r="B228" s="81" t="s">
        <v>40</v>
      </c>
      <c r="C228" s="82" t="s">
        <v>495</v>
      </c>
      <c r="D228" s="81"/>
      <c r="E228" s="83"/>
      <c r="F228" s="83"/>
      <c r="G228" s="84" t="s">
        <v>43</v>
      </c>
      <c r="H228" s="83" t="n">
        <v>1</v>
      </c>
      <c r="I228" s="84" t="s">
        <v>496</v>
      </c>
      <c r="J228" s="84" t="s">
        <v>497</v>
      </c>
      <c r="K228" s="84" t="s">
        <v>45</v>
      </c>
      <c r="L228" s="84" t="s">
        <v>45</v>
      </c>
      <c r="M228" s="84" t="s">
        <v>45</v>
      </c>
      <c r="N228" s="85" t="n">
        <v>1</v>
      </c>
    </row>
    <row r="229" customFormat="false" ht="53.25" hidden="false" customHeight="true" outlineLevel="0" collapsed="false">
      <c r="A229" s="80" t="n">
        <v>36936</v>
      </c>
      <c r="B229" s="81" t="s">
        <v>40</v>
      </c>
      <c r="C229" s="82" t="s">
        <v>498</v>
      </c>
      <c r="D229" s="81" t="s">
        <v>42</v>
      </c>
      <c r="E229" s="83"/>
      <c r="F229" s="83"/>
      <c r="G229" s="84" t="s">
        <v>43</v>
      </c>
      <c r="H229" s="83" t="n">
        <v>1</v>
      </c>
      <c r="I229" s="84" t="s">
        <v>499</v>
      </c>
      <c r="J229" s="84" t="s">
        <v>497</v>
      </c>
      <c r="K229" s="84" t="s">
        <v>45</v>
      </c>
      <c r="L229" s="84" t="s">
        <v>45</v>
      </c>
      <c r="M229" s="84" t="s">
        <v>45</v>
      </c>
      <c r="N229" s="85" t="n">
        <v>1</v>
      </c>
    </row>
    <row r="230" customFormat="false" ht="42" hidden="false" customHeight="true" outlineLevel="0" collapsed="false">
      <c r="A230" s="80" t="n">
        <v>36936</v>
      </c>
      <c r="B230" s="81" t="s">
        <v>40</v>
      </c>
      <c r="C230" s="82" t="s">
        <v>500</v>
      </c>
      <c r="D230" s="81" t="s">
        <v>131</v>
      </c>
      <c r="E230" s="83"/>
      <c r="F230" s="83"/>
      <c r="G230" s="84" t="s">
        <v>43</v>
      </c>
      <c r="H230" s="83" t="n">
        <v>1</v>
      </c>
      <c r="I230" s="84" t="s">
        <v>501</v>
      </c>
      <c r="J230" s="84" t="s">
        <v>502</v>
      </c>
      <c r="K230" s="84" t="s">
        <v>53</v>
      </c>
      <c r="L230" s="84" t="s">
        <v>53</v>
      </c>
      <c r="M230" s="84" t="s">
        <v>53</v>
      </c>
      <c r="N230" s="85" t="n">
        <v>1</v>
      </c>
    </row>
    <row r="231" customFormat="false" ht="27.75" hidden="false" customHeight="false" outlineLevel="0" collapsed="false">
      <c r="A231" s="80" t="n">
        <v>36936</v>
      </c>
      <c r="B231" s="81" t="s">
        <v>40</v>
      </c>
      <c r="C231" s="82" t="s">
        <v>503</v>
      </c>
      <c r="D231" s="81" t="s">
        <v>131</v>
      </c>
      <c r="E231" s="83"/>
      <c r="F231" s="83"/>
      <c r="G231" s="84" t="s">
        <v>43</v>
      </c>
      <c r="H231" s="83" t="n">
        <v>1</v>
      </c>
      <c r="I231" s="84" t="s">
        <v>504</v>
      </c>
      <c r="J231" s="84" t="s">
        <v>505</v>
      </c>
      <c r="K231" s="84" t="s">
        <v>53</v>
      </c>
      <c r="L231" s="84" t="s">
        <v>53</v>
      </c>
      <c r="M231" s="84" t="s">
        <v>53</v>
      </c>
      <c r="N231" s="85" t="n">
        <v>1</v>
      </c>
    </row>
    <row r="232" customFormat="false" ht="13.5" hidden="false" customHeight="false" outlineLevel="0" collapsed="false">
      <c r="A232" s="93" t="s">
        <v>506</v>
      </c>
      <c r="B232" s="74"/>
      <c r="C232" s="75"/>
      <c r="D232" s="74" t="n">
        <f aca="false">COUNT(H234:H258)</f>
        <v>24</v>
      </c>
      <c r="E232" s="89"/>
      <c r="F232" s="89"/>
      <c r="G232" s="90"/>
      <c r="H232" s="89"/>
      <c r="I232" s="90"/>
      <c r="J232" s="90"/>
      <c r="K232" s="90"/>
      <c r="L232" s="90"/>
      <c r="M232" s="90"/>
      <c r="N232" s="91"/>
    </row>
    <row r="233" customFormat="false" ht="13.5" hidden="false" customHeight="false" outlineLevel="0" collapsed="false">
      <c r="A233" s="94"/>
      <c r="B233" s="95"/>
      <c r="C233" s="96"/>
      <c r="D233" s="95"/>
      <c r="E233" s="97"/>
      <c r="F233" s="97"/>
      <c r="G233" s="98"/>
      <c r="H233" s="97"/>
      <c r="I233" s="98"/>
      <c r="J233" s="98"/>
      <c r="K233" s="98"/>
      <c r="L233" s="98"/>
      <c r="M233" s="98"/>
      <c r="N233" s="99"/>
    </row>
    <row r="234" customFormat="false" ht="12.75" hidden="false" customHeight="true" outlineLevel="0" collapsed="false">
      <c r="A234" s="100"/>
      <c r="B234" s="101"/>
      <c r="C234" s="102"/>
      <c r="D234" s="101"/>
      <c r="E234" s="103"/>
      <c r="F234" s="103"/>
      <c r="G234" s="104"/>
      <c r="H234" s="103"/>
      <c r="I234" s="104"/>
      <c r="J234" s="104"/>
      <c r="K234" s="104"/>
      <c r="L234" s="104"/>
      <c r="M234" s="104"/>
      <c r="N234" s="105"/>
    </row>
    <row r="235" customFormat="false" ht="40.5" hidden="false" customHeight="false" outlineLevel="0" collapsed="false">
      <c r="A235" s="100" t="n">
        <v>36935</v>
      </c>
      <c r="B235" s="101" t="s">
        <v>40</v>
      </c>
      <c r="C235" s="102" t="s">
        <v>507</v>
      </c>
      <c r="D235" s="101" t="s">
        <v>131</v>
      </c>
      <c r="E235" s="103"/>
      <c r="F235" s="103"/>
      <c r="G235" s="104" t="s">
        <v>43</v>
      </c>
      <c r="H235" s="103" t="n">
        <v>1</v>
      </c>
      <c r="I235" s="104" t="s">
        <v>508</v>
      </c>
      <c r="J235" s="84" t="s">
        <v>509</v>
      </c>
      <c r="K235" s="104" t="s">
        <v>45</v>
      </c>
      <c r="L235" s="104" t="s">
        <v>53</v>
      </c>
      <c r="M235" s="104" t="s">
        <v>53</v>
      </c>
      <c r="N235" s="105" t="n">
        <v>1</v>
      </c>
    </row>
    <row r="236" customFormat="false" ht="27" hidden="false" customHeight="false" outlineLevel="0" collapsed="false">
      <c r="A236" s="100" t="n">
        <v>36935</v>
      </c>
      <c r="B236" s="101" t="s">
        <v>40</v>
      </c>
      <c r="C236" s="102" t="s">
        <v>510</v>
      </c>
      <c r="D236" s="101" t="s">
        <v>51</v>
      </c>
      <c r="E236" s="103"/>
      <c r="F236" s="103"/>
      <c r="G236" s="104" t="s">
        <v>43</v>
      </c>
      <c r="H236" s="103" t="n">
        <v>1</v>
      </c>
      <c r="I236" s="104" t="s">
        <v>511</v>
      </c>
      <c r="J236" s="104" t="s">
        <v>512</v>
      </c>
      <c r="K236" s="104" t="s">
        <v>45</v>
      </c>
      <c r="L236" s="104" t="s">
        <v>53</v>
      </c>
      <c r="M236" s="104" t="s">
        <v>53</v>
      </c>
      <c r="N236" s="105" t="n">
        <v>1</v>
      </c>
    </row>
    <row r="237" customFormat="false" ht="27" hidden="false" customHeight="false" outlineLevel="0" collapsed="false">
      <c r="A237" s="100" t="n">
        <v>36935</v>
      </c>
      <c r="B237" s="101" t="s">
        <v>40</v>
      </c>
      <c r="C237" s="102" t="s">
        <v>513</v>
      </c>
      <c r="D237" s="101" t="s">
        <v>144</v>
      </c>
      <c r="E237" s="103"/>
      <c r="F237" s="103"/>
      <c r="G237" s="104" t="s">
        <v>43</v>
      </c>
      <c r="H237" s="103" t="n">
        <v>1</v>
      </c>
      <c r="I237" s="104" t="s">
        <v>514</v>
      </c>
      <c r="J237" s="104" t="s">
        <v>515</v>
      </c>
      <c r="K237" s="104" t="s">
        <v>45</v>
      </c>
      <c r="L237" s="104" t="s">
        <v>53</v>
      </c>
      <c r="M237" s="104" t="s">
        <v>53</v>
      </c>
      <c r="N237" s="105" t="n">
        <v>1</v>
      </c>
    </row>
    <row r="238" customFormat="false" ht="27" hidden="false" customHeight="false" outlineLevel="0" collapsed="false">
      <c r="A238" s="100" t="n">
        <v>36935</v>
      </c>
      <c r="B238" s="101" t="s">
        <v>40</v>
      </c>
      <c r="C238" s="102" t="s">
        <v>397</v>
      </c>
      <c r="D238" s="101" t="s">
        <v>144</v>
      </c>
      <c r="E238" s="103"/>
      <c r="F238" s="103"/>
      <c r="G238" s="104" t="s">
        <v>43</v>
      </c>
      <c r="H238" s="103" t="n">
        <v>1</v>
      </c>
      <c r="I238" s="104" t="s">
        <v>10</v>
      </c>
      <c r="J238" s="84" t="s">
        <v>516</v>
      </c>
      <c r="K238" s="104" t="s">
        <v>53</v>
      </c>
      <c r="L238" s="104" t="s">
        <v>53</v>
      </c>
      <c r="M238" s="104" t="s">
        <v>53</v>
      </c>
      <c r="N238" s="105" t="n">
        <v>1</v>
      </c>
    </row>
    <row r="239" customFormat="false" ht="27" hidden="false" customHeight="false" outlineLevel="0" collapsed="false">
      <c r="A239" s="100" t="n">
        <v>36935</v>
      </c>
      <c r="B239" s="101" t="s">
        <v>40</v>
      </c>
      <c r="C239" s="102" t="s">
        <v>517</v>
      </c>
      <c r="D239" s="101" t="s">
        <v>144</v>
      </c>
      <c r="E239" s="103"/>
      <c r="F239" s="103"/>
      <c r="G239" s="104" t="s">
        <v>43</v>
      </c>
      <c r="H239" s="103" t="n">
        <v>1</v>
      </c>
      <c r="I239" s="104" t="s">
        <v>518</v>
      </c>
      <c r="J239" s="84" t="s">
        <v>516</v>
      </c>
      <c r="K239" s="104" t="s">
        <v>53</v>
      </c>
      <c r="L239" s="104" t="s">
        <v>53</v>
      </c>
      <c r="M239" s="104" t="s">
        <v>53</v>
      </c>
      <c r="N239" s="105" t="n">
        <v>1</v>
      </c>
    </row>
    <row r="240" customFormat="false" ht="40.5" hidden="false" customHeight="false" outlineLevel="0" collapsed="false">
      <c r="A240" s="100" t="n">
        <v>36934</v>
      </c>
      <c r="B240" s="101" t="s">
        <v>40</v>
      </c>
      <c r="C240" s="102" t="s">
        <v>513</v>
      </c>
      <c r="D240" s="101" t="s">
        <v>144</v>
      </c>
      <c r="E240" s="103"/>
      <c r="F240" s="103"/>
      <c r="G240" s="104" t="s">
        <v>43</v>
      </c>
      <c r="H240" s="103" t="n">
        <v>1</v>
      </c>
      <c r="I240" s="104" t="s">
        <v>519</v>
      </c>
      <c r="J240" s="104" t="s">
        <v>520</v>
      </c>
      <c r="K240" s="104" t="s">
        <v>45</v>
      </c>
      <c r="L240" s="104" t="s">
        <v>53</v>
      </c>
      <c r="M240" s="104" t="s">
        <v>53</v>
      </c>
      <c r="N240" s="105" t="n">
        <v>2</v>
      </c>
    </row>
    <row r="241" customFormat="false" ht="27" hidden="false" customHeight="false" outlineLevel="0" collapsed="false">
      <c r="A241" s="100" t="n">
        <v>36934</v>
      </c>
      <c r="B241" s="101" t="s">
        <v>40</v>
      </c>
      <c r="C241" s="102" t="s">
        <v>500</v>
      </c>
      <c r="D241" s="101" t="s">
        <v>131</v>
      </c>
      <c r="E241" s="103"/>
      <c r="F241" s="103"/>
      <c r="G241" s="104" t="s">
        <v>43</v>
      </c>
      <c r="H241" s="103" t="n">
        <v>3</v>
      </c>
      <c r="I241" s="104" t="s">
        <v>521</v>
      </c>
      <c r="J241" s="104" t="s">
        <v>522</v>
      </c>
      <c r="K241" s="104" t="s">
        <v>53</v>
      </c>
      <c r="L241" s="104" t="s">
        <v>53</v>
      </c>
      <c r="M241" s="104" t="s">
        <v>53</v>
      </c>
      <c r="N241" s="105" t="n">
        <v>1</v>
      </c>
    </row>
    <row r="242" customFormat="false" ht="27" hidden="false" customHeight="false" outlineLevel="0" collapsed="false">
      <c r="A242" s="100" t="n">
        <v>36931</v>
      </c>
      <c r="B242" s="101" t="s">
        <v>40</v>
      </c>
      <c r="C242" s="102" t="s">
        <v>523</v>
      </c>
      <c r="D242" s="101" t="s">
        <v>47</v>
      </c>
      <c r="E242" s="103"/>
      <c r="F242" s="103"/>
      <c r="G242" s="104" t="s">
        <v>43</v>
      </c>
      <c r="H242" s="103" t="n">
        <v>1</v>
      </c>
      <c r="I242" s="104" t="s">
        <v>524</v>
      </c>
      <c r="J242" s="104" t="s">
        <v>152</v>
      </c>
      <c r="K242" s="104" t="s">
        <v>279</v>
      </c>
      <c r="L242" s="104" t="s">
        <v>279</v>
      </c>
      <c r="M242" s="104" t="s">
        <v>279</v>
      </c>
      <c r="N242" s="105" t="n">
        <v>1</v>
      </c>
    </row>
    <row r="243" customFormat="false" ht="42.75" hidden="false" customHeight="true" outlineLevel="0" collapsed="false">
      <c r="A243" s="100" t="n">
        <v>36931</v>
      </c>
      <c r="B243" s="101" t="s">
        <v>40</v>
      </c>
      <c r="C243" s="102" t="s">
        <v>525</v>
      </c>
      <c r="D243" s="101" t="s">
        <v>144</v>
      </c>
      <c r="E243" s="103"/>
      <c r="F243" s="103"/>
      <c r="G243" s="104" t="s">
        <v>43</v>
      </c>
      <c r="H243" s="103" t="n">
        <v>1</v>
      </c>
      <c r="I243" s="104" t="s">
        <v>526</v>
      </c>
      <c r="J243" s="84" t="s">
        <v>527</v>
      </c>
      <c r="K243" s="104" t="s">
        <v>45</v>
      </c>
      <c r="L243" s="104" t="s">
        <v>45</v>
      </c>
      <c r="M243" s="104" t="s">
        <v>279</v>
      </c>
      <c r="N243" s="105" t="n">
        <v>1</v>
      </c>
    </row>
    <row r="244" customFormat="false" ht="42" hidden="false" customHeight="true" outlineLevel="0" collapsed="false">
      <c r="A244" s="100" t="n">
        <v>36931</v>
      </c>
      <c r="B244" s="101" t="s">
        <v>40</v>
      </c>
      <c r="C244" s="102" t="s">
        <v>528</v>
      </c>
      <c r="D244" s="101" t="s">
        <v>144</v>
      </c>
      <c r="E244" s="103"/>
      <c r="F244" s="103"/>
      <c r="G244" s="104" t="s">
        <v>43</v>
      </c>
      <c r="H244" s="103" t="n">
        <v>3</v>
      </c>
      <c r="I244" s="104" t="s">
        <v>529</v>
      </c>
      <c r="J244" s="104"/>
      <c r="K244" s="104" t="s">
        <v>279</v>
      </c>
      <c r="L244" s="104" t="s">
        <v>279</v>
      </c>
      <c r="M244" s="104" t="s">
        <v>279</v>
      </c>
      <c r="N244" s="105"/>
    </row>
    <row r="245" customFormat="false" ht="40.5" hidden="false" customHeight="true" outlineLevel="0" collapsed="false">
      <c r="A245" s="100" t="n">
        <v>36931</v>
      </c>
      <c r="B245" s="101" t="s">
        <v>40</v>
      </c>
      <c r="C245" s="102" t="s">
        <v>530</v>
      </c>
      <c r="D245" s="101" t="s">
        <v>144</v>
      </c>
      <c r="E245" s="103"/>
      <c r="F245" s="103"/>
      <c r="G245" s="104" t="s">
        <v>43</v>
      </c>
      <c r="H245" s="103" t="n">
        <v>3</v>
      </c>
      <c r="I245" s="104" t="s">
        <v>529</v>
      </c>
      <c r="J245" s="104"/>
      <c r="K245" s="104" t="s">
        <v>279</v>
      </c>
      <c r="L245" s="104" t="s">
        <v>279</v>
      </c>
      <c r="M245" s="104" t="s">
        <v>279</v>
      </c>
      <c r="N245" s="105"/>
    </row>
    <row r="246" customFormat="false" ht="36.75" hidden="false" customHeight="true" outlineLevel="0" collapsed="false">
      <c r="A246" s="100" t="n">
        <v>36931</v>
      </c>
      <c r="B246" s="101" t="s">
        <v>40</v>
      </c>
      <c r="C246" s="102" t="s">
        <v>531</v>
      </c>
      <c r="D246" s="101" t="s">
        <v>144</v>
      </c>
      <c r="E246" s="103"/>
      <c r="F246" s="103"/>
      <c r="G246" s="104" t="s">
        <v>43</v>
      </c>
      <c r="H246" s="103" t="n">
        <v>1</v>
      </c>
      <c r="I246" s="104" t="s">
        <v>532</v>
      </c>
      <c r="J246" s="84" t="s">
        <v>516</v>
      </c>
      <c r="K246" s="104" t="s">
        <v>45</v>
      </c>
      <c r="L246" s="104" t="s">
        <v>45</v>
      </c>
      <c r="M246" s="104" t="s">
        <v>279</v>
      </c>
      <c r="N246" s="105" t="n">
        <v>1</v>
      </c>
    </row>
    <row r="247" customFormat="false" ht="40.5" hidden="false" customHeight="false" outlineLevel="0" collapsed="false">
      <c r="A247" s="100" t="n">
        <v>36931</v>
      </c>
      <c r="B247" s="101" t="s">
        <v>40</v>
      </c>
      <c r="C247" s="102" t="s">
        <v>533</v>
      </c>
      <c r="D247" s="101" t="s">
        <v>51</v>
      </c>
      <c r="E247" s="103"/>
      <c r="F247" s="103"/>
      <c r="G247" s="104" t="s">
        <v>43</v>
      </c>
      <c r="H247" s="103" t="n">
        <v>3</v>
      </c>
      <c r="I247" s="106" t="s">
        <v>534</v>
      </c>
      <c r="J247" s="104" t="s">
        <v>535</v>
      </c>
      <c r="K247" s="104" t="s">
        <v>45</v>
      </c>
      <c r="L247" s="104" t="s">
        <v>280</v>
      </c>
      <c r="M247" s="104" t="s">
        <v>280</v>
      </c>
      <c r="N247" s="105" t="n">
        <v>1</v>
      </c>
    </row>
    <row r="248" customFormat="false" ht="27.75" hidden="false" customHeight="true" outlineLevel="0" collapsed="false">
      <c r="A248" s="100" t="n">
        <v>36931</v>
      </c>
      <c r="B248" s="101" t="s">
        <v>40</v>
      </c>
      <c r="C248" s="102" t="s">
        <v>536</v>
      </c>
      <c r="D248" s="101" t="s">
        <v>144</v>
      </c>
      <c r="E248" s="103"/>
      <c r="F248" s="103"/>
      <c r="G248" s="104" t="s">
        <v>43</v>
      </c>
      <c r="H248" s="103" t="n">
        <v>1</v>
      </c>
      <c r="I248" s="104" t="s">
        <v>537</v>
      </c>
      <c r="J248" s="84" t="s">
        <v>516</v>
      </c>
      <c r="K248" s="104" t="s">
        <v>279</v>
      </c>
      <c r="L248" s="104" t="s">
        <v>279</v>
      </c>
      <c r="M248" s="104" t="s">
        <v>279</v>
      </c>
      <c r="N248" s="105" t="n">
        <v>1</v>
      </c>
    </row>
    <row r="249" customFormat="false" ht="40.5" hidden="false" customHeight="true" outlineLevel="0" collapsed="false">
      <c r="A249" s="100" t="n">
        <v>36930</v>
      </c>
      <c r="B249" s="81" t="s">
        <v>40</v>
      </c>
      <c r="C249" s="82" t="s">
        <v>538</v>
      </c>
      <c r="D249" s="81" t="s">
        <v>144</v>
      </c>
      <c r="E249" s="83"/>
      <c r="F249" s="83"/>
      <c r="G249" s="84" t="s">
        <v>43</v>
      </c>
      <c r="H249" s="83" t="n">
        <v>1</v>
      </c>
      <c r="I249" s="84" t="s">
        <v>539</v>
      </c>
      <c r="J249" s="84" t="s">
        <v>540</v>
      </c>
      <c r="K249" s="84" t="s">
        <v>279</v>
      </c>
      <c r="L249" s="84" t="s">
        <v>280</v>
      </c>
      <c r="M249" s="84" t="s">
        <v>280</v>
      </c>
      <c r="N249" s="85" t="n">
        <v>1</v>
      </c>
    </row>
    <row r="250" customFormat="false" ht="64.5" hidden="false" customHeight="true" outlineLevel="0" collapsed="false">
      <c r="A250" s="100" t="n">
        <v>36930</v>
      </c>
      <c r="B250" s="81" t="s">
        <v>40</v>
      </c>
      <c r="C250" s="82" t="s">
        <v>541</v>
      </c>
      <c r="D250" s="81" t="s">
        <v>542</v>
      </c>
      <c r="E250" s="83"/>
      <c r="F250" s="83"/>
      <c r="G250" s="84" t="s">
        <v>43</v>
      </c>
      <c r="H250" s="83" t="n">
        <v>1</v>
      </c>
      <c r="I250" s="84" t="s">
        <v>543</v>
      </c>
      <c r="J250" s="84" t="s">
        <v>544</v>
      </c>
      <c r="K250" s="84" t="s">
        <v>45</v>
      </c>
      <c r="L250" s="84" t="s">
        <v>279</v>
      </c>
      <c r="M250" s="84" t="s">
        <v>279</v>
      </c>
      <c r="N250" s="85" t="n">
        <v>1</v>
      </c>
    </row>
    <row r="251" customFormat="false" ht="38.25" hidden="false" customHeight="true" outlineLevel="0" collapsed="false">
      <c r="A251" s="100" t="n">
        <v>36930</v>
      </c>
      <c r="B251" s="81" t="s">
        <v>40</v>
      </c>
      <c r="C251" s="82" t="s">
        <v>545</v>
      </c>
      <c r="D251" s="81" t="s">
        <v>51</v>
      </c>
      <c r="E251" s="83"/>
      <c r="F251" s="83"/>
      <c r="G251" s="84" t="s">
        <v>43</v>
      </c>
      <c r="H251" s="83" t="n">
        <v>1</v>
      </c>
      <c r="I251" s="84" t="s">
        <v>546</v>
      </c>
      <c r="J251" s="84" t="s">
        <v>547</v>
      </c>
      <c r="K251" s="84" t="s">
        <v>45</v>
      </c>
      <c r="L251" s="84" t="s">
        <v>279</v>
      </c>
      <c r="M251" s="84" t="s">
        <v>279</v>
      </c>
      <c r="N251" s="85" t="n">
        <v>1</v>
      </c>
    </row>
    <row r="252" customFormat="false" ht="40.5" hidden="false" customHeight="true" outlineLevel="0" collapsed="false">
      <c r="A252" s="100" t="n">
        <v>36929</v>
      </c>
      <c r="B252" s="107" t="s">
        <v>40</v>
      </c>
      <c r="C252" s="82" t="s">
        <v>541</v>
      </c>
      <c r="D252" s="81" t="s">
        <v>542</v>
      </c>
      <c r="E252" s="83"/>
      <c r="F252" s="83"/>
      <c r="G252" s="84" t="s">
        <v>43</v>
      </c>
      <c r="H252" s="83" t="n">
        <v>1</v>
      </c>
      <c r="I252" s="84" t="s">
        <v>548</v>
      </c>
      <c r="J252" s="84" t="s">
        <v>544</v>
      </c>
      <c r="K252" s="84" t="s">
        <v>45</v>
      </c>
      <c r="L252" s="84" t="s">
        <v>53</v>
      </c>
      <c r="M252" s="84" t="s">
        <v>53</v>
      </c>
      <c r="N252" s="85" t="n">
        <v>1</v>
      </c>
    </row>
    <row r="253" customFormat="false" ht="40.5" hidden="false" customHeight="false" outlineLevel="0" collapsed="false">
      <c r="A253" s="100" t="n">
        <v>36929</v>
      </c>
      <c r="B253" s="107" t="s">
        <v>40</v>
      </c>
      <c r="C253" s="82" t="s">
        <v>549</v>
      </c>
      <c r="D253" s="81" t="s">
        <v>550</v>
      </c>
      <c r="E253" s="83"/>
      <c r="F253" s="83"/>
      <c r="G253" s="84" t="s">
        <v>551</v>
      </c>
      <c r="H253" s="83" t="n">
        <v>1</v>
      </c>
      <c r="I253" s="84" t="s">
        <v>552</v>
      </c>
      <c r="J253" s="84" t="s">
        <v>553</v>
      </c>
      <c r="K253" s="84" t="s">
        <v>45</v>
      </c>
      <c r="L253" s="84" t="s">
        <v>53</v>
      </c>
      <c r="M253" s="84" t="s">
        <v>53</v>
      </c>
      <c r="N253" s="85" t="n">
        <v>1</v>
      </c>
    </row>
    <row r="254" customFormat="false" ht="27" hidden="false" customHeight="false" outlineLevel="0" collapsed="false">
      <c r="A254" s="100" t="n">
        <v>36929</v>
      </c>
      <c r="B254" s="107" t="s">
        <v>40</v>
      </c>
      <c r="C254" s="82" t="s">
        <v>554</v>
      </c>
      <c r="D254" s="81" t="s">
        <v>234</v>
      </c>
      <c r="E254" s="83"/>
      <c r="F254" s="83"/>
      <c r="G254" s="84" t="s">
        <v>43</v>
      </c>
      <c r="H254" s="83" t="n">
        <v>1</v>
      </c>
      <c r="I254" s="84" t="s">
        <v>555</v>
      </c>
      <c r="J254" s="84" t="s">
        <v>556</v>
      </c>
      <c r="K254" s="84" t="s">
        <v>53</v>
      </c>
      <c r="L254" s="84" t="s">
        <v>45</v>
      </c>
      <c r="M254" s="84" t="s">
        <v>45</v>
      </c>
      <c r="N254" s="85" t="n">
        <v>1</v>
      </c>
    </row>
    <row r="255" customFormat="false" ht="27" hidden="false" customHeight="false" outlineLevel="0" collapsed="false">
      <c r="A255" s="100" t="n">
        <v>36929</v>
      </c>
      <c r="B255" s="107" t="s">
        <v>40</v>
      </c>
      <c r="C255" s="82" t="s">
        <v>456</v>
      </c>
      <c r="D255" s="81" t="s">
        <v>51</v>
      </c>
      <c r="E255" s="83"/>
      <c r="F255" s="83"/>
      <c r="G255" s="84" t="s">
        <v>43</v>
      </c>
      <c r="H255" s="83" t="n">
        <v>1</v>
      </c>
      <c r="I255" s="84" t="s">
        <v>557</v>
      </c>
      <c r="J255" s="84" t="s">
        <v>558</v>
      </c>
      <c r="K255" s="84" t="s">
        <v>53</v>
      </c>
      <c r="L255" s="84" t="s">
        <v>45</v>
      </c>
      <c r="M255" s="84" t="s">
        <v>45</v>
      </c>
      <c r="N255" s="85" t="n">
        <v>1</v>
      </c>
    </row>
    <row r="256" customFormat="false" ht="40.5" hidden="false" customHeight="false" outlineLevel="0" collapsed="false">
      <c r="A256" s="100" t="n">
        <v>36929</v>
      </c>
      <c r="B256" s="107" t="s">
        <v>40</v>
      </c>
      <c r="C256" s="82" t="s">
        <v>559</v>
      </c>
      <c r="D256" s="81" t="s">
        <v>55</v>
      </c>
      <c r="E256" s="83"/>
      <c r="F256" s="83"/>
      <c r="G256" s="84" t="s">
        <v>43</v>
      </c>
      <c r="H256" s="83" t="n">
        <v>1</v>
      </c>
      <c r="I256" s="84" t="s">
        <v>560</v>
      </c>
      <c r="J256" s="84" t="s">
        <v>561</v>
      </c>
      <c r="K256" s="84" t="s">
        <v>53</v>
      </c>
      <c r="L256" s="84" t="s">
        <v>53</v>
      </c>
      <c r="M256" s="84" t="s">
        <v>562</v>
      </c>
      <c r="N256" s="85" t="n">
        <v>1</v>
      </c>
    </row>
    <row r="257" customFormat="false" ht="27" hidden="false" customHeight="false" outlineLevel="0" collapsed="false">
      <c r="A257" s="100" t="n">
        <v>36929</v>
      </c>
      <c r="B257" s="107" t="s">
        <v>40</v>
      </c>
      <c r="C257" s="82" t="s">
        <v>563</v>
      </c>
      <c r="D257" s="81" t="s">
        <v>144</v>
      </c>
      <c r="E257" s="83"/>
      <c r="F257" s="83"/>
      <c r="G257" s="84" t="s">
        <v>43</v>
      </c>
      <c r="H257" s="83" t="n">
        <v>1</v>
      </c>
      <c r="I257" s="84" t="s">
        <v>564</v>
      </c>
      <c r="J257" s="84" t="s">
        <v>516</v>
      </c>
      <c r="K257" s="84" t="s">
        <v>53</v>
      </c>
      <c r="L257" s="84" t="s">
        <v>45</v>
      </c>
      <c r="M257" s="84" t="s">
        <v>45</v>
      </c>
      <c r="N257" s="85" t="n">
        <v>1</v>
      </c>
    </row>
    <row r="258" customFormat="false" ht="27.75" hidden="false" customHeight="false" outlineLevel="0" collapsed="false">
      <c r="A258" s="100" t="n">
        <v>36929</v>
      </c>
      <c r="B258" s="107" t="s">
        <v>40</v>
      </c>
      <c r="C258" s="107" t="s">
        <v>46</v>
      </c>
      <c r="D258" s="107" t="s">
        <v>51</v>
      </c>
      <c r="E258" s="83"/>
      <c r="F258" s="83"/>
      <c r="G258" s="84" t="s">
        <v>43</v>
      </c>
      <c r="H258" s="83" t="n">
        <v>1</v>
      </c>
      <c r="I258" s="84" t="s">
        <v>565</v>
      </c>
      <c r="J258" s="84" t="s">
        <v>566</v>
      </c>
      <c r="K258" s="84" t="s">
        <v>45</v>
      </c>
      <c r="L258" s="84" t="s">
        <v>45</v>
      </c>
      <c r="M258" s="84" t="s">
        <v>45</v>
      </c>
      <c r="N258" s="85" t="n">
        <v>1</v>
      </c>
    </row>
    <row r="259" customFormat="false" ht="13.5" hidden="false" customHeight="false" outlineLevel="0" collapsed="false">
      <c r="A259" s="93" t="s">
        <v>567</v>
      </c>
      <c r="B259" s="74"/>
      <c r="C259" s="75"/>
      <c r="D259" s="74" t="n">
        <f aca="false">COUNT(H261:H283)</f>
        <v>21</v>
      </c>
      <c r="E259" s="89"/>
      <c r="F259" s="89"/>
      <c r="G259" s="90"/>
      <c r="H259" s="89"/>
      <c r="I259" s="90"/>
      <c r="J259" s="90"/>
      <c r="K259" s="90"/>
      <c r="L259" s="90"/>
      <c r="M259" s="90"/>
      <c r="N259" s="91"/>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c r="AW259" s="108"/>
      <c r="AX259" s="108"/>
      <c r="AY259" s="108"/>
      <c r="AZ259" s="108"/>
      <c r="BA259" s="108"/>
      <c r="BB259" s="108"/>
      <c r="BC259" s="108"/>
      <c r="BD259" s="108"/>
      <c r="BE259" s="108"/>
      <c r="BF259" s="108"/>
      <c r="BG259" s="108"/>
      <c r="BH259" s="108"/>
      <c r="BI259" s="108"/>
      <c r="BJ259" s="108"/>
      <c r="BK259" s="108"/>
      <c r="BL259" s="108"/>
      <c r="BM259" s="108"/>
      <c r="BN259" s="108"/>
      <c r="BO259" s="108"/>
      <c r="BP259" s="108"/>
      <c r="BQ259" s="108"/>
      <c r="BR259" s="108"/>
      <c r="BS259" s="108"/>
      <c r="BT259" s="108"/>
      <c r="BU259" s="108"/>
      <c r="BV259" s="108"/>
      <c r="BW259" s="108"/>
      <c r="BX259" s="108"/>
      <c r="BY259" s="108"/>
      <c r="BZ259" s="108"/>
      <c r="CA259" s="108"/>
      <c r="CB259" s="108"/>
      <c r="CC259" s="108"/>
      <c r="CD259" s="108"/>
      <c r="CE259" s="108"/>
      <c r="CF259" s="108"/>
      <c r="CG259" s="108"/>
      <c r="CH259" s="108"/>
      <c r="CI259" s="108"/>
      <c r="CJ259" s="108"/>
      <c r="CK259" s="108"/>
      <c r="CL259" s="108"/>
      <c r="CM259" s="108"/>
      <c r="CN259" s="108"/>
      <c r="CO259" s="108"/>
      <c r="CP259" s="108"/>
      <c r="CQ259" s="108"/>
      <c r="CR259" s="108"/>
      <c r="CS259" s="108"/>
      <c r="CT259" s="108"/>
      <c r="CU259" s="108"/>
      <c r="CV259" s="108"/>
      <c r="CW259" s="108"/>
      <c r="CX259" s="108"/>
      <c r="CY259" s="108"/>
      <c r="CZ259" s="108"/>
      <c r="DA259" s="108"/>
      <c r="DB259" s="108"/>
      <c r="DC259" s="108"/>
      <c r="DD259" s="108"/>
      <c r="DE259" s="108"/>
      <c r="DF259" s="108"/>
      <c r="DG259" s="108"/>
      <c r="DH259" s="108"/>
      <c r="DI259" s="108"/>
      <c r="DJ259" s="108"/>
      <c r="DK259" s="108"/>
      <c r="DL259" s="108"/>
      <c r="DM259" s="108"/>
      <c r="DN259" s="108"/>
      <c r="DO259" s="108"/>
      <c r="DP259" s="108"/>
      <c r="DQ259" s="108"/>
      <c r="DR259" s="108"/>
      <c r="DS259" s="108"/>
      <c r="DT259" s="108"/>
      <c r="DU259" s="108"/>
      <c r="DV259" s="108"/>
      <c r="DW259" s="108"/>
      <c r="DX259" s="108"/>
      <c r="DY259" s="108"/>
      <c r="DZ259" s="108"/>
      <c r="EA259" s="108"/>
      <c r="EB259" s="108"/>
      <c r="EC259" s="108"/>
      <c r="ED259" s="108"/>
      <c r="EE259" s="108"/>
      <c r="EF259" s="108"/>
      <c r="EG259" s="108"/>
      <c r="EH259" s="108"/>
      <c r="EI259" s="108"/>
      <c r="EJ259" s="108"/>
      <c r="EK259" s="108"/>
      <c r="EL259" s="108"/>
      <c r="EM259" s="108"/>
      <c r="EN259" s="108"/>
      <c r="EO259" s="108"/>
      <c r="EP259" s="108"/>
      <c r="EQ259" s="108"/>
      <c r="ER259" s="108"/>
      <c r="ES259" s="108"/>
      <c r="ET259" s="108"/>
      <c r="EU259" s="108"/>
      <c r="EV259" s="108"/>
      <c r="EW259" s="108"/>
      <c r="EX259" s="108"/>
      <c r="EY259" s="108"/>
      <c r="EZ259" s="108"/>
      <c r="FA259" s="108"/>
      <c r="FB259" s="108"/>
      <c r="FC259" s="108"/>
      <c r="FD259" s="108"/>
      <c r="FE259" s="108"/>
      <c r="FF259" s="108"/>
      <c r="FG259" s="108"/>
      <c r="FH259" s="108"/>
      <c r="FI259" s="108"/>
      <c r="FJ259" s="108"/>
      <c r="FK259" s="108"/>
      <c r="FL259" s="108"/>
      <c r="FM259" s="108"/>
      <c r="FN259" s="108"/>
      <c r="FO259" s="108"/>
      <c r="FP259" s="108"/>
      <c r="FQ259" s="108"/>
      <c r="FR259" s="108"/>
      <c r="FS259" s="108"/>
      <c r="FT259" s="108"/>
      <c r="FU259" s="108"/>
      <c r="FV259" s="108"/>
      <c r="FW259" s="108"/>
      <c r="FX259" s="108"/>
      <c r="FY259" s="108"/>
      <c r="FZ259" s="108"/>
      <c r="GA259" s="108"/>
      <c r="GB259" s="108"/>
      <c r="GC259" s="108"/>
      <c r="GD259" s="108"/>
      <c r="GE259" s="108"/>
      <c r="GF259" s="108"/>
      <c r="GG259" s="108"/>
      <c r="GH259" s="108"/>
      <c r="GI259" s="108"/>
      <c r="GJ259" s="108"/>
      <c r="GK259" s="108"/>
      <c r="GL259" s="108"/>
      <c r="GM259" s="108"/>
      <c r="GN259" s="108"/>
      <c r="GO259" s="108"/>
      <c r="GP259" s="108"/>
      <c r="GQ259" s="108"/>
      <c r="GR259" s="108"/>
      <c r="GS259" s="108"/>
      <c r="GT259" s="108"/>
      <c r="GU259" s="108"/>
      <c r="GV259" s="108"/>
      <c r="GW259" s="108"/>
      <c r="GX259" s="108"/>
      <c r="GY259" s="108"/>
      <c r="GZ259" s="108"/>
      <c r="HA259" s="108"/>
      <c r="HB259" s="108"/>
      <c r="HC259" s="108"/>
      <c r="HD259" s="108"/>
      <c r="HE259" s="108"/>
      <c r="HF259" s="108"/>
      <c r="HG259" s="108"/>
      <c r="HH259" s="108"/>
      <c r="HI259" s="108"/>
      <c r="HJ259" s="108"/>
      <c r="HK259" s="108"/>
      <c r="HL259" s="108"/>
      <c r="HM259" s="108"/>
      <c r="HN259" s="108"/>
      <c r="HO259" s="108"/>
      <c r="HP259" s="108"/>
      <c r="HQ259" s="108"/>
      <c r="HR259" s="108"/>
      <c r="HS259" s="108"/>
      <c r="HT259" s="108"/>
      <c r="HU259" s="108"/>
      <c r="HV259" s="108"/>
      <c r="HW259" s="108"/>
      <c r="HX259" s="108"/>
      <c r="HY259" s="108"/>
      <c r="HZ259" s="108"/>
      <c r="IA259" s="108"/>
      <c r="IB259" s="108"/>
      <c r="IC259" s="108"/>
      <c r="ID259" s="108"/>
      <c r="IE259" s="108"/>
      <c r="IF259" s="108"/>
      <c r="IG259" s="108"/>
      <c r="IH259" s="108"/>
      <c r="II259" s="108"/>
      <c r="IJ259" s="108"/>
      <c r="IK259" s="108"/>
      <c r="IL259" s="108"/>
      <c r="IM259" s="108"/>
      <c r="IN259" s="108"/>
      <c r="IO259" s="108"/>
      <c r="IP259" s="108"/>
      <c r="IQ259" s="108"/>
      <c r="IR259" s="108"/>
      <c r="IS259" s="108"/>
      <c r="IT259" s="108"/>
      <c r="IU259" s="108"/>
      <c r="IV259" s="108"/>
      <c r="IW259" s="108"/>
    </row>
    <row r="260" customFormat="false" ht="13.5" hidden="false" customHeight="false" outlineLevel="0" collapsed="false">
      <c r="A260" s="80"/>
      <c r="B260" s="81"/>
      <c r="C260" s="82"/>
      <c r="D260" s="81"/>
      <c r="E260" s="83"/>
      <c r="F260" s="83"/>
      <c r="G260" s="84"/>
      <c r="H260" s="83"/>
      <c r="I260" s="84"/>
      <c r="J260" s="84"/>
      <c r="K260" s="84"/>
      <c r="L260" s="84"/>
      <c r="M260" s="84"/>
      <c r="N260" s="85"/>
    </row>
    <row r="261" customFormat="false" ht="13.5" hidden="false" customHeight="false" outlineLevel="0" collapsed="false">
      <c r="A261" s="80"/>
      <c r="B261" s="81"/>
      <c r="C261" s="82"/>
      <c r="D261" s="81"/>
      <c r="E261" s="83"/>
      <c r="F261" s="83"/>
      <c r="G261" s="84"/>
      <c r="H261" s="83"/>
      <c r="I261" s="84"/>
      <c r="J261" s="84"/>
      <c r="K261" s="84"/>
      <c r="L261" s="84"/>
      <c r="M261" s="84"/>
      <c r="N261" s="85"/>
    </row>
    <row r="262" customFormat="false" ht="13.5" hidden="false" customHeight="false" outlineLevel="0" collapsed="false">
      <c r="A262" s="80"/>
      <c r="B262" s="81"/>
      <c r="C262" s="82"/>
      <c r="D262" s="81"/>
      <c r="E262" s="83"/>
      <c r="F262" s="83"/>
      <c r="G262" s="84"/>
      <c r="H262" s="83"/>
      <c r="I262" s="84"/>
      <c r="J262" s="84"/>
      <c r="K262" s="84"/>
      <c r="L262" s="84"/>
      <c r="M262" s="84"/>
      <c r="N262" s="85"/>
    </row>
    <row r="263" customFormat="false" ht="13.5" hidden="false" customHeight="false" outlineLevel="0" collapsed="false">
      <c r="A263" s="80" t="n">
        <v>36928</v>
      </c>
      <c r="B263" s="81" t="s">
        <v>40</v>
      </c>
      <c r="C263" s="82" t="s">
        <v>568</v>
      </c>
      <c r="D263" s="81" t="s">
        <v>42</v>
      </c>
      <c r="E263" s="83"/>
      <c r="F263" s="83"/>
      <c r="G263" s="84" t="s">
        <v>43</v>
      </c>
      <c r="H263" s="83" t="n">
        <v>1</v>
      </c>
      <c r="I263" s="84" t="s">
        <v>569</v>
      </c>
      <c r="J263" s="84" t="s">
        <v>570</v>
      </c>
      <c r="K263" s="84" t="s">
        <v>571</v>
      </c>
      <c r="L263" s="84" t="s">
        <v>571</v>
      </c>
      <c r="M263" s="84" t="s">
        <v>571</v>
      </c>
      <c r="N263" s="85" t="n">
        <v>1</v>
      </c>
    </row>
    <row r="264" customFormat="false" ht="27" hidden="false" customHeight="false" outlineLevel="0" collapsed="false">
      <c r="A264" s="80" t="n">
        <v>36928</v>
      </c>
      <c r="B264" s="81" t="s">
        <v>40</v>
      </c>
      <c r="C264" s="82" t="s">
        <v>572</v>
      </c>
      <c r="D264" s="81" t="s">
        <v>55</v>
      </c>
      <c r="E264" s="83"/>
      <c r="F264" s="83"/>
      <c r="G264" s="84" t="s">
        <v>43</v>
      </c>
      <c r="H264" s="83" t="n">
        <v>1</v>
      </c>
      <c r="I264" s="84" t="s">
        <v>573</v>
      </c>
      <c r="J264" s="84" t="s">
        <v>574</v>
      </c>
      <c r="K264" s="84" t="s">
        <v>575</v>
      </c>
      <c r="L264" s="84" t="s">
        <v>575</v>
      </c>
      <c r="M264" s="84" t="s">
        <v>575</v>
      </c>
      <c r="N264" s="85" t="n">
        <v>1</v>
      </c>
    </row>
    <row r="265" customFormat="false" ht="94.5" hidden="false" customHeight="false" outlineLevel="0" collapsed="false">
      <c r="A265" s="80" t="n">
        <v>36928</v>
      </c>
      <c r="B265" s="81" t="s">
        <v>40</v>
      </c>
      <c r="C265" s="82" t="s">
        <v>576</v>
      </c>
      <c r="D265" s="81" t="s">
        <v>51</v>
      </c>
      <c r="E265" s="83"/>
      <c r="F265" s="83"/>
      <c r="G265" s="84" t="s">
        <v>43</v>
      </c>
      <c r="H265" s="83" t="n">
        <v>1</v>
      </c>
      <c r="I265" s="84" t="s">
        <v>577</v>
      </c>
      <c r="J265" s="84" t="s">
        <v>578</v>
      </c>
      <c r="K265" s="84" t="s">
        <v>571</v>
      </c>
      <c r="L265" s="84" t="s">
        <v>575</v>
      </c>
      <c r="M265" s="84" t="s">
        <v>575</v>
      </c>
      <c r="N265" s="85" t="n">
        <v>1</v>
      </c>
    </row>
    <row r="266" customFormat="false" ht="27" hidden="false" customHeight="false" outlineLevel="0" collapsed="false">
      <c r="A266" s="80" t="n">
        <v>36927</v>
      </c>
      <c r="B266" s="81" t="s">
        <v>40</v>
      </c>
      <c r="C266" s="82" t="s">
        <v>579</v>
      </c>
      <c r="D266" s="81"/>
      <c r="E266" s="83"/>
      <c r="F266" s="83"/>
      <c r="G266" s="84" t="s">
        <v>58</v>
      </c>
      <c r="H266" s="83" t="n">
        <v>3</v>
      </c>
      <c r="I266" s="84" t="s">
        <v>580</v>
      </c>
      <c r="J266" s="84" t="s">
        <v>581</v>
      </c>
      <c r="K266" s="84" t="s">
        <v>575</v>
      </c>
      <c r="L266" s="84" t="s">
        <v>575</v>
      </c>
      <c r="M266" s="84" t="s">
        <v>575</v>
      </c>
      <c r="N266" s="85" t="n">
        <v>1</v>
      </c>
    </row>
    <row r="267" customFormat="false" ht="27" hidden="false" customHeight="false" outlineLevel="0" collapsed="false">
      <c r="A267" s="80" t="n">
        <v>36927</v>
      </c>
      <c r="B267" s="81" t="s">
        <v>40</v>
      </c>
      <c r="C267" s="82" t="s">
        <v>582</v>
      </c>
      <c r="D267" s="81" t="s">
        <v>583</v>
      </c>
      <c r="E267" s="83"/>
      <c r="F267" s="83"/>
      <c r="G267" s="84" t="s">
        <v>43</v>
      </c>
      <c r="H267" s="83" t="n">
        <v>3</v>
      </c>
      <c r="I267" s="84" t="s">
        <v>584</v>
      </c>
      <c r="J267" s="84" t="s">
        <v>516</v>
      </c>
      <c r="K267" s="84" t="s">
        <v>575</v>
      </c>
      <c r="L267" s="84" t="s">
        <v>575</v>
      </c>
      <c r="M267" s="84" t="s">
        <v>575</v>
      </c>
      <c r="N267" s="85" t="n">
        <v>1</v>
      </c>
    </row>
    <row r="268" customFormat="false" ht="38.25" hidden="false" customHeight="true" outlineLevel="0" collapsed="false">
      <c r="A268" s="80" t="n">
        <v>36927</v>
      </c>
      <c r="B268" s="81" t="s">
        <v>40</v>
      </c>
      <c r="C268" s="82" t="s">
        <v>585</v>
      </c>
      <c r="D268" s="81" t="s">
        <v>42</v>
      </c>
      <c r="E268" s="83"/>
      <c r="F268" s="83"/>
      <c r="G268" s="84" t="s">
        <v>43</v>
      </c>
      <c r="H268" s="83" t="n">
        <v>3</v>
      </c>
      <c r="I268" s="84" t="s">
        <v>586</v>
      </c>
      <c r="J268" s="84" t="s">
        <v>570</v>
      </c>
      <c r="K268" s="84" t="s">
        <v>571</v>
      </c>
      <c r="L268" s="84" t="s">
        <v>571</v>
      </c>
      <c r="M268" s="84" t="s">
        <v>571</v>
      </c>
      <c r="N268" s="85" t="n">
        <v>1</v>
      </c>
    </row>
    <row r="269" customFormat="false" ht="27" hidden="false" customHeight="false" outlineLevel="0" collapsed="false">
      <c r="A269" s="80" t="n">
        <v>36927</v>
      </c>
      <c r="B269" s="81" t="s">
        <v>40</v>
      </c>
      <c r="C269" s="82" t="s">
        <v>587</v>
      </c>
      <c r="D269" s="81" t="s">
        <v>51</v>
      </c>
      <c r="E269" s="83"/>
      <c r="F269" s="83"/>
      <c r="G269" s="84" t="s">
        <v>43</v>
      </c>
      <c r="H269" s="83" t="n">
        <v>1</v>
      </c>
      <c r="I269" s="84" t="s">
        <v>588</v>
      </c>
      <c r="J269" s="84" t="s">
        <v>516</v>
      </c>
      <c r="K269" s="84" t="s">
        <v>571</v>
      </c>
      <c r="L269" s="84" t="s">
        <v>571</v>
      </c>
      <c r="M269" s="84" t="s">
        <v>571</v>
      </c>
      <c r="N269" s="85" t="n">
        <v>1</v>
      </c>
    </row>
    <row r="270" customFormat="false" ht="40.5" hidden="false" customHeight="false" outlineLevel="0" collapsed="false">
      <c r="A270" s="80" t="n">
        <v>36927</v>
      </c>
      <c r="B270" s="81" t="s">
        <v>40</v>
      </c>
      <c r="C270" s="82" t="s">
        <v>589</v>
      </c>
      <c r="D270" s="81" t="s">
        <v>590</v>
      </c>
      <c r="E270" s="83"/>
      <c r="F270" s="83"/>
      <c r="G270" s="84" t="s">
        <v>43</v>
      </c>
      <c r="H270" s="83" t="n">
        <v>3</v>
      </c>
      <c r="I270" s="84" t="s">
        <v>591</v>
      </c>
      <c r="J270" s="84" t="s">
        <v>516</v>
      </c>
      <c r="K270" s="84" t="s">
        <v>575</v>
      </c>
      <c r="L270" s="84" t="s">
        <v>575</v>
      </c>
      <c r="M270" s="84" t="s">
        <v>575</v>
      </c>
      <c r="N270" s="85" t="n">
        <v>1</v>
      </c>
    </row>
    <row r="271" customFormat="false" ht="40.5" hidden="false" customHeight="false" outlineLevel="0" collapsed="false">
      <c r="A271" s="80" t="n">
        <v>36927</v>
      </c>
      <c r="B271" s="81" t="s">
        <v>40</v>
      </c>
      <c r="C271" s="82" t="s">
        <v>50</v>
      </c>
      <c r="D271" s="81" t="s">
        <v>51</v>
      </c>
      <c r="E271" s="83"/>
      <c r="F271" s="83"/>
      <c r="G271" s="84" t="s">
        <v>43</v>
      </c>
      <c r="H271" s="83" t="n">
        <v>3</v>
      </c>
      <c r="I271" s="84" t="s">
        <v>592</v>
      </c>
      <c r="J271" s="84" t="s">
        <v>593</v>
      </c>
      <c r="K271" s="84" t="s">
        <v>575</v>
      </c>
      <c r="L271" s="84" t="s">
        <v>575</v>
      </c>
      <c r="M271" s="84" t="s">
        <v>575</v>
      </c>
      <c r="N271" s="85" t="n">
        <v>1</v>
      </c>
    </row>
    <row r="272" customFormat="false" ht="40.5" hidden="false" customHeight="false" outlineLevel="0" collapsed="false">
      <c r="A272" s="80" t="n">
        <v>36927</v>
      </c>
      <c r="B272" s="81" t="s">
        <v>40</v>
      </c>
      <c r="C272" s="82" t="s">
        <v>594</v>
      </c>
      <c r="D272" s="81" t="s">
        <v>161</v>
      </c>
      <c r="E272" s="83"/>
      <c r="F272" s="83"/>
      <c r="G272" s="84" t="s">
        <v>43</v>
      </c>
      <c r="H272" s="83" t="n">
        <v>1</v>
      </c>
      <c r="I272" s="84" t="s">
        <v>595</v>
      </c>
      <c r="J272" s="84" t="s">
        <v>596</v>
      </c>
      <c r="K272" s="84" t="s">
        <v>575</v>
      </c>
      <c r="L272" s="84" t="s">
        <v>575</v>
      </c>
      <c r="M272" s="84" t="s">
        <v>575</v>
      </c>
      <c r="N272" s="85" t="n">
        <v>1</v>
      </c>
    </row>
    <row r="273" customFormat="false" ht="40.5" hidden="false" customHeight="false" outlineLevel="0" collapsed="false">
      <c r="A273" s="80" t="n">
        <v>36924</v>
      </c>
      <c r="B273" s="81" t="s">
        <v>40</v>
      </c>
      <c r="C273" s="82" t="s">
        <v>597</v>
      </c>
      <c r="D273" s="81"/>
      <c r="E273" s="83"/>
      <c r="F273" s="83"/>
      <c r="G273" s="84" t="s">
        <v>58</v>
      </c>
      <c r="H273" s="83" t="n">
        <v>3</v>
      </c>
      <c r="I273" s="84" t="s">
        <v>598</v>
      </c>
      <c r="J273" s="84"/>
      <c r="K273" s="84" t="s">
        <v>575</v>
      </c>
      <c r="L273" s="84" t="s">
        <v>575</v>
      </c>
      <c r="M273" s="84" t="s">
        <v>575</v>
      </c>
      <c r="N273" s="85" t="n">
        <v>1</v>
      </c>
    </row>
    <row r="274" customFormat="false" ht="40.5" hidden="false" customHeight="false" outlineLevel="0" collapsed="false">
      <c r="A274" s="80" t="n">
        <v>36924</v>
      </c>
      <c r="B274" s="81" t="s">
        <v>40</v>
      </c>
      <c r="C274" s="82" t="s">
        <v>599</v>
      </c>
      <c r="D274" s="81"/>
      <c r="E274" s="83"/>
      <c r="F274" s="83"/>
      <c r="G274" s="84" t="s">
        <v>58</v>
      </c>
      <c r="H274" s="83" t="n">
        <v>2</v>
      </c>
      <c r="I274" s="84" t="s">
        <v>600</v>
      </c>
      <c r="J274" s="84" t="s">
        <v>601</v>
      </c>
      <c r="K274" s="84" t="s">
        <v>575</v>
      </c>
      <c r="L274" s="84" t="s">
        <v>575</v>
      </c>
      <c r="M274" s="84" t="s">
        <v>575</v>
      </c>
      <c r="N274" s="85" t="n">
        <v>1</v>
      </c>
    </row>
    <row r="275" customFormat="false" ht="40.5" hidden="false" customHeight="false" outlineLevel="0" collapsed="false">
      <c r="A275" s="80" t="n">
        <v>36924</v>
      </c>
      <c r="B275" s="81" t="s">
        <v>40</v>
      </c>
      <c r="C275" s="82" t="s">
        <v>602</v>
      </c>
      <c r="D275" s="81" t="s">
        <v>55</v>
      </c>
      <c r="E275" s="83"/>
      <c r="F275" s="83"/>
      <c r="G275" s="84" t="s">
        <v>43</v>
      </c>
      <c r="H275" s="83" t="n">
        <v>1</v>
      </c>
      <c r="I275" s="84" t="s">
        <v>603</v>
      </c>
      <c r="J275" s="84" t="s">
        <v>516</v>
      </c>
      <c r="K275" s="84" t="s">
        <v>575</v>
      </c>
      <c r="L275" s="84" t="s">
        <v>575</v>
      </c>
      <c r="M275" s="84" t="s">
        <v>571</v>
      </c>
      <c r="N275" s="85" t="n">
        <v>1</v>
      </c>
    </row>
    <row r="276" customFormat="false" ht="27" hidden="false" customHeight="false" outlineLevel="0" collapsed="false">
      <c r="A276" s="80" t="n">
        <v>36924</v>
      </c>
      <c r="B276" s="81" t="s">
        <v>40</v>
      </c>
      <c r="C276" s="82" t="s">
        <v>604</v>
      </c>
      <c r="D276" s="81" t="s">
        <v>55</v>
      </c>
      <c r="E276" s="83"/>
      <c r="F276" s="83"/>
      <c r="G276" s="84" t="s">
        <v>43</v>
      </c>
      <c r="H276" s="83" t="n">
        <v>1</v>
      </c>
      <c r="I276" s="84" t="s">
        <v>605</v>
      </c>
      <c r="J276" s="84" t="s">
        <v>516</v>
      </c>
      <c r="K276" s="84" t="s">
        <v>575</v>
      </c>
      <c r="L276" s="84" t="s">
        <v>571</v>
      </c>
      <c r="M276" s="84" t="s">
        <v>571</v>
      </c>
      <c r="N276" s="85" t="n">
        <v>1</v>
      </c>
    </row>
    <row r="277" customFormat="false" ht="27" hidden="false" customHeight="false" outlineLevel="0" collapsed="false">
      <c r="A277" s="80" t="n">
        <v>36924</v>
      </c>
      <c r="B277" s="81" t="s">
        <v>40</v>
      </c>
      <c r="C277" s="82" t="s">
        <v>606</v>
      </c>
      <c r="D277" s="81"/>
      <c r="E277" s="83"/>
      <c r="F277" s="83"/>
      <c r="G277" s="84" t="s">
        <v>43</v>
      </c>
      <c r="H277" s="83" t="n">
        <v>1</v>
      </c>
      <c r="I277" s="84" t="s">
        <v>607</v>
      </c>
      <c r="J277" s="84" t="s">
        <v>516</v>
      </c>
      <c r="K277" s="84" t="s">
        <v>571</v>
      </c>
      <c r="L277" s="84" t="s">
        <v>571</v>
      </c>
      <c r="M277" s="84" t="s">
        <v>571</v>
      </c>
      <c r="N277" s="85" t="n">
        <v>1</v>
      </c>
    </row>
    <row r="278" customFormat="false" ht="27" hidden="false" customHeight="false" outlineLevel="0" collapsed="false">
      <c r="A278" s="80" t="n">
        <v>36923</v>
      </c>
      <c r="B278" s="81" t="s">
        <v>40</v>
      </c>
      <c r="C278" s="82" t="s">
        <v>608</v>
      </c>
      <c r="D278" s="81"/>
      <c r="E278" s="83"/>
      <c r="F278" s="83"/>
      <c r="G278" s="84" t="s">
        <v>43</v>
      </c>
      <c r="H278" s="83" t="n">
        <v>1</v>
      </c>
      <c r="I278" s="84" t="s">
        <v>609</v>
      </c>
      <c r="J278" s="84" t="s">
        <v>578</v>
      </c>
      <c r="K278" s="84" t="s">
        <v>575</v>
      </c>
      <c r="L278" s="84" t="s">
        <v>571</v>
      </c>
      <c r="M278" s="84" t="s">
        <v>571</v>
      </c>
      <c r="N278" s="85" t="n">
        <v>1</v>
      </c>
    </row>
    <row r="279" customFormat="false" ht="79.5" hidden="false" customHeight="true" outlineLevel="0" collapsed="false">
      <c r="A279" s="80" t="n">
        <v>36923</v>
      </c>
      <c r="B279" s="81" t="s">
        <v>40</v>
      </c>
      <c r="C279" s="82" t="s">
        <v>610</v>
      </c>
      <c r="D279" s="81" t="s">
        <v>55</v>
      </c>
      <c r="E279" s="83"/>
      <c r="F279" s="83"/>
      <c r="G279" s="84" t="s">
        <v>43</v>
      </c>
      <c r="H279" s="83" t="n">
        <v>1</v>
      </c>
      <c r="I279" s="84" t="s">
        <v>611</v>
      </c>
      <c r="J279" s="84" t="s">
        <v>612</v>
      </c>
      <c r="K279" s="84" t="s">
        <v>575</v>
      </c>
      <c r="L279" s="84" t="s">
        <v>571</v>
      </c>
      <c r="M279" s="84" t="s">
        <v>571</v>
      </c>
      <c r="N279" s="85" t="n">
        <v>1</v>
      </c>
    </row>
    <row r="280" customFormat="false" ht="54" hidden="false" customHeight="true" outlineLevel="0" collapsed="false">
      <c r="A280" s="80" t="n">
        <v>36922</v>
      </c>
      <c r="B280" s="81" t="s">
        <v>40</v>
      </c>
      <c r="C280" s="82" t="s">
        <v>613</v>
      </c>
      <c r="D280" s="81" t="s">
        <v>55</v>
      </c>
      <c r="E280" s="83"/>
      <c r="F280" s="83"/>
      <c r="G280" s="84" t="s">
        <v>43</v>
      </c>
      <c r="H280" s="83" t="n">
        <v>1</v>
      </c>
      <c r="I280" s="84" t="s">
        <v>614</v>
      </c>
      <c r="J280" s="84" t="s">
        <v>615</v>
      </c>
      <c r="K280" s="84" t="s">
        <v>571</v>
      </c>
      <c r="L280" s="84" t="s">
        <v>575</v>
      </c>
      <c r="M280" s="84" t="s">
        <v>575</v>
      </c>
      <c r="N280" s="85" t="n">
        <v>1</v>
      </c>
    </row>
    <row r="281" customFormat="false" ht="40.5" hidden="false" customHeight="true" outlineLevel="0" collapsed="false">
      <c r="A281" s="80" t="n">
        <v>36922</v>
      </c>
      <c r="B281" s="81" t="s">
        <v>40</v>
      </c>
      <c r="C281" s="82" t="s">
        <v>616</v>
      </c>
      <c r="D281" s="81" t="s">
        <v>42</v>
      </c>
      <c r="E281" s="83"/>
      <c r="F281" s="83"/>
      <c r="G281" s="84" t="s">
        <v>43</v>
      </c>
      <c r="H281" s="83" t="n">
        <v>1</v>
      </c>
      <c r="I281" s="84" t="s">
        <v>617</v>
      </c>
      <c r="J281" s="84" t="s">
        <v>618</v>
      </c>
      <c r="K281" s="84" t="s">
        <v>571</v>
      </c>
      <c r="L281" s="84" t="s">
        <v>571</v>
      </c>
      <c r="M281" s="84" t="s">
        <v>571</v>
      </c>
      <c r="N281" s="85" t="n">
        <v>1</v>
      </c>
    </row>
    <row r="282" customFormat="false" ht="27" hidden="false" customHeight="false" outlineLevel="0" collapsed="false">
      <c r="A282" s="80" t="n">
        <v>36922</v>
      </c>
      <c r="B282" s="81" t="s">
        <v>40</v>
      </c>
      <c r="C282" s="82" t="s">
        <v>619</v>
      </c>
      <c r="D282" s="81" t="s">
        <v>55</v>
      </c>
      <c r="E282" s="83"/>
      <c r="F282" s="83"/>
      <c r="G282" s="84" t="s">
        <v>43</v>
      </c>
      <c r="H282" s="83" t="n">
        <v>1</v>
      </c>
      <c r="I282" s="84" t="s">
        <v>620</v>
      </c>
      <c r="J282" s="84" t="s">
        <v>516</v>
      </c>
      <c r="K282" s="84" t="s">
        <v>575</v>
      </c>
      <c r="L282" s="84" t="s">
        <v>571</v>
      </c>
      <c r="M282" s="84" t="s">
        <v>571</v>
      </c>
      <c r="N282" s="85" t="n">
        <v>1</v>
      </c>
    </row>
    <row r="283" customFormat="false" ht="27.75" hidden="false" customHeight="false" outlineLevel="0" collapsed="false">
      <c r="A283" s="80" t="n">
        <v>36922</v>
      </c>
      <c r="B283" s="81" t="s">
        <v>40</v>
      </c>
      <c r="C283" s="82" t="s">
        <v>621</v>
      </c>
      <c r="D283" s="81" t="s">
        <v>107</v>
      </c>
      <c r="E283" s="83"/>
      <c r="F283" s="83"/>
      <c r="G283" s="84" t="s">
        <v>43</v>
      </c>
      <c r="H283" s="83" t="n">
        <v>1</v>
      </c>
      <c r="I283" s="84" t="s">
        <v>620</v>
      </c>
      <c r="J283" s="84" t="s">
        <v>516</v>
      </c>
      <c r="K283" s="84" t="s">
        <v>575</v>
      </c>
      <c r="L283" s="84" t="s">
        <v>571</v>
      </c>
      <c r="M283" s="84" t="s">
        <v>571</v>
      </c>
      <c r="N283" s="85" t="n">
        <v>1</v>
      </c>
    </row>
    <row r="284" customFormat="false" ht="13.5" hidden="false" customHeight="false" outlineLevel="0" collapsed="false">
      <c r="A284" s="93" t="s">
        <v>622</v>
      </c>
      <c r="B284" s="74"/>
      <c r="C284" s="75"/>
      <c r="D284" s="74" t="n">
        <f aca="false">COUNT(H287:H310)</f>
        <v>24</v>
      </c>
      <c r="E284" s="89"/>
      <c r="F284" s="89"/>
      <c r="G284" s="90"/>
      <c r="H284" s="89"/>
      <c r="I284" s="90"/>
      <c r="J284" s="90"/>
      <c r="K284" s="90"/>
      <c r="L284" s="90"/>
      <c r="M284" s="90"/>
      <c r="N284" s="91"/>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8"/>
      <c r="AL284" s="108"/>
      <c r="AM284" s="108"/>
      <c r="AN284" s="108"/>
      <c r="AO284" s="108"/>
      <c r="AP284" s="108"/>
      <c r="AQ284" s="108"/>
      <c r="AR284" s="108"/>
      <c r="AS284" s="108"/>
      <c r="AT284" s="108"/>
      <c r="AU284" s="108"/>
      <c r="AV284" s="108"/>
      <c r="AW284" s="108"/>
      <c r="AX284" s="108"/>
      <c r="AY284" s="108"/>
      <c r="AZ284" s="108"/>
      <c r="BA284" s="108"/>
      <c r="BB284" s="108"/>
      <c r="BC284" s="108"/>
      <c r="BD284" s="108"/>
      <c r="BE284" s="108"/>
      <c r="BF284" s="108"/>
      <c r="BG284" s="108"/>
      <c r="BH284" s="108"/>
      <c r="BI284" s="108"/>
      <c r="BJ284" s="108"/>
      <c r="BK284" s="108"/>
      <c r="BL284" s="108"/>
      <c r="BM284" s="108"/>
      <c r="BN284" s="108"/>
      <c r="BO284" s="108"/>
      <c r="BP284" s="108"/>
      <c r="BQ284" s="108"/>
      <c r="BR284" s="108"/>
      <c r="BS284" s="108"/>
      <c r="BT284" s="108"/>
      <c r="BU284" s="108"/>
      <c r="BV284" s="108"/>
      <c r="BW284" s="108"/>
      <c r="BX284" s="108"/>
      <c r="BY284" s="108"/>
      <c r="BZ284" s="108"/>
      <c r="CA284" s="108"/>
      <c r="CB284" s="108"/>
      <c r="CC284" s="108"/>
      <c r="CD284" s="108"/>
      <c r="CE284" s="108"/>
      <c r="CF284" s="108"/>
      <c r="CG284" s="108"/>
      <c r="CH284" s="108"/>
      <c r="CI284" s="108"/>
      <c r="CJ284" s="108"/>
      <c r="CK284" s="108"/>
      <c r="CL284" s="108"/>
      <c r="CM284" s="108"/>
      <c r="CN284" s="108"/>
      <c r="CO284" s="108"/>
      <c r="CP284" s="108"/>
      <c r="CQ284" s="108"/>
      <c r="CR284" s="108"/>
      <c r="CS284" s="108"/>
      <c r="CT284" s="108"/>
      <c r="CU284" s="108"/>
      <c r="CV284" s="108"/>
      <c r="CW284" s="108"/>
      <c r="CX284" s="108"/>
      <c r="CY284" s="108"/>
      <c r="CZ284" s="108"/>
      <c r="DA284" s="108"/>
      <c r="DB284" s="108"/>
      <c r="DC284" s="108"/>
      <c r="DD284" s="108"/>
      <c r="DE284" s="108"/>
      <c r="DF284" s="108"/>
      <c r="DG284" s="108"/>
      <c r="DH284" s="108"/>
      <c r="DI284" s="108"/>
      <c r="DJ284" s="108"/>
      <c r="DK284" s="108"/>
      <c r="DL284" s="108"/>
      <c r="DM284" s="108"/>
      <c r="DN284" s="108"/>
      <c r="DO284" s="108"/>
      <c r="DP284" s="108"/>
      <c r="DQ284" s="108"/>
      <c r="DR284" s="108"/>
      <c r="DS284" s="108"/>
      <c r="DT284" s="108"/>
      <c r="DU284" s="108"/>
      <c r="DV284" s="108"/>
      <c r="DW284" s="108"/>
      <c r="DX284" s="108"/>
      <c r="DY284" s="108"/>
      <c r="DZ284" s="108"/>
      <c r="EA284" s="108"/>
      <c r="EB284" s="108"/>
      <c r="EC284" s="108"/>
      <c r="ED284" s="108"/>
      <c r="EE284" s="108"/>
      <c r="EF284" s="108"/>
      <c r="EG284" s="108"/>
      <c r="EH284" s="108"/>
      <c r="EI284" s="108"/>
      <c r="EJ284" s="108"/>
      <c r="EK284" s="108"/>
      <c r="EL284" s="108"/>
      <c r="EM284" s="108"/>
      <c r="EN284" s="108"/>
      <c r="EO284" s="108"/>
      <c r="EP284" s="108"/>
      <c r="EQ284" s="108"/>
      <c r="ER284" s="108"/>
      <c r="ES284" s="108"/>
      <c r="ET284" s="108"/>
      <c r="EU284" s="108"/>
      <c r="EV284" s="108"/>
      <c r="EW284" s="108"/>
      <c r="EX284" s="108"/>
      <c r="EY284" s="108"/>
      <c r="EZ284" s="108"/>
      <c r="FA284" s="108"/>
      <c r="FB284" s="108"/>
      <c r="FC284" s="108"/>
      <c r="FD284" s="108"/>
      <c r="FE284" s="108"/>
      <c r="FF284" s="108"/>
      <c r="FG284" s="108"/>
      <c r="FH284" s="108"/>
      <c r="FI284" s="108"/>
      <c r="FJ284" s="108"/>
      <c r="FK284" s="108"/>
      <c r="FL284" s="108"/>
      <c r="FM284" s="108"/>
      <c r="FN284" s="108"/>
      <c r="FO284" s="108"/>
      <c r="FP284" s="108"/>
      <c r="FQ284" s="108"/>
      <c r="FR284" s="108"/>
      <c r="FS284" s="108"/>
      <c r="FT284" s="108"/>
      <c r="FU284" s="108"/>
      <c r="FV284" s="108"/>
      <c r="FW284" s="108"/>
      <c r="FX284" s="108"/>
      <c r="FY284" s="108"/>
      <c r="FZ284" s="108"/>
      <c r="GA284" s="108"/>
      <c r="GB284" s="108"/>
      <c r="GC284" s="108"/>
      <c r="GD284" s="108"/>
      <c r="GE284" s="108"/>
      <c r="GF284" s="108"/>
      <c r="GG284" s="108"/>
      <c r="GH284" s="108"/>
      <c r="GI284" s="108"/>
      <c r="GJ284" s="108"/>
      <c r="GK284" s="108"/>
      <c r="GL284" s="108"/>
      <c r="GM284" s="108"/>
      <c r="GN284" s="108"/>
      <c r="GO284" s="108"/>
      <c r="GP284" s="108"/>
      <c r="GQ284" s="108"/>
      <c r="GR284" s="108"/>
      <c r="GS284" s="108"/>
      <c r="GT284" s="108"/>
      <c r="GU284" s="108"/>
      <c r="GV284" s="108"/>
      <c r="GW284" s="108"/>
      <c r="GX284" s="108"/>
      <c r="GY284" s="108"/>
      <c r="GZ284" s="108"/>
      <c r="HA284" s="108"/>
      <c r="HB284" s="108"/>
      <c r="HC284" s="108"/>
      <c r="HD284" s="108"/>
      <c r="HE284" s="108"/>
      <c r="HF284" s="108"/>
      <c r="HG284" s="108"/>
      <c r="HH284" s="108"/>
      <c r="HI284" s="108"/>
      <c r="HJ284" s="108"/>
      <c r="HK284" s="108"/>
      <c r="HL284" s="108"/>
      <c r="HM284" s="108"/>
      <c r="HN284" s="108"/>
      <c r="HO284" s="108"/>
      <c r="HP284" s="108"/>
      <c r="HQ284" s="108"/>
      <c r="HR284" s="108"/>
      <c r="HS284" s="108"/>
      <c r="HT284" s="108"/>
      <c r="HU284" s="108"/>
      <c r="HV284" s="108"/>
      <c r="HW284" s="108"/>
      <c r="HX284" s="108"/>
      <c r="HY284" s="108"/>
      <c r="HZ284" s="108"/>
      <c r="IA284" s="108"/>
      <c r="IB284" s="108"/>
      <c r="IC284" s="108"/>
      <c r="ID284" s="108"/>
      <c r="IE284" s="108"/>
      <c r="IF284" s="108"/>
      <c r="IG284" s="108"/>
      <c r="IH284" s="108"/>
      <c r="II284" s="108"/>
      <c r="IJ284" s="108"/>
      <c r="IK284" s="108"/>
      <c r="IL284" s="108"/>
      <c r="IM284" s="108"/>
      <c r="IN284" s="108"/>
      <c r="IO284" s="108"/>
      <c r="IP284" s="108"/>
      <c r="IQ284" s="108"/>
      <c r="IR284" s="108"/>
      <c r="IS284" s="108"/>
      <c r="IT284" s="108"/>
      <c r="IU284" s="108"/>
      <c r="IV284" s="108"/>
      <c r="IW284" s="108"/>
    </row>
    <row r="285" customFormat="false" ht="13.5" hidden="false" customHeight="false" outlineLevel="0" collapsed="false">
      <c r="A285" s="80"/>
      <c r="B285" s="81"/>
      <c r="C285" s="82"/>
      <c r="D285" s="81"/>
      <c r="E285" s="83"/>
      <c r="F285" s="83"/>
      <c r="G285" s="84"/>
      <c r="H285" s="83"/>
      <c r="I285" s="84"/>
      <c r="J285" s="84"/>
      <c r="K285" s="84"/>
      <c r="L285" s="84"/>
      <c r="M285" s="84"/>
      <c r="N285" s="85"/>
    </row>
    <row r="286" customFormat="false" ht="13.5" hidden="false" customHeight="false" outlineLevel="0" collapsed="false">
      <c r="A286" s="109"/>
      <c r="B286" s="110"/>
      <c r="C286" s="111"/>
      <c r="D286" s="112"/>
      <c r="E286" s="107"/>
      <c r="F286" s="107"/>
      <c r="G286" s="113"/>
      <c r="H286" s="113"/>
      <c r="I286" s="114"/>
      <c r="J286" s="112"/>
      <c r="K286" s="113"/>
      <c r="L286" s="113"/>
      <c r="M286" s="113"/>
      <c r="N286" s="113"/>
    </row>
    <row r="287" customFormat="false" ht="27" hidden="false" customHeight="false" outlineLevel="0" collapsed="false">
      <c r="A287" s="80" t="n">
        <v>36921</v>
      </c>
      <c r="B287" s="81" t="s">
        <v>40</v>
      </c>
      <c r="C287" s="82" t="s">
        <v>623</v>
      </c>
      <c r="D287" s="81" t="s">
        <v>51</v>
      </c>
      <c r="E287" s="83"/>
      <c r="F287" s="83"/>
      <c r="G287" s="84" t="s">
        <v>43</v>
      </c>
      <c r="H287" s="83" t="n">
        <v>1</v>
      </c>
      <c r="I287" s="84" t="s">
        <v>624</v>
      </c>
      <c r="J287" s="84" t="s">
        <v>625</v>
      </c>
      <c r="K287" s="84" t="s">
        <v>575</v>
      </c>
      <c r="L287" s="84" t="s">
        <v>571</v>
      </c>
      <c r="M287" s="84" t="s">
        <v>571</v>
      </c>
      <c r="N287" s="85" t="n">
        <v>1</v>
      </c>
    </row>
    <row r="288" customFormat="false" ht="40.5" hidden="false" customHeight="false" outlineLevel="0" collapsed="false">
      <c r="A288" s="80" t="n">
        <v>36921</v>
      </c>
      <c r="B288" s="81" t="s">
        <v>40</v>
      </c>
      <c r="C288" s="82" t="s">
        <v>626</v>
      </c>
      <c r="D288" s="81" t="s">
        <v>51</v>
      </c>
      <c r="E288" s="83"/>
      <c r="F288" s="83"/>
      <c r="G288" s="84" t="s">
        <v>43</v>
      </c>
      <c r="H288" s="83" t="n">
        <v>1</v>
      </c>
      <c r="I288" s="84" t="s">
        <v>627</v>
      </c>
      <c r="J288" s="84" t="s">
        <v>628</v>
      </c>
      <c r="K288" s="84" t="s">
        <v>571</v>
      </c>
      <c r="L288" s="84" t="s">
        <v>571</v>
      </c>
      <c r="M288" s="84" t="s">
        <v>571</v>
      </c>
      <c r="N288" s="85" t="n">
        <v>1</v>
      </c>
    </row>
    <row r="289" customFormat="false" ht="40.5" hidden="false" customHeight="false" outlineLevel="0" collapsed="false">
      <c r="A289" s="80" t="n">
        <v>36921</v>
      </c>
      <c r="B289" s="81" t="s">
        <v>40</v>
      </c>
      <c r="C289" s="82" t="s">
        <v>629</v>
      </c>
      <c r="D289" s="81" t="s">
        <v>107</v>
      </c>
      <c r="E289" s="83"/>
      <c r="F289" s="83"/>
      <c r="G289" s="84" t="s">
        <v>43</v>
      </c>
      <c r="H289" s="83" t="n">
        <v>1</v>
      </c>
      <c r="I289" s="84" t="s">
        <v>630</v>
      </c>
      <c r="J289" s="84" t="s">
        <v>631</v>
      </c>
      <c r="K289" s="84" t="s">
        <v>571</v>
      </c>
      <c r="L289" s="84" t="s">
        <v>571</v>
      </c>
      <c r="M289" s="84" t="s">
        <v>571</v>
      </c>
      <c r="N289" s="85" t="n">
        <v>1</v>
      </c>
    </row>
    <row r="290" customFormat="false" ht="65.25" hidden="false" customHeight="true" outlineLevel="0" collapsed="false">
      <c r="A290" s="80" t="n">
        <v>36921</v>
      </c>
      <c r="B290" s="81" t="s">
        <v>40</v>
      </c>
      <c r="C290" s="82" t="s">
        <v>632</v>
      </c>
      <c r="D290" s="81" t="s">
        <v>55</v>
      </c>
      <c r="E290" s="83"/>
      <c r="F290" s="83"/>
      <c r="G290" s="84" t="s">
        <v>43</v>
      </c>
      <c r="H290" s="83" t="n">
        <v>1</v>
      </c>
      <c r="I290" s="84" t="s">
        <v>633</v>
      </c>
      <c r="J290" s="84" t="s">
        <v>612</v>
      </c>
      <c r="K290" s="84" t="s">
        <v>575</v>
      </c>
      <c r="L290" s="84" t="s">
        <v>571</v>
      </c>
      <c r="M290" s="84" t="s">
        <v>571</v>
      </c>
      <c r="N290" s="85" t="n">
        <v>1</v>
      </c>
    </row>
    <row r="291" customFormat="false" ht="84" hidden="false" customHeight="true" outlineLevel="0" collapsed="false">
      <c r="A291" s="80" t="n">
        <v>36921</v>
      </c>
      <c r="B291" s="81" t="s">
        <v>40</v>
      </c>
      <c r="C291" s="82" t="s">
        <v>634</v>
      </c>
      <c r="D291" s="81" t="s">
        <v>55</v>
      </c>
      <c r="E291" s="83"/>
      <c r="F291" s="83"/>
      <c r="G291" s="84" t="s">
        <v>43</v>
      </c>
      <c r="H291" s="83" t="n">
        <v>3</v>
      </c>
      <c r="I291" s="84" t="s">
        <v>635</v>
      </c>
      <c r="J291" s="84" t="s">
        <v>636</v>
      </c>
      <c r="K291" s="84" t="s">
        <v>575</v>
      </c>
      <c r="L291" s="84" t="s">
        <v>575</v>
      </c>
      <c r="M291" s="84" t="s">
        <v>571</v>
      </c>
      <c r="N291" s="85" t="n">
        <v>1</v>
      </c>
    </row>
    <row r="292" customFormat="false" ht="80.25" hidden="false" customHeight="true" outlineLevel="0" collapsed="false">
      <c r="A292" s="80" t="n">
        <v>36920</v>
      </c>
      <c r="B292" s="81" t="s">
        <v>40</v>
      </c>
      <c r="C292" s="82" t="s">
        <v>637</v>
      </c>
      <c r="D292" s="81"/>
      <c r="E292" s="83"/>
      <c r="F292" s="83"/>
      <c r="G292" s="84" t="s">
        <v>43</v>
      </c>
      <c r="H292" s="83" t="n">
        <v>1</v>
      </c>
      <c r="I292" s="84" t="s">
        <v>638</v>
      </c>
      <c r="J292" s="84" t="s">
        <v>639</v>
      </c>
      <c r="K292" s="84" t="s">
        <v>575</v>
      </c>
      <c r="L292" s="84" t="s">
        <v>575</v>
      </c>
      <c r="M292" s="84" t="s">
        <v>640</v>
      </c>
      <c r="N292" s="85" t="n">
        <v>1</v>
      </c>
    </row>
    <row r="293" customFormat="false" ht="27" hidden="false" customHeight="false" outlineLevel="0" collapsed="false">
      <c r="A293" s="80" t="n">
        <v>36920</v>
      </c>
      <c r="B293" s="81" t="s">
        <v>40</v>
      </c>
      <c r="C293" s="82" t="s">
        <v>204</v>
      </c>
      <c r="D293" s="81" t="s">
        <v>641</v>
      </c>
      <c r="E293" s="83"/>
      <c r="F293" s="83"/>
      <c r="G293" s="84" t="s">
        <v>43</v>
      </c>
      <c r="H293" s="83" t="n">
        <v>1</v>
      </c>
      <c r="I293" s="84" t="s">
        <v>642</v>
      </c>
      <c r="J293" s="84" t="s">
        <v>516</v>
      </c>
      <c r="K293" s="84" t="s">
        <v>575</v>
      </c>
      <c r="L293" s="84" t="s">
        <v>575</v>
      </c>
      <c r="M293" s="84" t="s">
        <v>571</v>
      </c>
      <c r="N293" s="85" t="n">
        <v>1</v>
      </c>
    </row>
    <row r="294" customFormat="false" ht="48" hidden="false" customHeight="true" outlineLevel="0" collapsed="false">
      <c r="A294" s="80" t="n">
        <v>36920</v>
      </c>
      <c r="B294" s="81" t="s">
        <v>40</v>
      </c>
      <c r="C294" s="82" t="s">
        <v>643</v>
      </c>
      <c r="D294" s="81" t="s">
        <v>641</v>
      </c>
      <c r="E294" s="83"/>
      <c r="F294" s="83"/>
      <c r="G294" s="84" t="s">
        <v>43</v>
      </c>
      <c r="H294" s="83" t="n">
        <v>1</v>
      </c>
      <c r="I294" s="84" t="s">
        <v>644</v>
      </c>
      <c r="J294" s="84" t="s">
        <v>645</v>
      </c>
      <c r="K294" s="84" t="s">
        <v>575</v>
      </c>
      <c r="L294" s="84" t="s">
        <v>575</v>
      </c>
      <c r="M294" s="84" t="s">
        <v>571</v>
      </c>
      <c r="N294" s="85" t="n">
        <v>1</v>
      </c>
    </row>
    <row r="295" customFormat="false" ht="38.25" hidden="false" customHeight="true" outlineLevel="0" collapsed="false">
      <c r="A295" s="80" t="n">
        <v>36920</v>
      </c>
      <c r="B295" s="81" t="s">
        <v>40</v>
      </c>
      <c r="C295" s="82" t="s">
        <v>646</v>
      </c>
      <c r="D295" s="81" t="s">
        <v>641</v>
      </c>
      <c r="E295" s="83"/>
      <c r="F295" s="83"/>
      <c r="G295" s="84" t="s">
        <v>43</v>
      </c>
      <c r="H295" s="83" t="n">
        <v>1</v>
      </c>
      <c r="I295" s="84" t="s">
        <v>647</v>
      </c>
      <c r="J295" s="84" t="s">
        <v>648</v>
      </c>
      <c r="K295" s="84" t="s">
        <v>575</v>
      </c>
      <c r="L295" s="84" t="s">
        <v>575</v>
      </c>
      <c r="M295" s="84" t="s">
        <v>640</v>
      </c>
      <c r="N295" s="85" t="n">
        <v>1</v>
      </c>
    </row>
    <row r="296" customFormat="false" ht="90" hidden="false" customHeight="true" outlineLevel="0" collapsed="false">
      <c r="A296" s="80" t="n">
        <v>36917</v>
      </c>
      <c r="B296" s="81" t="s">
        <v>649</v>
      </c>
      <c r="C296" s="82" t="s">
        <v>650</v>
      </c>
      <c r="D296" s="81" t="s">
        <v>55</v>
      </c>
      <c r="E296" s="83"/>
      <c r="F296" s="83"/>
      <c r="G296" s="84" t="s">
        <v>43</v>
      </c>
      <c r="H296" s="83" t="n">
        <v>1</v>
      </c>
      <c r="I296" s="84" t="s">
        <v>651</v>
      </c>
      <c r="J296" s="84" t="s">
        <v>652</v>
      </c>
      <c r="K296" s="84" t="s">
        <v>575</v>
      </c>
      <c r="L296" s="84" t="s">
        <v>571</v>
      </c>
      <c r="M296" s="84" t="s">
        <v>571</v>
      </c>
      <c r="N296" s="85" t="n">
        <v>1</v>
      </c>
    </row>
    <row r="297" customFormat="false" ht="65.25" hidden="false" customHeight="true" outlineLevel="0" collapsed="false">
      <c r="A297" s="80" t="n">
        <v>36917</v>
      </c>
      <c r="B297" s="81" t="s">
        <v>40</v>
      </c>
      <c r="C297" s="82" t="s">
        <v>653</v>
      </c>
      <c r="D297" s="81" t="s">
        <v>107</v>
      </c>
      <c r="E297" s="83"/>
      <c r="F297" s="83"/>
      <c r="G297" s="84" t="s">
        <v>43</v>
      </c>
      <c r="H297" s="83" t="n">
        <v>1</v>
      </c>
      <c r="I297" s="84" t="s">
        <v>654</v>
      </c>
      <c r="J297" s="84" t="s">
        <v>655</v>
      </c>
      <c r="K297" s="84" t="s">
        <v>575</v>
      </c>
      <c r="L297" s="84" t="s">
        <v>571</v>
      </c>
      <c r="M297" s="84" t="s">
        <v>571</v>
      </c>
      <c r="N297" s="85" t="n">
        <v>1</v>
      </c>
    </row>
    <row r="298" customFormat="false" ht="42" hidden="false" customHeight="true" outlineLevel="0" collapsed="false">
      <c r="A298" s="80" t="n">
        <v>36917</v>
      </c>
      <c r="B298" s="81" t="s">
        <v>40</v>
      </c>
      <c r="C298" s="82" t="s">
        <v>656</v>
      </c>
      <c r="D298" s="81" t="s">
        <v>95</v>
      </c>
      <c r="E298" s="83"/>
      <c r="F298" s="83"/>
      <c r="G298" s="84" t="s">
        <v>43</v>
      </c>
      <c r="H298" s="83" t="n">
        <v>1</v>
      </c>
      <c r="I298" s="84" t="s">
        <v>657</v>
      </c>
      <c r="J298" s="84" t="s">
        <v>658</v>
      </c>
      <c r="K298" s="84" t="s">
        <v>575</v>
      </c>
      <c r="L298" s="84" t="s">
        <v>571</v>
      </c>
      <c r="M298" s="84" t="s">
        <v>571</v>
      </c>
      <c r="N298" s="85" t="n">
        <v>1</v>
      </c>
    </row>
    <row r="299" customFormat="false" ht="41.25" hidden="false" customHeight="true" outlineLevel="0" collapsed="false">
      <c r="A299" s="80" t="n">
        <v>36917</v>
      </c>
      <c r="B299" s="81" t="s">
        <v>40</v>
      </c>
      <c r="C299" s="82" t="s">
        <v>81</v>
      </c>
      <c r="D299" s="81" t="s">
        <v>641</v>
      </c>
      <c r="E299" s="83"/>
      <c r="F299" s="83"/>
      <c r="G299" s="84" t="s">
        <v>43</v>
      </c>
      <c r="H299" s="83" t="n">
        <v>1</v>
      </c>
      <c r="I299" s="84" t="s">
        <v>659</v>
      </c>
      <c r="J299" s="84" t="s">
        <v>660</v>
      </c>
      <c r="K299" s="84" t="s">
        <v>575</v>
      </c>
      <c r="L299" s="84" t="s">
        <v>571</v>
      </c>
      <c r="M299" s="84" t="s">
        <v>571</v>
      </c>
      <c r="N299" s="85" t="n">
        <v>1</v>
      </c>
    </row>
    <row r="300" customFormat="false" ht="29.25" hidden="false" customHeight="true" outlineLevel="0" collapsed="false">
      <c r="A300" s="80" t="n">
        <v>36916</v>
      </c>
      <c r="B300" s="81" t="s">
        <v>40</v>
      </c>
      <c r="C300" s="82" t="s">
        <v>661</v>
      </c>
      <c r="D300" s="81" t="s">
        <v>641</v>
      </c>
      <c r="E300" s="83"/>
      <c r="F300" s="83"/>
      <c r="G300" s="84" t="s">
        <v>43</v>
      </c>
      <c r="H300" s="83" t="n">
        <v>1</v>
      </c>
      <c r="I300" s="84" t="s">
        <v>662</v>
      </c>
      <c r="J300" s="84" t="s">
        <v>516</v>
      </c>
      <c r="K300" s="84" t="s">
        <v>575</v>
      </c>
      <c r="L300" s="84" t="s">
        <v>571</v>
      </c>
      <c r="M300" s="84" t="s">
        <v>571</v>
      </c>
      <c r="N300" s="85" t="n">
        <v>1</v>
      </c>
    </row>
    <row r="301" customFormat="false" ht="27" hidden="false" customHeight="false" outlineLevel="0" collapsed="false">
      <c r="A301" s="80" t="n">
        <v>36916</v>
      </c>
      <c r="B301" s="81" t="s">
        <v>40</v>
      </c>
      <c r="C301" s="82" t="s">
        <v>81</v>
      </c>
      <c r="D301" s="81" t="s">
        <v>641</v>
      </c>
      <c r="E301" s="83"/>
      <c r="F301" s="83"/>
      <c r="G301" s="84" t="s">
        <v>43</v>
      </c>
      <c r="H301" s="83" t="n">
        <v>1</v>
      </c>
      <c r="I301" s="84" t="s">
        <v>659</v>
      </c>
      <c r="J301" s="84" t="s">
        <v>660</v>
      </c>
      <c r="K301" s="84" t="s">
        <v>575</v>
      </c>
      <c r="L301" s="84" t="s">
        <v>571</v>
      </c>
      <c r="M301" s="84" t="s">
        <v>571</v>
      </c>
      <c r="N301" s="85" t="n">
        <v>1</v>
      </c>
    </row>
    <row r="302" customFormat="false" ht="54.75" hidden="false" customHeight="true" outlineLevel="0" collapsed="false">
      <c r="A302" s="80" t="n">
        <v>36915</v>
      </c>
      <c r="B302" s="81" t="s">
        <v>40</v>
      </c>
      <c r="C302" s="82" t="s">
        <v>613</v>
      </c>
      <c r="D302" s="81" t="s">
        <v>55</v>
      </c>
      <c r="E302" s="83"/>
      <c r="F302" s="83"/>
      <c r="G302" s="84" t="s">
        <v>43</v>
      </c>
      <c r="H302" s="83" t="n">
        <v>1</v>
      </c>
      <c r="I302" s="84" t="s">
        <v>663</v>
      </c>
      <c r="J302" s="84" t="s">
        <v>664</v>
      </c>
      <c r="K302" s="84" t="s">
        <v>571</v>
      </c>
      <c r="L302" s="84" t="s">
        <v>575</v>
      </c>
      <c r="M302" s="84" t="s">
        <v>640</v>
      </c>
      <c r="N302" s="85" t="n">
        <v>1</v>
      </c>
    </row>
    <row r="303" customFormat="false" ht="27" hidden="false" customHeight="true" outlineLevel="0" collapsed="false">
      <c r="A303" s="80" t="n">
        <v>36915</v>
      </c>
      <c r="B303" s="81" t="s">
        <v>40</v>
      </c>
      <c r="C303" s="82" t="s">
        <v>665</v>
      </c>
      <c r="D303" s="81" t="s">
        <v>641</v>
      </c>
      <c r="E303" s="83"/>
      <c r="F303" s="83"/>
      <c r="G303" s="84" t="s">
        <v>43</v>
      </c>
      <c r="H303" s="83" t="n">
        <v>1</v>
      </c>
      <c r="I303" s="115" t="s">
        <v>666</v>
      </c>
      <c r="J303" s="115" t="s">
        <v>516</v>
      </c>
      <c r="K303" s="115" t="s">
        <v>571</v>
      </c>
      <c r="L303" s="115" t="s">
        <v>571</v>
      </c>
      <c r="M303" s="115" t="s">
        <v>571</v>
      </c>
      <c r="N303" s="85" t="n">
        <v>1</v>
      </c>
    </row>
    <row r="304" customFormat="false" ht="13.5" hidden="false" customHeight="false" outlineLevel="0" collapsed="false">
      <c r="A304" s="80" t="n">
        <v>36915</v>
      </c>
      <c r="B304" s="81" t="s">
        <v>40</v>
      </c>
      <c r="C304" s="82" t="s">
        <v>667</v>
      </c>
      <c r="D304" s="81" t="s">
        <v>641</v>
      </c>
      <c r="E304" s="83"/>
      <c r="F304" s="83"/>
      <c r="G304" s="84" t="s">
        <v>43</v>
      </c>
      <c r="H304" s="83" t="n">
        <v>1</v>
      </c>
      <c r="I304" s="115"/>
      <c r="J304" s="115"/>
      <c r="K304" s="115"/>
      <c r="L304" s="115"/>
      <c r="M304" s="115"/>
      <c r="N304" s="85" t="n">
        <v>1</v>
      </c>
    </row>
    <row r="305" customFormat="false" ht="13.5" hidden="false" customHeight="false" outlineLevel="0" collapsed="false">
      <c r="A305" s="80" t="n">
        <v>36915</v>
      </c>
      <c r="B305" s="81" t="s">
        <v>40</v>
      </c>
      <c r="C305" s="82" t="s">
        <v>668</v>
      </c>
      <c r="D305" s="81" t="s">
        <v>641</v>
      </c>
      <c r="E305" s="83"/>
      <c r="F305" s="83"/>
      <c r="G305" s="84" t="s">
        <v>43</v>
      </c>
      <c r="H305" s="83" t="n">
        <v>1</v>
      </c>
      <c r="I305" s="115"/>
      <c r="J305" s="115"/>
      <c r="K305" s="115"/>
      <c r="L305" s="115"/>
      <c r="M305" s="115"/>
      <c r="N305" s="85" t="n">
        <v>1</v>
      </c>
    </row>
    <row r="306" customFormat="false" ht="13.5" hidden="false" customHeight="false" outlineLevel="0" collapsed="false">
      <c r="A306" s="80" t="n">
        <v>36915</v>
      </c>
      <c r="B306" s="81" t="s">
        <v>40</v>
      </c>
      <c r="C306" s="82" t="s">
        <v>669</v>
      </c>
      <c r="D306" s="81" t="s">
        <v>641</v>
      </c>
      <c r="E306" s="83"/>
      <c r="F306" s="83"/>
      <c r="G306" s="84" t="s">
        <v>43</v>
      </c>
      <c r="H306" s="83" t="n">
        <v>1</v>
      </c>
      <c r="I306" s="115"/>
      <c r="J306" s="115"/>
      <c r="K306" s="115"/>
      <c r="L306" s="115"/>
      <c r="M306" s="115"/>
      <c r="N306" s="85" t="n">
        <v>1</v>
      </c>
    </row>
    <row r="307" customFormat="false" ht="13.5" hidden="false" customHeight="false" outlineLevel="0" collapsed="false">
      <c r="A307" s="80" t="n">
        <v>36915</v>
      </c>
      <c r="B307" s="81" t="s">
        <v>40</v>
      </c>
      <c r="C307" s="82" t="s">
        <v>670</v>
      </c>
      <c r="D307" s="81" t="s">
        <v>641</v>
      </c>
      <c r="E307" s="83"/>
      <c r="F307" s="83"/>
      <c r="G307" s="84" t="s">
        <v>43</v>
      </c>
      <c r="H307" s="83" t="n">
        <v>1</v>
      </c>
      <c r="I307" s="115"/>
      <c r="J307" s="115"/>
      <c r="K307" s="115"/>
      <c r="L307" s="115"/>
      <c r="M307" s="115"/>
      <c r="N307" s="85" t="n">
        <v>1</v>
      </c>
    </row>
    <row r="308" customFormat="false" ht="13.5" hidden="false" customHeight="false" outlineLevel="0" collapsed="false">
      <c r="A308" s="80" t="n">
        <v>36915</v>
      </c>
      <c r="B308" s="81" t="s">
        <v>40</v>
      </c>
      <c r="C308" s="82" t="s">
        <v>671</v>
      </c>
      <c r="D308" s="81" t="s">
        <v>641</v>
      </c>
      <c r="E308" s="83"/>
      <c r="F308" s="83"/>
      <c r="G308" s="84" t="s">
        <v>43</v>
      </c>
      <c r="H308" s="83" t="n">
        <v>1</v>
      </c>
      <c r="I308" s="115"/>
      <c r="J308" s="115"/>
      <c r="K308" s="115"/>
      <c r="L308" s="115"/>
      <c r="M308" s="115"/>
      <c r="N308" s="85" t="n">
        <v>1</v>
      </c>
    </row>
    <row r="309" customFormat="false" ht="13.5" hidden="false" customHeight="false" outlineLevel="0" collapsed="false">
      <c r="A309" s="80" t="n">
        <v>36915</v>
      </c>
      <c r="B309" s="81" t="s">
        <v>40</v>
      </c>
      <c r="C309" s="82" t="s">
        <v>672</v>
      </c>
      <c r="D309" s="81" t="s">
        <v>641</v>
      </c>
      <c r="E309" s="83"/>
      <c r="F309" s="83"/>
      <c r="G309" s="84" t="s">
        <v>43</v>
      </c>
      <c r="H309" s="83" t="n">
        <v>1</v>
      </c>
      <c r="I309" s="115"/>
      <c r="J309" s="115"/>
      <c r="K309" s="115"/>
      <c r="L309" s="115"/>
      <c r="M309" s="115"/>
      <c r="N309" s="85" t="n">
        <v>1</v>
      </c>
    </row>
    <row r="310" customFormat="false" ht="27.75" hidden="false" customHeight="false" outlineLevel="0" collapsed="false">
      <c r="A310" s="80" t="n">
        <v>36915</v>
      </c>
      <c r="B310" s="81" t="s">
        <v>40</v>
      </c>
      <c r="C310" s="82" t="s">
        <v>673</v>
      </c>
      <c r="D310" s="81" t="s">
        <v>641</v>
      </c>
      <c r="E310" s="83"/>
      <c r="F310" s="83"/>
      <c r="G310" s="84" t="s">
        <v>43</v>
      </c>
      <c r="H310" s="83" t="n">
        <v>1</v>
      </c>
      <c r="I310" s="115"/>
      <c r="J310" s="115"/>
      <c r="K310" s="115"/>
      <c r="L310" s="115"/>
      <c r="M310" s="115"/>
      <c r="N310" s="85" t="n">
        <v>1</v>
      </c>
    </row>
    <row r="311" customFormat="false" ht="13.5" hidden="false" customHeight="false" outlineLevel="0" collapsed="false">
      <c r="A311" s="93" t="s">
        <v>674</v>
      </c>
      <c r="B311" s="74"/>
      <c r="C311" s="75"/>
      <c r="D311" s="74" t="n">
        <f aca="false">COUNT(H314:H339)</f>
        <v>26</v>
      </c>
      <c r="E311" s="89"/>
      <c r="F311" s="89"/>
      <c r="G311" s="90"/>
      <c r="H311" s="89"/>
      <c r="I311" s="90"/>
      <c r="J311" s="90"/>
      <c r="K311" s="90"/>
      <c r="L311" s="90"/>
      <c r="M311" s="90"/>
      <c r="N311" s="91"/>
    </row>
    <row r="312" customFormat="false" ht="13.5" hidden="false" customHeight="false" outlineLevel="0" collapsed="false">
      <c r="A312" s="80"/>
      <c r="B312" s="81"/>
      <c r="C312" s="82"/>
      <c r="D312" s="81"/>
      <c r="E312" s="83"/>
      <c r="F312" s="83"/>
      <c r="G312" s="84"/>
      <c r="H312" s="83"/>
      <c r="I312" s="84"/>
      <c r="J312" s="84"/>
      <c r="K312" s="84"/>
      <c r="L312" s="84"/>
      <c r="M312" s="84"/>
      <c r="N312" s="85"/>
    </row>
    <row r="313" customFormat="false" ht="63.75" hidden="false" customHeight="true" outlineLevel="0" collapsed="false">
      <c r="A313" s="80" t="n">
        <v>36914</v>
      </c>
      <c r="B313" s="81" t="s">
        <v>40</v>
      </c>
      <c r="C313" s="82" t="s">
        <v>675</v>
      </c>
      <c r="D313" s="81" t="s">
        <v>676</v>
      </c>
      <c r="E313" s="83"/>
      <c r="F313" s="83"/>
      <c r="G313" s="84" t="s">
        <v>43</v>
      </c>
      <c r="H313" s="83" t="n">
        <v>1</v>
      </c>
      <c r="I313" s="84" t="s">
        <v>677</v>
      </c>
      <c r="J313" s="84" t="s">
        <v>678</v>
      </c>
      <c r="K313" s="84" t="s">
        <v>575</v>
      </c>
      <c r="L313" s="84" t="s">
        <v>571</v>
      </c>
      <c r="M313" s="84" t="s">
        <v>571</v>
      </c>
      <c r="N313" s="85" t="n">
        <v>1</v>
      </c>
    </row>
    <row r="314" customFormat="false" ht="54" hidden="false" customHeight="false" outlineLevel="0" collapsed="false">
      <c r="A314" s="80" t="n">
        <v>36914</v>
      </c>
      <c r="B314" s="81" t="s">
        <v>40</v>
      </c>
      <c r="C314" s="82" t="s">
        <v>679</v>
      </c>
      <c r="D314" s="81" t="s">
        <v>676</v>
      </c>
      <c r="E314" s="83"/>
      <c r="F314" s="83"/>
      <c r="G314" s="84" t="s">
        <v>43</v>
      </c>
      <c r="H314" s="83" t="n">
        <v>1</v>
      </c>
      <c r="I314" s="84" t="s">
        <v>680</v>
      </c>
      <c r="J314" s="84" t="s">
        <v>516</v>
      </c>
      <c r="K314" s="84" t="s">
        <v>575</v>
      </c>
      <c r="L314" s="84" t="s">
        <v>571</v>
      </c>
      <c r="M314" s="84" t="s">
        <v>571</v>
      </c>
      <c r="N314" s="85" t="n">
        <v>1</v>
      </c>
    </row>
    <row r="315" customFormat="false" ht="27" hidden="false" customHeight="false" outlineLevel="0" collapsed="false">
      <c r="A315" s="80" t="n">
        <v>36914</v>
      </c>
      <c r="B315" s="81" t="s">
        <v>40</v>
      </c>
      <c r="C315" s="82" t="s">
        <v>63</v>
      </c>
      <c r="D315" s="81" t="s">
        <v>676</v>
      </c>
      <c r="E315" s="83"/>
      <c r="F315" s="83"/>
      <c r="G315" s="84" t="s">
        <v>43</v>
      </c>
      <c r="H315" s="83" t="n">
        <v>1</v>
      </c>
      <c r="I315" s="84" t="s">
        <v>681</v>
      </c>
      <c r="J315" s="84" t="s">
        <v>516</v>
      </c>
      <c r="K315" s="84"/>
      <c r="L315" s="84" t="s">
        <v>571</v>
      </c>
      <c r="M315" s="84" t="s">
        <v>571</v>
      </c>
      <c r="N315" s="85" t="n">
        <v>1</v>
      </c>
    </row>
    <row r="316" customFormat="false" ht="27" hidden="false" customHeight="true" outlineLevel="0" collapsed="false">
      <c r="A316" s="80" t="n">
        <v>36914</v>
      </c>
      <c r="B316" s="81" t="s">
        <v>40</v>
      </c>
      <c r="C316" s="82" t="s">
        <v>682</v>
      </c>
      <c r="D316" s="81" t="s">
        <v>676</v>
      </c>
      <c r="E316" s="83"/>
      <c r="F316" s="83"/>
      <c r="G316" s="84" t="s">
        <v>43</v>
      </c>
      <c r="H316" s="83" t="n">
        <v>1</v>
      </c>
      <c r="I316" s="84" t="s">
        <v>683</v>
      </c>
      <c r="J316" s="84" t="s">
        <v>516</v>
      </c>
      <c r="K316" s="84" t="s">
        <v>571</v>
      </c>
      <c r="L316" s="84" t="s">
        <v>571</v>
      </c>
      <c r="M316" s="84" t="s">
        <v>571</v>
      </c>
      <c r="N316" s="85" t="n">
        <v>1</v>
      </c>
    </row>
    <row r="317" customFormat="false" ht="27" hidden="false" customHeight="false" outlineLevel="0" collapsed="false">
      <c r="A317" s="80" t="n">
        <v>36913</v>
      </c>
      <c r="B317" s="81" t="s">
        <v>40</v>
      </c>
      <c r="C317" s="82" t="s">
        <v>684</v>
      </c>
      <c r="D317" s="81" t="s">
        <v>107</v>
      </c>
      <c r="E317" s="83"/>
      <c r="F317" s="83"/>
      <c r="G317" s="84" t="s">
        <v>43</v>
      </c>
      <c r="H317" s="83" t="n">
        <v>1</v>
      </c>
      <c r="I317" s="84" t="s">
        <v>685</v>
      </c>
      <c r="J317" s="84" t="s">
        <v>516</v>
      </c>
      <c r="K317" s="84" t="s">
        <v>575</v>
      </c>
      <c r="L317" s="84" t="s">
        <v>571</v>
      </c>
      <c r="M317" s="84" t="s">
        <v>571</v>
      </c>
      <c r="N317" s="85" t="n">
        <v>1</v>
      </c>
    </row>
    <row r="318" customFormat="false" ht="55.5" hidden="false" customHeight="true" outlineLevel="0" collapsed="false">
      <c r="A318" s="80" t="n">
        <v>36913</v>
      </c>
      <c r="B318" s="81" t="s">
        <v>40</v>
      </c>
      <c r="C318" s="82" t="s">
        <v>456</v>
      </c>
      <c r="D318" s="81" t="s">
        <v>51</v>
      </c>
      <c r="E318" s="83"/>
      <c r="F318" s="83"/>
      <c r="G318" s="84" t="s">
        <v>43</v>
      </c>
      <c r="H318" s="83" t="n">
        <v>1</v>
      </c>
      <c r="I318" s="84" t="s">
        <v>686</v>
      </c>
      <c r="J318" s="84" t="s">
        <v>516</v>
      </c>
      <c r="K318" s="84" t="s">
        <v>571</v>
      </c>
      <c r="L318" s="84" t="s">
        <v>571</v>
      </c>
      <c r="M318" s="84" t="s">
        <v>571</v>
      </c>
      <c r="N318" s="85" t="n">
        <v>1</v>
      </c>
    </row>
    <row r="319" customFormat="false" ht="54.75" hidden="false" customHeight="true" outlineLevel="0" collapsed="false">
      <c r="A319" s="80" t="n">
        <v>36913</v>
      </c>
      <c r="B319" s="81" t="s">
        <v>40</v>
      </c>
      <c r="C319" s="82" t="s">
        <v>223</v>
      </c>
      <c r="D319" s="81" t="s">
        <v>687</v>
      </c>
      <c r="E319" s="83"/>
      <c r="F319" s="83"/>
      <c r="G319" s="84" t="s">
        <v>43</v>
      </c>
      <c r="H319" s="83" t="n">
        <v>1</v>
      </c>
      <c r="I319" s="84" t="s">
        <v>688</v>
      </c>
      <c r="J319" s="84" t="s">
        <v>516</v>
      </c>
      <c r="K319" s="84" t="s">
        <v>571</v>
      </c>
      <c r="L319" s="84" t="s">
        <v>571</v>
      </c>
      <c r="M319" s="84" t="s">
        <v>571</v>
      </c>
      <c r="N319" s="85" t="n">
        <v>1</v>
      </c>
    </row>
    <row r="320" customFormat="false" ht="27.75" hidden="false" customHeight="true" outlineLevel="0" collapsed="false">
      <c r="A320" s="80" t="n">
        <v>36913</v>
      </c>
      <c r="B320" s="81" t="s">
        <v>40</v>
      </c>
      <c r="C320" s="82" t="s">
        <v>689</v>
      </c>
      <c r="D320" s="81" t="s">
        <v>676</v>
      </c>
      <c r="E320" s="83"/>
      <c r="F320" s="83"/>
      <c r="G320" s="84" t="s">
        <v>43</v>
      </c>
      <c r="H320" s="83" t="n">
        <v>1</v>
      </c>
      <c r="I320" s="84" t="s">
        <v>690</v>
      </c>
      <c r="J320" s="84" t="s">
        <v>691</v>
      </c>
      <c r="K320" s="84" t="s">
        <v>575</v>
      </c>
      <c r="L320" s="84" t="s">
        <v>571</v>
      </c>
      <c r="M320" s="84" t="s">
        <v>571</v>
      </c>
      <c r="N320" s="85" t="n">
        <v>1</v>
      </c>
    </row>
    <row r="321" customFormat="false" ht="27.75" hidden="false" customHeight="true" outlineLevel="0" collapsed="false">
      <c r="A321" s="80" t="n">
        <v>36913</v>
      </c>
      <c r="B321" s="81" t="s">
        <v>40</v>
      </c>
      <c r="C321" s="82" t="s">
        <v>692</v>
      </c>
      <c r="D321" s="81" t="s">
        <v>676</v>
      </c>
      <c r="E321" s="83"/>
      <c r="F321" s="83"/>
      <c r="G321" s="84" t="s">
        <v>43</v>
      </c>
      <c r="H321" s="83" t="n">
        <v>1</v>
      </c>
      <c r="I321" s="84" t="s">
        <v>690</v>
      </c>
      <c r="J321" s="84" t="s">
        <v>691</v>
      </c>
      <c r="K321" s="84" t="s">
        <v>575</v>
      </c>
      <c r="L321" s="84" t="s">
        <v>571</v>
      </c>
      <c r="M321" s="84" t="s">
        <v>571</v>
      </c>
      <c r="N321" s="85" t="n">
        <v>1</v>
      </c>
    </row>
    <row r="322" customFormat="false" ht="24.75" hidden="false" customHeight="true" outlineLevel="0" collapsed="false">
      <c r="A322" s="80" t="n">
        <v>36910</v>
      </c>
      <c r="B322" s="81" t="s">
        <v>40</v>
      </c>
      <c r="C322" s="82" t="s">
        <v>693</v>
      </c>
      <c r="D322" s="81" t="s">
        <v>676</v>
      </c>
      <c r="E322" s="83"/>
      <c r="F322" s="83"/>
      <c r="G322" s="84" t="s">
        <v>43</v>
      </c>
      <c r="H322" s="83" t="n">
        <v>3.1</v>
      </c>
      <c r="I322" s="116" t="s">
        <v>694</v>
      </c>
      <c r="J322" s="104" t="s">
        <v>695</v>
      </c>
      <c r="K322" s="84" t="s">
        <v>575</v>
      </c>
      <c r="L322" s="84" t="s">
        <v>571</v>
      </c>
      <c r="M322" s="84" t="s">
        <v>571</v>
      </c>
      <c r="N322" s="85" t="n">
        <v>2</v>
      </c>
    </row>
    <row r="323" customFormat="false" ht="13.5" hidden="false" customHeight="false" outlineLevel="0" collapsed="false">
      <c r="A323" s="80" t="n">
        <v>36910</v>
      </c>
      <c r="B323" s="81" t="s">
        <v>40</v>
      </c>
      <c r="C323" s="82" t="s">
        <v>696</v>
      </c>
      <c r="D323" s="81" t="s">
        <v>676</v>
      </c>
      <c r="E323" s="83"/>
      <c r="F323" s="83"/>
      <c r="G323" s="84" t="s">
        <v>43</v>
      </c>
      <c r="H323" s="83" t="n">
        <v>3.1</v>
      </c>
      <c r="I323" s="116"/>
      <c r="J323" s="104"/>
      <c r="K323" s="84" t="s">
        <v>575</v>
      </c>
      <c r="L323" s="84" t="s">
        <v>571</v>
      </c>
      <c r="M323" s="84" t="s">
        <v>571</v>
      </c>
      <c r="N323" s="85" t="n">
        <v>2</v>
      </c>
    </row>
    <row r="324" customFormat="false" ht="13.5" hidden="false" customHeight="false" outlineLevel="0" collapsed="false">
      <c r="A324" s="80" t="n">
        <v>36910</v>
      </c>
      <c r="B324" s="81" t="s">
        <v>40</v>
      </c>
      <c r="C324" s="82" t="s">
        <v>697</v>
      </c>
      <c r="D324" s="81" t="s">
        <v>676</v>
      </c>
      <c r="E324" s="83"/>
      <c r="F324" s="83"/>
      <c r="G324" s="84" t="s">
        <v>43</v>
      </c>
      <c r="H324" s="83" t="n">
        <v>3.1</v>
      </c>
      <c r="I324" s="116"/>
      <c r="J324" s="104"/>
      <c r="K324" s="84" t="s">
        <v>575</v>
      </c>
      <c r="L324" s="84" t="s">
        <v>571</v>
      </c>
      <c r="M324" s="84" t="s">
        <v>571</v>
      </c>
      <c r="N324" s="85" t="n">
        <v>2</v>
      </c>
    </row>
    <row r="325" customFormat="false" ht="13.5" hidden="false" customHeight="false" outlineLevel="0" collapsed="false">
      <c r="A325" s="80" t="n">
        <v>36910</v>
      </c>
      <c r="B325" s="81" t="s">
        <v>40</v>
      </c>
      <c r="C325" s="82" t="s">
        <v>698</v>
      </c>
      <c r="D325" s="81" t="s">
        <v>676</v>
      </c>
      <c r="E325" s="83"/>
      <c r="F325" s="83"/>
      <c r="G325" s="84" t="s">
        <v>43</v>
      </c>
      <c r="H325" s="83" t="n">
        <v>3.1</v>
      </c>
      <c r="I325" s="116"/>
      <c r="J325" s="104"/>
      <c r="K325" s="84" t="s">
        <v>575</v>
      </c>
      <c r="L325" s="84" t="s">
        <v>571</v>
      </c>
      <c r="M325" s="84" t="s">
        <v>571</v>
      </c>
      <c r="N325" s="85" t="n">
        <v>2</v>
      </c>
    </row>
    <row r="326" customFormat="false" ht="13.5" hidden="false" customHeight="false" outlineLevel="0" collapsed="false">
      <c r="A326" s="80" t="n">
        <v>36910</v>
      </c>
      <c r="B326" s="81" t="s">
        <v>40</v>
      </c>
      <c r="C326" s="82" t="s">
        <v>699</v>
      </c>
      <c r="D326" s="81" t="s">
        <v>676</v>
      </c>
      <c r="E326" s="83"/>
      <c r="F326" s="83"/>
      <c r="G326" s="84" t="s">
        <v>43</v>
      </c>
      <c r="H326" s="83" t="n">
        <v>3.1</v>
      </c>
      <c r="I326" s="116"/>
      <c r="J326" s="104"/>
      <c r="K326" s="84" t="s">
        <v>575</v>
      </c>
      <c r="L326" s="84" t="s">
        <v>571</v>
      </c>
      <c r="M326" s="84" t="s">
        <v>571</v>
      </c>
      <c r="N326" s="85" t="n">
        <v>2</v>
      </c>
    </row>
    <row r="327" customFormat="false" ht="27" hidden="false" customHeight="false" outlineLevel="0" collapsed="false">
      <c r="A327" s="80" t="n">
        <v>36910</v>
      </c>
      <c r="B327" s="81" t="s">
        <v>40</v>
      </c>
      <c r="C327" s="117" t="s">
        <v>700</v>
      </c>
      <c r="D327" s="81" t="s">
        <v>676</v>
      </c>
      <c r="E327" s="83"/>
      <c r="F327" s="83"/>
      <c r="G327" s="84" t="s">
        <v>43</v>
      </c>
      <c r="H327" s="83" t="n">
        <v>3.1</v>
      </c>
      <c r="I327" s="116"/>
      <c r="J327" s="104"/>
      <c r="K327" s="84" t="s">
        <v>575</v>
      </c>
      <c r="L327" s="84" t="s">
        <v>571</v>
      </c>
      <c r="M327" s="84" t="s">
        <v>571</v>
      </c>
      <c r="N327" s="85" t="n">
        <v>2</v>
      </c>
    </row>
    <row r="328" customFormat="false" ht="54" hidden="false" customHeight="true" outlineLevel="0" collapsed="false">
      <c r="A328" s="80" t="n">
        <v>36910</v>
      </c>
      <c r="B328" s="81" t="s">
        <v>40</v>
      </c>
      <c r="C328" s="82" t="s">
        <v>701</v>
      </c>
      <c r="D328" s="81" t="s">
        <v>676</v>
      </c>
      <c r="E328" s="83"/>
      <c r="F328" s="83"/>
      <c r="G328" s="84" t="s">
        <v>43</v>
      </c>
      <c r="H328" s="83" t="n">
        <v>1</v>
      </c>
      <c r="I328" s="81" t="s">
        <v>702</v>
      </c>
      <c r="J328" s="84" t="s">
        <v>691</v>
      </c>
      <c r="K328" s="84" t="s">
        <v>575</v>
      </c>
      <c r="L328" s="84" t="s">
        <v>575</v>
      </c>
      <c r="M328" s="84" t="s">
        <v>575</v>
      </c>
      <c r="N328" s="85" t="n">
        <v>1</v>
      </c>
    </row>
    <row r="329" customFormat="false" ht="38.25" hidden="false" customHeight="true" outlineLevel="0" collapsed="false">
      <c r="A329" s="80" t="n">
        <v>36909</v>
      </c>
      <c r="B329" s="81" t="s">
        <v>40</v>
      </c>
      <c r="C329" s="117" t="s">
        <v>703</v>
      </c>
      <c r="D329" s="81" t="s">
        <v>676</v>
      </c>
      <c r="E329" s="83"/>
      <c r="F329" s="83"/>
      <c r="G329" s="84" t="s">
        <v>43</v>
      </c>
      <c r="H329" s="83" t="n">
        <v>3</v>
      </c>
      <c r="I329" s="84"/>
      <c r="J329" s="84"/>
      <c r="K329" s="84" t="s">
        <v>575</v>
      </c>
      <c r="L329" s="84" t="s">
        <v>571</v>
      </c>
      <c r="M329" s="84" t="s">
        <v>571</v>
      </c>
      <c r="N329" s="85" t="n">
        <v>1</v>
      </c>
    </row>
    <row r="330" customFormat="false" ht="27" hidden="false" customHeight="false" outlineLevel="0" collapsed="false">
      <c r="A330" s="80" t="n">
        <v>36909</v>
      </c>
      <c r="B330" s="81" t="s">
        <v>40</v>
      </c>
      <c r="C330" s="82" t="s">
        <v>704</v>
      </c>
      <c r="D330" s="81" t="s">
        <v>676</v>
      </c>
      <c r="E330" s="83"/>
      <c r="F330" s="83"/>
      <c r="G330" s="84" t="s">
        <v>43</v>
      </c>
      <c r="H330" s="83" t="n">
        <v>1</v>
      </c>
      <c r="I330" s="84" t="s">
        <v>705</v>
      </c>
      <c r="J330" s="84" t="s">
        <v>706</v>
      </c>
      <c r="K330" s="84" t="s">
        <v>575</v>
      </c>
      <c r="L330" s="84" t="s">
        <v>571</v>
      </c>
      <c r="M330" s="84" t="s">
        <v>571</v>
      </c>
      <c r="N330" s="85" t="n">
        <v>1</v>
      </c>
    </row>
    <row r="331" customFormat="false" ht="27" hidden="false" customHeight="false" outlineLevel="0" collapsed="false">
      <c r="A331" s="80" t="n">
        <v>36909</v>
      </c>
      <c r="B331" s="81" t="s">
        <v>40</v>
      </c>
      <c r="C331" s="82" t="s">
        <v>707</v>
      </c>
      <c r="D331" s="81" t="s">
        <v>676</v>
      </c>
      <c r="E331" s="83"/>
      <c r="F331" s="83"/>
      <c r="G331" s="84" t="s">
        <v>43</v>
      </c>
      <c r="H331" s="83" t="n">
        <v>1</v>
      </c>
      <c r="I331" s="84" t="s">
        <v>708</v>
      </c>
      <c r="J331" s="84" t="s">
        <v>516</v>
      </c>
      <c r="K331" s="84" t="s">
        <v>571</v>
      </c>
      <c r="L331" s="84" t="s">
        <v>571</v>
      </c>
      <c r="M331" s="84" t="s">
        <v>571</v>
      </c>
      <c r="N331" s="85" t="n">
        <v>1</v>
      </c>
    </row>
    <row r="332" customFormat="false" ht="54" hidden="false" customHeight="true" outlineLevel="0" collapsed="false">
      <c r="A332" s="80" t="n">
        <v>36909</v>
      </c>
      <c r="B332" s="81" t="s">
        <v>40</v>
      </c>
      <c r="C332" s="81" t="s">
        <v>701</v>
      </c>
      <c r="D332" s="81" t="s">
        <v>676</v>
      </c>
      <c r="E332" s="83"/>
      <c r="F332" s="83"/>
      <c r="G332" s="84" t="s">
        <v>43</v>
      </c>
      <c r="H332" s="83" t="n">
        <v>1</v>
      </c>
      <c r="I332" s="81" t="s">
        <v>709</v>
      </c>
      <c r="J332" s="84" t="s">
        <v>691</v>
      </c>
      <c r="K332" s="84" t="s">
        <v>575</v>
      </c>
      <c r="L332" s="84" t="s">
        <v>571</v>
      </c>
      <c r="M332" s="84" t="s">
        <v>571</v>
      </c>
      <c r="N332" s="85" t="n">
        <v>1</v>
      </c>
    </row>
    <row r="333" customFormat="false" ht="40.5" hidden="false" customHeight="false" outlineLevel="0" collapsed="false">
      <c r="A333" s="80" t="n">
        <v>36908</v>
      </c>
      <c r="B333" s="81" t="s">
        <v>58</v>
      </c>
      <c r="C333" s="82" t="s">
        <v>710</v>
      </c>
      <c r="D333" s="81" t="s">
        <v>51</v>
      </c>
      <c r="E333" s="83"/>
      <c r="F333" s="83"/>
      <c r="G333" s="84" t="s">
        <v>58</v>
      </c>
      <c r="H333" s="83" t="n">
        <v>2</v>
      </c>
      <c r="I333" s="84" t="s">
        <v>711</v>
      </c>
      <c r="J333" s="84" t="s">
        <v>712</v>
      </c>
      <c r="K333" s="84" t="s">
        <v>571</v>
      </c>
      <c r="L333" s="84" t="s">
        <v>571</v>
      </c>
      <c r="M333" s="84" t="s">
        <v>571</v>
      </c>
      <c r="N333" s="85" t="n">
        <v>1</v>
      </c>
    </row>
    <row r="334" customFormat="false" ht="40.5" hidden="false" customHeight="true" outlineLevel="0" collapsed="false">
      <c r="A334" s="80" t="n">
        <v>36908</v>
      </c>
      <c r="B334" s="81" t="s">
        <v>58</v>
      </c>
      <c r="C334" s="82" t="s">
        <v>713</v>
      </c>
      <c r="D334" s="81"/>
      <c r="E334" s="83"/>
      <c r="F334" s="83"/>
      <c r="G334" s="84" t="s">
        <v>58</v>
      </c>
      <c r="H334" s="83" t="n">
        <v>2</v>
      </c>
      <c r="I334" s="84" t="s">
        <v>714</v>
      </c>
      <c r="J334" s="84" t="s">
        <v>715</v>
      </c>
      <c r="K334" s="84" t="s">
        <v>575</v>
      </c>
      <c r="L334" s="84" t="s">
        <v>571</v>
      </c>
      <c r="M334" s="84" t="s">
        <v>571</v>
      </c>
      <c r="N334" s="85" t="n">
        <v>1</v>
      </c>
    </row>
    <row r="335" customFormat="false" ht="27" hidden="false" customHeight="true" outlineLevel="0" collapsed="false">
      <c r="A335" s="80" t="n">
        <v>36908</v>
      </c>
      <c r="B335" s="81" t="s">
        <v>40</v>
      </c>
      <c r="C335" s="82" t="s">
        <v>716</v>
      </c>
      <c r="D335" s="81" t="s">
        <v>676</v>
      </c>
      <c r="E335" s="83"/>
      <c r="F335" s="83"/>
      <c r="G335" s="84" t="s">
        <v>43</v>
      </c>
      <c r="H335" s="83" t="n">
        <v>1</v>
      </c>
      <c r="I335" s="118" t="s">
        <v>717</v>
      </c>
      <c r="J335" s="118" t="s">
        <v>516</v>
      </c>
      <c r="K335" s="84" t="s">
        <v>575</v>
      </c>
      <c r="L335" s="84" t="s">
        <v>571</v>
      </c>
      <c r="M335" s="84" t="s">
        <v>571</v>
      </c>
      <c r="N335" s="85" t="n">
        <v>1</v>
      </c>
    </row>
    <row r="336" customFormat="false" ht="13.5" hidden="false" customHeight="false" outlineLevel="0" collapsed="false">
      <c r="A336" s="80" t="n">
        <v>36908</v>
      </c>
      <c r="B336" s="81" t="s">
        <v>40</v>
      </c>
      <c r="C336" s="82" t="s">
        <v>696</v>
      </c>
      <c r="D336" s="81" t="s">
        <v>676</v>
      </c>
      <c r="E336" s="83"/>
      <c r="F336" s="83"/>
      <c r="G336" s="84" t="s">
        <v>43</v>
      </c>
      <c r="H336" s="83" t="n">
        <v>1</v>
      </c>
      <c r="I336" s="118"/>
      <c r="J336" s="118"/>
      <c r="K336" s="84" t="s">
        <v>575</v>
      </c>
      <c r="L336" s="84" t="s">
        <v>571</v>
      </c>
      <c r="M336" s="84" t="s">
        <v>571</v>
      </c>
      <c r="N336" s="85" t="n">
        <v>1</v>
      </c>
    </row>
    <row r="337" customFormat="false" ht="25.5" hidden="false" customHeight="true" outlineLevel="0" collapsed="false">
      <c r="A337" s="80" t="n">
        <v>36908</v>
      </c>
      <c r="B337" s="81" t="s">
        <v>40</v>
      </c>
      <c r="C337" s="82" t="s">
        <v>718</v>
      </c>
      <c r="D337" s="81" t="s">
        <v>676</v>
      </c>
      <c r="E337" s="83"/>
      <c r="F337" s="83"/>
      <c r="G337" s="84" t="s">
        <v>43</v>
      </c>
      <c r="H337" s="83" t="n">
        <v>1</v>
      </c>
      <c r="I337" s="118"/>
      <c r="J337" s="118"/>
      <c r="K337" s="84" t="s">
        <v>575</v>
      </c>
      <c r="L337" s="84" t="s">
        <v>571</v>
      </c>
      <c r="M337" s="84" t="s">
        <v>571</v>
      </c>
      <c r="N337" s="85" t="n">
        <v>1</v>
      </c>
    </row>
    <row r="338" customFormat="false" ht="31.5" hidden="false" customHeight="true" outlineLevel="0" collapsed="false">
      <c r="A338" s="80" t="n">
        <v>36908</v>
      </c>
      <c r="B338" s="81" t="s">
        <v>40</v>
      </c>
      <c r="C338" s="82" t="s">
        <v>699</v>
      </c>
      <c r="D338" s="81" t="s">
        <v>676</v>
      </c>
      <c r="E338" s="83"/>
      <c r="F338" s="83"/>
      <c r="G338" s="84" t="s">
        <v>43</v>
      </c>
      <c r="H338" s="83" t="n">
        <v>1</v>
      </c>
      <c r="I338" s="118"/>
      <c r="J338" s="118"/>
      <c r="K338" s="84" t="s">
        <v>575</v>
      </c>
      <c r="L338" s="84" t="s">
        <v>571</v>
      </c>
      <c r="M338" s="84" t="s">
        <v>571</v>
      </c>
      <c r="N338" s="85" t="n">
        <v>1</v>
      </c>
    </row>
    <row r="339" customFormat="false" ht="27.75" hidden="false" customHeight="false" outlineLevel="0" collapsed="false">
      <c r="A339" s="80" t="n">
        <v>36908</v>
      </c>
      <c r="B339" s="81" t="s">
        <v>40</v>
      </c>
      <c r="C339" s="117" t="s">
        <v>700</v>
      </c>
      <c r="D339" s="81" t="s">
        <v>676</v>
      </c>
      <c r="E339" s="83"/>
      <c r="F339" s="83"/>
      <c r="G339" s="84" t="s">
        <v>43</v>
      </c>
      <c r="H339" s="83" t="n">
        <v>1</v>
      </c>
      <c r="I339" s="118"/>
      <c r="J339" s="118"/>
      <c r="K339" s="84" t="s">
        <v>575</v>
      </c>
      <c r="L339" s="84" t="s">
        <v>571</v>
      </c>
      <c r="M339" s="84" t="s">
        <v>571</v>
      </c>
      <c r="N339" s="85" t="n">
        <v>1</v>
      </c>
    </row>
    <row r="340" customFormat="false" ht="13.5" hidden="false" customHeight="false" outlineLevel="0" collapsed="false">
      <c r="A340" s="93" t="s">
        <v>719</v>
      </c>
      <c r="B340" s="74"/>
      <c r="C340" s="75"/>
      <c r="D340" s="74" t="n">
        <f aca="false">COUNT(H341:H359)</f>
        <v>17</v>
      </c>
      <c r="E340" s="89"/>
      <c r="F340" s="89"/>
      <c r="G340" s="90"/>
      <c r="H340" s="89"/>
      <c r="I340" s="119"/>
      <c r="J340" s="90"/>
      <c r="K340" s="90"/>
      <c r="L340" s="90"/>
      <c r="M340" s="90"/>
      <c r="N340" s="91"/>
    </row>
    <row r="341" customFormat="false" ht="13.5" hidden="false" customHeight="false" outlineLevel="0" collapsed="false">
      <c r="A341" s="80"/>
      <c r="B341" s="81"/>
      <c r="C341" s="82"/>
      <c r="D341" s="81"/>
      <c r="E341" s="83"/>
      <c r="F341" s="83"/>
      <c r="G341" s="84"/>
      <c r="H341" s="83"/>
      <c r="I341" s="114"/>
      <c r="J341" s="84"/>
      <c r="K341" s="84"/>
      <c r="L341" s="84"/>
      <c r="M341" s="84"/>
      <c r="N341" s="85"/>
    </row>
    <row r="342" customFormat="false" ht="13.5" hidden="false" customHeight="false" outlineLevel="0" collapsed="false">
      <c r="A342" s="80"/>
      <c r="B342" s="81"/>
      <c r="C342" s="82"/>
      <c r="D342" s="81"/>
      <c r="E342" s="83"/>
      <c r="F342" s="83"/>
      <c r="G342" s="84"/>
      <c r="H342" s="83"/>
      <c r="I342" s="114"/>
      <c r="J342" s="84"/>
      <c r="K342" s="84"/>
      <c r="L342" s="84"/>
      <c r="M342" s="84"/>
      <c r="N342" s="85"/>
    </row>
    <row r="343" customFormat="false" ht="40.5" hidden="false" customHeight="false" outlineLevel="0" collapsed="false">
      <c r="A343" s="80" t="n">
        <v>36907</v>
      </c>
      <c r="B343" s="81" t="s">
        <v>40</v>
      </c>
      <c r="C343" s="82" t="s">
        <v>720</v>
      </c>
      <c r="D343" s="81" t="s">
        <v>107</v>
      </c>
      <c r="E343" s="83"/>
      <c r="F343" s="83"/>
      <c r="G343" s="84" t="s">
        <v>43</v>
      </c>
      <c r="H343" s="83" t="n">
        <v>1</v>
      </c>
      <c r="I343" s="114" t="s">
        <v>721</v>
      </c>
      <c r="J343" s="84" t="s">
        <v>722</v>
      </c>
      <c r="K343" s="84" t="s">
        <v>571</v>
      </c>
      <c r="L343" s="84" t="s">
        <v>571</v>
      </c>
      <c r="M343" s="84" t="s">
        <v>571</v>
      </c>
      <c r="N343" s="85" t="n">
        <v>1</v>
      </c>
    </row>
    <row r="344" customFormat="false" ht="27" hidden="false" customHeight="true" outlineLevel="0" collapsed="false">
      <c r="A344" s="80" t="n">
        <v>36907</v>
      </c>
      <c r="B344" s="81" t="s">
        <v>40</v>
      </c>
      <c r="C344" s="82" t="s">
        <v>716</v>
      </c>
      <c r="D344" s="81" t="s">
        <v>55</v>
      </c>
      <c r="E344" s="83"/>
      <c r="F344" s="83"/>
      <c r="G344" s="84" t="s">
        <v>43</v>
      </c>
      <c r="H344" s="83" t="n">
        <v>1</v>
      </c>
      <c r="I344" s="116" t="s">
        <v>723</v>
      </c>
      <c r="J344" s="104" t="s">
        <v>724</v>
      </c>
      <c r="K344" s="84" t="s">
        <v>575</v>
      </c>
      <c r="L344" s="84" t="s">
        <v>571</v>
      </c>
      <c r="M344" s="84" t="s">
        <v>571</v>
      </c>
      <c r="N344" s="85" t="n">
        <v>1</v>
      </c>
    </row>
    <row r="345" customFormat="false" ht="13.5" hidden="false" customHeight="false" outlineLevel="0" collapsed="false">
      <c r="A345" s="80" t="n">
        <v>36907</v>
      </c>
      <c r="B345" s="81" t="s">
        <v>40</v>
      </c>
      <c r="C345" s="82" t="s">
        <v>696</v>
      </c>
      <c r="D345" s="81" t="s">
        <v>55</v>
      </c>
      <c r="E345" s="83"/>
      <c r="F345" s="83"/>
      <c r="G345" s="84" t="s">
        <v>43</v>
      </c>
      <c r="H345" s="83" t="n">
        <v>1</v>
      </c>
      <c r="I345" s="116"/>
      <c r="J345" s="104"/>
      <c r="K345" s="84" t="s">
        <v>575</v>
      </c>
      <c r="L345" s="84" t="s">
        <v>571</v>
      </c>
      <c r="M345" s="84" t="s">
        <v>571</v>
      </c>
      <c r="N345" s="85" t="n">
        <v>1</v>
      </c>
    </row>
    <row r="346" customFormat="false" ht="13.5" hidden="false" customHeight="false" outlineLevel="0" collapsed="false">
      <c r="A346" s="80" t="n">
        <v>36907</v>
      </c>
      <c r="B346" s="81" t="s">
        <v>40</v>
      </c>
      <c r="C346" s="82" t="s">
        <v>718</v>
      </c>
      <c r="D346" s="81" t="s">
        <v>55</v>
      </c>
      <c r="E346" s="83"/>
      <c r="F346" s="83"/>
      <c r="G346" s="84" t="s">
        <v>43</v>
      </c>
      <c r="H346" s="83" t="n">
        <v>1</v>
      </c>
      <c r="I346" s="116"/>
      <c r="J346" s="104"/>
      <c r="K346" s="84" t="s">
        <v>575</v>
      </c>
      <c r="L346" s="84" t="s">
        <v>571</v>
      </c>
      <c r="M346" s="84" t="s">
        <v>571</v>
      </c>
      <c r="N346" s="85" t="n">
        <v>1</v>
      </c>
    </row>
    <row r="347" customFormat="false" ht="29.25" hidden="false" customHeight="true" outlineLevel="0" collapsed="false">
      <c r="A347" s="80" t="n">
        <v>36907</v>
      </c>
      <c r="B347" s="81" t="s">
        <v>40</v>
      </c>
      <c r="C347" s="120" t="s">
        <v>699</v>
      </c>
      <c r="D347" s="81" t="s">
        <v>55</v>
      </c>
      <c r="E347" s="83"/>
      <c r="F347" s="83"/>
      <c r="G347" s="84" t="s">
        <v>43</v>
      </c>
      <c r="H347" s="83" t="n">
        <v>1</v>
      </c>
      <c r="I347" s="116"/>
      <c r="J347" s="104"/>
      <c r="K347" s="84" t="s">
        <v>575</v>
      </c>
      <c r="L347" s="84" t="s">
        <v>571</v>
      </c>
      <c r="M347" s="84" t="s">
        <v>571</v>
      </c>
      <c r="N347" s="85" t="n">
        <v>1</v>
      </c>
    </row>
    <row r="348" customFormat="false" ht="27" hidden="false" customHeight="false" outlineLevel="0" collapsed="false">
      <c r="A348" s="80" t="n">
        <v>36907</v>
      </c>
      <c r="B348" s="81" t="s">
        <v>40</v>
      </c>
      <c r="C348" s="82" t="s">
        <v>700</v>
      </c>
      <c r="D348" s="81" t="s">
        <v>55</v>
      </c>
      <c r="E348" s="83"/>
      <c r="F348" s="83"/>
      <c r="G348" s="84" t="s">
        <v>43</v>
      </c>
      <c r="H348" s="83" t="n">
        <v>1</v>
      </c>
      <c r="I348" s="116"/>
      <c r="J348" s="104"/>
      <c r="K348" s="84" t="s">
        <v>575</v>
      </c>
      <c r="L348" s="84" t="s">
        <v>571</v>
      </c>
      <c r="M348" s="84" t="s">
        <v>571</v>
      </c>
      <c r="N348" s="85" t="n">
        <v>1</v>
      </c>
    </row>
    <row r="349" customFormat="false" ht="41.25" hidden="false" customHeight="true" outlineLevel="0" collapsed="false">
      <c r="A349" s="80" t="n">
        <v>36907</v>
      </c>
      <c r="B349" s="81" t="s">
        <v>40</v>
      </c>
      <c r="C349" s="117" t="s">
        <v>725</v>
      </c>
      <c r="D349" s="81"/>
      <c r="E349" s="83"/>
      <c r="F349" s="83"/>
      <c r="G349" s="84" t="s">
        <v>43</v>
      </c>
      <c r="H349" s="83" t="n">
        <v>1</v>
      </c>
      <c r="I349" s="114" t="s">
        <v>726</v>
      </c>
      <c r="J349" s="84" t="s">
        <v>516</v>
      </c>
      <c r="K349" s="84" t="s">
        <v>575</v>
      </c>
      <c r="L349" s="84" t="s">
        <v>575</v>
      </c>
      <c r="M349" s="84" t="s">
        <v>575</v>
      </c>
      <c r="N349" s="85" t="n">
        <v>1</v>
      </c>
    </row>
    <row r="350" customFormat="false" ht="27" hidden="false" customHeight="false" outlineLevel="0" collapsed="false">
      <c r="A350" s="80" t="n">
        <v>36907</v>
      </c>
      <c r="B350" s="81" t="s">
        <v>40</v>
      </c>
      <c r="C350" s="82" t="s">
        <v>727</v>
      </c>
      <c r="D350" s="81" t="s">
        <v>728</v>
      </c>
      <c r="E350" s="83"/>
      <c r="F350" s="83"/>
      <c r="G350" s="84" t="s">
        <v>43</v>
      </c>
      <c r="H350" s="83" t="n">
        <v>1</v>
      </c>
      <c r="I350" s="114" t="s">
        <v>729</v>
      </c>
      <c r="J350" s="84" t="s">
        <v>516</v>
      </c>
      <c r="K350" s="84" t="s">
        <v>575</v>
      </c>
      <c r="L350" s="84" t="s">
        <v>575</v>
      </c>
      <c r="M350" s="84" t="s">
        <v>575</v>
      </c>
      <c r="N350" s="85" t="n">
        <v>1</v>
      </c>
    </row>
    <row r="351" customFormat="false" ht="40.5" hidden="false" customHeight="false" outlineLevel="0" collapsed="false">
      <c r="A351" s="80" t="n">
        <v>36903</v>
      </c>
      <c r="B351" s="81" t="s">
        <v>40</v>
      </c>
      <c r="C351" s="82" t="s">
        <v>730</v>
      </c>
      <c r="D351" s="81"/>
      <c r="E351" s="83"/>
      <c r="F351" s="83"/>
      <c r="G351" s="84" t="s">
        <v>43</v>
      </c>
      <c r="H351" s="83" t="n">
        <v>1</v>
      </c>
      <c r="I351" s="114" t="s">
        <v>731</v>
      </c>
      <c r="J351" s="84" t="s">
        <v>732</v>
      </c>
      <c r="K351" s="84" t="s">
        <v>575</v>
      </c>
      <c r="L351" s="84" t="s">
        <v>575</v>
      </c>
      <c r="M351" s="84" t="s">
        <v>575</v>
      </c>
      <c r="N351" s="85" t="n">
        <v>1</v>
      </c>
    </row>
    <row r="352" customFormat="false" ht="28.5" hidden="false" customHeight="true" outlineLevel="0" collapsed="false">
      <c r="A352" s="80" t="n">
        <v>36903</v>
      </c>
      <c r="B352" s="81" t="s">
        <v>40</v>
      </c>
      <c r="C352" s="82" t="s">
        <v>733</v>
      </c>
      <c r="D352" s="81" t="s">
        <v>51</v>
      </c>
      <c r="E352" s="83"/>
      <c r="F352" s="83"/>
      <c r="G352" s="84" t="s">
        <v>43</v>
      </c>
      <c r="H352" s="83" t="n">
        <v>3</v>
      </c>
      <c r="I352" s="114" t="s">
        <v>734</v>
      </c>
      <c r="J352" s="84" t="s">
        <v>735</v>
      </c>
      <c r="K352" s="84" t="s">
        <v>575</v>
      </c>
      <c r="L352" s="84" t="s">
        <v>571</v>
      </c>
      <c r="M352" s="84" t="s">
        <v>571</v>
      </c>
      <c r="N352" s="85" t="n">
        <v>1</v>
      </c>
    </row>
    <row r="353" customFormat="false" ht="73.5" hidden="false" customHeight="true" outlineLevel="0" collapsed="false">
      <c r="A353" s="80" t="n">
        <v>36903</v>
      </c>
      <c r="B353" s="81" t="s">
        <v>40</v>
      </c>
      <c r="C353" s="82" t="s">
        <v>736</v>
      </c>
      <c r="D353" s="81" t="s">
        <v>51</v>
      </c>
      <c r="E353" s="83"/>
      <c r="F353" s="83"/>
      <c r="G353" s="84" t="s">
        <v>43</v>
      </c>
      <c r="H353" s="83" t="n">
        <v>3</v>
      </c>
      <c r="I353" s="114" t="s">
        <v>737</v>
      </c>
      <c r="J353" s="84" t="s">
        <v>738</v>
      </c>
      <c r="K353" s="84" t="s">
        <v>571</v>
      </c>
      <c r="L353" s="84" t="s">
        <v>571</v>
      </c>
      <c r="M353" s="84" t="s">
        <v>571</v>
      </c>
      <c r="N353" s="85" t="n">
        <v>1</v>
      </c>
    </row>
    <row r="354" customFormat="false" ht="42.75" hidden="false" customHeight="true" outlineLevel="0" collapsed="false">
      <c r="A354" s="80" t="n">
        <v>36903</v>
      </c>
      <c r="B354" s="81" t="s">
        <v>40</v>
      </c>
      <c r="C354" s="82" t="s">
        <v>739</v>
      </c>
      <c r="D354" s="81" t="s">
        <v>55</v>
      </c>
      <c r="E354" s="83"/>
      <c r="F354" s="83"/>
      <c r="G354" s="84" t="s">
        <v>43</v>
      </c>
      <c r="H354" s="83" t="n">
        <v>1</v>
      </c>
      <c r="I354" s="114" t="s">
        <v>740</v>
      </c>
      <c r="J354" s="84" t="s">
        <v>516</v>
      </c>
      <c r="K354" s="84" t="s">
        <v>575</v>
      </c>
      <c r="L354" s="84" t="s">
        <v>575</v>
      </c>
      <c r="M354" s="84" t="s">
        <v>575</v>
      </c>
      <c r="N354" s="85" t="n">
        <v>1</v>
      </c>
    </row>
    <row r="355" customFormat="false" ht="68.25" hidden="false" customHeight="true" outlineLevel="0" collapsed="false">
      <c r="A355" s="80" t="n">
        <v>36903</v>
      </c>
      <c r="B355" s="81" t="s">
        <v>40</v>
      </c>
      <c r="C355" s="82" t="s">
        <v>741</v>
      </c>
      <c r="D355" s="81" t="s">
        <v>55</v>
      </c>
      <c r="E355" s="83"/>
      <c r="F355" s="83"/>
      <c r="G355" s="84" t="s">
        <v>43</v>
      </c>
      <c r="H355" s="83" t="n">
        <v>1</v>
      </c>
      <c r="I355" s="114" t="s">
        <v>742</v>
      </c>
      <c r="J355" s="84" t="s">
        <v>743</v>
      </c>
      <c r="K355" s="84" t="s">
        <v>575</v>
      </c>
      <c r="L355" s="84" t="s">
        <v>571</v>
      </c>
      <c r="M355" s="84" t="s">
        <v>575</v>
      </c>
      <c r="N355" s="85" t="n">
        <v>1</v>
      </c>
    </row>
    <row r="356" customFormat="false" ht="80.25" hidden="false" customHeight="true" outlineLevel="0" collapsed="false">
      <c r="A356" s="80" t="n">
        <v>36902</v>
      </c>
      <c r="B356" s="81" t="s">
        <v>40</v>
      </c>
      <c r="C356" s="82" t="s">
        <v>700</v>
      </c>
      <c r="D356" s="81" t="s">
        <v>55</v>
      </c>
      <c r="E356" s="83"/>
      <c r="F356" s="83"/>
      <c r="G356" s="84" t="s">
        <v>43</v>
      </c>
      <c r="H356" s="83" t="n">
        <v>1</v>
      </c>
      <c r="I356" s="114" t="s">
        <v>744</v>
      </c>
      <c r="J356" s="84" t="s">
        <v>745</v>
      </c>
      <c r="K356" s="84" t="s">
        <v>575</v>
      </c>
      <c r="L356" s="84" t="s">
        <v>571</v>
      </c>
      <c r="M356" s="84" t="s">
        <v>571</v>
      </c>
      <c r="N356" s="85" t="n">
        <v>1</v>
      </c>
    </row>
    <row r="357" customFormat="false" ht="27" hidden="false" customHeight="false" outlineLevel="0" collapsed="false">
      <c r="A357" s="80" t="n">
        <v>36902</v>
      </c>
      <c r="B357" s="81" t="s">
        <v>40</v>
      </c>
      <c r="C357" s="82" t="s">
        <v>746</v>
      </c>
      <c r="D357" s="81" t="s">
        <v>55</v>
      </c>
      <c r="E357" s="83"/>
      <c r="F357" s="83"/>
      <c r="G357" s="84" t="s">
        <v>43</v>
      </c>
      <c r="H357" s="83" t="n">
        <v>1</v>
      </c>
      <c r="I357" s="114" t="s">
        <v>747</v>
      </c>
      <c r="J357" s="84" t="s">
        <v>748</v>
      </c>
      <c r="K357" s="84" t="s">
        <v>575</v>
      </c>
      <c r="L357" s="84" t="s">
        <v>575</v>
      </c>
      <c r="M357" s="84" t="s">
        <v>575</v>
      </c>
      <c r="N357" s="85" t="n">
        <v>1</v>
      </c>
    </row>
    <row r="358" customFormat="false" ht="27" hidden="false" customHeight="false" outlineLevel="0" collapsed="false">
      <c r="A358" s="80" t="n">
        <v>36902</v>
      </c>
      <c r="B358" s="81" t="s">
        <v>40</v>
      </c>
      <c r="C358" s="82" t="s">
        <v>456</v>
      </c>
      <c r="D358" s="81" t="s">
        <v>51</v>
      </c>
      <c r="E358" s="83"/>
      <c r="F358" s="83"/>
      <c r="G358" s="84" t="s">
        <v>43</v>
      </c>
      <c r="H358" s="83" t="n">
        <v>1</v>
      </c>
      <c r="I358" s="114" t="s">
        <v>749</v>
      </c>
      <c r="J358" s="84" t="s">
        <v>516</v>
      </c>
      <c r="K358" s="84" t="s">
        <v>571</v>
      </c>
      <c r="L358" s="84" t="s">
        <v>571</v>
      </c>
      <c r="M358" s="84" t="s">
        <v>571</v>
      </c>
      <c r="N358" s="85" t="n">
        <v>1</v>
      </c>
    </row>
    <row r="359" customFormat="false" ht="27.75" hidden="false" customHeight="false" outlineLevel="0" collapsed="false">
      <c r="A359" s="121" t="n">
        <v>36901</v>
      </c>
      <c r="B359" s="122" t="s">
        <v>58</v>
      </c>
      <c r="C359" s="123" t="s">
        <v>750</v>
      </c>
      <c r="D359" s="122" t="s">
        <v>55</v>
      </c>
      <c r="E359" s="124"/>
      <c r="F359" s="124"/>
      <c r="G359" s="125" t="s">
        <v>43</v>
      </c>
      <c r="H359" s="124" t="n">
        <v>1</v>
      </c>
      <c r="I359" s="125" t="s">
        <v>751</v>
      </c>
      <c r="J359" s="125" t="s">
        <v>752</v>
      </c>
      <c r="K359" s="125" t="s">
        <v>575</v>
      </c>
      <c r="L359" s="125" t="s">
        <v>575</v>
      </c>
      <c r="M359" s="125" t="s">
        <v>575</v>
      </c>
      <c r="N359" s="126" t="n">
        <v>1</v>
      </c>
    </row>
    <row r="360" customFormat="false" ht="13.5" hidden="false" customHeight="false" outlineLevel="0" collapsed="false">
      <c r="A360" s="94" t="s">
        <v>753</v>
      </c>
      <c r="B360" s="26"/>
      <c r="C360" s="27"/>
      <c r="D360" s="26" t="n">
        <f aca="false">COUNT(H362:H393)</f>
        <v>31</v>
      </c>
      <c r="E360" s="28"/>
      <c r="F360" s="28"/>
      <c r="G360" s="29"/>
      <c r="H360" s="28"/>
      <c r="I360" s="114"/>
      <c r="J360" s="29"/>
      <c r="K360" s="29"/>
      <c r="L360" s="29"/>
      <c r="M360" s="29"/>
      <c r="N360" s="30"/>
    </row>
    <row r="361" customFormat="false" ht="13.5" hidden="false" customHeight="false" outlineLevel="0" collapsed="false">
      <c r="A361" s="25"/>
      <c r="B361" s="26"/>
      <c r="C361" s="27"/>
      <c r="D361" s="26"/>
      <c r="E361" s="28"/>
      <c r="F361" s="28"/>
      <c r="G361" s="29"/>
      <c r="H361" s="28"/>
      <c r="I361" s="114"/>
      <c r="J361" s="29"/>
      <c r="K361" s="29"/>
      <c r="L361" s="29"/>
      <c r="M361" s="29"/>
      <c r="N361" s="30"/>
    </row>
    <row r="362" customFormat="false" ht="13.5" hidden="false" customHeight="false" outlineLevel="0" collapsed="false">
      <c r="A362" s="80"/>
      <c r="B362" s="81"/>
      <c r="C362" s="82"/>
      <c r="D362" s="81"/>
      <c r="E362" s="83"/>
      <c r="F362" s="83"/>
      <c r="G362" s="84"/>
      <c r="H362" s="83"/>
      <c r="I362" s="114"/>
      <c r="J362" s="84"/>
      <c r="K362" s="84"/>
      <c r="L362" s="84"/>
      <c r="M362" s="84"/>
      <c r="N362" s="85"/>
    </row>
    <row r="363" customFormat="false" ht="41.25" hidden="false" customHeight="true" outlineLevel="0" collapsed="false">
      <c r="A363" s="80" t="n">
        <v>36900</v>
      </c>
      <c r="B363" s="81" t="s">
        <v>40</v>
      </c>
      <c r="C363" s="82" t="s">
        <v>754</v>
      </c>
      <c r="D363" s="81" t="s">
        <v>51</v>
      </c>
      <c r="E363" s="83"/>
      <c r="F363" s="83"/>
      <c r="G363" s="84" t="s">
        <v>43</v>
      </c>
      <c r="H363" s="83" t="n">
        <v>1</v>
      </c>
      <c r="I363" s="114" t="s">
        <v>755</v>
      </c>
      <c r="J363" s="81" t="s">
        <v>756</v>
      </c>
      <c r="K363" s="84" t="s">
        <v>575</v>
      </c>
      <c r="L363" s="84" t="s">
        <v>571</v>
      </c>
      <c r="M363" s="84" t="s">
        <v>571</v>
      </c>
      <c r="N363" s="85"/>
    </row>
    <row r="364" customFormat="false" ht="42.75" hidden="false" customHeight="true" outlineLevel="0" collapsed="false">
      <c r="A364" s="80" t="n">
        <v>36900</v>
      </c>
      <c r="B364" s="81" t="s">
        <v>40</v>
      </c>
      <c r="C364" s="82" t="s">
        <v>757</v>
      </c>
      <c r="D364" s="81"/>
      <c r="E364" s="83"/>
      <c r="F364" s="83"/>
      <c r="G364" s="84" t="s">
        <v>43</v>
      </c>
      <c r="H364" s="83" t="n">
        <v>1</v>
      </c>
      <c r="I364" s="114" t="s">
        <v>758</v>
      </c>
      <c r="J364" s="84" t="s">
        <v>759</v>
      </c>
      <c r="K364" s="84" t="s">
        <v>575</v>
      </c>
      <c r="L364" s="84" t="s">
        <v>571</v>
      </c>
      <c r="M364" s="84" t="s">
        <v>575</v>
      </c>
      <c r="N364" s="85"/>
    </row>
    <row r="365" customFormat="false" ht="67.5" hidden="false" customHeight="true" outlineLevel="0" collapsed="false">
      <c r="A365" s="80" t="n">
        <v>36900</v>
      </c>
      <c r="B365" s="81" t="s">
        <v>40</v>
      </c>
      <c r="C365" s="81" t="s">
        <v>760</v>
      </c>
      <c r="D365" s="81"/>
      <c r="E365" s="83"/>
      <c r="F365" s="83"/>
      <c r="G365" s="84" t="s">
        <v>43</v>
      </c>
      <c r="H365" s="83" t="n">
        <v>1</v>
      </c>
      <c r="I365" s="114" t="s">
        <v>761</v>
      </c>
      <c r="J365" s="84" t="s">
        <v>759</v>
      </c>
      <c r="K365" s="84" t="s">
        <v>575</v>
      </c>
      <c r="L365" s="84" t="s">
        <v>575</v>
      </c>
      <c r="M365" s="84" t="s">
        <v>575</v>
      </c>
      <c r="N365" s="85"/>
    </row>
    <row r="366" customFormat="false" ht="40.5" hidden="false" customHeight="true" outlineLevel="0" collapsed="false">
      <c r="A366" s="80" t="n">
        <v>36900</v>
      </c>
      <c r="B366" s="81" t="s">
        <v>40</v>
      </c>
      <c r="C366" s="82" t="s">
        <v>762</v>
      </c>
      <c r="D366" s="81"/>
      <c r="E366" s="83"/>
      <c r="F366" s="83"/>
      <c r="G366" s="84"/>
      <c r="H366" s="83" t="n">
        <v>1</v>
      </c>
      <c r="I366" s="114" t="s">
        <v>763</v>
      </c>
      <c r="J366" s="84" t="s">
        <v>759</v>
      </c>
      <c r="K366" s="84" t="s">
        <v>575</v>
      </c>
      <c r="L366" s="84" t="s">
        <v>571</v>
      </c>
      <c r="M366" s="84" t="s">
        <v>571</v>
      </c>
      <c r="N366" s="85"/>
    </row>
    <row r="367" customFormat="false" ht="45.75" hidden="false" customHeight="true" outlineLevel="0" collapsed="false">
      <c r="A367" s="80" t="n">
        <v>36900</v>
      </c>
      <c r="B367" s="81" t="s">
        <v>40</v>
      </c>
      <c r="C367" s="82" t="s">
        <v>764</v>
      </c>
      <c r="D367" s="81"/>
      <c r="E367" s="83"/>
      <c r="F367" s="83"/>
      <c r="G367" s="84" t="s">
        <v>43</v>
      </c>
      <c r="H367" s="83" t="n">
        <v>1</v>
      </c>
      <c r="I367" s="114" t="s">
        <v>765</v>
      </c>
      <c r="J367" s="84" t="s">
        <v>759</v>
      </c>
      <c r="K367" s="84" t="s">
        <v>575</v>
      </c>
      <c r="L367" s="84" t="s">
        <v>575</v>
      </c>
      <c r="M367" s="84" t="s">
        <v>575</v>
      </c>
      <c r="N367" s="85"/>
    </row>
    <row r="368" customFormat="false" ht="64.5" hidden="false" customHeight="true" outlineLevel="0" collapsed="false">
      <c r="A368" s="80" t="n">
        <v>36900</v>
      </c>
      <c r="B368" s="81" t="s">
        <v>40</v>
      </c>
      <c r="C368" s="82" t="s">
        <v>766</v>
      </c>
      <c r="D368" s="81"/>
      <c r="E368" s="83"/>
      <c r="F368" s="83"/>
      <c r="G368" s="84" t="s">
        <v>43</v>
      </c>
      <c r="H368" s="83" t="n">
        <v>1</v>
      </c>
      <c r="I368" s="114" t="s">
        <v>767</v>
      </c>
      <c r="J368" s="84" t="s">
        <v>759</v>
      </c>
      <c r="K368" s="84" t="s">
        <v>575</v>
      </c>
      <c r="L368" s="84" t="s">
        <v>571</v>
      </c>
      <c r="M368" s="84" t="s">
        <v>575</v>
      </c>
      <c r="N368" s="85"/>
    </row>
    <row r="369" customFormat="false" ht="54" hidden="false" customHeight="false" outlineLevel="0" collapsed="false">
      <c r="A369" s="80" t="n">
        <v>36899</v>
      </c>
      <c r="B369" s="81" t="s">
        <v>40</v>
      </c>
      <c r="C369" s="82" t="s">
        <v>716</v>
      </c>
      <c r="D369" s="81" t="s">
        <v>144</v>
      </c>
      <c r="E369" s="83"/>
      <c r="F369" s="83"/>
      <c r="G369" s="84" t="s">
        <v>43</v>
      </c>
      <c r="H369" s="83" t="n">
        <v>1</v>
      </c>
      <c r="I369" s="114" t="s">
        <v>768</v>
      </c>
      <c r="J369" s="84" t="s">
        <v>516</v>
      </c>
      <c r="K369" s="84" t="s">
        <v>575</v>
      </c>
      <c r="L369" s="84" t="s">
        <v>571</v>
      </c>
      <c r="M369" s="84" t="s">
        <v>571</v>
      </c>
      <c r="N369" s="85"/>
    </row>
    <row r="370" customFormat="false" ht="54" hidden="false" customHeight="false" outlineLevel="0" collapsed="false">
      <c r="A370" s="80" t="n">
        <v>36899</v>
      </c>
      <c r="B370" s="81" t="s">
        <v>40</v>
      </c>
      <c r="C370" s="82" t="s">
        <v>696</v>
      </c>
      <c r="D370" s="81" t="s">
        <v>144</v>
      </c>
      <c r="E370" s="83"/>
      <c r="F370" s="83"/>
      <c r="G370" s="84" t="s">
        <v>43</v>
      </c>
      <c r="H370" s="83" t="n">
        <v>1</v>
      </c>
      <c r="I370" s="114" t="s">
        <v>768</v>
      </c>
      <c r="J370" s="84" t="s">
        <v>516</v>
      </c>
      <c r="K370" s="84" t="s">
        <v>575</v>
      </c>
      <c r="L370" s="84" t="s">
        <v>571</v>
      </c>
      <c r="M370" s="84" t="s">
        <v>571</v>
      </c>
      <c r="N370" s="85"/>
    </row>
    <row r="371" customFormat="false" ht="54" hidden="false" customHeight="false" outlineLevel="0" collapsed="false">
      <c r="A371" s="80" t="n">
        <v>36899</v>
      </c>
      <c r="B371" s="81" t="s">
        <v>40</v>
      </c>
      <c r="C371" s="82" t="s">
        <v>769</v>
      </c>
      <c r="D371" s="81" t="s">
        <v>144</v>
      </c>
      <c r="E371" s="83"/>
      <c r="F371" s="83"/>
      <c r="G371" s="84" t="s">
        <v>43</v>
      </c>
      <c r="H371" s="83" t="n">
        <v>1</v>
      </c>
      <c r="I371" s="114" t="s">
        <v>768</v>
      </c>
      <c r="J371" s="84" t="s">
        <v>516</v>
      </c>
      <c r="K371" s="84" t="s">
        <v>575</v>
      </c>
      <c r="L371" s="84" t="s">
        <v>571</v>
      </c>
      <c r="M371" s="84" t="s">
        <v>571</v>
      </c>
      <c r="N371" s="85"/>
    </row>
    <row r="372" customFormat="false" ht="27" hidden="false" customHeight="false" outlineLevel="0" collapsed="false">
      <c r="A372" s="80" t="n">
        <v>36899</v>
      </c>
      <c r="B372" s="81" t="s">
        <v>40</v>
      </c>
      <c r="C372" s="82" t="s">
        <v>770</v>
      </c>
      <c r="D372" s="81" t="s">
        <v>51</v>
      </c>
      <c r="E372" s="83"/>
      <c r="F372" s="83"/>
      <c r="G372" s="84" t="s">
        <v>43</v>
      </c>
      <c r="H372" s="83" t="n">
        <v>1</v>
      </c>
      <c r="I372" s="114" t="s">
        <v>771</v>
      </c>
      <c r="J372" s="84" t="s">
        <v>748</v>
      </c>
      <c r="K372" s="84" t="s">
        <v>575</v>
      </c>
      <c r="L372" s="84" t="s">
        <v>571</v>
      </c>
      <c r="M372" s="84" t="s">
        <v>571</v>
      </c>
      <c r="N372" s="85"/>
    </row>
    <row r="373" customFormat="false" ht="54" hidden="false" customHeight="false" outlineLevel="0" collapsed="false">
      <c r="A373" s="80" t="n">
        <v>36899</v>
      </c>
      <c r="B373" s="81" t="s">
        <v>40</v>
      </c>
      <c r="C373" s="82" t="s">
        <v>772</v>
      </c>
      <c r="D373" s="81" t="s">
        <v>144</v>
      </c>
      <c r="E373" s="83"/>
      <c r="F373" s="83"/>
      <c r="G373" s="84" t="s">
        <v>43</v>
      </c>
      <c r="H373" s="83" t="n">
        <v>1</v>
      </c>
      <c r="I373" s="114" t="s">
        <v>773</v>
      </c>
      <c r="J373" s="84" t="s">
        <v>745</v>
      </c>
      <c r="K373" s="84" t="s">
        <v>575</v>
      </c>
      <c r="L373" s="84" t="s">
        <v>575</v>
      </c>
      <c r="M373" s="84" t="s">
        <v>575</v>
      </c>
      <c r="N373" s="85"/>
    </row>
    <row r="374" customFormat="false" ht="54" hidden="false" customHeight="false" outlineLevel="0" collapsed="false">
      <c r="A374" s="80" t="n">
        <v>36899</v>
      </c>
      <c r="B374" s="81" t="s">
        <v>40</v>
      </c>
      <c r="C374" s="127" t="s">
        <v>774</v>
      </c>
      <c r="D374" s="81" t="s">
        <v>144</v>
      </c>
      <c r="E374" s="83"/>
      <c r="F374" s="83"/>
      <c r="G374" s="84" t="s">
        <v>43</v>
      </c>
      <c r="H374" s="83" t="n">
        <v>1</v>
      </c>
      <c r="I374" s="114" t="s">
        <v>768</v>
      </c>
      <c r="J374" s="84" t="s">
        <v>516</v>
      </c>
      <c r="K374" s="84" t="s">
        <v>575</v>
      </c>
      <c r="L374" s="84" t="s">
        <v>571</v>
      </c>
      <c r="M374" s="84" t="s">
        <v>571</v>
      </c>
      <c r="N374" s="85"/>
    </row>
    <row r="375" customFormat="false" ht="69" hidden="false" customHeight="true" outlineLevel="0" collapsed="false">
      <c r="A375" s="80" t="n">
        <v>36899</v>
      </c>
      <c r="B375" s="81" t="s">
        <v>40</v>
      </c>
      <c r="C375" s="82" t="s">
        <v>700</v>
      </c>
      <c r="D375" s="81" t="s">
        <v>144</v>
      </c>
      <c r="E375" s="83"/>
      <c r="F375" s="83"/>
      <c r="G375" s="84" t="s">
        <v>43</v>
      </c>
      <c r="H375" s="83" t="n">
        <v>1</v>
      </c>
      <c r="I375" s="114" t="s">
        <v>768</v>
      </c>
      <c r="J375" s="84" t="s">
        <v>516</v>
      </c>
      <c r="K375" s="84" t="s">
        <v>575</v>
      </c>
      <c r="L375" s="84" t="s">
        <v>571</v>
      </c>
      <c r="M375" s="84" t="s">
        <v>571</v>
      </c>
      <c r="N375" s="85" t="n">
        <v>1</v>
      </c>
    </row>
    <row r="376" customFormat="false" ht="67.5" hidden="false" customHeight="true" outlineLevel="0" collapsed="false">
      <c r="A376" s="80" t="n">
        <v>36896</v>
      </c>
      <c r="B376" s="81" t="s">
        <v>40</v>
      </c>
      <c r="C376" s="82" t="s">
        <v>772</v>
      </c>
      <c r="D376" s="81" t="s">
        <v>144</v>
      </c>
      <c r="E376" s="83"/>
      <c r="F376" s="83"/>
      <c r="G376" s="84" t="s">
        <v>43</v>
      </c>
      <c r="H376" s="83" t="n">
        <v>1</v>
      </c>
      <c r="I376" s="114" t="s">
        <v>773</v>
      </c>
      <c r="J376" s="84" t="s">
        <v>745</v>
      </c>
      <c r="K376" s="84" t="s">
        <v>575</v>
      </c>
      <c r="L376" s="84" t="s">
        <v>575</v>
      </c>
      <c r="M376" s="84" t="s">
        <v>575</v>
      </c>
      <c r="N376" s="85" t="n">
        <v>1</v>
      </c>
    </row>
    <row r="377" customFormat="false" ht="27" hidden="false" customHeight="false" outlineLevel="0" collapsed="false">
      <c r="A377" s="80" t="n">
        <v>36896</v>
      </c>
      <c r="B377" s="81" t="s">
        <v>40</v>
      </c>
      <c r="C377" s="82" t="s">
        <v>701</v>
      </c>
      <c r="D377" s="81" t="s">
        <v>144</v>
      </c>
      <c r="E377" s="83"/>
      <c r="F377" s="83"/>
      <c r="G377" s="84" t="s">
        <v>43</v>
      </c>
      <c r="H377" s="83" t="n">
        <v>1</v>
      </c>
      <c r="I377" s="114" t="s">
        <v>775</v>
      </c>
      <c r="J377" s="81" t="s">
        <v>516</v>
      </c>
      <c r="K377" s="84" t="s">
        <v>575</v>
      </c>
      <c r="L377" s="84" t="s">
        <v>575</v>
      </c>
      <c r="M377" s="84" t="s">
        <v>575</v>
      </c>
      <c r="N377" s="85" t="n">
        <v>1</v>
      </c>
    </row>
    <row r="378" customFormat="false" ht="27" hidden="false" customHeight="false" outlineLevel="0" collapsed="false">
      <c r="A378" s="80" t="n">
        <v>36896</v>
      </c>
      <c r="B378" s="81" t="s">
        <v>40</v>
      </c>
      <c r="C378" s="82" t="s">
        <v>776</v>
      </c>
      <c r="D378" s="81" t="s">
        <v>777</v>
      </c>
      <c r="E378" s="83"/>
      <c r="F378" s="83"/>
      <c r="G378" s="84" t="s">
        <v>43</v>
      </c>
      <c r="H378" s="83" t="n">
        <v>1</v>
      </c>
      <c r="I378" s="114" t="s">
        <v>778</v>
      </c>
      <c r="J378" s="84" t="s">
        <v>748</v>
      </c>
      <c r="K378" s="84" t="s">
        <v>575</v>
      </c>
      <c r="L378" s="84" t="s">
        <v>575</v>
      </c>
      <c r="M378" s="84" t="s">
        <v>575</v>
      </c>
      <c r="N378" s="85" t="n">
        <v>1</v>
      </c>
    </row>
    <row r="379" customFormat="false" ht="108" hidden="false" customHeight="true" outlineLevel="0" collapsed="false">
      <c r="A379" s="80" t="n">
        <v>36895</v>
      </c>
      <c r="B379" s="81" t="s">
        <v>40</v>
      </c>
      <c r="C379" s="82" t="s">
        <v>779</v>
      </c>
      <c r="D379" s="81" t="s">
        <v>144</v>
      </c>
      <c r="E379" s="83"/>
      <c r="F379" s="83"/>
      <c r="G379" s="84" t="s">
        <v>43</v>
      </c>
      <c r="H379" s="83" t="n">
        <v>3</v>
      </c>
      <c r="I379" s="114" t="s">
        <v>780</v>
      </c>
      <c r="J379" s="84" t="s">
        <v>781</v>
      </c>
      <c r="K379" s="84" t="s">
        <v>782</v>
      </c>
      <c r="L379" s="84" t="s">
        <v>571</v>
      </c>
      <c r="M379" s="84" t="s">
        <v>571</v>
      </c>
      <c r="N379" s="85" t="n">
        <v>2</v>
      </c>
    </row>
    <row r="380" customFormat="false" ht="27" hidden="false" customHeight="false" outlineLevel="0" collapsed="false">
      <c r="A380" s="80" t="n">
        <v>36895</v>
      </c>
      <c r="B380" s="81" t="s">
        <v>40</v>
      </c>
      <c r="C380" s="82" t="s">
        <v>418</v>
      </c>
      <c r="D380" s="81" t="s">
        <v>51</v>
      </c>
      <c r="E380" s="83"/>
      <c r="F380" s="83"/>
      <c r="G380" s="84" t="s">
        <v>43</v>
      </c>
      <c r="H380" s="83" t="n">
        <v>3</v>
      </c>
      <c r="I380" s="114" t="s">
        <v>783</v>
      </c>
      <c r="J380" s="104" t="s">
        <v>784</v>
      </c>
      <c r="K380" s="84" t="s">
        <v>575</v>
      </c>
      <c r="L380" s="84" t="s">
        <v>575</v>
      </c>
      <c r="M380" s="84" t="s">
        <v>575</v>
      </c>
      <c r="N380" s="85" t="n">
        <v>1</v>
      </c>
    </row>
    <row r="381" customFormat="false" ht="27" hidden="false" customHeight="false" outlineLevel="0" collapsed="false">
      <c r="A381" s="80" t="n">
        <v>36895</v>
      </c>
      <c r="B381" s="81" t="s">
        <v>40</v>
      </c>
      <c r="C381" s="82" t="s">
        <v>785</v>
      </c>
      <c r="D381" s="81" t="s">
        <v>144</v>
      </c>
      <c r="E381" s="83"/>
      <c r="F381" s="83"/>
      <c r="G381" s="84" t="s">
        <v>43</v>
      </c>
      <c r="H381" s="83" t="n">
        <v>1</v>
      </c>
      <c r="I381" s="114" t="s">
        <v>786</v>
      </c>
      <c r="J381" s="84" t="s">
        <v>516</v>
      </c>
      <c r="K381" s="84" t="s">
        <v>575</v>
      </c>
      <c r="L381" s="84" t="s">
        <v>571</v>
      </c>
      <c r="M381" s="84" t="s">
        <v>575</v>
      </c>
      <c r="N381" s="85" t="n">
        <v>1</v>
      </c>
    </row>
    <row r="382" customFormat="false" ht="27" hidden="false" customHeight="false" outlineLevel="0" collapsed="false">
      <c r="A382" s="80" t="n">
        <v>36895</v>
      </c>
      <c r="B382" s="81" t="s">
        <v>40</v>
      </c>
      <c r="C382" s="82" t="s">
        <v>787</v>
      </c>
      <c r="D382" s="81" t="s">
        <v>51</v>
      </c>
      <c r="E382" s="83"/>
      <c r="F382" s="83"/>
      <c r="G382" s="84" t="s">
        <v>43</v>
      </c>
      <c r="H382" s="83" t="n">
        <v>1</v>
      </c>
      <c r="I382" s="114" t="s">
        <v>788</v>
      </c>
      <c r="J382" s="84" t="s">
        <v>748</v>
      </c>
      <c r="K382" s="84" t="s">
        <v>575</v>
      </c>
      <c r="L382" s="84" t="s">
        <v>575</v>
      </c>
      <c r="M382" s="84" t="s">
        <v>575</v>
      </c>
      <c r="N382" s="85" t="n">
        <v>1</v>
      </c>
    </row>
    <row r="383" customFormat="false" ht="78.75" hidden="false" customHeight="true" outlineLevel="0" collapsed="false">
      <c r="A383" s="128" t="n">
        <v>36894</v>
      </c>
      <c r="B383" s="101" t="s">
        <v>40</v>
      </c>
      <c r="C383" s="82" t="s">
        <v>789</v>
      </c>
      <c r="D383" s="129"/>
      <c r="E383" s="83"/>
      <c r="F383" s="83"/>
      <c r="G383" s="84" t="s">
        <v>43</v>
      </c>
      <c r="H383" s="83" t="n">
        <v>1</v>
      </c>
      <c r="I383" s="114" t="s">
        <v>790</v>
      </c>
      <c r="J383" s="84" t="s">
        <v>791</v>
      </c>
      <c r="K383" s="84" t="s">
        <v>782</v>
      </c>
      <c r="L383" s="84" t="s">
        <v>571</v>
      </c>
      <c r="M383" s="84" t="s">
        <v>571</v>
      </c>
      <c r="N383" s="85" t="n">
        <v>1</v>
      </c>
    </row>
    <row r="384" customFormat="false" ht="27" hidden="false" customHeight="false" outlineLevel="0" collapsed="false">
      <c r="A384" s="128" t="n">
        <v>36894</v>
      </c>
      <c r="B384" s="101" t="s">
        <v>40</v>
      </c>
      <c r="C384" s="82" t="s">
        <v>792</v>
      </c>
      <c r="D384" s="81"/>
      <c r="E384" s="83"/>
      <c r="F384" s="83"/>
      <c r="G384" s="84" t="s">
        <v>43</v>
      </c>
      <c r="H384" s="83" t="n">
        <v>1</v>
      </c>
      <c r="I384" s="114" t="s">
        <v>793</v>
      </c>
      <c r="J384" s="117" t="s">
        <v>794</v>
      </c>
      <c r="K384" s="84" t="s">
        <v>575</v>
      </c>
      <c r="L384" s="84" t="s">
        <v>575</v>
      </c>
      <c r="M384" s="84" t="s">
        <v>571</v>
      </c>
      <c r="N384" s="85" t="n">
        <v>1</v>
      </c>
    </row>
    <row r="385" customFormat="false" ht="27" hidden="false" customHeight="false" outlineLevel="0" collapsed="false">
      <c r="A385" s="128" t="n">
        <v>36894</v>
      </c>
      <c r="B385" s="101" t="s">
        <v>40</v>
      </c>
      <c r="C385" s="82" t="s">
        <v>795</v>
      </c>
      <c r="D385" s="81" t="s">
        <v>796</v>
      </c>
      <c r="E385" s="83"/>
      <c r="F385" s="83"/>
      <c r="G385" s="84"/>
      <c r="H385" s="83" t="n">
        <v>3</v>
      </c>
      <c r="I385" s="114" t="s">
        <v>797</v>
      </c>
      <c r="J385" s="84" t="s">
        <v>798</v>
      </c>
      <c r="K385" s="84" t="s">
        <v>782</v>
      </c>
      <c r="L385" s="84" t="s">
        <v>571</v>
      </c>
      <c r="M385" s="84" t="s">
        <v>571</v>
      </c>
      <c r="N385" s="85" t="n">
        <v>1</v>
      </c>
    </row>
    <row r="386" customFormat="false" ht="67.5" hidden="false" customHeight="false" outlineLevel="0" collapsed="false">
      <c r="A386" s="128" t="n">
        <v>36894</v>
      </c>
      <c r="B386" s="101" t="s">
        <v>40</v>
      </c>
      <c r="C386" s="82" t="s">
        <v>799</v>
      </c>
      <c r="D386" s="81" t="s">
        <v>144</v>
      </c>
      <c r="E386" s="83"/>
      <c r="F386" s="83"/>
      <c r="G386" s="84" t="s">
        <v>800</v>
      </c>
      <c r="H386" s="83" t="n">
        <v>1</v>
      </c>
      <c r="I386" s="114" t="s">
        <v>801</v>
      </c>
      <c r="J386" s="84" t="s">
        <v>802</v>
      </c>
      <c r="K386" s="84" t="s">
        <v>575</v>
      </c>
      <c r="L386" s="84" t="s">
        <v>571</v>
      </c>
      <c r="M386" s="84" t="s">
        <v>575</v>
      </c>
      <c r="N386" s="85" t="n">
        <v>1</v>
      </c>
    </row>
    <row r="387" customFormat="false" ht="27" hidden="false" customHeight="false" outlineLevel="0" collapsed="false">
      <c r="A387" s="128" t="n">
        <v>36894</v>
      </c>
      <c r="B387" s="101" t="s">
        <v>40</v>
      </c>
      <c r="C387" s="82" t="s">
        <v>94</v>
      </c>
      <c r="D387" s="81" t="s">
        <v>803</v>
      </c>
      <c r="E387" s="83"/>
      <c r="F387" s="83"/>
      <c r="G387" s="84" t="s">
        <v>43</v>
      </c>
      <c r="H387" s="83" t="n">
        <v>1</v>
      </c>
      <c r="I387" s="114" t="s">
        <v>804</v>
      </c>
      <c r="J387" s="104" t="s">
        <v>805</v>
      </c>
      <c r="K387" s="84" t="s">
        <v>575</v>
      </c>
      <c r="L387" s="84" t="s">
        <v>575</v>
      </c>
      <c r="M387" s="84" t="s">
        <v>575</v>
      </c>
      <c r="N387" s="85" t="n">
        <v>1</v>
      </c>
    </row>
    <row r="388" customFormat="false" ht="27" hidden="false" customHeight="false" outlineLevel="0" collapsed="false">
      <c r="A388" s="128" t="n">
        <v>36894</v>
      </c>
      <c r="B388" s="101" t="s">
        <v>40</v>
      </c>
      <c r="C388" s="82" t="s">
        <v>806</v>
      </c>
      <c r="D388" s="81" t="s">
        <v>144</v>
      </c>
      <c r="E388" s="83"/>
      <c r="F388" s="83"/>
      <c r="G388" s="84" t="s">
        <v>43</v>
      </c>
      <c r="H388" s="83" t="n">
        <v>1</v>
      </c>
      <c r="I388" s="114" t="s">
        <v>807</v>
      </c>
      <c r="J388" s="84" t="s">
        <v>808</v>
      </c>
      <c r="K388" s="84" t="s">
        <v>782</v>
      </c>
      <c r="L388" s="84" t="s">
        <v>571</v>
      </c>
      <c r="M388" s="84" t="s">
        <v>571</v>
      </c>
      <c r="N388" s="85" t="n">
        <v>1</v>
      </c>
    </row>
    <row r="389" customFormat="false" ht="55.5" hidden="false" customHeight="true" outlineLevel="0" collapsed="false">
      <c r="A389" s="128" t="n">
        <v>36894</v>
      </c>
      <c r="B389" s="101" t="s">
        <v>40</v>
      </c>
      <c r="C389" s="102" t="s">
        <v>772</v>
      </c>
      <c r="D389" s="101" t="s">
        <v>144</v>
      </c>
      <c r="E389" s="103"/>
      <c r="F389" s="103"/>
      <c r="G389" s="104" t="s">
        <v>111</v>
      </c>
      <c r="H389" s="103" t="n">
        <v>3</v>
      </c>
      <c r="I389" s="114" t="s">
        <v>809</v>
      </c>
      <c r="J389" s="104" t="s">
        <v>810</v>
      </c>
      <c r="K389" s="104" t="s">
        <v>575</v>
      </c>
      <c r="L389" s="104" t="s">
        <v>575</v>
      </c>
      <c r="M389" s="104" t="s">
        <v>575</v>
      </c>
      <c r="N389" s="105" t="n">
        <v>1</v>
      </c>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108"/>
      <c r="AV389" s="108"/>
      <c r="AW389" s="108"/>
      <c r="AX389" s="108"/>
      <c r="AY389" s="108"/>
      <c r="AZ389" s="108"/>
      <c r="BA389" s="108"/>
      <c r="BB389" s="108"/>
      <c r="BC389" s="108"/>
      <c r="BD389" s="108"/>
      <c r="BE389" s="108"/>
      <c r="BF389" s="108"/>
      <c r="BG389" s="108"/>
      <c r="BH389" s="108"/>
      <c r="BI389" s="108"/>
      <c r="BJ389" s="108"/>
      <c r="BK389" s="108"/>
      <c r="BL389" s="108"/>
      <c r="BM389" s="108"/>
      <c r="BN389" s="108"/>
      <c r="BO389" s="108"/>
      <c r="BP389" s="108"/>
      <c r="BQ389" s="108"/>
      <c r="BR389" s="108"/>
      <c r="BS389" s="108"/>
      <c r="BT389" s="108"/>
      <c r="BU389" s="108"/>
      <c r="BV389" s="108"/>
      <c r="BW389" s="108"/>
      <c r="BX389" s="108"/>
      <c r="BY389" s="108"/>
      <c r="BZ389" s="108"/>
      <c r="CA389" s="108"/>
      <c r="CB389" s="108"/>
      <c r="CC389" s="108"/>
      <c r="CD389" s="108"/>
      <c r="CE389" s="108"/>
      <c r="CF389" s="108"/>
      <c r="CG389" s="108"/>
      <c r="CH389" s="108"/>
      <c r="CI389" s="108"/>
      <c r="CJ389" s="108"/>
      <c r="CK389" s="108"/>
      <c r="CL389" s="108"/>
      <c r="CM389" s="108"/>
      <c r="CN389" s="108"/>
      <c r="CO389" s="108"/>
      <c r="CP389" s="108"/>
      <c r="CQ389" s="108"/>
      <c r="CR389" s="108"/>
      <c r="CS389" s="108"/>
      <c r="CT389" s="108"/>
      <c r="CU389" s="108"/>
      <c r="CV389" s="108"/>
      <c r="CW389" s="108"/>
      <c r="CX389" s="108"/>
      <c r="CY389" s="108"/>
      <c r="CZ389" s="108"/>
      <c r="DA389" s="108"/>
      <c r="DB389" s="108"/>
      <c r="DC389" s="108"/>
      <c r="DD389" s="108"/>
      <c r="DE389" s="108"/>
      <c r="DF389" s="108"/>
      <c r="DG389" s="108"/>
      <c r="DH389" s="108"/>
      <c r="DI389" s="108"/>
      <c r="DJ389" s="108"/>
      <c r="DK389" s="108"/>
      <c r="DL389" s="108"/>
      <c r="DM389" s="108"/>
      <c r="DN389" s="108"/>
      <c r="DO389" s="108"/>
      <c r="DP389" s="108"/>
      <c r="DQ389" s="108"/>
      <c r="DR389" s="108"/>
      <c r="DS389" s="108"/>
      <c r="DT389" s="108"/>
      <c r="DU389" s="108"/>
      <c r="DV389" s="108"/>
      <c r="DW389" s="108"/>
      <c r="DX389" s="108"/>
      <c r="DY389" s="108"/>
      <c r="DZ389" s="108"/>
      <c r="EA389" s="108"/>
      <c r="EB389" s="108"/>
      <c r="EC389" s="108"/>
      <c r="ED389" s="108"/>
      <c r="EE389" s="108"/>
      <c r="EF389" s="108"/>
      <c r="EG389" s="108"/>
      <c r="EH389" s="108"/>
      <c r="EI389" s="108"/>
      <c r="EJ389" s="108"/>
      <c r="EK389" s="108"/>
      <c r="EL389" s="108"/>
      <c r="EM389" s="108"/>
      <c r="EN389" s="108"/>
      <c r="EO389" s="108"/>
      <c r="EP389" s="108"/>
      <c r="EQ389" s="108"/>
      <c r="ER389" s="108"/>
      <c r="ES389" s="108"/>
      <c r="ET389" s="108"/>
      <c r="EU389" s="108"/>
      <c r="EV389" s="108"/>
      <c r="EW389" s="108"/>
      <c r="EX389" s="108"/>
      <c r="EY389" s="108"/>
      <c r="EZ389" s="108"/>
      <c r="FA389" s="108"/>
      <c r="FB389" s="108"/>
      <c r="FC389" s="108"/>
      <c r="FD389" s="108"/>
      <c r="FE389" s="108"/>
      <c r="FF389" s="108"/>
      <c r="FG389" s="108"/>
      <c r="FH389" s="108"/>
      <c r="FI389" s="108"/>
      <c r="FJ389" s="108"/>
      <c r="FK389" s="108"/>
      <c r="FL389" s="108"/>
      <c r="FM389" s="108"/>
      <c r="FN389" s="108"/>
      <c r="FO389" s="108"/>
      <c r="FP389" s="108"/>
      <c r="FQ389" s="108"/>
      <c r="FR389" s="108"/>
      <c r="FS389" s="108"/>
      <c r="FT389" s="108"/>
      <c r="FU389" s="108"/>
      <c r="FV389" s="108"/>
      <c r="FW389" s="108"/>
      <c r="FX389" s="108"/>
      <c r="FY389" s="108"/>
      <c r="FZ389" s="108"/>
      <c r="GA389" s="108"/>
      <c r="GB389" s="108"/>
      <c r="GC389" s="108"/>
      <c r="GD389" s="108"/>
      <c r="GE389" s="108"/>
      <c r="GF389" s="108"/>
      <c r="GG389" s="108"/>
      <c r="GH389" s="108"/>
      <c r="GI389" s="108"/>
      <c r="GJ389" s="108"/>
      <c r="GK389" s="108"/>
      <c r="GL389" s="108"/>
      <c r="GM389" s="108"/>
      <c r="GN389" s="108"/>
      <c r="GO389" s="108"/>
      <c r="GP389" s="108"/>
      <c r="GQ389" s="108"/>
      <c r="GR389" s="108"/>
      <c r="GS389" s="108"/>
      <c r="GT389" s="108"/>
      <c r="GU389" s="108"/>
      <c r="GV389" s="108"/>
      <c r="GW389" s="108"/>
      <c r="GX389" s="108"/>
      <c r="GY389" s="108"/>
      <c r="GZ389" s="108"/>
      <c r="HA389" s="108"/>
      <c r="HB389" s="108"/>
      <c r="HC389" s="108"/>
      <c r="HD389" s="108"/>
      <c r="HE389" s="108"/>
      <c r="HF389" s="108"/>
      <c r="HG389" s="108"/>
      <c r="HH389" s="108"/>
      <c r="HI389" s="108"/>
      <c r="HJ389" s="108"/>
      <c r="HK389" s="108"/>
      <c r="HL389" s="108"/>
      <c r="HM389" s="108"/>
      <c r="HN389" s="108"/>
      <c r="HO389" s="108"/>
      <c r="HP389" s="108"/>
      <c r="HQ389" s="108"/>
      <c r="HR389" s="108"/>
      <c r="HS389" s="108"/>
      <c r="HT389" s="108"/>
      <c r="HU389" s="108"/>
      <c r="HV389" s="108"/>
      <c r="HW389" s="108"/>
      <c r="HX389" s="108"/>
      <c r="HY389" s="108"/>
      <c r="HZ389" s="108"/>
      <c r="IA389" s="108"/>
      <c r="IB389" s="108"/>
      <c r="IC389" s="108"/>
      <c r="ID389" s="108"/>
      <c r="IE389" s="108"/>
      <c r="IF389" s="108"/>
      <c r="IG389" s="108"/>
      <c r="IH389" s="108"/>
      <c r="II389" s="108"/>
      <c r="IJ389" s="108"/>
      <c r="IK389" s="108"/>
      <c r="IL389" s="108"/>
      <c r="IM389" s="108"/>
      <c r="IN389" s="108"/>
      <c r="IO389" s="108"/>
      <c r="IP389" s="108"/>
      <c r="IQ389" s="108"/>
      <c r="IR389" s="108"/>
      <c r="IS389" s="108"/>
      <c r="IT389" s="108"/>
      <c r="IU389" s="108"/>
      <c r="IV389" s="108"/>
      <c r="IW389" s="108"/>
    </row>
    <row r="390" customFormat="false" ht="27" hidden="false" customHeight="false" outlineLevel="0" collapsed="false">
      <c r="A390" s="128" t="n">
        <v>36894</v>
      </c>
      <c r="B390" s="101" t="s">
        <v>40</v>
      </c>
      <c r="C390" s="102" t="s">
        <v>770</v>
      </c>
      <c r="D390" s="101" t="s">
        <v>51</v>
      </c>
      <c r="E390" s="103"/>
      <c r="F390" s="103"/>
      <c r="G390" s="104" t="s">
        <v>111</v>
      </c>
      <c r="H390" s="103" t="n">
        <v>1</v>
      </c>
      <c r="I390" s="114" t="s">
        <v>811</v>
      </c>
      <c r="J390" s="104" t="s">
        <v>805</v>
      </c>
      <c r="K390" s="104" t="s">
        <v>575</v>
      </c>
      <c r="L390" s="104" t="s">
        <v>575</v>
      </c>
      <c r="M390" s="104" t="s">
        <v>575</v>
      </c>
      <c r="N390" s="105" t="n">
        <v>1</v>
      </c>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108"/>
      <c r="AV390" s="108"/>
      <c r="AW390" s="108"/>
      <c r="AX390" s="108"/>
      <c r="AY390" s="108"/>
      <c r="AZ390" s="108"/>
      <c r="BA390" s="108"/>
      <c r="BB390" s="108"/>
      <c r="BC390" s="108"/>
      <c r="BD390" s="108"/>
      <c r="BE390" s="108"/>
      <c r="BF390" s="108"/>
      <c r="BG390" s="108"/>
      <c r="BH390" s="108"/>
      <c r="BI390" s="108"/>
      <c r="BJ390" s="108"/>
      <c r="BK390" s="108"/>
      <c r="BL390" s="108"/>
      <c r="BM390" s="108"/>
      <c r="BN390" s="108"/>
      <c r="BO390" s="108"/>
      <c r="BP390" s="108"/>
      <c r="BQ390" s="108"/>
      <c r="BR390" s="108"/>
      <c r="BS390" s="108"/>
      <c r="BT390" s="108"/>
      <c r="BU390" s="108"/>
      <c r="BV390" s="108"/>
      <c r="BW390" s="108"/>
      <c r="BX390" s="108"/>
      <c r="BY390" s="108"/>
      <c r="BZ390" s="108"/>
      <c r="CA390" s="108"/>
      <c r="CB390" s="108"/>
      <c r="CC390" s="108"/>
      <c r="CD390" s="108"/>
      <c r="CE390" s="108"/>
      <c r="CF390" s="108"/>
      <c r="CG390" s="108"/>
      <c r="CH390" s="108"/>
      <c r="CI390" s="108"/>
      <c r="CJ390" s="108"/>
      <c r="CK390" s="108"/>
      <c r="CL390" s="108"/>
      <c r="CM390" s="108"/>
      <c r="CN390" s="108"/>
      <c r="CO390" s="108"/>
      <c r="CP390" s="108"/>
      <c r="CQ390" s="108"/>
      <c r="CR390" s="108"/>
      <c r="CS390" s="108"/>
      <c r="CT390" s="108"/>
      <c r="CU390" s="108"/>
      <c r="CV390" s="108"/>
      <c r="CW390" s="108"/>
      <c r="CX390" s="108"/>
      <c r="CY390" s="108"/>
      <c r="CZ390" s="108"/>
      <c r="DA390" s="108"/>
      <c r="DB390" s="108"/>
      <c r="DC390" s="108"/>
      <c r="DD390" s="108"/>
      <c r="DE390" s="108"/>
      <c r="DF390" s="108"/>
      <c r="DG390" s="108"/>
      <c r="DH390" s="108"/>
      <c r="DI390" s="108"/>
      <c r="DJ390" s="108"/>
      <c r="DK390" s="108"/>
      <c r="DL390" s="108"/>
      <c r="DM390" s="108"/>
      <c r="DN390" s="108"/>
      <c r="DO390" s="108"/>
      <c r="DP390" s="108"/>
      <c r="DQ390" s="108"/>
      <c r="DR390" s="108"/>
      <c r="DS390" s="108"/>
      <c r="DT390" s="108"/>
      <c r="DU390" s="108"/>
      <c r="DV390" s="108"/>
      <c r="DW390" s="108"/>
      <c r="DX390" s="108"/>
      <c r="DY390" s="108"/>
      <c r="DZ390" s="108"/>
      <c r="EA390" s="108"/>
      <c r="EB390" s="108"/>
      <c r="EC390" s="108"/>
      <c r="ED390" s="108"/>
      <c r="EE390" s="108"/>
      <c r="EF390" s="108"/>
      <c r="EG390" s="108"/>
      <c r="EH390" s="108"/>
      <c r="EI390" s="108"/>
      <c r="EJ390" s="108"/>
      <c r="EK390" s="108"/>
      <c r="EL390" s="108"/>
      <c r="EM390" s="108"/>
      <c r="EN390" s="108"/>
      <c r="EO390" s="108"/>
      <c r="EP390" s="108"/>
      <c r="EQ390" s="108"/>
      <c r="ER390" s="108"/>
      <c r="ES390" s="108"/>
      <c r="ET390" s="108"/>
      <c r="EU390" s="108"/>
      <c r="EV390" s="108"/>
      <c r="EW390" s="108"/>
      <c r="EX390" s="108"/>
      <c r="EY390" s="108"/>
      <c r="EZ390" s="108"/>
      <c r="FA390" s="108"/>
      <c r="FB390" s="108"/>
      <c r="FC390" s="108"/>
      <c r="FD390" s="108"/>
      <c r="FE390" s="108"/>
      <c r="FF390" s="108"/>
      <c r="FG390" s="108"/>
      <c r="FH390" s="108"/>
      <c r="FI390" s="108"/>
      <c r="FJ390" s="108"/>
      <c r="FK390" s="108"/>
      <c r="FL390" s="108"/>
      <c r="FM390" s="108"/>
      <c r="FN390" s="108"/>
      <c r="FO390" s="108"/>
      <c r="FP390" s="108"/>
      <c r="FQ390" s="108"/>
      <c r="FR390" s="108"/>
      <c r="FS390" s="108"/>
      <c r="FT390" s="108"/>
      <c r="FU390" s="108"/>
      <c r="FV390" s="108"/>
      <c r="FW390" s="108"/>
      <c r="FX390" s="108"/>
      <c r="FY390" s="108"/>
      <c r="FZ390" s="108"/>
      <c r="GA390" s="108"/>
      <c r="GB390" s="108"/>
      <c r="GC390" s="108"/>
      <c r="GD390" s="108"/>
      <c r="GE390" s="108"/>
      <c r="GF390" s="108"/>
      <c r="GG390" s="108"/>
      <c r="GH390" s="108"/>
      <c r="GI390" s="108"/>
      <c r="GJ390" s="108"/>
      <c r="GK390" s="108"/>
      <c r="GL390" s="108"/>
      <c r="GM390" s="108"/>
      <c r="GN390" s="108"/>
      <c r="GO390" s="108"/>
      <c r="GP390" s="108"/>
      <c r="GQ390" s="108"/>
      <c r="GR390" s="108"/>
      <c r="GS390" s="108"/>
      <c r="GT390" s="108"/>
      <c r="GU390" s="108"/>
      <c r="GV390" s="108"/>
      <c r="GW390" s="108"/>
      <c r="GX390" s="108"/>
      <c r="GY390" s="108"/>
      <c r="GZ390" s="108"/>
      <c r="HA390" s="108"/>
      <c r="HB390" s="108"/>
      <c r="HC390" s="108"/>
      <c r="HD390" s="108"/>
      <c r="HE390" s="108"/>
      <c r="HF390" s="108"/>
      <c r="HG390" s="108"/>
      <c r="HH390" s="108"/>
      <c r="HI390" s="108"/>
      <c r="HJ390" s="108"/>
      <c r="HK390" s="108"/>
      <c r="HL390" s="108"/>
      <c r="HM390" s="108"/>
      <c r="HN390" s="108"/>
      <c r="HO390" s="108"/>
      <c r="HP390" s="108"/>
      <c r="HQ390" s="108"/>
      <c r="HR390" s="108"/>
      <c r="HS390" s="108"/>
      <c r="HT390" s="108"/>
      <c r="HU390" s="108"/>
      <c r="HV390" s="108"/>
      <c r="HW390" s="108"/>
      <c r="HX390" s="108"/>
      <c r="HY390" s="108"/>
      <c r="HZ390" s="108"/>
      <c r="IA390" s="108"/>
      <c r="IB390" s="108"/>
      <c r="IC390" s="108"/>
      <c r="ID390" s="108"/>
      <c r="IE390" s="108"/>
      <c r="IF390" s="108"/>
      <c r="IG390" s="108"/>
      <c r="IH390" s="108"/>
      <c r="II390" s="108"/>
      <c r="IJ390" s="108"/>
      <c r="IK390" s="108"/>
      <c r="IL390" s="108"/>
      <c r="IM390" s="108"/>
      <c r="IN390" s="108"/>
      <c r="IO390" s="108"/>
      <c r="IP390" s="108"/>
      <c r="IQ390" s="108"/>
      <c r="IR390" s="108"/>
      <c r="IS390" s="108"/>
      <c r="IT390" s="108"/>
      <c r="IU390" s="108"/>
      <c r="IV390" s="108"/>
      <c r="IW390" s="108"/>
    </row>
    <row r="391" customFormat="false" ht="27" hidden="false" customHeight="false" outlineLevel="0" collapsed="false">
      <c r="A391" s="128" t="n">
        <v>36894</v>
      </c>
      <c r="B391" s="101" t="s">
        <v>40</v>
      </c>
      <c r="C391" s="102" t="s">
        <v>418</v>
      </c>
      <c r="D391" s="101" t="s">
        <v>51</v>
      </c>
      <c r="E391" s="103"/>
      <c r="F391" s="103"/>
      <c r="G391" s="104" t="s">
        <v>111</v>
      </c>
      <c r="H391" s="103" t="n">
        <v>3</v>
      </c>
      <c r="I391" s="114" t="s">
        <v>812</v>
      </c>
      <c r="J391" s="104" t="s">
        <v>813</v>
      </c>
      <c r="K391" s="104" t="s">
        <v>575</v>
      </c>
      <c r="L391" s="104" t="s">
        <v>575</v>
      </c>
      <c r="M391" s="104" t="s">
        <v>575</v>
      </c>
      <c r="N391" s="105" t="n">
        <v>1</v>
      </c>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8"/>
      <c r="AL391" s="108"/>
      <c r="AM391" s="108"/>
      <c r="AN391" s="108"/>
      <c r="AO391" s="108"/>
      <c r="AP391" s="108"/>
      <c r="AQ391" s="108"/>
      <c r="AR391" s="108"/>
      <c r="AS391" s="108"/>
      <c r="AT391" s="108"/>
      <c r="AU391" s="108"/>
      <c r="AV391" s="108"/>
      <c r="AW391" s="108"/>
      <c r="AX391" s="108"/>
      <c r="AY391" s="108"/>
      <c r="AZ391" s="108"/>
      <c r="BA391" s="108"/>
      <c r="BB391" s="108"/>
      <c r="BC391" s="108"/>
      <c r="BD391" s="108"/>
      <c r="BE391" s="108"/>
      <c r="BF391" s="108"/>
      <c r="BG391" s="108"/>
      <c r="BH391" s="108"/>
      <c r="BI391" s="108"/>
      <c r="BJ391" s="108"/>
      <c r="BK391" s="108"/>
      <c r="BL391" s="108"/>
      <c r="BM391" s="108"/>
      <c r="BN391" s="108"/>
      <c r="BO391" s="108"/>
      <c r="BP391" s="108"/>
      <c r="BQ391" s="108"/>
      <c r="BR391" s="108"/>
      <c r="BS391" s="108"/>
      <c r="BT391" s="108"/>
      <c r="BU391" s="108"/>
      <c r="BV391" s="108"/>
      <c r="BW391" s="108"/>
      <c r="BX391" s="108"/>
      <c r="BY391" s="108"/>
      <c r="BZ391" s="108"/>
      <c r="CA391" s="108"/>
      <c r="CB391" s="108"/>
      <c r="CC391" s="108"/>
      <c r="CD391" s="108"/>
      <c r="CE391" s="108"/>
      <c r="CF391" s="108"/>
      <c r="CG391" s="108"/>
      <c r="CH391" s="108"/>
      <c r="CI391" s="108"/>
      <c r="CJ391" s="108"/>
      <c r="CK391" s="108"/>
      <c r="CL391" s="108"/>
      <c r="CM391" s="108"/>
      <c r="CN391" s="108"/>
      <c r="CO391" s="108"/>
      <c r="CP391" s="108"/>
      <c r="CQ391" s="108"/>
      <c r="CR391" s="108"/>
      <c r="CS391" s="108"/>
      <c r="CT391" s="108"/>
      <c r="CU391" s="108"/>
      <c r="CV391" s="108"/>
      <c r="CW391" s="108"/>
      <c r="CX391" s="108"/>
      <c r="CY391" s="108"/>
      <c r="CZ391" s="108"/>
      <c r="DA391" s="108"/>
      <c r="DB391" s="108"/>
      <c r="DC391" s="108"/>
      <c r="DD391" s="108"/>
      <c r="DE391" s="108"/>
      <c r="DF391" s="108"/>
      <c r="DG391" s="108"/>
      <c r="DH391" s="108"/>
      <c r="DI391" s="108"/>
      <c r="DJ391" s="108"/>
      <c r="DK391" s="108"/>
      <c r="DL391" s="108"/>
      <c r="DM391" s="108"/>
      <c r="DN391" s="108"/>
      <c r="DO391" s="108"/>
      <c r="DP391" s="108"/>
      <c r="DQ391" s="108"/>
      <c r="DR391" s="108"/>
      <c r="DS391" s="108"/>
      <c r="DT391" s="108"/>
      <c r="DU391" s="108"/>
      <c r="DV391" s="108"/>
      <c r="DW391" s="108"/>
      <c r="DX391" s="108"/>
      <c r="DY391" s="108"/>
      <c r="DZ391" s="108"/>
      <c r="EA391" s="108"/>
      <c r="EB391" s="108"/>
      <c r="EC391" s="108"/>
      <c r="ED391" s="108"/>
      <c r="EE391" s="108"/>
      <c r="EF391" s="108"/>
      <c r="EG391" s="108"/>
      <c r="EH391" s="108"/>
      <c r="EI391" s="108"/>
      <c r="EJ391" s="108"/>
      <c r="EK391" s="108"/>
      <c r="EL391" s="108"/>
      <c r="EM391" s="108"/>
      <c r="EN391" s="108"/>
      <c r="EO391" s="108"/>
      <c r="EP391" s="108"/>
      <c r="EQ391" s="108"/>
      <c r="ER391" s="108"/>
      <c r="ES391" s="108"/>
      <c r="ET391" s="108"/>
      <c r="EU391" s="108"/>
      <c r="EV391" s="108"/>
      <c r="EW391" s="108"/>
      <c r="EX391" s="108"/>
      <c r="EY391" s="108"/>
      <c r="EZ391" s="108"/>
      <c r="FA391" s="108"/>
      <c r="FB391" s="108"/>
      <c r="FC391" s="108"/>
      <c r="FD391" s="108"/>
      <c r="FE391" s="108"/>
      <c r="FF391" s="108"/>
      <c r="FG391" s="108"/>
      <c r="FH391" s="108"/>
      <c r="FI391" s="108"/>
      <c r="FJ391" s="108"/>
      <c r="FK391" s="108"/>
      <c r="FL391" s="108"/>
      <c r="FM391" s="108"/>
      <c r="FN391" s="108"/>
      <c r="FO391" s="108"/>
      <c r="FP391" s="108"/>
      <c r="FQ391" s="108"/>
      <c r="FR391" s="108"/>
      <c r="FS391" s="108"/>
      <c r="FT391" s="108"/>
      <c r="FU391" s="108"/>
      <c r="FV391" s="108"/>
      <c r="FW391" s="108"/>
      <c r="FX391" s="108"/>
      <c r="FY391" s="108"/>
      <c r="FZ391" s="108"/>
      <c r="GA391" s="108"/>
      <c r="GB391" s="108"/>
      <c r="GC391" s="108"/>
      <c r="GD391" s="108"/>
      <c r="GE391" s="108"/>
      <c r="GF391" s="108"/>
      <c r="GG391" s="108"/>
      <c r="GH391" s="108"/>
      <c r="GI391" s="108"/>
      <c r="GJ391" s="108"/>
      <c r="GK391" s="108"/>
      <c r="GL391" s="108"/>
      <c r="GM391" s="108"/>
      <c r="GN391" s="108"/>
      <c r="GO391" s="108"/>
      <c r="GP391" s="108"/>
      <c r="GQ391" s="108"/>
      <c r="GR391" s="108"/>
      <c r="GS391" s="108"/>
      <c r="GT391" s="108"/>
      <c r="GU391" s="108"/>
      <c r="GV391" s="108"/>
      <c r="GW391" s="108"/>
      <c r="GX391" s="108"/>
      <c r="GY391" s="108"/>
      <c r="GZ391" s="108"/>
      <c r="HA391" s="108"/>
      <c r="HB391" s="108"/>
      <c r="HC391" s="108"/>
      <c r="HD391" s="108"/>
      <c r="HE391" s="108"/>
      <c r="HF391" s="108"/>
      <c r="HG391" s="108"/>
      <c r="HH391" s="108"/>
      <c r="HI391" s="108"/>
      <c r="HJ391" s="108"/>
      <c r="HK391" s="108"/>
      <c r="HL391" s="108"/>
      <c r="HM391" s="108"/>
      <c r="HN391" s="108"/>
      <c r="HO391" s="108"/>
      <c r="HP391" s="108"/>
      <c r="HQ391" s="108"/>
      <c r="HR391" s="108"/>
      <c r="HS391" s="108"/>
      <c r="HT391" s="108"/>
      <c r="HU391" s="108"/>
      <c r="HV391" s="108"/>
      <c r="HW391" s="108"/>
      <c r="HX391" s="108"/>
      <c r="HY391" s="108"/>
      <c r="HZ391" s="108"/>
      <c r="IA391" s="108"/>
      <c r="IB391" s="108"/>
      <c r="IC391" s="108"/>
      <c r="ID391" s="108"/>
      <c r="IE391" s="108"/>
      <c r="IF391" s="108"/>
      <c r="IG391" s="108"/>
      <c r="IH391" s="108"/>
      <c r="II391" s="108"/>
      <c r="IJ391" s="108"/>
      <c r="IK391" s="108"/>
      <c r="IL391" s="108"/>
      <c r="IM391" s="108"/>
      <c r="IN391" s="108"/>
      <c r="IO391" s="108"/>
      <c r="IP391" s="108"/>
      <c r="IQ391" s="108"/>
      <c r="IR391" s="108"/>
      <c r="IS391" s="108"/>
      <c r="IT391" s="108"/>
      <c r="IU391" s="108"/>
      <c r="IV391" s="108"/>
      <c r="IW391" s="108"/>
    </row>
    <row r="392" customFormat="false" ht="27" hidden="false" customHeight="false" outlineLevel="0" collapsed="false">
      <c r="A392" s="128" t="n">
        <v>36894</v>
      </c>
      <c r="B392" s="101" t="s">
        <v>40</v>
      </c>
      <c r="C392" s="102" t="s">
        <v>814</v>
      </c>
      <c r="D392" s="101" t="s">
        <v>51</v>
      </c>
      <c r="E392" s="103"/>
      <c r="F392" s="103"/>
      <c r="G392" s="104" t="s">
        <v>111</v>
      </c>
      <c r="H392" s="103" t="n">
        <v>3</v>
      </c>
      <c r="I392" s="114" t="s">
        <v>812</v>
      </c>
      <c r="J392" s="104" t="s">
        <v>813</v>
      </c>
      <c r="K392" s="104" t="s">
        <v>575</v>
      </c>
      <c r="L392" s="104" t="s">
        <v>575</v>
      </c>
      <c r="M392" s="104" t="s">
        <v>575</v>
      </c>
      <c r="N392" s="105" t="n">
        <v>1</v>
      </c>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8"/>
      <c r="AL392" s="108"/>
      <c r="AM392" s="108"/>
      <c r="AN392" s="108"/>
      <c r="AO392" s="108"/>
      <c r="AP392" s="108"/>
      <c r="AQ392" s="108"/>
      <c r="AR392" s="108"/>
      <c r="AS392" s="108"/>
      <c r="AT392" s="108"/>
      <c r="AU392" s="108"/>
      <c r="AV392" s="108"/>
      <c r="AW392" s="108"/>
      <c r="AX392" s="108"/>
      <c r="AY392" s="108"/>
      <c r="AZ392" s="108"/>
      <c r="BA392" s="108"/>
      <c r="BB392" s="108"/>
      <c r="BC392" s="108"/>
      <c r="BD392" s="108"/>
      <c r="BE392" s="108"/>
      <c r="BF392" s="108"/>
      <c r="BG392" s="108"/>
      <c r="BH392" s="108"/>
      <c r="BI392" s="108"/>
      <c r="BJ392" s="108"/>
      <c r="BK392" s="108"/>
      <c r="BL392" s="108"/>
      <c r="BM392" s="108"/>
      <c r="BN392" s="108"/>
      <c r="BO392" s="108"/>
      <c r="BP392" s="108"/>
      <c r="BQ392" s="108"/>
      <c r="BR392" s="108"/>
      <c r="BS392" s="108"/>
      <c r="BT392" s="108"/>
      <c r="BU392" s="108"/>
      <c r="BV392" s="108"/>
      <c r="BW392" s="108"/>
      <c r="BX392" s="108"/>
      <c r="BY392" s="108"/>
      <c r="BZ392" s="108"/>
      <c r="CA392" s="108"/>
      <c r="CB392" s="108"/>
      <c r="CC392" s="108"/>
      <c r="CD392" s="108"/>
      <c r="CE392" s="108"/>
      <c r="CF392" s="108"/>
      <c r="CG392" s="108"/>
      <c r="CH392" s="108"/>
      <c r="CI392" s="108"/>
      <c r="CJ392" s="108"/>
      <c r="CK392" s="108"/>
      <c r="CL392" s="108"/>
      <c r="CM392" s="108"/>
      <c r="CN392" s="108"/>
      <c r="CO392" s="108"/>
      <c r="CP392" s="108"/>
      <c r="CQ392" s="108"/>
      <c r="CR392" s="108"/>
      <c r="CS392" s="108"/>
      <c r="CT392" s="108"/>
      <c r="CU392" s="108"/>
      <c r="CV392" s="108"/>
      <c r="CW392" s="108"/>
      <c r="CX392" s="108"/>
      <c r="CY392" s="108"/>
      <c r="CZ392" s="108"/>
      <c r="DA392" s="108"/>
      <c r="DB392" s="108"/>
      <c r="DC392" s="108"/>
      <c r="DD392" s="108"/>
      <c r="DE392" s="108"/>
      <c r="DF392" s="108"/>
      <c r="DG392" s="108"/>
      <c r="DH392" s="108"/>
      <c r="DI392" s="108"/>
      <c r="DJ392" s="108"/>
      <c r="DK392" s="108"/>
      <c r="DL392" s="108"/>
      <c r="DM392" s="108"/>
      <c r="DN392" s="108"/>
      <c r="DO392" s="108"/>
      <c r="DP392" s="108"/>
      <c r="DQ392" s="108"/>
      <c r="DR392" s="108"/>
      <c r="DS392" s="108"/>
      <c r="DT392" s="108"/>
      <c r="DU392" s="108"/>
      <c r="DV392" s="108"/>
      <c r="DW392" s="108"/>
      <c r="DX392" s="108"/>
      <c r="DY392" s="108"/>
      <c r="DZ392" s="108"/>
      <c r="EA392" s="108"/>
      <c r="EB392" s="108"/>
      <c r="EC392" s="108"/>
      <c r="ED392" s="108"/>
      <c r="EE392" s="108"/>
      <c r="EF392" s="108"/>
      <c r="EG392" s="108"/>
      <c r="EH392" s="108"/>
      <c r="EI392" s="108"/>
      <c r="EJ392" s="108"/>
      <c r="EK392" s="108"/>
      <c r="EL392" s="108"/>
      <c r="EM392" s="108"/>
      <c r="EN392" s="108"/>
      <c r="EO392" s="108"/>
      <c r="EP392" s="108"/>
      <c r="EQ392" s="108"/>
      <c r="ER392" s="108"/>
      <c r="ES392" s="108"/>
      <c r="ET392" s="108"/>
      <c r="EU392" s="108"/>
      <c r="EV392" s="108"/>
      <c r="EW392" s="108"/>
      <c r="EX392" s="108"/>
      <c r="EY392" s="108"/>
      <c r="EZ392" s="108"/>
      <c r="FA392" s="108"/>
      <c r="FB392" s="108"/>
      <c r="FC392" s="108"/>
      <c r="FD392" s="108"/>
      <c r="FE392" s="108"/>
      <c r="FF392" s="108"/>
      <c r="FG392" s="108"/>
      <c r="FH392" s="108"/>
      <c r="FI392" s="108"/>
      <c r="FJ392" s="108"/>
      <c r="FK392" s="108"/>
      <c r="FL392" s="108"/>
      <c r="FM392" s="108"/>
      <c r="FN392" s="108"/>
      <c r="FO392" s="108"/>
      <c r="FP392" s="108"/>
      <c r="FQ392" s="108"/>
      <c r="FR392" s="108"/>
      <c r="FS392" s="108"/>
      <c r="FT392" s="108"/>
      <c r="FU392" s="108"/>
      <c r="FV392" s="108"/>
      <c r="FW392" s="108"/>
      <c r="FX392" s="108"/>
      <c r="FY392" s="108"/>
      <c r="FZ392" s="108"/>
      <c r="GA392" s="108"/>
      <c r="GB392" s="108"/>
      <c r="GC392" s="108"/>
      <c r="GD392" s="108"/>
      <c r="GE392" s="108"/>
      <c r="GF392" s="108"/>
      <c r="GG392" s="108"/>
      <c r="GH392" s="108"/>
      <c r="GI392" s="108"/>
      <c r="GJ392" s="108"/>
      <c r="GK392" s="108"/>
      <c r="GL392" s="108"/>
      <c r="GM392" s="108"/>
      <c r="GN392" s="108"/>
      <c r="GO392" s="108"/>
      <c r="GP392" s="108"/>
      <c r="GQ392" s="108"/>
      <c r="GR392" s="108"/>
      <c r="GS392" s="108"/>
      <c r="GT392" s="108"/>
      <c r="GU392" s="108"/>
      <c r="GV392" s="108"/>
      <c r="GW392" s="108"/>
      <c r="GX392" s="108"/>
      <c r="GY392" s="108"/>
      <c r="GZ392" s="108"/>
      <c r="HA392" s="108"/>
      <c r="HB392" s="108"/>
      <c r="HC392" s="108"/>
      <c r="HD392" s="108"/>
      <c r="HE392" s="108"/>
      <c r="HF392" s="108"/>
      <c r="HG392" s="108"/>
      <c r="HH392" s="108"/>
      <c r="HI392" s="108"/>
      <c r="HJ392" s="108"/>
      <c r="HK392" s="108"/>
      <c r="HL392" s="108"/>
      <c r="HM392" s="108"/>
      <c r="HN392" s="108"/>
      <c r="HO392" s="108"/>
      <c r="HP392" s="108"/>
      <c r="HQ392" s="108"/>
      <c r="HR392" s="108"/>
      <c r="HS392" s="108"/>
      <c r="HT392" s="108"/>
      <c r="HU392" s="108"/>
      <c r="HV392" s="108"/>
      <c r="HW392" s="108"/>
      <c r="HX392" s="108"/>
      <c r="HY392" s="108"/>
      <c r="HZ392" s="108"/>
      <c r="IA392" s="108"/>
      <c r="IB392" s="108"/>
      <c r="IC392" s="108"/>
      <c r="ID392" s="108"/>
      <c r="IE392" s="108"/>
      <c r="IF392" s="108"/>
      <c r="IG392" s="108"/>
      <c r="IH392" s="108"/>
      <c r="II392" s="108"/>
      <c r="IJ392" s="108"/>
      <c r="IK392" s="108"/>
      <c r="IL392" s="108"/>
      <c r="IM392" s="108"/>
      <c r="IN392" s="108"/>
      <c r="IO392" s="108"/>
      <c r="IP392" s="108"/>
      <c r="IQ392" s="108"/>
      <c r="IR392" s="108"/>
      <c r="IS392" s="108"/>
      <c r="IT392" s="108"/>
      <c r="IU392" s="108"/>
      <c r="IV392" s="108"/>
      <c r="IW392" s="108"/>
    </row>
    <row r="393" customFormat="false" ht="41.25" hidden="false" customHeight="true" outlineLevel="0" collapsed="false">
      <c r="A393" s="121" t="n">
        <v>36894</v>
      </c>
      <c r="B393" s="122" t="s">
        <v>40</v>
      </c>
      <c r="C393" s="123" t="s">
        <v>81</v>
      </c>
      <c r="D393" s="122" t="s">
        <v>51</v>
      </c>
      <c r="E393" s="124"/>
      <c r="F393" s="124"/>
      <c r="G393" s="125" t="s">
        <v>111</v>
      </c>
      <c r="H393" s="124" t="n">
        <v>3</v>
      </c>
      <c r="I393" s="130" t="s">
        <v>815</v>
      </c>
      <c r="J393" s="125" t="s">
        <v>816</v>
      </c>
      <c r="K393" s="125" t="s">
        <v>575</v>
      </c>
      <c r="L393" s="125" t="s">
        <v>571</v>
      </c>
      <c r="M393" s="125" t="s">
        <v>571</v>
      </c>
      <c r="N393" s="126" t="n">
        <v>1</v>
      </c>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8"/>
      <c r="AL393" s="108"/>
      <c r="AM393" s="108"/>
      <c r="AN393" s="108"/>
      <c r="AO393" s="108"/>
      <c r="AP393" s="108"/>
      <c r="AQ393" s="108"/>
      <c r="AR393" s="108"/>
      <c r="AS393" s="108"/>
      <c r="AT393" s="108"/>
      <c r="AU393" s="108"/>
      <c r="AV393" s="108"/>
      <c r="AW393" s="108"/>
      <c r="AX393" s="108"/>
      <c r="AY393" s="108"/>
      <c r="AZ393" s="108"/>
      <c r="BA393" s="108"/>
      <c r="BB393" s="108"/>
      <c r="BC393" s="108"/>
      <c r="BD393" s="108"/>
      <c r="BE393" s="108"/>
      <c r="BF393" s="108"/>
      <c r="BG393" s="108"/>
      <c r="BH393" s="108"/>
      <c r="BI393" s="108"/>
      <c r="BJ393" s="108"/>
      <c r="BK393" s="108"/>
      <c r="BL393" s="108"/>
      <c r="BM393" s="108"/>
      <c r="BN393" s="108"/>
      <c r="BO393" s="108"/>
      <c r="BP393" s="108"/>
      <c r="BQ393" s="108"/>
      <c r="BR393" s="108"/>
      <c r="BS393" s="108"/>
      <c r="BT393" s="108"/>
      <c r="BU393" s="108"/>
      <c r="BV393" s="108"/>
      <c r="BW393" s="108"/>
      <c r="BX393" s="108"/>
      <c r="BY393" s="108"/>
      <c r="BZ393" s="108"/>
      <c r="CA393" s="108"/>
      <c r="CB393" s="108"/>
      <c r="CC393" s="108"/>
      <c r="CD393" s="108"/>
      <c r="CE393" s="108"/>
      <c r="CF393" s="108"/>
      <c r="CG393" s="108"/>
      <c r="CH393" s="108"/>
      <c r="CI393" s="108"/>
      <c r="CJ393" s="108"/>
      <c r="CK393" s="108"/>
      <c r="CL393" s="108"/>
      <c r="CM393" s="108"/>
      <c r="CN393" s="108"/>
      <c r="CO393" s="108"/>
      <c r="CP393" s="108"/>
      <c r="CQ393" s="108"/>
      <c r="CR393" s="108"/>
      <c r="CS393" s="108"/>
      <c r="CT393" s="108"/>
      <c r="CU393" s="108"/>
      <c r="CV393" s="108"/>
      <c r="CW393" s="108"/>
      <c r="CX393" s="108"/>
      <c r="CY393" s="108"/>
      <c r="CZ393" s="108"/>
      <c r="DA393" s="108"/>
      <c r="DB393" s="108"/>
      <c r="DC393" s="108"/>
      <c r="DD393" s="108"/>
      <c r="DE393" s="108"/>
      <c r="DF393" s="108"/>
      <c r="DG393" s="108"/>
      <c r="DH393" s="108"/>
      <c r="DI393" s="108"/>
      <c r="DJ393" s="108"/>
      <c r="DK393" s="108"/>
      <c r="DL393" s="108"/>
      <c r="DM393" s="108"/>
      <c r="DN393" s="108"/>
      <c r="DO393" s="108"/>
      <c r="DP393" s="108"/>
      <c r="DQ393" s="108"/>
      <c r="DR393" s="108"/>
      <c r="DS393" s="108"/>
      <c r="DT393" s="108"/>
      <c r="DU393" s="108"/>
      <c r="DV393" s="108"/>
      <c r="DW393" s="108"/>
      <c r="DX393" s="108"/>
      <c r="DY393" s="108"/>
      <c r="DZ393" s="108"/>
      <c r="EA393" s="108"/>
      <c r="EB393" s="108"/>
      <c r="EC393" s="108"/>
      <c r="ED393" s="108"/>
      <c r="EE393" s="108"/>
      <c r="EF393" s="108"/>
      <c r="EG393" s="108"/>
      <c r="EH393" s="108"/>
      <c r="EI393" s="108"/>
      <c r="EJ393" s="108"/>
      <c r="EK393" s="108"/>
      <c r="EL393" s="108"/>
      <c r="EM393" s="108"/>
      <c r="EN393" s="108"/>
      <c r="EO393" s="108"/>
      <c r="EP393" s="108"/>
      <c r="EQ393" s="108"/>
      <c r="ER393" s="108"/>
      <c r="ES393" s="108"/>
      <c r="ET393" s="108"/>
      <c r="EU393" s="108"/>
      <c r="EV393" s="108"/>
      <c r="EW393" s="108"/>
      <c r="EX393" s="108"/>
      <c r="EY393" s="108"/>
      <c r="EZ393" s="108"/>
      <c r="FA393" s="108"/>
      <c r="FB393" s="108"/>
      <c r="FC393" s="108"/>
      <c r="FD393" s="108"/>
      <c r="FE393" s="108"/>
      <c r="FF393" s="108"/>
      <c r="FG393" s="108"/>
      <c r="FH393" s="108"/>
      <c r="FI393" s="108"/>
      <c r="FJ393" s="108"/>
      <c r="FK393" s="108"/>
      <c r="FL393" s="108"/>
      <c r="FM393" s="108"/>
      <c r="FN393" s="108"/>
      <c r="FO393" s="108"/>
      <c r="FP393" s="108"/>
      <c r="FQ393" s="108"/>
      <c r="FR393" s="108"/>
      <c r="FS393" s="108"/>
      <c r="FT393" s="108"/>
      <c r="FU393" s="108"/>
      <c r="FV393" s="108"/>
      <c r="FW393" s="108"/>
      <c r="FX393" s="108"/>
      <c r="FY393" s="108"/>
      <c r="FZ393" s="108"/>
      <c r="GA393" s="108"/>
      <c r="GB393" s="108"/>
      <c r="GC393" s="108"/>
      <c r="GD393" s="108"/>
      <c r="GE393" s="108"/>
      <c r="GF393" s="108"/>
      <c r="GG393" s="108"/>
      <c r="GH393" s="108"/>
      <c r="GI393" s="108"/>
      <c r="GJ393" s="108"/>
      <c r="GK393" s="108"/>
      <c r="GL393" s="108"/>
      <c r="GM393" s="108"/>
      <c r="GN393" s="108"/>
      <c r="GO393" s="108"/>
      <c r="GP393" s="108"/>
      <c r="GQ393" s="108"/>
      <c r="GR393" s="108"/>
      <c r="GS393" s="108"/>
      <c r="GT393" s="108"/>
      <c r="GU393" s="108"/>
      <c r="GV393" s="108"/>
      <c r="GW393" s="108"/>
      <c r="GX393" s="108"/>
      <c r="GY393" s="108"/>
      <c r="GZ393" s="108"/>
      <c r="HA393" s="108"/>
      <c r="HB393" s="108"/>
      <c r="HC393" s="108"/>
      <c r="HD393" s="108"/>
      <c r="HE393" s="108"/>
      <c r="HF393" s="108"/>
      <c r="HG393" s="108"/>
      <c r="HH393" s="108"/>
      <c r="HI393" s="108"/>
      <c r="HJ393" s="108"/>
      <c r="HK393" s="108"/>
      <c r="HL393" s="108"/>
      <c r="HM393" s="108"/>
      <c r="HN393" s="108"/>
      <c r="HO393" s="108"/>
      <c r="HP393" s="108"/>
      <c r="HQ393" s="108"/>
      <c r="HR393" s="108"/>
      <c r="HS393" s="108"/>
      <c r="HT393" s="108"/>
      <c r="HU393" s="108"/>
      <c r="HV393" s="108"/>
      <c r="HW393" s="108"/>
      <c r="HX393" s="108"/>
      <c r="HY393" s="108"/>
      <c r="HZ393" s="108"/>
      <c r="IA393" s="108"/>
      <c r="IB393" s="108"/>
      <c r="IC393" s="108"/>
      <c r="ID393" s="108"/>
      <c r="IE393" s="108"/>
      <c r="IF393" s="108"/>
      <c r="IG393" s="108"/>
      <c r="IH393" s="108"/>
      <c r="II393" s="108"/>
      <c r="IJ393" s="108"/>
      <c r="IK393" s="108"/>
      <c r="IL393" s="108"/>
      <c r="IM393" s="108"/>
      <c r="IN393" s="108"/>
      <c r="IO393" s="108"/>
      <c r="IP393" s="108"/>
      <c r="IQ393" s="108"/>
      <c r="IR393" s="108"/>
      <c r="IS393" s="108"/>
      <c r="IT393" s="108"/>
      <c r="IU393" s="108"/>
      <c r="IV393" s="108"/>
      <c r="IW393" s="108"/>
    </row>
    <row r="394" customFormat="false" ht="13.5" hidden="false" customHeight="false" outlineLevel="0" collapsed="false">
      <c r="A394" s="94" t="s">
        <v>817</v>
      </c>
      <c r="B394" s="95"/>
      <c r="C394" s="96"/>
      <c r="D394" s="95" t="n">
        <f aca="false">COUNT(H396:H412)</f>
        <v>16</v>
      </c>
      <c r="E394" s="97"/>
      <c r="F394" s="97"/>
      <c r="G394" s="98"/>
      <c r="H394" s="97"/>
      <c r="I394" s="114"/>
      <c r="J394" s="98"/>
      <c r="K394" s="98"/>
      <c r="L394" s="98"/>
      <c r="M394" s="98"/>
      <c r="N394" s="99"/>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8"/>
      <c r="AL394" s="108"/>
      <c r="AM394" s="108"/>
      <c r="AN394" s="108"/>
      <c r="AO394" s="108"/>
      <c r="AP394" s="108"/>
      <c r="AQ394" s="108"/>
      <c r="AR394" s="108"/>
      <c r="AS394" s="108"/>
      <c r="AT394" s="108"/>
      <c r="AU394" s="108"/>
      <c r="AV394" s="108"/>
      <c r="AW394" s="108"/>
      <c r="AX394" s="108"/>
      <c r="AY394" s="108"/>
      <c r="AZ394" s="108"/>
      <c r="BA394" s="108"/>
      <c r="BB394" s="108"/>
      <c r="BC394" s="108"/>
      <c r="BD394" s="108"/>
      <c r="BE394" s="108"/>
      <c r="BF394" s="108"/>
      <c r="BG394" s="108"/>
      <c r="BH394" s="108"/>
      <c r="BI394" s="108"/>
      <c r="BJ394" s="108"/>
      <c r="BK394" s="108"/>
      <c r="BL394" s="108"/>
      <c r="BM394" s="108"/>
      <c r="BN394" s="108"/>
      <c r="BO394" s="108"/>
      <c r="BP394" s="108"/>
      <c r="BQ394" s="108"/>
      <c r="BR394" s="108"/>
      <c r="BS394" s="108"/>
      <c r="BT394" s="108"/>
      <c r="BU394" s="108"/>
      <c r="BV394" s="108"/>
      <c r="BW394" s="108"/>
      <c r="BX394" s="108"/>
      <c r="BY394" s="108"/>
      <c r="BZ394" s="108"/>
      <c r="CA394" s="108"/>
      <c r="CB394" s="108"/>
      <c r="CC394" s="108"/>
      <c r="CD394" s="108"/>
      <c r="CE394" s="108"/>
      <c r="CF394" s="108"/>
      <c r="CG394" s="108"/>
      <c r="CH394" s="108"/>
      <c r="CI394" s="108"/>
      <c r="CJ394" s="108"/>
      <c r="CK394" s="108"/>
      <c r="CL394" s="108"/>
      <c r="CM394" s="108"/>
      <c r="CN394" s="108"/>
      <c r="CO394" s="108"/>
      <c r="CP394" s="108"/>
      <c r="CQ394" s="108"/>
      <c r="CR394" s="108"/>
      <c r="CS394" s="108"/>
      <c r="CT394" s="108"/>
      <c r="CU394" s="108"/>
      <c r="CV394" s="108"/>
      <c r="CW394" s="108"/>
      <c r="CX394" s="108"/>
      <c r="CY394" s="108"/>
      <c r="CZ394" s="108"/>
      <c r="DA394" s="108"/>
      <c r="DB394" s="108"/>
      <c r="DC394" s="108"/>
      <c r="DD394" s="108"/>
      <c r="DE394" s="108"/>
      <c r="DF394" s="108"/>
      <c r="DG394" s="108"/>
      <c r="DH394" s="108"/>
      <c r="DI394" s="108"/>
      <c r="DJ394" s="108"/>
      <c r="DK394" s="108"/>
      <c r="DL394" s="108"/>
      <c r="DM394" s="108"/>
      <c r="DN394" s="108"/>
      <c r="DO394" s="108"/>
      <c r="DP394" s="108"/>
      <c r="DQ394" s="108"/>
      <c r="DR394" s="108"/>
      <c r="DS394" s="108"/>
      <c r="DT394" s="108"/>
      <c r="DU394" s="108"/>
      <c r="DV394" s="108"/>
      <c r="DW394" s="108"/>
      <c r="DX394" s="108"/>
      <c r="DY394" s="108"/>
      <c r="DZ394" s="108"/>
      <c r="EA394" s="108"/>
      <c r="EB394" s="108"/>
      <c r="EC394" s="108"/>
      <c r="ED394" s="108"/>
      <c r="EE394" s="108"/>
      <c r="EF394" s="108"/>
      <c r="EG394" s="108"/>
      <c r="EH394" s="108"/>
      <c r="EI394" s="108"/>
      <c r="EJ394" s="108"/>
      <c r="EK394" s="108"/>
      <c r="EL394" s="108"/>
      <c r="EM394" s="108"/>
      <c r="EN394" s="108"/>
      <c r="EO394" s="108"/>
      <c r="EP394" s="108"/>
      <c r="EQ394" s="108"/>
      <c r="ER394" s="108"/>
      <c r="ES394" s="108"/>
      <c r="ET394" s="108"/>
      <c r="EU394" s="108"/>
      <c r="EV394" s="108"/>
      <c r="EW394" s="108"/>
      <c r="EX394" s="108"/>
      <c r="EY394" s="108"/>
      <c r="EZ394" s="108"/>
      <c r="FA394" s="108"/>
      <c r="FB394" s="108"/>
      <c r="FC394" s="108"/>
      <c r="FD394" s="108"/>
      <c r="FE394" s="108"/>
      <c r="FF394" s="108"/>
      <c r="FG394" s="108"/>
      <c r="FH394" s="108"/>
      <c r="FI394" s="108"/>
      <c r="FJ394" s="108"/>
      <c r="FK394" s="108"/>
      <c r="FL394" s="108"/>
      <c r="FM394" s="108"/>
      <c r="FN394" s="108"/>
      <c r="FO394" s="108"/>
      <c r="FP394" s="108"/>
      <c r="FQ394" s="108"/>
      <c r="FR394" s="108"/>
      <c r="FS394" s="108"/>
      <c r="FT394" s="108"/>
      <c r="FU394" s="108"/>
      <c r="FV394" s="108"/>
      <c r="FW394" s="108"/>
      <c r="FX394" s="108"/>
      <c r="FY394" s="108"/>
      <c r="FZ394" s="108"/>
      <c r="GA394" s="108"/>
      <c r="GB394" s="108"/>
      <c r="GC394" s="108"/>
      <c r="GD394" s="108"/>
      <c r="GE394" s="108"/>
      <c r="GF394" s="108"/>
      <c r="GG394" s="108"/>
      <c r="GH394" s="108"/>
      <c r="GI394" s="108"/>
      <c r="GJ394" s="108"/>
      <c r="GK394" s="108"/>
      <c r="GL394" s="108"/>
      <c r="GM394" s="108"/>
      <c r="GN394" s="108"/>
      <c r="GO394" s="108"/>
      <c r="GP394" s="108"/>
      <c r="GQ394" s="108"/>
      <c r="GR394" s="108"/>
      <c r="GS394" s="108"/>
      <c r="GT394" s="108"/>
      <c r="GU394" s="108"/>
      <c r="GV394" s="108"/>
      <c r="GW394" s="108"/>
      <c r="GX394" s="108"/>
      <c r="GY394" s="108"/>
      <c r="GZ394" s="108"/>
      <c r="HA394" s="108"/>
      <c r="HB394" s="108"/>
      <c r="HC394" s="108"/>
      <c r="HD394" s="108"/>
      <c r="HE394" s="108"/>
      <c r="HF394" s="108"/>
      <c r="HG394" s="108"/>
      <c r="HH394" s="108"/>
      <c r="HI394" s="108"/>
      <c r="HJ394" s="108"/>
      <c r="HK394" s="108"/>
      <c r="HL394" s="108"/>
      <c r="HM394" s="108"/>
      <c r="HN394" s="108"/>
      <c r="HO394" s="108"/>
      <c r="HP394" s="108"/>
      <c r="HQ394" s="108"/>
      <c r="HR394" s="108"/>
      <c r="HS394" s="108"/>
      <c r="HT394" s="108"/>
      <c r="HU394" s="108"/>
      <c r="HV394" s="108"/>
      <c r="HW394" s="108"/>
      <c r="HX394" s="108"/>
      <c r="HY394" s="108"/>
      <c r="HZ394" s="108"/>
      <c r="IA394" s="108"/>
      <c r="IB394" s="108"/>
      <c r="IC394" s="108"/>
      <c r="ID394" s="108"/>
      <c r="IE394" s="108"/>
      <c r="IF394" s="108"/>
      <c r="IG394" s="108"/>
      <c r="IH394" s="108"/>
      <c r="II394" s="108"/>
      <c r="IJ394" s="108"/>
      <c r="IK394" s="108"/>
      <c r="IL394" s="108"/>
      <c r="IM394" s="108"/>
      <c r="IN394" s="108"/>
      <c r="IO394" s="108"/>
      <c r="IP394" s="108"/>
      <c r="IQ394" s="108"/>
      <c r="IR394" s="108"/>
      <c r="IS394" s="108"/>
      <c r="IT394" s="108"/>
      <c r="IU394" s="108"/>
      <c r="IV394" s="108"/>
      <c r="IW394" s="108"/>
    </row>
    <row r="395" customFormat="false" ht="13.5" hidden="false" customHeight="false" outlineLevel="0" collapsed="false">
      <c r="A395" s="128"/>
      <c r="B395" s="101"/>
      <c r="C395" s="102"/>
      <c r="D395" s="101"/>
      <c r="E395" s="103"/>
      <c r="F395" s="103"/>
      <c r="G395" s="104"/>
      <c r="H395" s="103"/>
      <c r="I395" s="114"/>
      <c r="J395" s="104"/>
      <c r="K395" s="104"/>
      <c r="L395" s="104"/>
      <c r="M395" s="104"/>
      <c r="N395" s="105"/>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8"/>
      <c r="AL395" s="108"/>
      <c r="AM395" s="108"/>
      <c r="AN395" s="108"/>
      <c r="AO395" s="108"/>
      <c r="AP395" s="108"/>
      <c r="AQ395" s="108"/>
      <c r="AR395" s="108"/>
      <c r="AS395" s="108"/>
      <c r="AT395" s="108"/>
      <c r="AU395" s="108"/>
      <c r="AV395" s="108"/>
      <c r="AW395" s="108"/>
      <c r="AX395" s="108"/>
      <c r="AY395" s="108"/>
      <c r="AZ395" s="108"/>
      <c r="BA395" s="108"/>
      <c r="BB395" s="108"/>
      <c r="BC395" s="108"/>
      <c r="BD395" s="108"/>
      <c r="BE395" s="108"/>
      <c r="BF395" s="108"/>
      <c r="BG395" s="108"/>
      <c r="BH395" s="108"/>
      <c r="BI395" s="108"/>
      <c r="BJ395" s="108"/>
      <c r="BK395" s="108"/>
      <c r="BL395" s="108"/>
      <c r="BM395" s="108"/>
      <c r="BN395" s="108"/>
      <c r="BO395" s="108"/>
      <c r="BP395" s="108"/>
      <c r="BQ395" s="108"/>
      <c r="BR395" s="108"/>
      <c r="BS395" s="108"/>
      <c r="BT395" s="108"/>
      <c r="BU395" s="108"/>
      <c r="BV395" s="108"/>
      <c r="BW395" s="108"/>
      <c r="BX395" s="108"/>
      <c r="BY395" s="108"/>
      <c r="BZ395" s="108"/>
      <c r="CA395" s="108"/>
      <c r="CB395" s="108"/>
      <c r="CC395" s="108"/>
      <c r="CD395" s="108"/>
      <c r="CE395" s="108"/>
      <c r="CF395" s="108"/>
      <c r="CG395" s="108"/>
      <c r="CH395" s="108"/>
      <c r="CI395" s="108"/>
      <c r="CJ395" s="108"/>
      <c r="CK395" s="108"/>
      <c r="CL395" s="108"/>
      <c r="CM395" s="108"/>
      <c r="CN395" s="108"/>
      <c r="CO395" s="108"/>
      <c r="CP395" s="108"/>
      <c r="CQ395" s="108"/>
      <c r="CR395" s="108"/>
      <c r="CS395" s="108"/>
      <c r="CT395" s="108"/>
      <c r="CU395" s="108"/>
      <c r="CV395" s="108"/>
      <c r="CW395" s="108"/>
      <c r="CX395" s="108"/>
      <c r="CY395" s="108"/>
      <c r="CZ395" s="108"/>
      <c r="DA395" s="108"/>
      <c r="DB395" s="108"/>
      <c r="DC395" s="108"/>
      <c r="DD395" s="108"/>
      <c r="DE395" s="108"/>
      <c r="DF395" s="108"/>
      <c r="DG395" s="108"/>
      <c r="DH395" s="108"/>
      <c r="DI395" s="108"/>
      <c r="DJ395" s="108"/>
      <c r="DK395" s="108"/>
      <c r="DL395" s="108"/>
      <c r="DM395" s="108"/>
      <c r="DN395" s="108"/>
      <c r="DO395" s="108"/>
      <c r="DP395" s="108"/>
      <c r="DQ395" s="108"/>
      <c r="DR395" s="108"/>
      <c r="DS395" s="108"/>
      <c r="DT395" s="108"/>
      <c r="DU395" s="108"/>
      <c r="DV395" s="108"/>
      <c r="DW395" s="108"/>
      <c r="DX395" s="108"/>
      <c r="DY395" s="108"/>
      <c r="DZ395" s="108"/>
      <c r="EA395" s="108"/>
      <c r="EB395" s="108"/>
      <c r="EC395" s="108"/>
      <c r="ED395" s="108"/>
      <c r="EE395" s="108"/>
      <c r="EF395" s="108"/>
      <c r="EG395" s="108"/>
      <c r="EH395" s="108"/>
      <c r="EI395" s="108"/>
      <c r="EJ395" s="108"/>
      <c r="EK395" s="108"/>
      <c r="EL395" s="108"/>
      <c r="EM395" s="108"/>
      <c r="EN395" s="108"/>
      <c r="EO395" s="108"/>
      <c r="EP395" s="108"/>
      <c r="EQ395" s="108"/>
      <c r="ER395" s="108"/>
      <c r="ES395" s="108"/>
      <c r="ET395" s="108"/>
      <c r="EU395" s="108"/>
      <c r="EV395" s="108"/>
      <c r="EW395" s="108"/>
      <c r="EX395" s="108"/>
      <c r="EY395" s="108"/>
      <c r="EZ395" s="108"/>
      <c r="FA395" s="108"/>
      <c r="FB395" s="108"/>
      <c r="FC395" s="108"/>
      <c r="FD395" s="108"/>
      <c r="FE395" s="108"/>
      <c r="FF395" s="108"/>
      <c r="FG395" s="108"/>
      <c r="FH395" s="108"/>
      <c r="FI395" s="108"/>
      <c r="FJ395" s="108"/>
      <c r="FK395" s="108"/>
      <c r="FL395" s="108"/>
      <c r="FM395" s="108"/>
      <c r="FN395" s="108"/>
      <c r="FO395" s="108"/>
      <c r="FP395" s="108"/>
      <c r="FQ395" s="108"/>
      <c r="FR395" s="108"/>
      <c r="FS395" s="108"/>
      <c r="FT395" s="108"/>
      <c r="FU395" s="108"/>
      <c r="FV395" s="108"/>
      <c r="FW395" s="108"/>
      <c r="FX395" s="108"/>
      <c r="FY395" s="108"/>
      <c r="FZ395" s="108"/>
      <c r="GA395" s="108"/>
      <c r="GB395" s="108"/>
      <c r="GC395" s="108"/>
      <c r="GD395" s="108"/>
      <c r="GE395" s="108"/>
      <c r="GF395" s="108"/>
      <c r="GG395" s="108"/>
      <c r="GH395" s="108"/>
      <c r="GI395" s="108"/>
      <c r="GJ395" s="108"/>
      <c r="GK395" s="108"/>
      <c r="GL395" s="108"/>
      <c r="GM395" s="108"/>
      <c r="GN395" s="108"/>
      <c r="GO395" s="108"/>
      <c r="GP395" s="108"/>
      <c r="GQ395" s="108"/>
      <c r="GR395" s="108"/>
      <c r="GS395" s="108"/>
      <c r="GT395" s="108"/>
      <c r="GU395" s="108"/>
      <c r="GV395" s="108"/>
      <c r="GW395" s="108"/>
      <c r="GX395" s="108"/>
      <c r="GY395" s="108"/>
      <c r="GZ395" s="108"/>
      <c r="HA395" s="108"/>
      <c r="HB395" s="108"/>
      <c r="HC395" s="108"/>
      <c r="HD395" s="108"/>
      <c r="HE395" s="108"/>
      <c r="HF395" s="108"/>
      <c r="HG395" s="108"/>
      <c r="HH395" s="108"/>
      <c r="HI395" s="108"/>
      <c r="HJ395" s="108"/>
      <c r="HK395" s="108"/>
      <c r="HL395" s="108"/>
      <c r="HM395" s="108"/>
      <c r="HN395" s="108"/>
      <c r="HO395" s="108"/>
      <c r="HP395" s="108"/>
      <c r="HQ395" s="108"/>
      <c r="HR395" s="108"/>
      <c r="HS395" s="108"/>
      <c r="HT395" s="108"/>
      <c r="HU395" s="108"/>
      <c r="HV395" s="108"/>
      <c r="HW395" s="108"/>
      <c r="HX395" s="108"/>
      <c r="HY395" s="108"/>
      <c r="HZ395" s="108"/>
      <c r="IA395" s="108"/>
      <c r="IB395" s="108"/>
      <c r="IC395" s="108"/>
      <c r="ID395" s="108"/>
      <c r="IE395" s="108"/>
      <c r="IF395" s="108"/>
      <c r="IG395" s="108"/>
      <c r="IH395" s="108"/>
      <c r="II395" s="108"/>
      <c r="IJ395" s="108"/>
      <c r="IK395" s="108"/>
      <c r="IL395" s="108"/>
      <c r="IM395" s="108"/>
      <c r="IN395" s="108"/>
      <c r="IO395" s="108"/>
      <c r="IP395" s="108"/>
      <c r="IQ395" s="108"/>
      <c r="IR395" s="108"/>
      <c r="IS395" s="108"/>
      <c r="IT395" s="108"/>
      <c r="IU395" s="108"/>
      <c r="IV395" s="108"/>
      <c r="IW395" s="108"/>
    </row>
    <row r="396" customFormat="false" ht="13.5" hidden="false" customHeight="false" outlineLevel="0" collapsed="false">
      <c r="A396" s="128"/>
      <c r="B396" s="101"/>
      <c r="C396" s="102"/>
      <c r="D396" s="101"/>
      <c r="E396" s="103"/>
      <c r="F396" s="103"/>
      <c r="G396" s="104"/>
      <c r="H396" s="103"/>
      <c r="I396" s="114"/>
      <c r="J396" s="104"/>
      <c r="K396" s="104"/>
      <c r="L396" s="104"/>
      <c r="M396" s="104"/>
      <c r="N396" s="105"/>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8"/>
      <c r="AL396" s="108"/>
      <c r="AM396" s="108"/>
      <c r="AN396" s="108"/>
      <c r="AO396" s="108"/>
      <c r="AP396" s="108"/>
      <c r="AQ396" s="108"/>
      <c r="AR396" s="108"/>
      <c r="AS396" s="108"/>
      <c r="AT396" s="108"/>
      <c r="AU396" s="108"/>
      <c r="AV396" s="108"/>
      <c r="AW396" s="108"/>
      <c r="AX396" s="108"/>
      <c r="AY396" s="108"/>
      <c r="AZ396" s="108"/>
      <c r="BA396" s="108"/>
      <c r="BB396" s="108"/>
      <c r="BC396" s="108"/>
      <c r="BD396" s="108"/>
      <c r="BE396" s="108"/>
      <c r="BF396" s="108"/>
      <c r="BG396" s="108"/>
      <c r="BH396" s="108"/>
      <c r="BI396" s="108"/>
      <c r="BJ396" s="108"/>
      <c r="BK396" s="108"/>
      <c r="BL396" s="108"/>
      <c r="BM396" s="108"/>
      <c r="BN396" s="108"/>
      <c r="BO396" s="108"/>
      <c r="BP396" s="108"/>
      <c r="BQ396" s="108"/>
      <c r="BR396" s="108"/>
      <c r="BS396" s="108"/>
      <c r="BT396" s="108"/>
      <c r="BU396" s="108"/>
      <c r="BV396" s="108"/>
      <c r="BW396" s="108"/>
      <c r="BX396" s="108"/>
      <c r="BY396" s="108"/>
      <c r="BZ396" s="108"/>
      <c r="CA396" s="108"/>
      <c r="CB396" s="108"/>
      <c r="CC396" s="108"/>
      <c r="CD396" s="108"/>
      <c r="CE396" s="108"/>
      <c r="CF396" s="108"/>
      <c r="CG396" s="108"/>
      <c r="CH396" s="108"/>
      <c r="CI396" s="108"/>
      <c r="CJ396" s="108"/>
      <c r="CK396" s="108"/>
      <c r="CL396" s="108"/>
      <c r="CM396" s="108"/>
      <c r="CN396" s="108"/>
      <c r="CO396" s="108"/>
      <c r="CP396" s="108"/>
      <c r="CQ396" s="108"/>
      <c r="CR396" s="108"/>
      <c r="CS396" s="108"/>
      <c r="CT396" s="108"/>
      <c r="CU396" s="108"/>
      <c r="CV396" s="108"/>
      <c r="CW396" s="108"/>
      <c r="CX396" s="108"/>
      <c r="CY396" s="108"/>
      <c r="CZ396" s="108"/>
      <c r="DA396" s="108"/>
      <c r="DB396" s="108"/>
      <c r="DC396" s="108"/>
      <c r="DD396" s="108"/>
      <c r="DE396" s="108"/>
      <c r="DF396" s="108"/>
      <c r="DG396" s="108"/>
      <c r="DH396" s="108"/>
      <c r="DI396" s="108"/>
      <c r="DJ396" s="108"/>
      <c r="DK396" s="108"/>
      <c r="DL396" s="108"/>
      <c r="DM396" s="108"/>
      <c r="DN396" s="108"/>
      <c r="DO396" s="108"/>
      <c r="DP396" s="108"/>
      <c r="DQ396" s="108"/>
      <c r="DR396" s="108"/>
      <c r="DS396" s="108"/>
      <c r="DT396" s="108"/>
      <c r="DU396" s="108"/>
      <c r="DV396" s="108"/>
      <c r="DW396" s="108"/>
      <c r="DX396" s="108"/>
      <c r="DY396" s="108"/>
      <c r="DZ396" s="108"/>
      <c r="EA396" s="108"/>
      <c r="EB396" s="108"/>
      <c r="EC396" s="108"/>
      <c r="ED396" s="108"/>
      <c r="EE396" s="108"/>
      <c r="EF396" s="108"/>
      <c r="EG396" s="108"/>
      <c r="EH396" s="108"/>
      <c r="EI396" s="108"/>
      <c r="EJ396" s="108"/>
      <c r="EK396" s="108"/>
      <c r="EL396" s="108"/>
      <c r="EM396" s="108"/>
      <c r="EN396" s="108"/>
      <c r="EO396" s="108"/>
      <c r="EP396" s="108"/>
      <c r="EQ396" s="108"/>
      <c r="ER396" s="108"/>
      <c r="ES396" s="108"/>
      <c r="ET396" s="108"/>
      <c r="EU396" s="108"/>
      <c r="EV396" s="108"/>
      <c r="EW396" s="108"/>
      <c r="EX396" s="108"/>
      <c r="EY396" s="108"/>
      <c r="EZ396" s="108"/>
      <c r="FA396" s="108"/>
      <c r="FB396" s="108"/>
      <c r="FC396" s="108"/>
      <c r="FD396" s="108"/>
      <c r="FE396" s="108"/>
      <c r="FF396" s="108"/>
      <c r="FG396" s="108"/>
      <c r="FH396" s="108"/>
      <c r="FI396" s="108"/>
      <c r="FJ396" s="108"/>
      <c r="FK396" s="108"/>
      <c r="FL396" s="108"/>
      <c r="FM396" s="108"/>
      <c r="FN396" s="108"/>
      <c r="FO396" s="108"/>
      <c r="FP396" s="108"/>
      <c r="FQ396" s="108"/>
      <c r="FR396" s="108"/>
      <c r="FS396" s="108"/>
      <c r="FT396" s="108"/>
      <c r="FU396" s="108"/>
      <c r="FV396" s="108"/>
      <c r="FW396" s="108"/>
      <c r="FX396" s="108"/>
      <c r="FY396" s="108"/>
      <c r="FZ396" s="108"/>
      <c r="GA396" s="108"/>
      <c r="GB396" s="108"/>
      <c r="GC396" s="108"/>
      <c r="GD396" s="108"/>
      <c r="GE396" s="108"/>
      <c r="GF396" s="108"/>
      <c r="GG396" s="108"/>
      <c r="GH396" s="108"/>
      <c r="GI396" s="108"/>
      <c r="GJ396" s="108"/>
      <c r="GK396" s="108"/>
      <c r="GL396" s="108"/>
      <c r="GM396" s="108"/>
      <c r="GN396" s="108"/>
      <c r="GO396" s="108"/>
      <c r="GP396" s="108"/>
      <c r="GQ396" s="108"/>
      <c r="GR396" s="108"/>
      <c r="GS396" s="108"/>
      <c r="GT396" s="108"/>
      <c r="GU396" s="108"/>
      <c r="GV396" s="108"/>
      <c r="GW396" s="108"/>
      <c r="GX396" s="108"/>
      <c r="GY396" s="108"/>
      <c r="GZ396" s="108"/>
      <c r="HA396" s="108"/>
      <c r="HB396" s="108"/>
      <c r="HC396" s="108"/>
      <c r="HD396" s="108"/>
      <c r="HE396" s="108"/>
      <c r="HF396" s="108"/>
      <c r="HG396" s="108"/>
      <c r="HH396" s="108"/>
      <c r="HI396" s="108"/>
      <c r="HJ396" s="108"/>
      <c r="HK396" s="108"/>
      <c r="HL396" s="108"/>
      <c r="HM396" s="108"/>
      <c r="HN396" s="108"/>
      <c r="HO396" s="108"/>
      <c r="HP396" s="108"/>
      <c r="HQ396" s="108"/>
      <c r="HR396" s="108"/>
      <c r="HS396" s="108"/>
      <c r="HT396" s="108"/>
      <c r="HU396" s="108"/>
      <c r="HV396" s="108"/>
      <c r="HW396" s="108"/>
      <c r="HX396" s="108"/>
      <c r="HY396" s="108"/>
      <c r="HZ396" s="108"/>
      <c r="IA396" s="108"/>
      <c r="IB396" s="108"/>
      <c r="IC396" s="108"/>
      <c r="ID396" s="108"/>
      <c r="IE396" s="108"/>
      <c r="IF396" s="108"/>
      <c r="IG396" s="108"/>
      <c r="IH396" s="108"/>
      <c r="II396" s="108"/>
      <c r="IJ396" s="108"/>
      <c r="IK396" s="108"/>
      <c r="IL396" s="108"/>
      <c r="IM396" s="108"/>
      <c r="IN396" s="108"/>
      <c r="IO396" s="108"/>
      <c r="IP396" s="108"/>
      <c r="IQ396" s="108"/>
      <c r="IR396" s="108"/>
      <c r="IS396" s="108"/>
      <c r="IT396" s="108"/>
      <c r="IU396" s="108"/>
      <c r="IV396" s="108"/>
      <c r="IW396" s="108"/>
    </row>
    <row r="397" customFormat="false" ht="40.5" hidden="false" customHeight="false" outlineLevel="0" collapsed="false">
      <c r="A397" s="128" t="n">
        <v>36893</v>
      </c>
      <c r="B397" s="101" t="s">
        <v>40</v>
      </c>
      <c r="C397" s="102" t="s">
        <v>818</v>
      </c>
      <c r="D397" s="101"/>
      <c r="E397" s="103"/>
      <c r="F397" s="103"/>
      <c r="G397" s="104" t="s">
        <v>58</v>
      </c>
      <c r="H397" s="103" t="n">
        <v>1</v>
      </c>
      <c r="I397" s="114" t="s">
        <v>819</v>
      </c>
      <c r="J397" s="104" t="s">
        <v>820</v>
      </c>
      <c r="K397" s="104" t="s">
        <v>571</v>
      </c>
      <c r="L397" s="104" t="s">
        <v>575</v>
      </c>
      <c r="M397" s="104" t="s">
        <v>575</v>
      </c>
      <c r="N397" s="105" t="n">
        <v>1</v>
      </c>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8"/>
      <c r="AL397" s="108"/>
      <c r="AM397" s="108"/>
      <c r="AN397" s="108"/>
      <c r="AO397" s="108"/>
      <c r="AP397" s="108"/>
      <c r="AQ397" s="108"/>
      <c r="AR397" s="108"/>
      <c r="AS397" s="108"/>
      <c r="AT397" s="108"/>
      <c r="AU397" s="108"/>
      <c r="AV397" s="108"/>
      <c r="AW397" s="108"/>
      <c r="AX397" s="108"/>
      <c r="AY397" s="108"/>
      <c r="AZ397" s="108"/>
      <c r="BA397" s="108"/>
      <c r="BB397" s="108"/>
      <c r="BC397" s="108"/>
      <c r="BD397" s="108"/>
      <c r="BE397" s="108"/>
      <c r="BF397" s="108"/>
      <c r="BG397" s="108"/>
      <c r="BH397" s="108"/>
      <c r="BI397" s="108"/>
      <c r="BJ397" s="108"/>
      <c r="BK397" s="108"/>
      <c r="BL397" s="108"/>
      <c r="BM397" s="108"/>
      <c r="BN397" s="108"/>
      <c r="BO397" s="108"/>
      <c r="BP397" s="108"/>
      <c r="BQ397" s="108"/>
      <c r="BR397" s="108"/>
      <c r="BS397" s="108"/>
      <c r="BT397" s="108"/>
      <c r="BU397" s="108"/>
      <c r="BV397" s="108"/>
      <c r="BW397" s="108"/>
      <c r="BX397" s="108"/>
      <c r="BY397" s="108"/>
      <c r="BZ397" s="108"/>
      <c r="CA397" s="108"/>
      <c r="CB397" s="108"/>
      <c r="CC397" s="108"/>
      <c r="CD397" s="108"/>
      <c r="CE397" s="108"/>
      <c r="CF397" s="108"/>
      <c r="CG397" s="108"/>
      <c r="CH397" s="108"/>
      <c r="CI397" s="108"/>
      <c r="CJ397" s="108"/>
      <c r="CK397" s="108"/>
      <c r="CL397" s="108"/>
      <c r="CM397" s="108"/>
      <c r="CN397" s="108"/>
      <c r="CO397" s="108"/>
      <c r="CP397" s="108"/>
      <c r="CQ397" s="108"/>
      <c r="CR397" s="108"/>
      <c r="CS397" s="108"/>
      <c r="CT397" s="108"/>
      <c r="CU397" s="108"/>
      <c r="CV397" s="108"/>
      <c r="CW397" s="108"/>
      <c r="CX397" s="108"/>
      <c r="CY397" s="108"/>
      <c r="CZ397" s="108"/>
      <c r="DA397" s="108"/>
      <c r="DB397" s="108"/>
      <c r="DC397" s="108"/>
      <c r="DD397" s="108"/>
      <c r="DE397" s="108"/>
      <c r="DF397" s="108"/>
      <c r="DG397" s="108"/>
      <c r="DH397" s="108"/>
      <c r="DI397" s="108"/>
      <c r="DJ397" s="108"/>
      <c r="DK397" s="108"/>
      <c r="DL397" s="108"/>
      <c r="DM397" s="108"/>
      <c r="DN397" s="108"/>
      <c r="DO397" s="108"/>
      <c r="DP397" s="108"/>
      <c r="DQ397" s="108"/>
      <c r="DR397" s="108"/>
      <c r="DS397" s="108"/>
      <c r="DT397" s="108"/>
      <c r="DU397" s="108"/>
      <c r="DV397" s="108"/>
      <c r="DW397" s="108"/>
      <c r="DX397" s="108"/>
      <c r="DY397" s="108"/>
      <c r="DZ397" s="108"/>
      <c r="EA397" s="108"/>
      <c r="EB397" s="108"/>
      <c r="EC397" s="108"/>
      <c r="ED397" s="108"/>
      <c r="EE397" s="108"/>
      <c r="EF397" s="108"/>
      <c r="EG397" s="108"/>
      <c r="EH397" s="108"/>
      <c r="EI397" s="108"/>
      <c r="EJ397" s="108"/>
      <c r="EK397" s="108"/>
      <c r="EL397" s="108"/>
      <c r="EM397" s="108"/>
      <c r="EN397" s="108"/>
      <c r="EO397" s="108"/>
      <c r="EP397" s="108"/>
      <c r="EQ397" s="108"/>
      <c r="ER397" s="108"/>
      <c r="ES397" s="108"/>
      <c r="ET397" s="108"/>
      <c r="EU397" s="108"/>
      <c r="EV397" s="108"/>
      <c r="EW397" s="108"/>
      <c r="EX397" s="108"/>
      <c r="EY397" s="108"/>
      <c r="EZ397" s="108"/>
      <c r="FA397" s="108"/>
      <c r="FB397" s="108"/>
      <c r="FC397" s="108"/>
      <c r="FD397" s="108"/>
      <c r="FE397" s="108"/>
      <c r="FF397" s="108"/>
      <c r="FG397" s="108"/>
      <c r="FH397" s="108"/>
      <c r="FI397" s="108"/>
      <c r="FJ397" s="108"/>
      <c r="FK397" s="108"/>
      <c r="FL397" s="108"/>
      <c r="FM397" s="108"/>
      <c r="FN397" s="108"/>
      <c r="FO397" s="108"/>
      <c r="FP397" s="108"/>
      <c r="FQ397" s="108"/>
      <c r="FR397" s="108"/>
      <c r="FS397" s="108"/>
      <c r="FT397" s="108"/>
      <c r="FU397" s="108"/>
      <c r="FV397" s="108"/>
      <c r="FW397" s="108"/>
      <c r="FX397" s="108"/>
      <c r="FY397" s="108"/>
      <c r="FZ397" s="108"/>
      <c r="GA397" s="108"/>
      <c r="GB397" s="108"/>
      <c r="GC397" s="108"/>
      <c r="GD397" s="108"/>
      <c r="GE397" s="108"/>
      <c r="GF397" s="108"/>
      <c r="GG397" s="108"/>
      <c r="GH397" s="108"/>
      <c r="GI397" s="108"/>
      <c r="GJ397" s="108"/>
      <c r="GK397" s="108"/>
      <c r="GL397" s="108"/>
      <c r="GM397" s="108"/>
      <c r="GN397" s="108"/>
      <c r="GO397" s="108"/>
      <c r="GP397" s="108"/>
      <c r="GQ397" s="108"/>
      <c r="GR397" s="108"/>
      <c r="GS397" s="108"/>
      <c r="GT397" s="108"/>
      <c r="GU397" s="108"/>
      <c r="GV397" s="108"/>
      <c r="GW397" s="108"/>
      <c r="GX397" s="108"/>
      <c r="GY397" s="108"/>
      <c r="GZ397" s="108"/>
      <c r="HA397" s="108"/>
      <c r="HB397" s="108"/>
      <c r="HC397" s="108"/>
      <c r="HD397" s="108"/>
      <c r="HE397" s="108"/>
      <c r="HF397" s="108"/>
      <c r="HG397" s="108"/>
      <c r="HH397" s="108"/>
      <c r="HI397" s="108"/>
      <c r="HJ397" s="108"/>
      <c r="HK397" s="108"/>
      <c r="HL397" s="108"/>
      <c r="HM397" s="108"/>
      <c r="HN397" s="108"/>
      <c r="HO397" s="108"/>
      <c r="HP397" s="108"/>
      <c r="HQ397" s="108"/>
      <c r="HR397" s="108"/>
      <c r="HS397" s="108"/>
      <c r="HT397" s="108"/>
      <c r="HU397" s="108"/>
      <c r="HV397" s="108"/>
      <c r="HW397" s="108"/>
      <c r="HX397" s="108"/>
      <c r="HY397" s="108"/>
      <c r="HZ397" s="108"/>
      <c r="IA397" s="108"/>
      <c r="IB397" s="108"/>
      <c r="IC397" s="108"/>
      <c r="ID397" s="108"/>
      <c r="IE397" s="108"/>
      <c r="IF397" s="108"/>
      <c r="IG397" s="108"/>
      <c r="IH397" s="108"/>
      <c r="II397" s="108"/>
      <c r="IJ397" s="108"/>
      <c r="IK397" s="108"/>
      <c r="IL397" s="108"/>
      <c r="IM397" s="108"/>
      <c r="IN397" s="108"/>
      <c r="IO397" s="108"/>
      <c r="IP397" s="108"/>
      <c r="IQ397" s="108"/>
      <c r="IR397" s="108"/>
      <c r="IS397" s="108"/>
      <c r="IT397" s="108"/>
      <c r="IU397" s="108"/>
      <c r="IV397" s="108"/>
      <c r="IW397" s="108"/>
    </row>
    <row r="398" customFormat="false" ht="66" hidden="false" customHeight="true" outlineLevel="0" collapsed="false">
      <c r="A398" s="128" t="n">
        <v>36893</v>
      </c>
      <c r="B398" s="101" t="s">
        <v>40</v>
      </c>
      <c r="C398" s="102" t="s">
        <v>772</v>
      </c>
      <c r="D398" s="101" t="s">
        <v>55</v>
      </c>
      <c r="E398" s="103"/>
      <c r="F398" s="103"/>
      <c r="G398" s="104" t="s">
        <v>43</v>
      </c>
      <c r="H398" s="103" t="n">
        <v>1</v>
      </c>
      <c r="I398" s="114" t="s">
        <v>821</v>
      </c>
      <c r="J398" s="104" t="s">
        <v>822</v>
      </c>
      <c r="K398" s="104" t="s">
        <v>575</v>
      </c>
      <c r="L398" s="104" t="s">
        <v>575</v>
      </c>
      <c r="M398" s="104" t="s">
        <v>575</v>
      </c>
      <c r="N398" s="105" t="n">
        <v>1</v>
      </c>
      <c r="O398" s="108"/>
      <c r="P398" s="108"/>
      <c r="Q398" s="108"/>
      <c r="R398" s="108"/>
      <c r="S398" s="108"/>
      <c r="T398" s="108"/>
      <c r="U398" s="108"/>
      <c r="V398" s="108"/>
      <c r="W398" s="108"/>
      <c r="X398" s="108"/>
      <c r="Y398" s="108"/>
      <c r="Z398" s="108"/>
      <c r="AA398" s="108"/>
      <c r="AB398" s="108"/>
      <c r="AC398" s="108"/>
      <c r="AD398" s="108"/>
      <c r="AE398" s="108"/>
      <c r="AF398" s="108"/>
      <c r="AG398" s="108"/>
      <c r="AH398" s="108"/>
      <c r="AI398" s="108"/>
      <c r="AJ398" s="108"/>
      <c r="AK398" s="108"/>
      <c r="AL398" s="108"/>
      <c r="AM398" s="108"/>
      <c r="AN398" s="108"/>
      <c r="AO398" s="108"/>
      <c r="AP398" s="108"/>
      <c r="AQ398" s="108"/>
      <c r="AR398" s="108"/>
      <c r="AS398" s="108"/>
      <c r="AT398" s="108"/>
      <c r="AU398" s="108"/>
      <c r="AV398" s="108"/>
      <c r="AW398" s="108"/>
      <c r="AX398" s="108"/>
      <c r="AY398" s="108"/>
      <c r="AZ398" s="108"/>
      <c r="BA398" s="108"/>
      <c r="BB398" s="108"/>
      <c r="BC398" s="108"/>
      <c r="BD398" s="108"/>
      <c r="BE398" s="108"/>
      <c r="BF398" s="108"/>
      <c r="BG398" s="108"/>
      <c r="BH398" s="108"/>
      <c r="BI398" s="108"/>
      <c r="BJ398" s="108"/>
      <c r="BK398" s="108"/>
      <c r="BL398" s="108"/>
      <c r="BM398" s="108"/>
      <c r="BN398" s="108"/>
      <c r="BO398" s="108"/>
      <c r="BP398" s="108"/>
      <c r="BQ398" s="108"/>
      <c r="BR398" s="108"/>
      <c r="BS398" s="108"/>
      <c r="BT398" s="108"/>
      <c r="BU398" s="108"/>
      <c r="BV398" s="108"/>
      <c r="BW398" s="108"/>
      <c r="BX398" s="108"/>
      <c r="BY398" s="108"/>
      <c r="BZ398" s="108"/>
      <c r="CA398" s="108"/>
      <c r="CB398" s="108"/>
      <c r="CC398" s="108"/>
      <c r="CD398" s="108"/>
      <c r="CE398" s="108"/>
      <c r="CF398" s="108"/>
      <c r="CG398" s="108"/>
      <c r="CH398" s="108"/>
      <c r="CI398" s="108"/>
      <c r="CJ398" s="108"/>
      <c r="CK398" s="108"/>
      <c r="CL398" s="108"/>
      <c r="CM398" s="108"/>
      <c r="CN398" s="108"/>
      <c r="CO398" s="108"/>
      <c r="CP398" s="108"/>
      <c r="CQ398" s="108"/>
      <c r="CR398" s="108"/>
      <c r="CS398" s="108"/>
      <c r="CT398" s="108"/>
      <c r="CU398" s="108"/>
      <c r="CV398" s="108"/>
      <c r="CW398" s="108"/>
      <c r="CX398" s="108"/>
      <c r="CY398" s="108"/>
      <c r="CZ398" s="108"/>
      <c r="DA398" s="108"/>
      <c r="DB398" s="108"/>
      <c r="DC398" s="108"/>
      <c r="DD398" s="108"/>
      <c r="DE398" s="108"/>
      <c r="DF398" s="108"/>
      <c r="DG398" s="108"/>
      <c r="DH398" s="108"/>
      <c r="DI398" s="108"/>
      <c r="DJ398" s="108"/>
      <c r="DK398" s="108"/>
      <c r="DL398" s="108"/>
      <c r="DM398" s="108"/>
      <c r="DN398" s="108"/>
      <c r="DO398" s="108"/>
      <c r="DP398" s="108"/>
      <c r="DQ398" s="108"/>
      <c r="DR398" s="108"/>
      <c r="DS398" s="108"/>
      <c r="DT398" s="108"/>
      <c r="DU398" s="108"/>
      <c r="DV398" s="108"/>
      <c r="DW398" s="108"/>
      <c r="DX398" s="108"/>
      <c r="DY398" s="108"/>
      <c r="DZ398" s="108"/>
      <c r="EA398" s="108"/>
      <c r="EB398" s="108"/>
      <c r="EC398" s="108"/>
      <c r="ED398" s="108"/>
      <c r="EE398" s="108"/>
      <c r="EF398" s="108"/>
      <c r="EG398" s="108"/>
      <c r="EH398" s="108"/>
      <c r="EI398" s="108"/>
      <c r="EJ398" s="108"/>
      <c r="EK398" s="108"/>
      <c r="EL398" s="108"/>
      <c r="EM398" s="108"/>
      <c r="EN398" s="108"/>
      <c r="EO398" s="108"/>
      <c r="EP398" s="108"/>
      <c r="EQ398" s="108"/>
      <c r="ER398" s="108"/>
      <c r="ES398" s="108"/>
      <c r="ET398" s="108"/>
      <c r="EU398" s="108"/>
      <c r="EV398" s="108"/>
      <c r="EW398" s="108"/>
      <c r="EX398" s="108"/>
      <c r="EY398" s="108"/>
      <c r="EZ398" s="108"/>
      <c r="FA398" s="108"/>
      <c r="FB398" s="108"/>
      <c r="FC398" s="108"/>
      <c r="FD398" s="108"/>
      <c r="FE398" s="108"/>
      <c r="FF398" s="108"/>
      <c r="FG398" s="108"/>
      <c r="FH398" s="108"/>
      <c r="FI398" s="108"/>
      <c r="FJ398" s="108"/>
      <c r="FK398" s="108"/>
      <c r="FL398" s="108"/>
      <c r="FM398" s="108"/>
      <c r="FN398" s="108"/>
      <c r="FO398" s="108"/>
      <c r="FP398" s="108"/>
      <c r="FQ398" s="108"/>
      <c r="FR398" s="108"/>
      <c r="FS398" s="108"/>
      <c r="FT398" s="108"/>
      <c r="FU398" s="108"/>
      <c r="FV398" s="108"/>
      <c r="FW398" s="108"/>
      <c r="FX398" s="108"/>
      <c r="FY398" s="108"/>
      <c r="FZ398" s="108"/>
      <c r="GA398" s="108"/>
      <c r="GB398" s="108"/>
      <c r="GC398" s="108"/>
      <c r="GD398" s="108"/>
      <c r="GE398" s="108"/>
      <c r="GF398" s="108"/>
      <c r="GG398" s="108"/>
      <c r="GH398" s="108"/>
      <c r="GI398" s="108"/>
      <c r="GJ398" s="108"/>
      <c r="GK398" s="108"/>
      <c r="GL398" s="108"/>
      <c r="GM398" s="108"/>
      <c r="GN398" s="108"/>
      <c r="GO398" s="108"/>
      <c r="GP398" s="108"/>
      <c r="GQ398" s="108"/>
      <c r="GR398" s="108"/>
      <c r="GS398" s="108"/>
      <c r="GT398" s="108"/>
      <c r="GU398" s="108"/>
      <c r="GV398" s="108"/>
      <c r="GW398" s="108"/>
      <c r="GX398" s="108"/>
      <c r="GY398" s="108"/>
      <c r="GZ398" s="108"/>
      <c r="HA398" s="108"/>
      <c r="HB398" s="108"/>
      <c r="HC398" s="108"/>
      <c r="HD398" s="108"/>
      <c r="HE398" s="108"/>
      <c r="HF398" s="108"/>
      <c r="HG398" s="108"/>
      <c r="HH398" s="108"/>
      <c r="HI398" s="108"/>
      <c r="HJ398" s="108"/>
      <c r="HK398" s="108"/>
      <c r="HL398" s="108"/>
      <c r="HM398" s="108"/>
      <c r="HN398" s="108"/>
      <c r="HO398" s="108"/>
      <c r="HP398" s="108"/>
      <c r="HQ398" s="108"/>
      <c r="HR398" s="108"/>
      <c r="HS398" s="108"/>
      <c r="HT398" s="108"/>
      <c r="HU398" s="108"/>
      <c r="HV398" s="108"/>
      <c r="HW398" s="108"/>
      <c r="HX398" s="108"/>
      <c r="HY398" s="108"/>
      <c r="HZ398" s="108"/>
      <c r="IA398" s="108"/>
      <c r="IB398" s="108"/>
      <c r="IC398" s="108"/>
      <c r="ID398" s="108"/>
      <c r="IE398" s="108"/>
      <c r="IF398" s="108"/>
      <c r="IG398" s="108"/>
      <c r="IH398" s="108"/>
      <c r="II398" s="108"/>
      <c r="IJ398" s="108"/>
      <c r="IK398" s="108"/>
      <c r="IL398" s="108"/>
      <c r="IM398" s="108"/>
      <c r="IN398" s="108"/>
      <c r="IO398" s="108"/>
      <c r="IP398" s="108"/>
      <c r="IQ398" s="108"/>
      <c r="IR398" s="108"/>
      <c r="IS398" s="108"/>
      <c r="IT398" s="108"/>
      <c r="IU398" s="108"/>
      <c r="IV398" s="108"/>
      <c r="IW398" s="108"/>
    </row>
    <row r="399" customFormat="false" ht="27" hidden="false" customHeight="false" outlineLevel="0" collapsed="false">
      <c r="A399" s="128" t="n">
        <v>36893</v>
      </c>
      <c r="B399" s="101" t="s">
        <v>40</v>
      </c>
      <c r="C399" s="102" t="s">
        <v>814</v>
      </c>
      <c r="D399" s="101" t="s">
        <v>51</v>
      </c>
      <c r="E399" s="103"/>
      <c r="F399" s="103"/>
      <c r="G399" s="104" t="s">
        <v>43</v>
      </c>
      <c r="H399" s="103" t="n">
        <v>3</v>
      </c>
      <c r="I399" s="114" t="s">
        <v>823</v>
      </c>
      <c r="J399" s="104" t="s">
        <v>824</v>
      </c>
      <c r="K399" s="104" t="s">
        <v>575</v>
      </c>
      <c r="L399" s="104" t="s">
        <v>575</v>
      </c>
      <c r="M399" s="104" t="s">
        <v>575</v>
      </c>
      <c r="N399" s="105" t="n">
        <v>1</v>
      </c>
      <c r="O399" s="108"/>
      <c r="P399" s="108"/>
      <c r="Q399" s="108"/>
      <c r="R399" s="108"/>
      <c r="S399" s="108"/>
      <c r="T399" s="108"/>
      <c r="U399" s="108"/>
      <c r="V399" s="108"/>
      <c r="W399" s="108"/>
      <c r="X399" s="108"/>
      <c r="Y399" s="108"/>
      <c r="Z399" s="108"/>
      <c r="AA399" s="108"/>
      <c r="AB399" s="108"/>
      <c r="AC399" s="108"/>
      <c r="AD399" s="108"/>
      <c r="AE399" s="108"/>
      <c r="AF399" s="108"/>
      <c r="AG399" s="108"/>
      <c r="AH399" s="108"/>
      <c r="AI399" s="108"/>
      <c r="AJ399" s="108"/>
      <c r="AK399" s="108"/>
      <c r="AL399" s="108"/>
      <c r="AM399" s="108"/>
      <c r="AN399" s="108"/>
      <c r="AO399" s="108"/>
      <c r="AP399" s="108"/>
      <c r="AQ399" s="108"/>
      <c r="AR399" s="108"/>
      <c r="AS399" s="108"/>
      <c r="AT399" s="108"/>
      <c r="AU399" s="108"/>
      <c r="AV399" s="108"/>
      <c r="AW399" s="108"/>
      <c r="AX399" s="108"/>
      <c r="AY399" s="108"/>
      <c r="AZ399" s="108"/>
      <c r="BA399" s="108"/>
      <c r="BB399" s="108"/>
      <c r="BC399" s="108"/>
      <c r="BD399" s="108"/>
      <c r="BE399" s="108"/>
      <c r="BF399" s="108"/>
      <c r="BG399" s="108"/>
      <c r="BH399" s="108"/>
      <c r="BI399" s="108"/>
      <c r="BJ399" s="108"/>
      <c r="BK399" s="108"/>
      <c r="BL399" s="108"/>
      <c r="BM399" s="108"/>
      <c r="BN399" s="108"/>
      <c r="BO399" s="108"/>
      <c r="BP399" s="108"/>
      <c r="BQ399" s="108"/>
      <c r="BR399" s="108"/>
      <c r="BS399" s="108"/>
      <c r="BT399" s="108"/>
      <c r="BU399" s="108"/>
      <c r="BV399" s="108"/>
      <c r="BW399" s="108"/>
      <c r="BX399" s="108"/>
      <c r="BY399" s="108"/>
      <c r="BZ399" s="108"/>
      <c r="CA399" s="108"/>
      <c r="CB399" s="108"/>
      <c r="CC399" s="108"/>
      <c r="CD399" s="108"/>
      <c r="CE399" s="108"/>
      <c r="CF399" s="108"/>
      <c r="CG399" s="108"/>
      <c r="CH399" s="108"/>
      <c r="CI399" s="108"/>
      <c r="CJ399" s="108"/>
      <c r="CK399" s="108"/>
      <c r="CL399" s="108"/>
      <c r="CM399" s="108"/>
      <c r="CN399" s="108"/>
      <c r="CO399" s="108"/>
      <c r="CP399" s="108"/>
      <c r="CQ399" s="108"/>
      <c r="CR399" s="108"/>
      <c r="CS399" s="108"/>
      <c r="CT399" s="108"/>
      <c r="CU399" s="108"/>
      <c r="CV399" s="108"/>
      <c r="CW399" s="108"/>
      <c r="CX399" s="108"/>
      <c r="CY399" s="108"/>
      <c r="CZ399" s="108"/>
      <c r="DA399" s="108"/>
      <c r="DB399" s="108"/>
      <c r="DC399" s="108"/>
      <c r="DD399" s="108"/>
      <c r="DE399" s="108"/>
      <c r="DF399" s="108"/>
      <c r="DG399" s="108"/>
      <c r="DH399" s="108"/>
      <c r="DI399" s="108"/>
      <c r="DJ399" s="108"/>
      <c r="DK399" s="108"/>
      <c r="DL399" s="108"/>
      <c r="DM399" s="108"/>
      <c r="DN399" s="108"/>
      <c r="DO399" s="108"/>
      <c r="DP399" s="108"/>
      <c r="DQ399" s="108"/>
      <c r="DR399" s="108"/>
      <c r="DS399" s="108"/>
      <c r="DT399" s="108"/>
      <c r="DU399" s="108"/>
      <c r="DV399" s="108"/>
      <c r="DW399" s="108"/>
      <c r="DX399" s="108"/>
      <c r="DY399" s="108"/>
      <c r="DZ399" s="108"/>
      <c r="EA399" s="108"/>
      <c r="EB399" s="108"/>
      <c r="EC399" s="108"/>
      <c r="ED399" s="108"/>
      <c r="EE399" s="108"/>
      <c r="EF399" s="108"/>
      <c r="EG399" s="108"/>
      <c r="EH399" s="108"/>
      <c r="EI399" s="108"/>
      <c r="EJ399" s="108"/>
      <c r="EK399" s="108"/>
      <c r="EL399" s="108"/>
      <c r="EM399" s="108"/>
      <c r="EN399" s="108"/>
      <c r="EO399" s="108"/>
      <c r="EP399" s="108"/>
      <c r="EQ399" s="108"/>
      <c r="ER399" s="108"/>
      <c r="ES399" s="108"/>
      <c r="ET399" s="108"/>
      <c r="EU399" s="108"/>
      <c r="EV399" s="108"/>
      <c r="EW399" s="108"/>
      <c r="EX399" s="108"/>
      <c r="EY399" s="108"/>
      <c r="EZ399" s="108"/>
      <c r="FA399" s="108"/>
      <c r="FB399" s="108"/>
      <c r="FC399" s="108"/>
      <c r="FD399" s="108"/>
      <c r="FE399" s="108"/>
      <c r="FF399" s="108"/>
      <c r="FG399" s="108"/>
      <c r="FH399" s="108"/>
      <c r="FI399" s="108"/>
      <c r="FJ399" s="108"/>
      <c r="FK399" s="108"/>
      <c r="FL399" s="108"/>
      <c r="FM399" s="108"/>
      <c r="FN399" s="108"/>
      <c r="FO399" s="108"/>
      <c r="FP399" s="108"/>
      <c r="FQ399" s="108"/>
      <c r="FR399" s="108"/>
      <c r="FS399" s="108"/>
      <c r="FT399" s="108"/>
      <c r="FU399" s="108"/>
      <c r="FV399" s="108"/>
      <c r="FW399" s="108"/>
      <c r="FX399" s="108"/>
      <c r="FY399" s="108"/>
      <c r="FZ399" s="108"/>
      <c r="GA399" s="108"/>
      <c r="GB399" s="108"/>
      <c r="GC399" s="108"/>
      <c r="GD399" s="108"/>
      <c r="GE399" s="108"/>
      <c r="GF399" s="108"/>
      <c r="GG399" s="108"/>
      <c r="GH399" s="108"/>
      <c r="GI399" s="108"/>
      <c r="GJ399" s="108"/>
      <c r="GK399" s="108"/>
      <c r="GL399" s="108"/>
      <c r="GM399" s="108"/>
      <c r="GN399" s="108"/>
      <c r="GO399" s="108"/>
      <c r="GP399" s="108"/>
      <c r="GQ399" s="108"/>
      <c r="GR399" s="108"/>
      <c r="GS399" s="108"/>
      <c r="GT399" s="108"/>
      <c r="GU399" s="108"/>
      <c r="GV399" s="108"/>
      <c r="GW399" s="108"/>
      <c r="GX399" s="108"/>
      <c r="GY399" s="108"/>
      <c r="GZ399" s="108"/>
      <c r="HA399" s="108"/>
      <c r="HB399" s="108"/>
      <c r="HC399" s="108"/>
      <c r="HD399" s="108"/>
      <c r="HE399" s="108"/>
      <c r="HF399" s="108"/>
      <c r="HG399" s="108"/>
      <c r="HH399" s="108"/>
      <c r="HI399" s="108"/>
      <c r="HJ399" s="108"/>
      <c r="HK399" s="108"/>
      <c r="HL399" s="108"/>
      <c r="HM399" s="108"/>
      <c r="HN399" s="108"/>
      <c r="HO399" s="108"/>
      <c r="HP399" s="108"/>
      <c r="HQ399" s="108"/>
      <c r="HR399" s="108"/>
      <c r="HS399" s="108"/>
      <c r="HT399" s="108"/>
      <c r="HU399" s="108"/>
      <c r="HV399" s="108"/>
      <c r="HW399" s="108"/>
      <c r="HX399" s="108"/>
      <c r="HY399" s="108"/>
      <c r="HZ399" s="108"/>
      <c r="IA399" s="108"/>
      <c r="IB399" s="108"/>
      <c r="IC399" s="108"/>
      <c r="ID399" s="108"/>
      <c r="IE399" s="108"/>
      <c r="IF399" s="108"/>
      <c r="IG399" s="108"/>
      <c r="IH399" s="108"/>
      <c r="II399" s="108"/>
      <c r="IJ399" s="108"/>
      <c r="IK399" s="108"/>
      <c r="IL399" s="108"/>
      <c r="IM399" s="108"/>
      <c r="IN399" s="108"/>
      <c r="IO399" s="108"/>
      <c r="IP399" s="108"/>
      <c r="IQ399" s="108"/>
      <c r="IR399" s="108"/>
      <c r="IS399" s="108"/>
      <c r="IT399" s="108"/>
      <c r="IU399" s="108"/>
      <c r="IV399" s="108"/>
      <c r="IW399" s="108"/>
    </row>
    <row r="400" customFormat="false" ht="27" hidden="false" customHeight="false" outlineLevel="0" collapsed="false">
      <c r="A400" s="128" t="n">
        <v>36893</v>
      </c>
      <c r="B400" s="101" t="s">
        <v>40</v>
      </c>
      <c r="C400" s="102" t="s">
        <v>418</v>
      </c>
      <c r="D400" s="101" t="s">
        <v>51</v>
      </c>
      <c r="E400" s="103"/>
      <c r="F400" s="103"/>
      <c r="G400" s="104" t="s">
        <v>43</v>
      </c>
      <c r="H400" s="103" t="n">
        <v>3</v>
      </c>
      <c r="I400" s="114" t="s">
        <v>823</v>
      </c>
      <c r="J400" s="104" t="s">
        <v>824</v>
      </c>
      <c r="K400" s="104" t="s">
        <v>575</v>
      </c>
      <c r="L400" s="104" t="s">
        <v>575</v>
      </c>
      <c r="M400" s="104" t="s">
        <v>575</v>
      </c>
      <c r="N400" s="105" t="n">
        <v>1</v>
      </c>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8"/>
      <c r="AL400" s="108"/>
      <c r="AM400" s="108"/>
      <c r="AN400" s="108"/>
      <c r="AO400" s="108"/>
      <c r="AP400" s="108"/>
      <c r="AQ400" s="108"/>
      <c r="AR400" s="108"/>
      <c r="AS400" s="108"/>
      <c r="AT400" s="108"/>
      <c r="AU400" s="108"/>
      <c r="AV400" s="108"/>
      <c r="AW400" s="108"/>
      <c r="AX400" s="108"/>
      <c r="AY400" s="108"/>
      <c r="AZ400" s="108"/>
      <c r="BA400" s="108"/>
      <c r="BB400" s="108"/>
      <c r="BC400" s="108"/>
      <c r="BD400" s="108"/>
      <c r="BE400" s="108"/>
      <c r="BF400" s="108"/>
      <c r="BG400" s="108"/>
      <c r="BH400" s="108"/>
      <c r="BI400" s="108"/>
      <c r="BJ400" s="108"/>
      <c r="BK400" s="108"/>
      <c r="BL400" s="108"/>
      <c r="BM400" s="108"/>
      <c r="BN400" s="108"/>
      <c r="BO400" s="108"/>
      <c r="BP400" s="108"/>
      <c r="BQ400" s="108"/>
      <c r="BR400" s="108"/>
      <c r="BS400" s="108"/>
      <c r="BT400" s="108"/>
      <c r="BU400" s="108"/>
      <c r="BV400" s="108"/>
      <c r="BW400" s="108"/>
      <c r="BX400" s="108"/>
      <c r="BY400" s="108"/>
      <c r="BZ400" s="108"/>
      <c r="CA400" s="108"/>
      <c r="CB400" s="108"/>
      <c r="CC400" s="108"/>
      <c r="CD400" s="108"/>
      <c r="CE400" s="108"/>
      <c r="CF400" s="108"/>
      <c r="CG400" s="108"/>
      <c r="CH400" s="108"/>
      <c r="CI400" s="108"/>
      <c r="CJ400" s="108"/>
      <c r="CK400" s="108"/>
      <c r="CL400" s="108"/>
      <c r="CM400" s="108"/>
      <c r="CN400" s="108"/>
      <c r="CO400" s="108"/>
      <c r="CP400" s="108"/>
      <c r="CQ400" s="108"/>
      <c r="CR400" s="108"/>
      <c r="CS400" s="108"/>
      <c r="CT400" s="108"/>
      <c r="CU400" s="108"/>
      <c r="CV400" s="108"/>
      <c r="CW400" s="108"/>
      <c r="CX400" s="108"/>
      <c r="CY400" s="108"/>
      <c r="CZ400" s="108"/>
      <c r="DA400" s="108"/>
      <c r="DB400" s="108"/>
      <c r="DC400" s="108"/>
      <c r="DD400" s="108"/>
      <c r="DE400" s="108"/>
      <c r="DF400" s="108"/>
      <c r="DG400" s="108"/>
      <c r="DH400" s="108"/>
      <c r="DI400" s="108"/>
      <c r="DJ400" s="108"/>
      <c r="DK400" s="108"/>
      <c r="DL400" s="108"/>
      <c r="DM400" s="108"/>
      <c r="DN400" s="108"/>
      <c r="DO400" s="108"/>
      <c r="DP400" s="108"/>
      <c r="DQ400" s="108"/>
      <c r="DR400" s="108"/>
      <c r="DS400" s="108"/>
      <c r="DT400" s="108"/>
      <c r="DU400" s="108"/>
      <c r="DV400" s="108"/>
      <c r="DW400" s="108"/>
      <c r="DX400" s="108"/>
      <c r="DY400" s="108"/>
      <c r="DZ400" s="108"/>
      <c r="EA400" s="108"/>
      <c r="EB400" s="108"/>
      <c r="EC400" s="108"/>
      <c r="ED400" s="108"/>
      <c r="EE400" s="108"/>
      <c r="EF400" s="108"/>
      <c r="EG400" s="108"/>
      <c r="EH400" s="108"/>
      <c r="EI400" s="108"/>
      <c r="EJ400" s="108"/>
      <c r="EK400" s="108"/>
      <c r="EL400" s="108"/>
      <c r="EM400" s="108"/>
      <c r="EN400" s="108"/>
      <c r="EO400" s="108"/>
      <c r="EP400" s="108"/>
      <c r="EQ400" s="108"/>
      <c r="ER400" s="108"/>
      <c r="ES400" s="108"/>
      <c r="ET400" s="108"/>
      <c r="EU400" s="108"/>
      <c r="EV400" s="108"/>
      <c r="EW400" s="108"/>
      <c r="EX400" s="108"/>
      <c r="EY400" s="108"/>
      <c r="EZ400" s="108"/>
      <c r="FA400" s="108"/>
      <c r="FB400" s="108"/>
      <c r="FC400" s="108"/>
      <c r="FD400" s="108"/>
      <c r="FE400" s="108"/>
      <c r="FF400" s="108"/>
      <c r="FG400" s="108"/>
      <c r="FH400" s="108"/>
      <c r="FI400" s="108"/>
      <c r="FJ400" s="108"/>
      <c r="FK400" s="108"/>
      <c r="FL400" s="108"/>
      <c r="FM400" s="108"/>
      <c r="FN400" s="108"/>
      <c r="FO400" s="108"/>
      <c r="FP400" s="108"/>
      <c r="FQ400" s="108"/>
      <c r="FR400" s="108"/>
      <c r="FS400" s="108"/>
      <c r="FT400" s="108"/>
      <c r="FU400" s="108"/>
      <c r="FV400" s="108"/>
      <c r="FW400" s="108"/>
      <c r="FX400" s="108"/>
      <c r="FY400" s="108"/>
      <c r="FZ400" s="108"/>
      <c r="GA400" s="108"/>
      <c r="GB400" s="108"/>
      <c r="GC400" s="108"/>
      <c r="GD400" s="108"/>
      <c r="GE400" s="108"/>
      <c r="GF400" s="108"/>
      <c r="GG400" s="108"/>
      <c r="GH400" s="108"/>
      <c r="GI400" s="108"/>
      <c r="GJ400" s="108"/>
      <c r="GK400" s="108"/>
      <c r="GL400" s="108"/>
      <c r="GM400" s="108"/>
      <c r="GN400" s="108"/>
      <c r="GO400" s="108"/>
      <c r="GP400" s="108"/>
      <c r="GQ400" s="108"/>
      <c r="GR400" s="108"/>
      <c r="GS400" s="108"/>
      <c r="GT400" s="108"/>
      <c r="GU400" s="108"/>
      <c r="GV400" s="108"/>
      <c r="GW400" s="108"/>
      <c r="GX400" s="108"/>
      <c r="GY400" s="108"/>
      <c r="GZ400" s="108"/>
      <c r="HA400" s="108"/>
      <c r="HB400" s="108"/>
      <c r="HC400" s="108"/>
      <c r="HD400" s="108"/>
      <c r="HE400" s="108"/>
      <c r="HF400" s="108"/>
      <c r="HG400" s="108"/>
      <c r="HH400" s="108"/>
      <c r="HI400" s="108"/>
      <c r="HJ400" s="108"/>
      <c r="HK400" s="108"/>
      <c r="HL400" s="108"/>
      <c r="HM400" s="108"/>
      <c r="HN400" s="108"/>
      <c r="HO400" s="108"/>
      <c r="HP400" s="108"/>
      <c r="HQ400" s="108"/>
      <c r="HR400" s="108"/>
      <c r="HS400" s="108"/>
      <c r="HT400" s="108"/>
      <c r="HU400" s="108"/>
      <c r="HV400" s="108"/>
      <c r="HW400" s="108"/>
      <c r="HX400" s="108"/>
      <c r="HY400" s="108"/>
      <c r="HZ400" s="108"/>
      <c r="IA400" s="108"/>
      <c r="IB400" s="108"/>
      <c r="IC400" s="108"/>
      <c r="ID400" s="108"/>
      <c r="IE400" s="108"/>
      <c r="IF400" s="108"/>
      <c r="IG400" s="108"/>
      <c r="IH400" s="108"/>
      <c r="II400" s="108"/>
      <c r="IJ400" s="108"/>
      <c r="IK400" s="108"/>
      <c r="IL400" s="108"/>
      <c r="IM400" s="108"/>
      <c r="IN400" s="108"/>
      <c r="IO400" s="108"/>
      <c r="IP400" s="108"/>
      <c r="IQ400" s="108"/>
      <c r="IR400" s="108"/>
      <c r="IS400" s="108"/>
      <c r="IT400" s="108"/>
      <c r="IU400" s="108"/>
      <c r="IV400" s="108"/>
      <c r="IW400" s="108"/>
    </row>
    <row r="401" customFormat="false" ht="52.5" hidden="false" customHeight="true" outlineLevel="0" collapsed="false">
      <c r="A401" s="128" t="n">
        <v>36893</v>
      </c>
      <c r="B401" s="101" t="s">
        <v>40</v>
      </c>
      <c r="C401" s="101" t="s">
        <v>81</v>
      </c>
      <c r="D401" s="101" t="s">
        <v>51</v>
      </c>
      <c r="E401" s="103"/>
      <c r="F401" s="103"/>
      <c r="G401" s="104" t="s">
        <v>111</v>
      </c>
      <c r="H401" s="103" t="n">
        <v>3</v>
      </c>
      <c r="I401" s="114" t="s">
        <v>825</v>
      </c>
      <c r="J401" s="101" t="s">
        <v>826</v>
      </c>
      <c r="K401" s="104" t="s">
        <v>575</v>
      </c>
      <c r="L401" s="104" t="s">
        <v>571</v>
      </c>
      <c r="M401" s="104" t="s">
        <v>571</v>
      </c>
      <c r="N401" s="105" t="n">
        <v>2</v>
      </c>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8"/>
      <c r="AL401" s="108"/>
      <c r="AM401" s="108"/>
      <c r="AN401" s="108"/>
      <c r="AO401" s="108"/>
      <c r="AP401" s="108"/>
      <c r="AQ401" s="108"/>
      <c r="AR401" s="108"/>
      <c r="AS401" s="108"/>
      <c r="AT401" s="108"/>
      <c r="AU401" s="108"/>
      <c r="AV401" s="108"/>
      <c r="AW401" s="108"/>
      <c r="AX401" s="108"/>
      <c r="AY401" s="108"/>
      <c r="AZ401" s="108"/>
      <c r="BA401" s="108"/>
      <c r="BB401" s="108"/>
      <c r="BC401" s="108"/>
      <c r="BD401" s="108"/>
      <c r="BE401" s="108"/>
      <c r="BF401" s="108"/>
      <c r="BG401" s="108"/>
      <c r="BH401" s="108"/>
      <c r="BI401" s="108"/>
      <c r="BJ401" s="108"/>
      <c r="BK401" s="108"/>
      <c r="BL401" s="108"/>
      <c r="BM401" s="108"/>
      <c r="BN401" s="108"/>
      <c r="BO401" s="108"/>
      <c r="BP401" s="108"/>
      <c r="BQ401" s="108"/>
      <c r="BR401" s="108"/>
      <c r="BS401" s="108"/>
      <c r="BT401" s="108"/>
      <c r="BU401" s="108"/>
      <c r="BV401" s="108"/>
      <c r="BW401" s="108"/>
      <c r="BX401" s="108"/>
      <c r="BY401" s="108"/>
      <c r="BZ401" s="108"/>
      <c r="CA401" s="108"/>
      <c r="CB401" s="108"/>
      <c r="CC401" s="108"/>
      <c r="CD401" s="108"/>
      <c r="CE401" s="108"/>
      <c r="CF401" s="108"/>
      <c r="CG401" s="108"/>
      <c r="CH401" s="108"/>
      <c r="CI401" s="108"/>
      <c r="CJ401" s="108"/>
      <c r="CK401" s="108"/>
      <c r="CL401" s="108"/>
      <c r="CM401" s="108"/>
      <c r="CN401" s="108"/>
      <c r="CO401" s="108"/>
      <c r="CP401" s="108"/>
      <c r="CQ401" s="108"/>
      <c r="CR401" s="108"/>
      <c r="CS401" s="108"/>
      <c r="CT401" s="108"/>
      <c r="CU401" s="108"/>
      <c r="CV401" s="108"/>
      <c r="CW401" s="108"/>
      <c r="CX401" s="108"/>
      <c r="CY401" s="108"/>
      <c r="CZ401" s="108"/>
      <c r="DA401" s="108"/>
      <c r="DB401" s="108"/>
      <c r="DC401" s="108"/>
      <c r="DD401" s="108"/>
      <c r="DE401" s="108"/>
      <c r="DF401" s="108"/>
      <c r="DG401" s="108"/>
      <c r="DH401" s="108"/>
      <c r="DI401" s="108"/>
      <c r="DJ401" s="108"/>
      <c r="DK401" s="108"/>
      <c r="DL401" s="108"/>
      <c r="DM401" s="108"/>
      <c r="DN401" s="108"/>
      <c r="DO401" s="108"/>
      <c r="DP401" s="108"/>
      <c r="DQ401" s="108"/>
      <c r="DR401" s="108"/>
      <c r="DS401" s="108"/>
      <c r="DT401" s="108"/>
      <c r="DU401" s="108"/>
      <c r="DV401" s="108"/>
      <c r="DW401" s="108"/>
      <c r="DX401" s="108"/>
      <c r="DY401" s="108"/>
      <c r="DZ401" s="108"/>
      <c r="EA401" s="108"/>
      <c r="EB401" s="108"/>
      <c r="EC401" s="108"/>
      <c r="ED401" s="108"/>
      <c r="EE401" s="108"/>
      <c r="EF401" s="108"/>
      <c r="EG401" s="108"/>
      <c r="EH401" s="108"/>
      <c r="EI401" s="108"/>
      <c r="EJ401" s="108"/>
      <c r="EK401" s="108"/>
      <c r="EL401" s="108"/>
      <c r="EM401" s="108"/>
      <c r="EN401" s="108"/>
      <c r="EO401" s="108"/>
      <c r="EP401" s="108"/>
      <c r="EQ401" s="108"/>
      <c r="ER401" s="108"/>
      <c r="ES401" s="108"/>
      <c r="ET401" s="108"/>
      <c r="EU401" s="108"/>
      <c r="EV401" s="108"/>
      <c r="EW401" s="108"/>
      <c r="EX401" s="108"/>
      <c r="EY401" s="108"/>
      <c r="EZ401" s="108"/>
      <c r="FA401" s="108"/>
      <c r="FB401" s="108"/>
      <c r="FC401" s="108"/>
      <c r="FD401" s="108"/>
      <c r="FE401" s="108"/>
      <c r="FF401" s="108"/>
      <c r="FG401" s="108"/>
      <c r="FH401" s="108"/>
      <c r="FI401" s="108"/>
      <c r="FJ401" s="108"/>
      <c r="FK401" s="108"/>
      <c r="FL401" s="108"/>
      <c r="FM401" s="108"/>
      <c r="FN401" s="108"/>
      <c r="FO401" s="108"/>
      <c r="FP401" s="108"/>
      <c r="FQ401" s="108"/>
      <c r="FR401" s="108"/>
      <c r="FS401" s="108"/>
      <c r="FT401" s="108"/>
      <c r="FU401" s="108"/>
      <c r="FV401" s="108"/>
      <c r="FW401" s="108"/>
      <c r="FX401" s="108"/>
      <c r="FY401" s="108"/>
      <c r="FZ401" s="108"/>
      <c r="GA401" s="108"/>
      <c r="GB401" s="108"/>
      <c r="GC401" s="108"/>
      <c r="GD401" s="108"/>
      <c r="GE401" s="108"/>
      <c r="GF401" s="108"/>
      <c r="GG401" s="108"/>
      <c r="GH401" s="108"/>
      <c r="GI401" s="108"/>
      <c r="GJ401" s="108"/>
      <c r="GK401" s="108"/>
      <c r="GL401" s="108"/>
      <c r="GM401" s="108"/>
      <c r="GN401" s="108"/>
      <c r="GO401" s="108"/>
      <c r="GP401" s="108"/>
      <c r="GQ401" s="108"/>
      <c r="GR401" s="108"/>
      <c r="GS401" s="108"/>
      <c r="GT401" s="108"/>
      <c r="GU401" s="108"/>
      <c r="GV401" s="108"/>
      <c r="GW401" s="108"/>
      <c r="GX401" s="108"/>
      <c r="GY401" s="108"/>
      <c r="GZ401" s="108"/>
      <c r="HA401" s="108"/>
      <c r="HB401" s="108"/>
      <c r="HC401" s="108"/>
      <c r="HD401" s="108"/>
      <c r="HE401" s="108"/>
      <c r="HF401" s="108"/>
      <c r="HG401" s="108"/>
      <c r="HH401" s="108"/>
      <c r="HI401" s="108"/>
      <c r="HJ401" s="108"/>
      <c r="HK401" s="108"/>
      <c r="HL401" s="108"/>
      <c r="HM401" s="108"/>
      <c r="HN401" s="108"/>
      <c r="HO401" s="108"/>
      <c r="HP401" s="108"/>
      <c r="HQ401" s="108"/>
      <c r="HR401" s="108"/>
      <c r="HS401" s="108"/>
      <c r="HT401" s="108"/>
      <c r="HU401" s="108"/>
      <c r="HV401" s="108"/>
      <c r="HW401" s="108"/>
      <c r="HX401" s="108"/>
      <c r="HY401" s="108"/>
      <c r="HZ401" s="108"/>
      <c r="IA401" s="108"/>
      <c r="IB401" s="108"/>
      <c r="IC401" s="108"/>
      <c r="ID401" s="108"/>
      <c r="IE401" s="108"/>
      <c r="IF401" s="108"/>
      <c r="IG401" s="108"/>
      <c r="IH401" s="108"/>
      <c r="II401" s="108"/>
      <c r="IJ401" s="108"/>
      <c r="IK401" s="108"/>
      <c r="IL401" s="108"/>
      <c r="IM401" s="108"/>
      <c r="IN401" s="108"/>
      <c r="IO401" s="108"/>
      <c r="IP401" s="108"/>
      <c r="IQ401" s="108"/>
      <c r="IR401" s="108"/>
      <c r="IS401" s="108"/>
      <c r="IT401" s="108"/>
      <c r="IU401" s="108"/>
      <c r="IV401" s="108"/>
      <c r="IW401" s="108"/>
    </row>
    <row r="402" customFormat="false" ht="39" hidden="false" customHeight="true" outlineLevel="0" collapsed="false">
      <c r="A402" s="128" t="n">
        <v>36889</v>
      </c>
      <c r="B402" s="101" t="s">
        <v>40</v>
      </c>
      <c r="C402" s="101" t="s">
        <v>81</v>
      </c>
      <c r="D402" s="101" t="s">
        <v>51</v>
      </c>
      <c r="E402" s="103"/>
      <c r="F402" s="103"/>
      <c r="G402" s="104" t="s">
        <v>43</v>
      </c>
      <c r="H402" s="103" t="n">
        <v>3</v>
      </c>
      <c r="I402" s="114" t="s">
        <v>827</v>
      </c>
      <c r="J402" s="104" t="s">
        <v>828</v>
      </c>
      <c r="K402" s="104" t="s">
        <v>575</v>
      </c>
      <c r="L402" s="104" t="s">
        <v>575</v>
      </c>
      <c r="M402" s="104" t="s">
        <v>575</v>
      </c>
      <c r="N402" s="105" t="n">
        <v>1</v>
      </c>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8"/>
      <c r="AL402" s="108"/>
      <c r="AM402" s="108"/>
      <c r="AN402" s="108"/>
      <c r="AO402" s="108"/>
      <c r="AP402" s="108"/>
      <c r="AQ402" s="108"/>
      <c r="AR402" s="108"/>
      <c r="AS402" s="108"/>
      <c r="AT402" s="108"/>
      <c r="AU402" s="108"/>
      <c r="AV402" s="108"/>
      <c r="AW402" s="108"/>
      <c r="AX402" s="108"/>
      <c r="AY402" s="108"/>
      <c r="AZ402" s="108"/>
      <c r="BA402" s="108"/>
      <c r="BB402" s="108"/>
      <c r="BC402" s="108"/>
      <c r="BD402" s="108"/>
      <c r="BE402" s="108"/>
      <c r="BF402" s="108"/>
      <c r="BG402" s="108"/>
      <c r="BH402" s="108"/>
      <c r="BI402" s="108"/>
      <c r="BJ402" s="108"/>
      <c r="BK402" s="108"/>
      <c r="BL402" s="108"/>
      <c r="BM402" s="108"/>
      <c r="BN402" s="108"/>
      <c r="BO402" s="108"/>
      <c r="BP402" s="108"/>
      <c r="BQ402" s="108"/>
      <c r="BR402" s="108"/>
      <c r="BS402" s="108"/>
      <c r="BT402" s="108"/>
      <c r="BU402" s="108"/>
      <c r="BV402" s="108"/>
      <c r="BW402" s="108"/>
      <c r="BX402" s="108"/>
      <c r="BY402" s="108"/>
      <c r="BZ402" s="108"/>
      <c r="CA402" s="108"/>
      <c r="CB402" s="108"/>
      <c r="CC402" s="108"/>
      <c r="CD402" s="108"/>
      <c r="CE402" s="108"/>
      <c r="CF402" s="108"/>
      <c r="CG402" s="108"/>
      <c r="CH402" s="108"/>
      <c r="CI402" s="108"/>
      <c r="CJ402" s="108"/>
      <c r="CK402" s="108"/>
      <c r="CL402" s="108"/>
      <c r="CM402" s="108"/>
      <c r="CN402" s="108"/>
      <c r="CO402" s="108"/>
      <c r="CP402" s="108"/>
      <c r="CQ402" s="108"/>
      <c r="CR402" s="108"/>
      <c r="CS402" s="108"/>
      <c r="CT402" s="108"/>
      <c r="CU402" s="108"/>
      <c r="CV402" s="108"/>
      <c r="CW402" s="108"/>
      <c r="CX402" s="108"/>
      <c r="CY402" s="108"/>
      <c r="CZ402" s="108"/>
      <c r="DA402" s="108"/>
      <c r="DB402" s="108"/>
      <c r="DC402" s="108"/>
      <c r="DD402" s="108"/>
      <c r="DE402" s="108"/>
      <c r="DF402" s="108"/>
      <c r="DG402" s="108"/>
      <c r="DH402" s="108"/>
      <c r="DI402" s="108"/>
      <c r="DJ402" s="108"/>
      <c r="DK402" s="108"/>
      <c r="DL402" s="108"/>
      <c r="DM402" s="108"/>
      <c r="DN402" s="108"/>
      <c r="DO402" s="108"/>
      <c r="DP402" s="108"/>
      <c r="DQ402" s="108"/>
      <c r="DR402" s="108"/>
      <c r="DS402" s="108"/>
      <c r="DT402" s="108"/>
      <c r="DU402" s="108"/>
      <c r="DV402" s="108"/>
      <c r="DW402" s="108"/>
      <c r="DX402" s="108"/>
      <c r="DY402" s="108"/>
      <c r="DZ402" s="108"/>
      <c r="EA402" s="108"/>
      <c r="EB402" s="108"/>
      <c r="EC402" s="108"/>
      <c r="ED402" s="108"/>
      <c r="EE402" s="108"/>
      <c r="EF402" s="108"/>
      <c r="EG402" s="108"/>
      <c r="EH402" s="108"/>
      <c r="EI402" s="108"/>
      <c r="EJ402" s="108"/>
      <c r="EK402" s="108"/>
      <c r="EL402" s="108"/>
      <c r="EM402" s="108"/>
      <c r="EN402" s="108"/>
      <c r="EO402" s="108"/>
      <c r="EP402" s="108"/>
      <c r="EQ402" s="108"/>
      <c r="ER402" s="108"/>
      <c r="ES402" s="108"/>
      <c r="ET402" s="108"/>
      <c r="EU402" s="108"/>
      <c r="EV402" s="108"/>
      <c r="EW402" s="108"/>
      <c r="EX402" s="108"/>
      <c r="EY402" s="108"/>
      <c r="EZ402" s="108"/>
      <c r="FA402" s="108"/>
      <c r="FB402" s="108"/>
      <c r="FC402" s="108"/>
      <c r="FD402" s="108"/>
      <c r="FE402" s="108"/>
      <c r="FF402" s="108"/>
      <c r="FG402" s="108"/>
      <c r="FH402" s="108"/>
      <c r="FI402" s="108"/>
      <c r="FJ402" s="108"/>
      <c r="FK402" s="108"/>
      <c r="FL402" s="108"/>
      <c r="FM402" s="108"/>
      <c r="FN402" s="108"/>
      <c r="FO402" s="108"/>
      <c r="FP402" s="108"/>
      <c r="FQ402" s="108"/>
      <c r="FR402" s="108"/>
      <c r="FS402" s="108"/>
      <c r="FT402" s="108"/>
      <c r="FU402" s="108"/>
      <c r="FV402" s="108"/>
      <c r="FW402" s="108"/>
      <c r="FX402" s="108"/>
      <c r="FY402" s="108"/>
      <c r="FZ402" s="108"/>
      <c r="GA402" s="108"/>
      <c r="GB402" s="108"/>
      <c r="GC402" s="108"/>
      <c r="GD402" s="108"/>
      <c r="GE402" s="108"/>
      <c r="GF402" s="108"/>
      <c r="GG402" s="108"/>
      <c r="GH402" s="108"/>
      <c r="GI402" s="108"/>
      <c r="GJ402" s="108"/>
      <c r="GK402" s="108"/>
      <c r="GL402" s="108"/>
      <c r="GM402" s="108"/>
      <c r="GN402" s="108"/>
      <c r="GO402" s="108"/>
      <c r="GP402" s="108"/>
      <c r="GQ402" s="108"/>
      <c r="GR402" s="108"/>
      <c r="GS402" s="108"/>
      <c r="GT402" s="108"/>
      <c r="GU402" s="108"/>
      <c r="GV402" s="108"/>
      <c r="GW402" s="108"/>
      <c r="GX402" s="108"/>
      <c r="GY402" s="108"/>
      <c r="GZ402" s="108"/>
      <c r="HA402" s="108"/>
      <c r="HB402" s="108"/>
      <c r="HC402" s="108"/>
      <c r="HD402" s="108"/>
      <c r="HE402" s="108"/>
      <c r="HF402" s="108"/>
      <c r="HG402" s="108"/>
      <c r="HH402" s="108"/>
      <c r="HI402" s="108"/>
      <c r="HJ402" s="108"/>
      <c r="HK402" s="108"/>
      <c r="HL402" s="108"/>
      <c r="HM402" s="108"/>
      <c r="HN402" s="108"/>
      <c r="HO402" s="108"/>
      <c r="HP402" s="108"/>
      <c r="HQ402" s="108"/>
      <c r="HR402" s="108"/>
      <c r="HS402" s="108"/>
      <c r="HT402" s="108"/>
      <c r="HU402" s="108"/>
      <c r="HV402" s="108"/>
      <c r="HW402" s="108"/>
      <c r="HX402" s="108"/>
      <c r="HY402" s="108"/>
      <c r="HZ402" s="108"/>
      <c r="IA402" s="108"/>
      <c r="IB402" s="108"/>
      <c r="IC402" s="108"/>
      <c r="ID402" s="108"/>
      <c r="IE402" s="108"/>
      <c r="IF402" s="108"/>
      <c r="IG402" s="108"/>
      <c r="IH402" s="108"/>
      <c r="II402" s="108"/>
      <c r="IJ402" s="108"/>
      <c r="IK402" s="108"/>
      <c r="IL402" s="108"/>
      <c r="IM402" s="108"/>
      <c r="IN402" s="108"/>
      <c r="IO402" s="108"/>
      <c r="IP402" s="108"/>
      <c r="IQ402" s="108"/>
      <c r="IR402" s="108"/>
      <c r="IS402" s="108"/>
      <c r="IT402" s="108"/>
      <c r="IU402" s="108"/>
      <c r="IV402" s="108"/>
      <c r="IW402" s="108"/>
    </row>
    <row r="403" customFormat="false" ht="27" hidden="false" customHeight="false" outlineLevel="0" collapsed="false">
      <c r="A403" s="128" t="n">
        <v>36889</v>
      </c>
      <c r="B403" s="101" t="s">
        <v>40</v>
      </c>
      <c r="C403" s="102" t="s">
        <v>829</v>
      </c>
      <c r="D403" s="101" t="s">
        <v>51</v>
      </c>
      <c r="E403" s="103"/>
      <c r="F403" s="103"/>
      <c r="G403" s="104" t="s">
        <v>830</v>
      </c>
      <c r="H403" s="103" t="n">
        <v>3</v>
      </c>
      <c r="I403" s="114" t="s">
        <v>831</v>
      </c>
      <c r="J403" s="104" t="s">
        <v>832</v>
      </c>
      <c r="K403" s="104" t="s">
        <v>575</v>
      </c>
      <c r="L403" s="104" t="s">
        <v>575</v>
      </c>
      <c r="M403" s="104" t="s">
        <v>575</v>
      </c>
      <c r="N403" s="105" t="n">
        <v>1</v>
      </c>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8"/>
      <c r="AL403" s="108"/>
      <c r="AM403" s="108"/>
      <c r="AN403" s="108"/>
      <c r="AO403" s="108"/>
      <c r="AP403" s="108"/>
      <c r="AQ403" s="108"/>
      <c r="AR403" s="108"/>
      <c r="AS403" s="108"/>
      <c r="AT403" s="108"/>
      <c r="AU403" s="108"/>
      <c r="AV403" s="108"/>
      <c r="AW403" s="108"/>
      <c r="AX403" s="108"/>
      <c r="AY403" s="108"/>
      <c r="AZ403" s="108"/>
      <c r="BA403" s="108"/>
      <c r="BB403" s="108"/>
      <c r="BC403" s="108"/>
      <c r="BD403" s="108"/>
      <c r="BE403" s="108"/>
      <c r="BF403" s="108"/>
      <c r="BG403" s="108"/>
      <c r="BH403" s="108"/>
      <c r="BI403" s="108"/>
      <c r="BJ403" s="108"/>
      <c r="BK403" s="108"/>
      <c r="BL403" s="108"/>
      <c r="BM403" s="108"/>
      <c r="BN403" s="108"/>
      <c r="BO403" s="108"/>
      <c r="BP403" s="108"/>
      <c r="BQ403" s="108"/>
      <c r="BR403" s="108"/>
      <c r="BS403" s="108"/>
      <c r="BT403" s="108"/>
      <c r="BU403" s="108"/>
      <c r="BV403" s="108"/>
      <c r="BW403" s="108"/>
      <c r="BX403" s="108"/>
      <c r="BY403" s="108"/>
      <c r="BZ403" s="108"/>
      <c r="CA403" s="108"/>
      <c r="CB403" s="108"/>
      <c r="CC403" s="108"/>
      <c r="CD403" s="108"/>
      <c r="CE403" s="108"/>
      <c r="CF403" s="108"/>
      <c r="CG403" s="108"/>
      <c r="CH403" s="108"/>
      <c r="CI403" s="108"/>
      <c r="CJ403" s="108"/>
      <c r="CK403" s="108"/>
      <c r="CL403" s="108"/>
      <c r="CM403" s="108"/>
      <c r="CN403" s="108"/>
      <c r="CO403" s="108"/>
      <c r="CP403" s="108"/>
      <c r="CQ403" s="108"/>
      <c r="CR403" s="108"/>
      <c r="CS403" s="108"/>
      <c r="CT403" s="108"/>
      <c r="CU403" s="108"/>
      <c r="CV403" s="108"/>
      <c r="CW403" s="108"/>
      <c r="CX403" s="108"/>
      <c r="CY403" s="108"/>
      <c r="CZ403" s="108"/>
      <c r="DA403" s="108"/>
      <c r="DB403" s="108"/>
      <c r="DC403" s="108"/>
      <c r="DD403" s="108"/>
      <c r="DE403" s="108"/>
      <c r="DF403" s="108"/>
      <c r="DG403" s="108"/>
      <c r="DH403" s="108"/>
      <c r="DI403" s="108"/>
      <c r="DJ403" s="108"/>
      <c r="DK403" s="108"/>
      <c r="DL403" s="108"/>
      <c r="DM403" s="108"/>
      <c r="DN403" s="108"/>
      <c r="DO403" s="108"/>
      <c r="DP403" s="108"/>
      <c r="DQ403" s="108"/>
      <c r="DR403" s="108"/>
      <c r="DS403" s="108"/>
      <c r="DT403" s="108"/>
      <c r="DU403" s="108"/>
      <c r="DV403" s="108"/>
      <c r="DW403" s="108"/>
      <c r="DX403" s="108"/>
      <c r="DY403" s="108"/>
      <c r="DZ403" s="108"/>
      <c r="EA403" s="108"/>
      <c r="EB403" s="108"/>
      <c r="EC403" s="108"/>
      <c r="ED403" s="108"/>
      <c r="EE403" s="108"/>
      <c r="EF403" s="108"/>
      <c r="EG403" s="108"/>
      <c r="EH403" s="108"/>
      <c r="EI403" s="108"/>
      <c r="EJ403" s="108"/>
      <c r="EK403" s="108"/>
      <c r="EL403" s="108"/>
      <c r="EM403" s="108"/>
      <c r="EN403" s="108"/>
      <c r="EO403" s="108"/>
      <c r="EP403" s="108"/>
      <c r="EQ403" s="108"/>
      <c r="ER403" s="108"/>
      <c r="ES403" s="108"/>
      <c r="ET403" s="108"/>
      <c r="EU403" s="108"/>
      <c r="EV403" s="108"/>
      <c r="EW403" s="108"/>
      <c r="EX403" s="108"/>
      <c r="EY403" s="108"/>
      <c r="EZ403" s="108"/>
      <c r="FA403" s="108"/>
      <c r="FB403" s="108"/>
      <c r="FC403" s="108"/>
      <c r="FD403" s="108"/>
      <c r="FE403" s="108"/>
      <c r="FF403" s="108"/>
      <c r="FG403" s="108"/>
      <c r="FH403" s="108"/>
      <c r="FI403" s="108"/>
      <c r="FJ403" s="108"/>
      <c r="FK403" s="108"/>
      <c r="FL403" s="108"/>
      <c r="FM403" s="108"/>
      <c r="FN403" s="108"/>
      <c r="FO403" s="108"/>
      <c r="FP403" s="108"/>
      <c r="FQ403" s="108"/>
      <c r="FR403" s="108"/>
      <c r="FS403" s="108"/>
      <c r="FT403" s="108"/>
      <c r="FU403" s="108"/>
      <c r="FV403" s="108"/>
      <c r="FW403" s="108"/>
      <c r="FX403" s="108"/>
      <c r="FY403" s="108"/>
      <c r="FZ403" s="108"/>
      <c r="GA403" s="108"/>
      <c r="GB403" s="108"/>
      <c r="GC403" s="108"/>
      <c r="GD403" s="108"/>
      <c r="GE403" s="108"/>
      <c r="GF403" s="108"/>
      <c r="GG403" s="108"/>
      <c r="GH403" s="108"/>
      <c r="GI403" s="108"/>
      <c r="GJ403" s="108"/>
      <c r="GK403" s="108"/>
      <c r="GL403" s="108"/>
      <c r="GM403" s="108"/>
      <c r="GN403" s="108"/>
      <c r="GO403" s="108"/>
      <c r="GP403" s="108"/>
      <c r="GQ403" s="108"/>
      <c r="GR403" s="108"/>
      <c r="GS403" s="108"/>
      <c r="GT403" s="108"/>
      <c r="GU403" s="108"/>
      <c r="GV403" s="108"/>
      <c r="GW403" s="108"/>
      <c r="GX403" s="108"/>
      <c r="GY403" s="108"/>
      <c r="GZ403" s="108"/>
      <c r="HA403" s="108"/>
      <c r="HB403" s="108"/>
      <c r="HC403" s="108"/>
      <c r="HD403" s="108"/>
      <c r="HE403" s="108"/>
      <c r="HF403" s="108"/>
      <c r="HG403" s="108"/>
      <c r="HH403" s="108"/>
      <c r="HI403" s="108"/>
      <c r="HJ403" s="108"/>
      <c r="HK403" s="108"/>
      <c r="HL403" s="108"/>
      <c r="HM403" s="108"/>
      <c r="HN403" s="108"/>
      <c r="HO403" s="108"/>
      <c r="HP403" s="108"/>
      <c r="HQ403" s="108"/>
      <c r="HR403" s="108"/>
      <c r="HS403" s="108"/>
      <c r="HT403" s="108"/>
      <c r="HU403" s="108"/>
      <c r="HV403" s="108"/>
      <c r="HW403" s="108"/>
      <c r="HX403" s="108"/>
      <c r="HY403" s="108"/>
      <c r="HZ403" s="108"/>
      <c r="IA403" s="108"/>
      <c r="IB403" s="108"/>
      <c r="IC403" s="108"/>
      <c r="ID403" s="108"/>
      <c r="IE403" s="108"/>
      <c r="IF403" s="108"/>
      <c r="IG403" s="108"/>
      <c r="IH403" s="108"/>
      <c r="II403" s="108"/>
      <c r="IJ403" s="108"/>
      <c r="IK403" s="108"/>
      <c r="IL403" s="108"/>
      <c r="IM403" s="108"/>
      <c r="IN403" s="108"/>
      <c r="IO403" s="108"/>
      <c r="IP403" s="108"/>
      <c r="IQ403" s="108"/>
      <c r="IR403" s="108"/>
      <c r="IS403" s="108"/>
      <c r="IT403" s="108"/>
      <c r="IU403" s="108"/>
      <c r="IV403" s="108"/>
      <c r="IW403" s="108"/>
    </row>
    <row r="404" customFormat="false" ht="40.5" hidden="false" customHeight="false" outlineLevel="0" collapsed="false">
      <c r="A404" s="128" t="n">
        <v>36889</v>
      </c>
      <c r="B404" s="101" t="s">
        <v>40</v>
      </c>
      <c r="C404" s="102" t="s">
        <v>772</v>
      </c>
      <c r="D404" s="101" t="s">
        <v>55</v>
      </c>
      <c r="E404" s="103"/>
      <c r="F404" s="103"/>
      <c r="G404" s="104" t="s">
        <v>43</v>
      </c>
      <c r="H404" s="103" t="n">
        <v>3</v>
      </c>
      <c r="I404" s="114" t="s">
        <v>833</v>
      </c>
      <c r="J404" s="104" t="s">
        <v>834</v>
      </c>
      <c r="K404" s="104" t="s">
        <v>575</v>
      </c>
      <c r="L404" s="104" t="s">
        <v>575</v>
      </c>
      <c r="M404" s="104" t="s">
        <v>575</v>
      </c>
      <c r="N404" s="105" t="n">
        <v>1</v>
      </c>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8"/>
      <c r="AL404" s="108"/>
      <c r="AM404" s="108"/>
      <c r="AN404" s="108"/>
      <c r="AO404" s="108"/>
      <c r="AP404" s="108"/>
      <c r="AQ404" s="108"/>
      <c r="AR404" s="108"/>
      <c r="AS404" s="108"/>
      <c r="AT404" s="108"/>
      <c r="AU404" s="108"/>
      <c r="AV404" s="108"/>
      <c r="AW404" s="108"/>
      <c r="AX404" s="108"/>
      <c r="AY404" s="108"/>
      <c r="AZ404" s="108"/>
      <c r="BA404" s="108"/>
      <c r="BB404" s="108"/>
      <c r="BC404" s="108"/>
      <c r="BD404" s="108"/>
      <c r="BE404" s="108"/>
      <c r="BF404" s="108"/>
      <c r="BG404" s="108"/>
      <c r="BH404" s="108"/>
      <c r="BI404" s="108"/>
      <c r="BJ404" s="108"/>
      <c r="BK404" s="108"/>
      <c r="BL404" s="108"/>
      <c r="BM404" s="108"/>
      <c r="BN404" s="108"/>
      <c r="BO404" s="108"/>
      <c r="BP404" s="108"/>
      <c r="BQ404" s="108"/>
      <c r="BR404" s="108"/>
      <c r="BS404" s="108"/>
      <c r="BT404" s="108"/>
      <c r="BU404" s="108"/>
      <c r="BV404" s="108"/>
      <c r="BW404" s="108"/>
      <c r="BX404" s="108"/>
      <c r="BY404" s="108"/>
      <c r="BZ404" s="108"/>
      <c r="CA404" s="108"/>
      <c r="CB404" s="108"/>
      <c r="CC404" s="108"/>
      <c r="CD404" s="108"/>
      <c r="CE404" s="108"/>
      <c r="CF404" s="108"/>
      <c r="CG404" s="108"/>
      <c r="CH404" s="108"/>
      <c r="CI404" s="108"/>
      <c r="CJ404" s="108"/>
      <c r="CK404" s="108"/>
      <c r="CL404" s="108"/>
      <c r="CM404" s="108"/>
      <c r="CN404" s="108"/>
      <c r="CO404" s="108"/>
      <c r="CP404" s="108"/>
      <c r="CQ404" s="108"/>
      <c r="CR404" s="108"/>
      <c r="CS404" s="108"/>
      <c r="CT404" s="108"/>
      <c r="CU404" s="108"/>
      <c r="CV404" s="108"/>
      <c r="CW404" s="108"/>
      <c r="CX404" s="108"/>
      <c r="CY404" s="108"/>
      <c r="CZ404" s="108"/>
      <c r="DA404" s="108"/>
      <c r="DB404" s="108"/>
      <c r="DC404" s="108"/>
      <c r="DD404" s="108"/>
      <c r="DE404" s="108"/>
      <c r="DF404" s="108"/>
      <c r="DG404" s="108"/>
      <c r="DH404" s="108"/>
      <c r="DI404" s="108"/>
      <c r="DJ404" s="108"/>
      <c r="DK404" s="108"/>
      <c r="DL404" s="108"/>
      <c r="DM404" s="108"/>
      <c r="DN404" s="108"/>
      <c r="DO404" s="108"/>
      <c r="DP404" s="108"/>
      <c r="DQ404" s="108"/>
      <c r="DR404" s="108"/>
      <c r="DS404" s="108"/>
      <c r="DT404" s="108"/>
      <c r="DU404" s="108"/>
      <c r="DV404" s="108"/>
      <c r="DW404" s="108"/>
      <c r="DX404" s="108"/>
      <c r="DY404" s="108"/>
      <c r="DZ404" s="108"/>
      <c r="EA404" s="108"/>
      <c r="EB404" s="108"/>
      <c r="EC404" s="108"/>
      <c r="ED404" s="108"/>
      <c r="EE404" s="108"/>
      <c r="EF404" s="108"/>
      <c r="EG404" s="108"/>
      <c r="EH404" s="108"/>
      <c r="EI404" s="108"/>
      <c r="EJ404" s="108"/>
      <c r="EK404" s="108"/>
      <c r="EL404" s="108"/>
      <c r="EM404" s="108"/>
      <c r="EN404" s="108"/>
      <c r="EO404" s="108"/>
      <c r="EP404" s="108"/>
      <c r="EQ404" s="108"/>
      <c r="ER404" s="108"/>
      <c r="ES404" s="108"/>
      <c r="ET404" s="108"/>
      <c r="EU404" s="108"/>
      <c r="EV404" s="108"/>
      <c r="EW404" s="108"/>
      <c r="EX404" s="108"/>
      <c r="EY404" s="108"/>
      <c r="EZ404" s="108"/>
      <c r="FA404" s="108"/>
      <c r="FB404" s="108"/>
      <c r="FC404" s="108"/>
      <c r="FD404" s="108"/>
      <c r="FE404" s="108"/>
      <c r="FF404" s="108"/>
      <c r="FG404" s="108"/>
      <c r="FH404" s="108"/>
      <c r="FI404" s="108"/>
      <c r="FJ404" s="108"/>
      <c r="FK404" s="108"/>
      <c r="FL404" s="108"/>
      <c r="FM404" s="108"/>
      <c r="FN404" s="108"/>
      <c r="FO404" s="108"/>
      <c r="FP404" s="108"/>
      <c r="FQ404" s="108"/>
      <c r="FR404" s="108"/>
      <c r="FS404" s="108"/>
      <c r="FT404" s="108"/>
      <c r="FU404" s="108"/>
      <c r="FV404" s="108"/>
      <c r="FW404" s="108"/>
      <c r="FX404" s="108"/>
      <c r="FY404" s="108"/>
      <c r="FZ404" s="108"/>
      <c r="GA404" s="108"/>
      <c r="GB404" s="108"/>
      <c r="GC404" s="108"/>
      <c r="GD404" s="108"/>
      <c r="GE404" s="108"/>
      <c r="GF404" s="108"/>
      <c r="GG404" s="108"/>
      <c r="GH404" s="108"/>
      <c r="GI404" s="108"/>
      <c r="GJ404" s="108"/>
      <c r="GK404" s="108"/>
      <c r="GL404" s="108"/>
      <c r="GM404" s="108"/>
      <c r="GN404" s="108"/>
      <c r="GO404" s="108"/>
      <c r="GP404" s="108"/>
      <c r="GQ404" s="108"/>
      <c r="GR404" s="108"/>
      <c r="GS404" s="108"/>
      <c r="GT404" s="108"/>
      <c r="GU404" s="108"/>
      <c r="GV404" s="108"/>
      <c r="GW404" s="108"/>
      <c r="GX404" s="108"/>
      <c r="GY404" s="108"/>
      <c r="GZ404" s="108"/>
      <c r="HA404" s="108"/>
      <c r="HB404" s="108"/>
      <c r="HC404" s="108"/>
      <c r="HD404" s="108"/>
      <c r="HE404" s="108"/>
      <c r="HF404" s="108"/>
      <c r="HG404" s="108"/>
      <c r="HH404" s="108"/>
      <c r="HI404" s="108"/>
      <c r="HJ404" s="108"/>
      <c r="HK404" s="108"/>
      <c r="HL404" s="108"/>
      <c r="HM404" s="108"/>
      <c r="HN404" s="108"/>
      <c r="HO404" s="108"/>
      <c r="HP404" s="108"/>
      <c r="HQ404" s="108"/>
      <c r="HR404" s="108"/>
      <c r="HS404" s="108"/>
      <c r="HT404" s="108"/>
      <c r="HU404" s="108"/>
      <c r="HV404" s="108"/>
      <c r="HW404" s="108"/>
      <c r="HX404" s="108"/>
      <c r="HY404" s="108"/>
      <c r="HZ404" s="108"/>
      <c r="IA404" s="108"/>
      <c r="IB404" s="108"/>
      <c r="IC404" s="108"/>
      <c r="ID404" s="108"/>
      <c r="IE404" s="108"/>
      <c r="IF404" s="108"/>
      <c r="IG404" s="108"/>
      <c r="IH404" s="108"/>
      <c r="II404" s="108"/>
      <c r="IJ404" s="108"/>
      <c r="IK404" s="108"/>
      <c r="IL404" s="108"/>
      <c r="IM404" s="108"/>
      <c r="IN404" s="108"/>
      <c r="IO404" s="108"/>
      <c r="IP404" s="108"/>
      <c r="IQ404" s="108"/>
      <c r="IR404" s="108"/>
      <c r="IS404" s="108"/>
      <c r="IT404" s="108"/>
      <c r="IU404" s="108"/>
      <c r="IV404" s="108"/>
      <c r="IW404" s="108"/>
    </row>
    <row r="405" customFormat="false" ht="64.5" hidden="false" customHeight="true" outlineLevel="0" collapsed="false">
      <c r="A405" s="128" t="n">
        <v>36888</v>
      </c>
      <c r="B405" s="101" t="s">
        <v>835</v>
      </c>
      <c r="C405" s="102" t="s">
        <v>836</v>
      </c>
      <c r="D405" s="101" t="s">
        <v>837</v>
      </c>
      <c r="E405" s="103"/>
      <c r="F405" s="103"/>
      <c r="G405" s="104" t="s">
        <v>111</v>
      </c>
      <c r="H405" s="103" t="n">
        <v>3</v>
      </c>
      <c r="I405" s="114" t="s">
        <v>838</v>
      </c>
      <c r="J405" s="104" t="s">
        <v>839</v>
      </c>
      <c r="K405" s="104" t="s">
        <v>571</v>
      </c>
      <c r="L405" s="104" t="s">
        <v>571</v>
      </c>
      <c r="M405" s="104" t="s">
        <v>571</v>
      </c>
      <c r="N405" s="105" t="n">
        <v>1</v>
      </c>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8"/>
      <c r="AL405" s="108"/>
      <c r="AM405" s="108"/>
      <c r="AN405" s="108"/>
      <c r="AO405" s="108"/>
      <c r="AP405" s="108"/>
      <c r="AQ405" s="108"/>
      <c r="AR405" s="108"/>
      <c r="AS405" s="108"/>
      <c r="AT405" s="108"/>
      <c r="AU405" s="108"/>
      <c r="AV405" s="108"/>
      <c r="AW405" s="108"/>
      <c r="AX405" s="108"/>
      <c r="AY405" s="108"/>
      <c r="AZ405" s="108"/>
      <c r="BA405" s="108"/>
      <c r="BB405" s="108"/>
      <c r="BC405" s="108"/>
      <c r="BD405" s="108"/>
      <c r="BE405" s="108"/>
      <c r="BF405" s="108"/>
      <c r="BG405" s="108"/>
      <c r="BH405" s="108"/>
      <c r="BI405" s="108"/>
      <c r="BJ405" s="108"/>
      <c r="BK405" s="108"/>
      <c r="BL405" s="108"/>
      <c r="BM405" s="108"/>
      <c r="BN405" s="108"/>
      <c r="BO405" s="108"/>
      <c r="BP405" s="108"/>
      <c r="BQ405" s="108"/>
      <c r="BR405" s="108"/>
      <c r="BS405" s="108"/>
      <c r="BT405" s="108"/>
      <c r="BU405" s="108"/>
      <c r="BV405" s="108"/>
      <c r="BW405" s="108"/>
      <c r="BX405" s="108"/>
      <c r="BY405" s="108"/>
      <c r="BZ405" s="108"/>
      <c r="CA405" s="108"/>
      <c r="CB405" s="108"/>
      <c r="CC405" s="108"/>
      <c r="CD405" s="108"/>
      <c r="CE405" s="108"/>
      <c r="CF405" s="108"/>
      <c r="CG405" s="108"/>
      <c r="CH405" s="108"/>
      <c r="CI405" s="108"/>
      <c r="CJ405" s="108"/>
      <c r="CK405" s="108"/>
      <c r="CL405" s="108"/>
      <c r="CM405" s="108"/>
      <c r="CN405" s="108"/>
      <c r="CO405" s="108"/>
      <c r="CP405" s="108"/>
      <c r="CQ405" s="108"/>
      <c r="CR405" s="108"/>
      <c r="CS405" s="108"/>
      <c r="CT405" s="108"/>
      <c r="CU405" s="108"/>
      <c r="CV405" s="108"/>
      <c r="CW405" s="108"/>
      <c r="CX405" s="108"/>
      <c r="CY405" s="108"/>
      <c r="CZ405" s="108"/>
      <c r="DA405" s="108"/>
      <c r="DB405" s="108"/>
      <c r="DC405" s="108"/>
      <c r="DD405" s="108"/>
      <c r="DE405" s="108"/>
      <c r="DF405" s="108"/>
      <c r="DG405" s="108"/>
      <c r="DH405" s="108"/>
      <c r="DI405" s="108"/>
      <c r="DJ405" s="108"/>
      <c r="DK405" s="108"/>
      <c r="DL405" s="108"/>
      <c r="DM405" s="108"/>
      <c r="DN405" s="108"/>
      <c r="DO405" s="108"/>
      <c r="DP405" s="108"/>
      <c r="DQ405" s="108"/>
      <c r="DR405" s="108"/>
      <c r="DS405" s="108"/>
      <c r="DT405" s="108"/>
      <c r="DU405" s="108"/>
      <c r="DV405" s="108"/>
      <c r="DW405" s="108"/>
      <c r="DX405" s="108"/>
      <c r="DY405" s="108"/>
      <c r="DZ405" s="108"/>
      <c r="EA405" s="108"/>
      <c r="EB405" s="108"/>
      <c r="EC405" s="108"/>
      <c r="ED405" s="108"/>
      <c r="EE405" s="108"/>
      <c r="EF405" s="108"/>
      <c r="EG405" s="108"/>
      <c r="EH405" s="108"/>
      <c r="EI405" s="108"/>
      <c r="EJ405" s="108"/>
      <c r="EK405" s="108"/>
      <c r="EL405" s="108"/>
      <c r="EM405" s="108"/>
      <c r="EN405" s="108"/>
      <c r="EO405" s="108"/>
      <c r="EP405" s="108"/>
      <c r="EQ405" s="108"/>
      <c r="ER405" s="108"/>
      <c r="ES405" s="108"/>
      <c r="ET405" s="108"/>
      <c r="EU405" s="108"/>
      <c r="EV405" s="108"/>
      <c r="EW405" s="108"/>
      <c r="EX405" s="108"/>
      <c r="EY405" s="108"/>
      <c r="EZ405" s="108"/>
      <c r="FA405" s="108"/>
      <c r="FB405" s="108"/>
      <c r="FC405" s="108"/>
      <c r="FD405" s="108"/>
      <c r="FE405" s="108"/>
      <c r="FF405" s="108"/>
      <c r="FG405" s="108"/>
      <c r="FH405" s="108"/>
      <c r="FI405" s="108"/>
      <c r="FJ405" s="108"/>
      <c r="FK405" s="108"/>
      <c r="FL405" s="108"/>
      <c r="FM405" s="108"/>
      <c r="FN405" s="108"/>
      <c r="FO405" s="108"/>
      <c r="FP405" s="108"/>
      <c r="FQ405" s="108"/>
      <c r="FR405" s="108"/>
      <c r="FS405" s="108"/>
      <c r="FT405" s="108"/>
      <c r="FU405" s="108"/>
      <c r="FV405" s="108"/>
      <c r="FW405" s="108"/>
      <c r="FX405" s="108"/>
      <c r="FY405" s="108"/>
      <c r="FZ405" s="108"/>
      <c r="GA405" s="108"/>
      <c r="GB405" s="108"/>
      <c r="GC405" s="108"/>
      <c r="GD405" s="108"/>
      <c r="GE405" s="108"/>
      <c r="GF405" s="108"/>
      <c r="GG405" s="108"/>
      <c r="GH405" s="108"/>
      <c r="GI405" s="108"/>
      <c r="GJ405" s="108"/>
      <c r="GK405" s="108"/>
      <c r="GL405" s="108"/>
      <c r="GM405" s="108"/>
      <c r="GN405" s="108"/>
      <c r="GO405" s="108"/>
      <c r="GP405" s="108"/>
      <c r="GQ405" s="108"/>
      <c r="GR405" s="108"/>
      <c r="GS405" s="108"/>
      <c r="GT405" s="108"/>
      <c r="GU405" s="108"/>
      <c r="GV405" s="108"/>
      <c r="GW405" s="108"/>
      <c r="GX405" s="108"/>
      <c r="GY405" s="108"/>
      <c r="GZ405" s="108"/>
      <c r="HA405" s="108"/>
      <c r="HB405" s="108"/>
      <c r="HC405" s="108"/>
      <c r="HD405" s="108"/>
      <c r="HE405" s="108"/>
      <c r="HF405" s="108"/>
      <c r="HG405" s="108"/>
      <c r="HH405" s="108"/>
      <c r="HI405" s="108"/>
      <c r="HJ405" s="108"/>
      <c r="HK405" s="108"/>
      <c r="HL405" s="108"/>
      <c r="HM405" s="108"/>
      <c r="HN405" s="108"/>
      <c r="HO405" s="108"/>
      <c r="HP405" s="108"/>
      <c r="HQ405" s="108"/>
      <c r="HR405" s="108"/>
      <c r="HS405" s="108"/>
      <c r="HT405" s="108"/>
      <c r="HU405" s="108"/>
      <c r="HV405" s="108"/>
      <c r="HW405" s="108"/>
      <c r="HX405" s="108"/>
      <c r="HY405" s="108"/>
      <c r="HZ405" s="108"/>
      <c r="IA405" s="108"/>
      <c r="IB405" s="108"/>
      <c r="IC405" s="108"/>
      <c r="ID405" s="108"/>
      <c r="IE405" s="108"/>
      <c r="IF405" s="108"/>
      <c r="IG405" s="108"/>
      <c r="IH405" s="108"/>
      <c r="II405" s="108"/>
      <c r="IJ405" s="108"/>
      <c r="IK405" s="108"/>
      <c r="IL405" s="108"/>
      <c r="IM405" s="108"/>
      <c r="IN405" s="108"/>
      <c r="IO405" s="108"/>
      <c r="IP405" s="108"/>
      <c r="IQ405" s="108"/>
      <c r="IR405" s="108"/>
      <c r="IS405" s="108"/>
      <c r="IT405" s="108"/>
      <c r="IU405" s="108"/>
      <c r="IV405" s="108"/>
      <c r="IW405" s="108"/>
    </row>
    <row r="406" customFormat="false" ht="27" hidden="false" customHeight="false" outlineLevel="0" collapsed="false">
      <c r="A406" s="128" t="n">
        <v>36888</v>
      </c>
      <c r="B406" s="101" t="s">
        <v>40</v>
      </c>
      <c r="C406" s="102" t="s">
        <v>840</v>
      </c>
      <c r="D406" s="101" t="s">
        <v>131</v>
      </c>
      <c r="E406" s="103"/>
      <c r="F406" s="103"/>
      <c r="G406" s="104" t="s">
        <v>43</v>
      </c>
      <c r="H406" s="103" t="n">
        <v>1</v>
      </c>
      <c r="I406" s="114" t="s">
        <v>841</v>
      </c>
      <c r="J406" s="104" t="s">
        <v>842</v>
      </c>
      <c r="K406" s="104" t="s">
        <v>571</v>
      </c>
      <c r="L406" s="104" t="s">
        <v>571</v>
      </c>
      <c r="M406" s="104" t="s">
        <v>571</v>
      </c>
      <c r="N406" s="105" t="n">
        <v>1</v>
      </c>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8"/>
      <c r="AL406" s="108"/>
      <c r="AM406" s="108"/>
      <c r="AN406" s="108"/>
      <c r="AO406" s="108"/>
      <c r="AP406" s="108"/>
      <c r="AQ406" s="108"/>
      <c r="AR406" s="108"/>
      <c r="AS406" s="108"/>
      <c r="AT406" s="108"/>
      <c r="AU406" s="108"/>
      <c r="AV406" s="108"/>
      <c r="AW406" s="108"/>
      <c r="AX406" s="108"/>
      <c r="AY406" s="108"/>
      <c r="AZ406" s="108"/>
      <c r="BA406" s="108"/>
      <c r="BB406" s="108"/>
      <c r="BC406" s="108"/>
      <c r="BD406" s="108"/>
      <c r="BE406" s="108"/>
      <c r="BF406" s="108"/>
      <c r="BG406" s="108"/>
      <c r="BH406" s="108"/>
      <c r="BI406" s="108"/>
      <c r="BJ406" s="108"/>
      <c r="BK406" s="108"/>
      <c r="BL406" s="108"/>
      <c r="BM406" s="108"/>
      <c r="BN406" s="108"/>
      <c r="BO406" s="108"/>
      <c r="BP406" s="108"/>
      <c r="BQ406" s="108"/>
      <c r="BR406" s="108"/>
      <c r="BS406" s="108"/>
      <c r="BT406" s="108"/>
      <c r="BU406" s="108"/>
      <c r="BV406" s="108"/>
      <c r="BW406" s="108"/>
      <c r="BX406" s="108"/>
      <c r="BY406" s="108"/>
      <c r="BZ406" s="108"/>
      <c r="CA406" s="108"/>
      <c r="CB406" s="108"/>
      <c r="CC406" s="108"/>
      <c r="CD406" s="108"/>
      <c r="CE406" s="108"/>
      <c r="CF406" s="108"/>
      <c r="CG406" s="108"/>
      <c r="CH406" s="108"/>
      <c r="CI406" s="108"/>
      <c r="CJ406" s="108"/>
      <c r="CK406" s="108"/>
      <c r="CL406" s="108"/>
      <c r="CM406" s="108"/>
      <c r="CN406" s="108"/>
      <c r="CO406" s="108"/>
      <c r="CP406" s="108"/>
      <c r="CQ406" s="108"/>
      <c r="CR406" s="108"/>
      <c r="CS406" s="108"/>
      <c r="CT406" s="108"/>
      <c r="CU406" s="108"/>
      <c r="CV406" s="108"/>
      <c r="CW406" s="108"/>
      <c r="CX406" s="108"/>
      <c r="CY406" s="108"/>
      <c r="CZ406" s="108"/>
      <c r="DA406" s="108"/>
      <c r="DB406" s="108"/>
      <c r="DC406" s="108"/>
      <c r="DD406" s="108"/>
      <c r="DE406" s="108"/>
      <c r="DF406" s="108"/>
      <c r="DG406" s="108"/>
      <c r="DH406" s="108"/>
      <c r="DI406" s="108"/>
      <c r="DJ406" s="108"/>
      <c r="DK406" s="108"/>
      <c r="DL406" s="108"/>
      <c r="DM406" s="108"/>
      <c r="DN406" s="108"/>
      <c r="DO406" s="108"/>
      <c r="DP406" s="108"/>
      <c r="DQ406" s="108"/>
      <c r="DR406" s="108"/>
      <c r="DS406" s="108"/>
      <c r="DT406" s="108"/>
      <c r="DU406" s="108"/>
      <c r="DV406" s="108"/>
      <c r="DW406" s="108"/>
      <c r="DX406" s="108"/>
      <c r="DY406" s="108"/>
      <c r="DZ406" s="108"/>
      <c r="EA406" s="108"/>
      <c r="EB406" s="108"/>
      <c r="EC406" s="108"/>
      <c r="ED406" s="108"/>
      <c r="EE406" s="108"/>
      <c r="EF406" s="108"/>
      <c r="EG406" s="108"/>
      <c r="EH406" s="108"/>
      <c r="EI406" s="108"/>
      <c r="EJ406" s="108"/>
      <c r="EK406" s="108"/>
      <c r="EL406" s="108"/>
      <c r="EM406" s="108"/>
      <c r="EN406" s="108"/>
      <c r="EO406" s="108"/>
      <c r="EP406" s="108"/>
      <c r="EQ406" s="108"/>
      <c r="ER406" s="108"/>
      <c r="ES406" s="108"/>
      <c r="ET406" s="108"/>
      <c r="EU406" s="108"/>
      <c r="EV406" s="108"/>
      <c r="EW406" s="108"/>
      <c r="EX406" s="108"/>
      <c r="EY406" s="108"/>
      <c r="EZ406" s="108"/>
      <c r="FA406" s="108"/>
      <c r="FB406" s="108"/>
      <c r="FC406" s="108"/>
      <c r="FD406" s="108"/>
      <c r="FE406" s="108"/>
      <c r="FF406" s="108"/>
      <c r="FG406" s="108"/>
      <c r="FH406" s="108"/>
      <c r="FI406" s="108"/>
      <c r="FJ406" s="108"/>
      <c r="FK406" s="108"/>
      <c r="FL406" s="108"/>
      <c r="FM406" s="108"/>
      <c r="FN406" s="108"/>
      <c r="FO406" s="108"/>
      <c r="FP406" s="108"/>
      <c r="FQ406" s="108"/>
      <c r="FR406" s="108"/>
      <c r="FS406" s="108"/>
      <c r="FT406" s="108"/>
      <c r="FU406" s="108"/>
      <c r="FV406" s="108"/>
      <c r="FW406" s="108"/>
      <c r="FX406" s="108"/>
      <c r="FY406" s="108"/>
      <c r="FZ406" s="108"/>
      <c r="GA406" s="108"/>
      <c r="GB406" s="108"/>
      <c r="GC406" s="108"/>
      <c r="GD406" s="108"/>
      <c r="GE406" s="108"/>
      <c r="GF406" s="108"/>
      <c r="GG406" s="108"/>
      <c r="GH406" s="108"/>
      <c r="GI406" s="108"/>
      <c r="GJ406" s="108"/>
      <c r="GK406" s="108"/>
      <c r="GL406" s="108"/>
      <c r="GM406" s="108"/>
      <c r="GN406" s="108"/>
      <c r="GO406" s="108"/>
      <c r="GP406" s="108"/>
      <c r="GQ406" s="108"/>
      <c r="GR406" s="108"/>
      <c r="GS406" s="108"/>
      <c r="GT406" s="108"/>
      <c r="GU406" s="108"/>
      <c r="GV406" s="108"/>
      <c r="GW406" s="108"/>
      <c r="GX406" s="108"/>
      <c r="GY406" s="108"/>
      <c r="GZ406" s="108"/>
      <c r="HA406" s="108"/>
      <c r="HB406" s="108"/>
      <c r="HC406" s="108"/>
      <c r="HD406" s="108"/>
      <c r="HE406" s="108"/>
      <c r="HF406" s="108"/>
      <c r="HG406" s="108"/>
      <c r="HH406" s="108"/>
      <c r="HI406" s="108"/>
      <c r="HJ406" s="108"/>
      <c r="HK406" s="108"/>
      <c r="HL406" s="108"/>
      <c r="HM406" s="108"/>
      <c r="HN406" s="108"/>
      <c r="HO406" s="108"/>
      <c r="HP406" s="108"/>
      <c r="HQ406" s="108"/>
      <c r="HR406" s="108"/>
      <c r="HS406" s="108"/>
      <c r="HT406" s="108"/>
      <c r="HU406" s="108"/>
      <c r="HV406" s="108"/>
      <c r="HW406" s="108"/>
      <c r="HX406" s="108"/>
      <c r="HY406" s="108"/>
      <c r="HZ406" s="108"/>
      <c r="IA406" s="108"/>
      <c r="IB406" s="108"/>
      <c r="IC406" s="108"/>
      <c r="ID406" s="108"/>
      <c r="IE406" s="108"/>
      <c r="IF406" s="108"/>
      <c r="IG406" s="108"/>
      <c r="IH406" s="108"/>
      <c r="II406" s="108"/>
      <c r="IJ406" s="108"/>
      <c r="IK406" s="108"/>
      <c r="IL406" s="108"/>
      <c r="IM406" s="108"/>
      <c r="IN406" s="108"/>
      <c r="IO406" s="108"/>
      <c r="IP406" s="108"/>
      <c r="IQ406" s="108"/>
      <c r="IR406" s="108"/>
      <c r="IS406" s="108"/>
      <c r="IT406" s="108"/>
      <c r="IU406" s="108"/>
      <c r="IV406" s="108"/>
      <c r="IW406" s="108"/>
    </row>
    <row r="407" customFormat="false" ht="27" hidden="false" customHeight="false" outlineLevel="0" collapsed="false">
      <c r="A407" s="128" t="n">
        <v>36888</v>
      </c>
      <c r="B407" s="101" t="s">
        <v>40</v>
      </c>
      <c r="C407" s="102" t="s">
        <v>772</v>
      </c>
      <c r="D407" s="101" t="s">
        <v>55</v>
      </c>
      <c r="E407" s="103"/>
      <c r="F407" s="103"/>
      <c r="G407" s="104" t="s">
        <v>43</v>
      </c>
      <c r="H407" s="103" t="n">
        <v>1</v>
      </c>
      <c r="I407" s="114" t="s">
        <v>843</v>
      </c>
      <c r="J407" s="101" t="s">
        <v>828</v>
      </c>
      <c r="K407" s="104" t="s">
        <v>571</v>
      </c>
      <c r="L407" s="104" t="s">
        <v>571</v>
      </c>
      <c r="M407" s="104" t="s">
        <v>571</v>
      </c>
      <c r="N407" s="105" t="n">
        <v>1</v>
      </c>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8"/>
      <c r="AL407" s="108"/>
      <c r="AM407" s="108"/>
      <c r="AN407" s="108"/>
      <c r="AO407" s="108"/>
      <c r="AP407" s="108"/>
      <c r="AQ407" s="108"/>
      <c r="AR407" s="108"/>
      <c r="AS407" s="108"/>
      <c r="AT407" s="108"/>
      <c r="AU407" s="108"/>
      <c r="AV407" s="108"/>
      <c r="AW407" s="108"/>
      <c r="AX407" s="108"/>
      <c r="AY407" s="108"/>
      <c r="AZ407" s="108"/>
      <c r="BA407" s="108"/>
      <c r="BB407" s="108"/>
      <c r="BC407" s="108"/>
      <c r="BD407" s="108"/>
      <c r="BE407" s="108"/>
      <c r="BF407" s="108"/>
      <c r="BG407" s="108"/>
      <c r="BH407" s="108"/>
      <c r="BI407" s="108"/>
      <c r="BJ407" s="108"/>
      <c r="BK407" s="108"/>
      <c r="BL407" s="108"/>
      <c r="BM407" s="108"/>
      <c r="BN407" s="108"/>
      <c r="BO407" s="108"/>
      <c r="BP407" s="108"/>
      <c r="BQ407" s="108"/>
      <c r="BR407" s="108"/>
      <c r="BS407" s="108"/>
      <c r="BT407" s="108"/>
      <c r="BU407" s="108"/>
      <c r="BV407" s="108"/>
      <c r="BW407" s="108"/>
      <c r="BX407" s="108"/>
      <c r="BY407" s="108"/>
      <c r="BZ407" s="108"/>
      <c r="CA407" s="108"/>
      <c r="CB407" s="108"/>
      <c r="CC407" s="108"/>
      <c r="CD407" s="108"/>
      <c r="CE407" s="108"/>
      <c r="CF407" s="108"/>
      <c r="CG407" s="108"/>
      <c r="CH407" s="108"/>
      <c r="CI407" s="108"/>
      <c r="CJ407" s="108"/>
      <c r="CK407" s="108"/>
      <c r="CL407" s="108"/>
      <c r="CM407" s="108"/>
      <c r="CN407" s="108"/>
      <c r="CO407" s="108"/>
      <c r="CP407" s="108"/>
      <c r="CQ407" s="108"/>
      <c r="CR407" s="108"/>
      <c r="CS407" s="108"/>
      <c r="CT407" s="108"/>
      <c r="CU407" s="108"/>
      <c r="CV407" s="108"/>
      <c r="CW407" s="108"/>
      <c r="CX407" s="108"/>
      <c r="CY407" s="108"/>
      <c r="CZ407" s="108"/>
      <c r="DA407" s="108"/>
      <c r="DB407" s="108"/>
      <c r="DC407" s="108"/>
      <c r="DD407" s="108"/>
      <c r="DE407" s="108"/>
      <c r="DF407" s="108"/>
      <c r="DG407" s="108"/>
      <c r="DH407" s="108"/>
      <c r="DI407" s="108"/>
      <c r="DJ407" s="108"/>
      <c r="DK407" s="108"/>
      <c r="DL407" s="108"/>
      <c r="DM407" s="108"/>
      <c r="DN407" s="108"/>
      <c r="DO407" s="108"/>
      <c r="DP407" s="108"/>
      <c r="DQ407" s="108"/>
      <c r="DR407" s="108"/>
      <c r="DS407" s="108"/>
      <c r="DT407" s="108"/>
      <c r="DU407" s="108"/>
      <c r="DV407" s="108"/>
      <c r="DW407" s="108"/>
      <c r="DX407" s="108"/>
      <c r="DY407" s="108"/>
      <c r="DZ407" s="108"/>
      <c r="EA407" s="108"/>
      <c r="EB407" s="108"/>
      <c r="EC407" s="108"/>
      <c r="ED407" s="108"/>
      <c r="EE407" s="108"/>
      <c r="EF407" s="108"/>
      <c r="EG407" s="108"/>
      <c r="EH407" s="108"/>
      <c r="EI407" s="108"/>
      <c r="EJ407" s="108"/>
      <c r="EK407" s="108"/>
      <c r="EL407" s="108"/>
      <c r="EM407" s="108"/>
      <c r="EN407" s="108"/>
      <c r="EO407" s="108"/>
      <c r="EP407" s="108"/>
      <c r="EQ407" s="108"/>
      <c r="ER407" s="108"/>
      <c r="ES407" s="108"/>
      <c r="ET407" s="108"/>
      <c r="EU407" s="108"/>
      <c r="EV407" s="108"/>
      <c r="EW407" s="108"/>
      <c r="EX407" s="108"/>
      <c r="EY407" s="108"/>
      <c r="EZ407" s="108"/>
      <c r="FA407" s="108"/>
      <c r="FB407" s="108"/>
      <c r="FC407" s="108"/>
      <c r="FD407" s="108"/>
      <c r="FE407" s="108"/>
      <c r="FF407" s="108"/>
      <c r="FG407" s="108"/>
      <c r="FH407" s="108"/>
      <c r="FI407" s="108"/>
      <c r="FJ407" s="108"/>
      <c r="FK407" s="108"/>
      <c r="FL407" s="108"/>
      <c r="FM407" s="108"/>
      <c r="FN407" s="108"/>
      <c r="FO407" s="108"/>
      <c r="FP407" s="108"/>
      <c r="FQ407" s="108"/>
      <c r="FR407" s="108"/>
      <c r="FS407" s="108"/>
      <c r="FT407" s="108"/>
      <c r="FU407" s="108"/>
      <c r="FV407" s="108"/>
      <c r="FW407" s="108"/>
      <c r="FX407" s="108"/>
      <c r="FY407" s="108"/>
      <c r="FZ407" s="108"/>
      <c r="GA407" s="108"/>
      <c r="GB407" s="108"/>
      <c r="GC407" s="108"/>
      <c r="GD407" s="108"/>
      <c r="GE407" s="108"/>
      <c r="GF407" s="108"/>
      <c r="GG407" s="108"/>
      <c r="GH407" s="108"/>
      <c r="GI407" s="108"/>
      <c r="GJ407" s="108"/>
      <c r="GK407" s="108"/>
      <c r="GL407" s="108"/>
      <c r="GM407" s="108"/>
      <c r="GN407" s="108"/>
      <c r="GO407" s="108"/>
      <c r="GP407" s="108"/>
      <c r="GQ407" s="108"/>
      <c r="GR407" s="108"/>
      <c r="GS407" s="108"/>
      <c r="GT407" s="108"/>
      <c r="GU407" s="108"/>
      <c r="GV407" s="108"/>
      <c r="GW407" s="108"/>
      <c r="GX407" s="108"/>
      <c r="GY407" s="108"/>
      <c r="GZ407" s="108"/>
      <c r="HA407" s="108"/>
      <c r="HB407" s="108"/>
      <c r="HC407" s="108"/>
      <c r="HD407" s="108"/>
      <c r="HE407" s="108"/>
      <c r="HF407" s="108"/>
      <c r="HG407" s="108"/>
      <c r="HH407" s="108"/>
      <c r="HI407" s="108"/>
      <c r="HJ407" s="108"/>
      <c r="HK407" s="108"/>
      <c r="HL407" s="108"/>
      <c r="HM407" s="108"/>
      <c r="HN407" s="108"/>
      <c r="HO407" s="108"/>
      <c r="HP407" s="108"/>
      <c r="HQ407" s="108"/>
      <c r="HR407" s="108"/>
      <c r="HS407" s="108"/>
      <c r="HT407" s="108"/>
      <c r="HU407" s="108"/>
      <c r="HV407" s="108"/>
      <c r="HW407" s="108"/>
      <c r="HX407" s="108"/>
      <c r="HY407" s="108"/>
      <c r="HZ407" s="108"/>
      <c r="IA407" s="108"/>
      <c r="IB407" s="108"/>
      <c r="IC407" s="108"/>
      <c r="ID407" s="108"/>
      <c r="IE407" s="108"/>
      <c r="IF407" s="108"/>
      <c r="IG407" s="108"/>
      <c r="IH407" s="108"/>
      <c r="II407" s="108"/>
      <c r="IJ407" s="108"/>
      <c r="IK407" s="108"/>
      <c r="IL407" s="108"/>
      <c r="IM407" s="108"/>
      <c r="IN407" s="108"/>
      <c r="IO407" s="108"/>
      <c r="IP407" s="108"/>
      <c r="IQ407" s="108"/>
      <c r="IR407" s="108"/>
      <c r="IS407" s="108"/>
      <c r="IT407" s="108"/>
      <c r="IU407" s="108"/>
      <c r="IV407" s="108"/>
      <c r="IW407" s="108"/>
    </row>
    <row r="408" customFormat="false" ht="27" hidden="false" customHeight="false" outlineLevel="0" collapsed="false">
      <c r="A408" s="128" t="n">
        <v>36888</v>
      </c>
      <c r="B408" s="101" t="s">
        <v>40</v>
      </c>
      <c r="C408" s="102" t="s">
        <v>844</v>
      </c>
      <c r="D408" s="101" t="s">
        <v>55</v>
      </c>
      <c r="E408" s="103"/>
      <c r="F408" s="103"/>
      <c r="G408" s="104" t="s">
        <v>43</v>
      </c>
      <c r="H408" s="103" t="n">
        <v>3</v>
      </c>
      <c r="I408" s="114" t="s">
        <v>845</v>
      </c>
      <c r="J408" s="104" t="s">
        <v>846</v>
      </c>
      <c r="K408" s="104" t="s">
        <v>571</v>
      </c>
      <c r="L408" s="104" t="s">
        <v>571</v>
      </c>
      <c r="M408" s="104" t="s">
        <v>571</v>
      </c>
      <c r="N408" s="105" t="n">
        <v>1</v>
      </c>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8"/>
      <c r="AL408" s="108"/>
      <c r="AM408" s="108"/>
      <c r="AN408" s="108"/>
      <c r="AO408" s="108"/>
      <c r="AP408" s="108"/>
      <c r="AQ408" s="108"/>
      <c r="AR408" s="108"/>
      <c r="AS408" s="108"/>
      <c r="AT408" s="108"/>
      <c r="AU408" s="108"/>
      <c r="AV408" s="108"/>
      <c r="AW408" s="108"/>
      <c r="AX408" s="108"/>
      <c r="AY408" s="108"/>
      <c r="AZ408" s="108"/>
      <c r="BA408" s="108"/>
      <c r="BB408" s="108"/>
      <c r="BC408" s="108"/>
      <c r="BD408" s="108"/>
      <c r="BE408" s="108"/>
      <c r="BF408" s="108"/>
      <c r="BG408" s="108"/>
      <c r="BH408" s="108"/>
      <c r="BI408" s="108"/>
      <c r="BJ408" s="108"/>
      <c r="BK408" s="108"/>
      <c r="BL408" s="108"/>
      <c r="BM408" s="108"/>
      <c r="BN408" s="108"/>
      <c r="BO408" s="108"/>
      <c r="BP408" s="108"/>
      <c r="BQ408" s="108"/>
      <c r="BR408" s="108"/>
      <c r="BS408" s="108"/>
      <c r="BT408" s="108"/>
      <c r="BU408" s="108"/>
      <c r="BV408" s="108"/>
      <c r="BW408" s="108"/>
      <c r="BX408" s="108"/>
      <c r="BY408" s="108"/>
      <c r="BZ408" s="108"/>
      <c r="CA408" s="108"/>
      <c r="CB408" s="108"/>
      <c r="CC408" s="108"/>
      <c r="CD408" s="108"/>
      <c r="CE408" s="108"/>
      <c r="CF408" s="108"/>
      <c r="CG408" s="108"/>
      <c r="CH408" s="108"/>
      <c r="CI408" s="108"/>
      <c r="CJ408" s="108"/>
      <c r="CK408" s="108"/>
      <c r="CL408" s="108"/>
      <c r="CM408" s="108"/>
      <c r="CN408" s="108"/>
      <c r="CO408" s="108"/>
      <c r="CP408" s="108"/>
      <c r="CQ408" s="108"/>
      <c r="CR408" s="108"/>
      <c r="CS408" s="108"/>
      <c r="CT408" s="108"/>
      <c r="CU408" s="108"/>
      <c r="CV408" s="108"/>
      <c r="CW408" s="108"/>
      <c r="CX408" s="108"/>
      <c r="CY408" s="108"/>
      <c r="CZ408" s="108"/>
      <c r="DA408" s="108"/>
      <c r="DB408" s="108"/>
      <c r="DC408" s="108"/>
      <c r="DD408" s="108"/>
      <c r="DE408" s="108"/>
      <c r="DF408" s="108"/>
      <c r="DG408" s="108"/>
      <c r="DH408" s="108"/>
      <c r="DI408" s="108"/>
      <c r="DJ408" s="108"/>
      <c r="DK408" s="108"/>
      <c r="DL408" s="108"/>
      <c r="DM408" s="108"/>
      <c r="DN408" s="108"/>
      <c r="DO408" s="108"/>
      <c r="DP408" s="108"/>
      <c r="DQ408" s="108"/>
      <c r="DR408" s="108"/>
      <c r="DS408" s="108"/>
      <c r="DT408" s="108"/>
      <c r="DU408" s="108"/>
      <c r="DV408" s="108"/>
      <c r="DW408" s="108"/>
      <c r="DX408" s="108"/>
      <c r="DY408" s="108"/>
      <c r="DZ408" s="108"/>
      <c r="EA408" s="108"/>
      <c r="EB408" s="108"/>
      <c r="EC408" s="108"/>
      <c r="ED408" s="108"/>
      <c r="EE408" s="108"/>
      <c r="EF408" s="108"/>
      <c r="EG408" s="108"/>
      <c r="EH408" s="108"/>
      <c r="EI408" s="108"/>
      <c r="EJ408" s="108"/>
      <c r="EK408" s="108"/>
      <c r="EL408" s="108"/>
      <c r="EM408" s="108"/>
      <c r="EN408" s="108"/>
      <c r="EO408" s="108"/>
      <c r="EP408" s="108"/>
      <c r="EQ408" s="108"/>
      <c r="ER408" s="108"/>
      <c r="ES408" s="108"/>
      <c r="ET408" s="108"/>
      <c r="EU408" s="108"/>
      <c r="EV408" s="108"/>
      <c r="EW408" s="108"/>
      <c r="EX408" s="108"/>
      <c r="EY408" s="108"/>
      <c r="EZ408" s="108"/>
      <c r="FA408" s="108"/>
      <c r="FB408" s="108"/>
      <c r="FC408" s="108"/>
      <c r="FD408" s="108"/>
      <c r="FE408" s="108"/>
      <c r="FF408" s="108"/>
      <c r="FG408" s="108"/>
      <c r="FH408" s="108"/>
      <c r="FI408" s="108"/>
      <c r="FJ408" s="108"/>
      <c r="FK408" s="108"/>
      <c r="FL408" s="108"/>
      <c r="FM408" s="108"/>
      <c r="FN408" s="108"/>
      <c r="FO408" s="108"/>
      <c r="FP408" s="108"/>
      <c r="FQ408" s="108"/>
      <c r="FR408" s="108"/>
      <c r="FS408" s="108"/>
      <c r="FT408" s="108"/>
      <c r="FU408" s="108"/>
      <c r="FV408" s="108"/>
      <c r="FW408" s="108"/>
      <c r="FX408" s="108"/>
      <c r="FY408" s="108"/>
      <c r="FZ408" s="108"/>
      <c r="GA408" s="108"/>
      <c r="GB408" s="108"/>
      <c r="GC408" s="108"/>
      <c r="GD408" s="108"/>
      <c r="GE408" s="108"/>
      <c r="GF408" s="108"/>
      <c r="GG408" s="108"/>
      <c r="GH408" s="108"/>
      <c r="GI408" s="108"/>
      <c r="GJ408" s="108"/>
      <c r="GK408" s="108"/>
      <c r="GL408" s="108"/>
      <c r="GM408" s="108"/>
      <c r="GN408" s="108"/>
      <c r="GO408" s="108"/>
      <c r="GP408" s="108"/>
      <c r="GQ408" s="108"/>
      <c r="GR408" s="108"/>
      <c r="GS408" s="108"/>
      <c r="GT408" s="108"/>
      <c r="GU408" s="108"/>
      <c r="GV408" s="108"/>
      <c r="GW408" s="108"/>
      <c r="GX408" s="108"/>
      <c r="GY408" s="108"/>
      <c r="GZ408" s="108"/>
      <c r="HA408" s="108"/>
      <c r="HB408" s="108"/>
      <c r="HC408" s="108"/>
      <c r="HD408" s="108"/>
      <c r="HE408" s="108"/>
      <c r="HF408" s="108"/>
      <c r="HG408" s="108"/>
      <c r="HH408" s="108"/>
      <c r="HI408" s="108"/>
      <c r="HJ408" s="108"/>
      <c r="HK408" s="108"/>
      <c r="HL408" s="108"/>
      <c r="HM408" s="108"/>
      <c r="HN408" s="108"/>
      <c r="HO408" s="108"/>
      <c r="HP408" s="108"/>
      <c r="HQ408" s="108"/>
      <c r="HR408" s="108"/>
      <c r="HS408" s="108"/>
      <c r="HT408" s="108"/>
      <c r="HU408" s="108"/>
      <c r="HV408" s="108"/>
      <c r="HW408" s="108"/>
      <c r="HX408" s="108"/>
      <c r="HY408" s="108"/>
      <c r="HZ408" s="108"/>
      <c r="IA408" s="108"/>
      <c r="IB408" s="108"/>
      <c r="IC408" s="108"/>
      <c r="ID408" s="108"/>
      <c r="IE408" s="108"/>
      <c r="IF408" s="108"/>
      <c r="IG408" s="108"/>
      <c r="IH408" s="108"/>
      <c r="II408" s="108"/>
      <c r="IJ408" s="108"/>
      <c r="IK408" s="108"/>
      <c r="IL408" s="108"/>
      <c r="IM408" s="108"/>
      <c r="IN408" s="108"/>
      <c r="IO408" s="108"/>
      <c r="IP408" s="108"/>
      <c r="IQ408" s="108"/>
      <c r="IR408" s="108"/>
      <c r="IS408" s="108"/>
      <c r="IT408" s="108"/>
      <c r="IU408" s="108"/>
      <c r="IV408" s="108"/>
      <c r="IW408" s="108"/>
    </row>
    <row r="409" customFormat="false" ht="40.5" hidden="false" customHeight="false" outlineLevel="0" collapsed="false">
      <c r="A409" s="128" t="n">
        <v>36888</v>
      </c>
      <c r="B409" s="101" t="s">
        <v>40</v>
      </c>
      <c r="C409" s="102" t="s">
        <v>847</v>
      </c>
      <c r="D409" s="101" t="s">
        <v>107</v>
      </c>
      <c r="E409" s="103"/>
      <c r="F409" s="103"/>
      <c r="G409" s="104" t="s">
        <v>43</v>
      </c>
      <c r="H409" s="103" t="n">
        <v>1</v>
      </c>
      <c r="I409" s="114" t="s">
        <v>848</v>
      </c>
      <c r="J409" s="101" t="s">
        <v>828</v>
      </c>
      <c r="K409" s="104" t="s">
        <v>571</v>
      </c>
      <c r="L409" s="104" t="s">
        <v>571</v>
      </c>
      <c r="M409" s="104" t="s">
        <v>571</v>
      </c>
      <c r="N409" s="105" t="n">
        <v>1</v>
      </c>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8"/>
      <c r="AL409" s="108"/>
      <c r="AM409" s="108"/>
      <c r="AN409" s="108"/>
      <c r="AO409" s="108"/>
      <c r="AP409" s="108"/>
      <c r="AQ409" s="108"/>
      <c r="AR409" s="108"/>
      <c r="AS409" s="108"/>
      <c r="AT409" s="108"/>
      <c r="AU409" s="108"/>
      <c r="AV409" s="108"/>
      <c r="AW409" s="108"/>
      <c r="AX409" s="108"/>
      <c r="AY409" s="108"/>
      <c r="AZ409" s="108"/>
      <c r="BA409" s="108"/>
      <c r="BB409" s="108"/>
      <c r="BC409" s="108"/>
      <c r="BD409" s="108"/>
      <c r="BE409" s="108"/>
      <c r="BF409" s="108"/>
      <c r="BG409" s="108"/>
      <c r="BH409" s="108"/>
      <c r="BI409" s="108"/>
      <c r="BJ409" s="108"/>
      <c r="BK409" s="108"/>
      <c r="BL409" s="108"/>
      <c r="BM409" s="108"/>
      <c r="BN409" s="108"/>
      <c r="BO409" s="108"/>
      <c r="BP409" s="108"/>
      <c r="BQ409" s="108"/>
      <c r="BR409" s="108"/>
      <c r="BS409" s="108"/>
      <c r="BT409" s="108"/>
      <c r="BU409" s="108"/>
      <c r="BV409" s="108"/>
      <c r="BW409" s="108"/>
      <c r="BX409" s="108"/>
      <c r="BY409" s="108"/>
      <c r="BZ409" s="108"/>
      <c r="CA409" s="108"/>
      <c r="CB409" s="108"/>
      <c r="CC409" s="108"/>
      <c r="CD409" s="108"/>
      <c r="CE409" s="108"/>
      <c r="CF409" s="108"/>
      <c r="CG409" s="108"/>
      <c r="CH409" s="108"/>
      <c r="CI409" s="108"/>
      <c r="CJ409" s="108"/>
      <c r="CK409" s="108"/>
      <c r="CL409" s="108"/>
      <c r="CM409" s="108"/>
      <c r="CN409" s="108"/>
      <c r="CO409" s="108"/>
      <c r="CP409" s="108"/>
      <c r="CQ409" s="108"/>
      <c r="CR409" s="108"/>
      <c r="CS409" s="108"/>
      <c r="CT409" s="108"/>
      <c r="CU409" s="108"/>
      <c r="CV409" s="108"/>
      <c r="CW409" s="108"/>
      <c r="CX409" s="108"/>
      <c r="CY409" s="108"/>
      <c r="CZ409" s="108"/>
      <c r="DA409" s="108"/>
      <c r="DB409" s="108"/>
      <c r="DC409" s="108"/>
      <c r="DD409" s="108"/>
      <c r="DE409" s="108"/>
      <c r="DF409" s="108"/>
      <c r="DG409" s="108"/>
      <c r="DH409" s="108"/>
      <c r="DI409" s="108"/>
      <c r="DJ409" s="108"/>
      <c r="DK409" s="108"/>
      <c r="DL409" s="108"/>
      <c r="DM409" s="108"/>
      <c r="DN409" s="108"/>
      <c r="DO409" s="108"/>
      <c r="DP409" s="108"/>
      <c r="DQ409" s="108"/>
      <c r="DR409" s="108"/>
      <c r="DS409" s="108"/>
      <c r="DT409" s="108"/>
      <c r="DU409" s="108"/>
      <c r="DV409" s="108"/>
      <c r="DW409" s="108"/>
      <c r="DX409" s="108"/>
      <c r="DY409" s="108"/>
      <c r="DZ409" s="108"/>
      <c r="EA409" s="108"/>
      <c r="EB409" s="108"/>
      <c r="EC409" s="108"/>
      <c r="ED409" s="108"/>
      <c r="EE409" s="108"/>
      <c r="EF409" s="108"/>
      <c r="EG409" s="108"/>
      <c r="EH409" s="108"/>
      <c r="EI409" s="108"/>
      <c r="EJ409" s="108"/>
      <c r="EK409" s="108"/>
      <c r="EL409" s="108"/>
      <c r="EM409" s="108"/>
      <c r="EN409" s="108"/>
      <c r="EO409" s="108"/>
      <c r="EP409" s="108"/>
      <c r="EQ409" s="108"/>
      <c r="ER409" s="108"/>
      <c r="ES409" s="108"/>
      <c r="ET409" s="108"/>
      <c r="EU409" s="108"/>
      <c r="EV409" s="108"/>
      <c r="EW409" s="108"/>
      <c r="EX409" s="108"/>
      <c r="EY409" s="108"/>
      <c r="EZ409" s="108"/>
      <c r="FA409" s="108"/>
      <c r="FB409" s="108"/>
      <c r="FC409" s="108"/>
      <c r="FD409" s="108"/>
      <c r="FE409" s="108"/>
      <c r="FF409" s="108"/>
      <c r="FG409" s="108"/>
      <c r="FH409" s="108"/>
      <c r="FI409" s="108"/>
      <c r="FJ409" s="108"/>
      <c r="FK409" s="108"/>
      <c r="FL409" s="108"/>
      <c r="FM409" s="108"/>
      <c r="FN409" s="108"/>
      <c r="FO409" s="108"/>
      <c r="FP409" s="108"/>
      <c r="FQ409" s="108"/>
      <c r="FR409" s="108"/>
      <c r="FS409" s="108"/>
      <c r="FT409" s="108"/>
      <c r="FU409" s="108"/>
      <c r="FV409" s="108"/>
      <c r="FW409" s="108"/>
      <c r="FX409" s="108"/>
      <c r="FY409" s="108"/>
      <c r="FZ409" s="108"/>
      <c r="GA409" s="108"/>
      <c r="GB409" s="108"/>
      <c r="GC409" s="108"/>
      <c r="GD409" s="108"/>
      <c r="GE409" s="108"/>
      <c r="GF409" s="108"/>
      <c r="GG409" s="108"/>
      <c r="GH409" s="108"/>
      <c r="GI409" s="108"/>
      <c r="GJ409" s="108"/>
      <c r="GK409" s="108"/>
      <c r="GL409" s="108"/>
      <c r="GM409" s="108"/>
      <c r="GN409" s="108"/>
      <c r="GO409" s="108"/>
      <c r="GP409" s="108"/>
      <c r="GQ409" s="108"/>
      <c r="GR409" s="108"/>
      <c r="GS409" s="108"/>
      <c r="GT409" s="108"/>
      <c r="GU409" s="108"/>
      <c r="GV409" s="108"/>
      <c r="GW409" s="108"/>
      <c r="GX409" s="108"/>
      <c r="GY409" s="108"/>
      <c r="GZ409" s="108"/>
      <c r="HA409" s="108"/>
      <c r="HB409" s="108"/>
      <c r="HC409" s="108"/>
      <c r="HD409" s="108"/>
      <c r="HE409" s="108"/>
      <c r="HF409" s="108"/>
      <c r="HG409" s="108"/>
      <c r="HH409" s="108"/>
      <c r="HI409" s="108"/>
      <c r="HJ409" s="108"/>
      <c r="HK409" s="108"/>
      <c r="HL409" s="108"/>
      <c r="HM409" s="108"/>
      <c r="HN409" s="108"/>
      <c r="HO409" s="108"/>
      <c r="HP409" s="108"/>
      <c r="HQ409" s="108"/>
      <c r="HR409" s="108"/>
      <c r="HS409" s="108"/>
      <c r="HT409" s="108"/>
      <c r="HU409" s="108"/>
      <c r="HV409" s="108"/>
      <c r="HW409" s="108"/>
      <c r="HX409" s="108"/>
      <c r="HY409" s="108"/>
      <c r="HZ409" s="108"/>
      <c r="IA409" s="108"/>
      <c r="IB409" s="108"/>
      <c r="IC409" s="108"/>
      <c r="ID409" s="108"/>
      <c r="IE409" s="108"/>
      <c r="IF409" s="108"/>
      <c r="IG409" s="108"/>
      <c r="IH409" s="108"/>
      <c r="II409" s="108"/>
      <c r="IJ409" s="108"/>
      <c r="IK409" s="108"/>
      <c r="IL409" s="108"/>
      <c r="IM409" s="108"/>
      <c r="IN409" s="108"/>
      <c r="IO409" s="108"/>
      <c r="IP409" s="108"/>
      <c r="IQ409" s="108"/>
      <c r="IR409" s="108"/>
      <c r="IS409" s="108"/>
      <c r="IT409" s="108"/>
      <c r="IU409" s="108"/>
      <c r="IV409" s="108"/>
      <c r="IW409" s="108"/>
    </row>
    <row r="410" customFormat="false" ht="27" hidden="false" customHeight="false" outlineLevel="0" collapsed="false">
      <c r="A410" s="128" t="n">
        <v>36887</v>
      </c>
      <c r="B410" s="101" t="s">
        <v>40</v>
      </c>
      <c r="C410" s="102" t="s">
        <v>467</v>
      </c>
      <c r="D410" s="101" t="s">
        <v>51</v>
      </c>
      <c r="E410" s="103"/>
      <c r="F410" s="103"/>
      <c r="G410" s="104" t="s">
        <v>43</v>
      </c>
      <c r="H410" s="103" t="n">
        <v>1</v>
      </c>
      <c r="I410" s="114" t="s">
        <v>849</v>
      </c>
      <c r="J410" s="104" t="s">
        <v>850</v>
      </c>
      <c r="K410" s="104" t="s">
        <v>571</v>
      </c>
      <c r="L410" s="104" t="s">
        <v>571</v>
      </c>
      <c r="M410" s="104" t="s">
        <v>571</v>
      </c>
      <c r="N410" s="105" t="n">
        <v>1</v>
      </c>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8"/>
      <c r="AL410" s="108"/>
      <c r="AM410" s="108"/>
      <c r="AN410" s="108"/>
      <c r="AO410" s="108"/>
      <c r="AP410" s="108"/>
      <c r="AQ410" s="108"/>
      <c r="AR410" s="108"/>
      <c r="AS410" s="108"/>
      <c r="AT410" s="108"/>
      <c r="AU410" s="108"/>
      <c r="AV410" s="108"/>
      <c r="AW410" s="108"/>
      <c r="AX410" s="108"/>
      <c r="AY410" s="108"/>
      <c r="AZ410" s="108"/>
      <c r="BA410" s="108"/>
      <c r="BB410" s="108"/>
      <c r="BC410" s="108"/>
      <c r="BD410" s="108"/>
      <c r="BE410" s="108"/>
      <c r="BF410" s="108"/>
      <c r="BG410" s="108"/>
      <c r="BH410" s="108"/>
      <c r="BI410" s="108"/>
      <c r="BJ410" s="108"/>
      <c r="BK410" s="108"/>
      <c r="BL410" s="108"/>
      <c r="BM410" s="108"/>
      <c r="BN410" s="108"/>
      <c r="BO410" s="108"/>
      <c r="BP410" s="108"/>
      <c r="BQ410" s="108"/>
      <c r="BR410" s="108"/>
      <c r="BS410" s="108"/>
      <c r="BT410" s="108"/>
      <c r="BU410" s="108"/>
      <c r="BV410" s="108"/>
      <c r="BW410" s="108"/>
      <c r="BX410" s="108"/>
      <c r="BY410" s="108"/>
      <c r="BZ410" s="108"/>
      <c r="CA410" s="108"/>
      <c r="CB410" s="108"/>
      <c r="CC410" s="108"/>
      <c r="CD410" s="108"/>
      <c r="CE410" s="108"/>
      <c r="CF410" s="108"/>
      <c r="CG410" s="108"/>
      <c r="CH410" s="108"/>
      <c r="CI410" s="108"/>
      <c r="CJ410" s="108"/>
      <c r="CK410" s="108"/>
      <c r="CL410" s="108"/>
      <c r="CM410" s="108"/>
      <c r="CN410" s="108"/>
      <c r="CO410" s="108"/>
      <c r="CP410" s="108"/>
      <c r="CQ410" s="108"/>
      <c r="CR410" s="108"/>
      <c r="CS410" s="108"/>
      <c r="CT410" s="108"/>
      <c r="CU410" s="108"/>
      <c r="CV410" s="108"/>
      <c r="CW410" s="108"/>
      <c r="CX410" s="108"/>
      <c r="CY410" s="108"/>
      <c r="CZ410" s="108"/>
      <c r="DA410" s="108"/>
      <c r="DB410" s="108"/>
      <c r="DC410" s="108"/>
      <c r="DD410" s="108"/>
      <c r="DE410" s="108"/>
      <c r="DF410" s="108"/>
      <c r="DG410" s="108"/>
      <c r="DH410" s="108"/>
      <c r="DI410" s="108"/>
      <c r="DJ410" s="108"/>
      <c r="DK410" s="108"/>
      <c r="DL410" s="108"/>
      <c r="DM410" s="108"/>
      <c r="DN410" s="108"/>
      <c r="DO410" s="108"/>
      <c r="DP410" s="108"/>
      <c r="DQ410" s="108"/>
      <c r="DR410" s="108"/>
      <c r="DS410" s="108"/>
      <c r="DT410" s="108"/>
      <c r="DU410" s="108"/>
      <c r="DV410" s="108"/>
      <c r="DW410" s="108"/>
      <c r="DX410" s="108"/>
      <c r="DY410" s="108"/>
      <c r="DZ410" s="108"/>
      <c r="EA410" s="108"/>
      <c r="EB410" s="108"/>
      <c r="EC410" s="108"/>
      <c r="ED410" s="108"/>
      <c r="EE410" s="108"/>
      <c r="EF410" s="108"/>
      <c r="EG410" s="108"/>
      <c r="EH410" s="108"/>
      <c r="EI410" s="108"/>
      <c r="EJ410" s="108"/>
      <c r="EK410" s="108"/>
      <c r="EL410" s="108"/>
      <c r="EM410" s="108"/>
      <c r="EN410" s="108"/>
      <c r="EO410" s="108"/>
      <c r="EP410" s="108"/>
      <c r="EQ410" s="108"/>
      <c r="ER410" s="108"/>
      <c r="ES410" s="108"/>
      <c r="ET410" s="108"/>
      <c r="EU410" s="108"/>
      <c r="EV410" s="108"/>
      <c r="EW410" s="108"/>
      <c r="EX410" s="108"/>
      <c r="EY410" s="108"/>
      <c r="EZ410" s="108"/>
      <c r="FA410" s="108"/>
      <c r="FB410" s="108"/>
      <c r="FC410" s="108"/>
      <c r="FD410" s="108"/>
      <c r="FE410" s="108"/>
      <c r="FF410" s="108"/>
      <c r="FG410" s="108"/>
      <c r="FH410" s="108"/>
      <c r="FI410" s="108"/>
      <c r="FJ410" s="108"/>
      <c r="FK410" s="108"/>
      <c r="FL410" s="108"/>
      <c r="FM410" s="108"/>
      <c r="FN410" s="108"/>
      <c r="FO410" s="108"/>
      <c r="FP410" s="108"/>
      <c r="FQ410" s="108"/>
      <c r="FR410" s="108"/>
      <c r="FS410" s="108"/>
      <c r="FT410" s="108"/>
      <c r="FU410" s="108"/>
      <c r="FV410" s="108"/>
      <c r="FW410" s="108"/>
      <c r="FX410" s="108"/>
      <c r="FY410" s="108"/>
      <c r="FZ410" s="108"/>
      <c r="GA410" s="108"/>
      <c r="GB410" s="108"/>
      <c r="GC410" s="108"/>
      <c r="GD410" s="108"/>
      <c r="GE410" s="108"/>
      <c r="GF410" s="108"/>
      <c r="GG410" s="108"/>
      <c r="GH410" s="108"/>
      <c r="GI410" s="108"/>
      <c r="GJ410" s="108"/>
      <c r="GK410" s="108"/>
      <c r="GL410" s="108"/>
      <c r="GM410" s="108"/>
      <c r="GN410" s="108"/>
      <c r="GO410" s="108"/>
      <c r="GP410" s="108"/>
      <c r="GQ410" s="108"/>
      <c r="GR410" s="108"/>
      <c r="GS410" s="108"/>
      <c r="GT410" s="108"/>
      <c r="GU410" s="108"/>
      <c r="GV410" s="108"/>
      <c r="GW410" s="108"/>
      <c r="GX410" s="108"/>
      <c r="GY410" s="108"/>
      <c r="GZ410" s="108"/>
      <c r="HA410" s="108"/>
      <c r="HB410" s="108"/>
      <c r="HC410" s="108"/>
      <c r="HD410" s="108"/>
      <c r="HE410" s="108"/>
      <c r="HF410" s="108"/>
      <c r="HG410" s="108"/>
      <c r="HH410" s="108"/>
      <c r="HI410" s="108"/>
      <c r="HJ410" s="108"/>
      <c r="HK410" s="108"/>
      <c r="HL410" s="108"/>
      <c r="HM410" s="108"/>
      <c r="HN410" s="108"/>
      <c r="HO410" s="108"/>
      <c r="HP410" s="108"/>
      <c r="HQ410" s="108"/>
      <c r="HR410" s="108"/>
      <c r="HS410" s="108"/>
      <c r="HT410" s="108"/>
      <c r="HU410" s="108"/>
      <c r="HV410" s="108"/>
      <c r="HW410" s="108"/>
      <c r="HX410" s="108"/>
      <c r="HY410" s="108"/>
      <c r="HZ410" s="108"/>
      <c r="IA410" s="108"/>
      <c r="IB410" s="108"/>
      <c r="IC410" s="108"/>
      <c r="ID410" s="108"/>
      <c r="IE410" s="108"/>
      <c r="IF410" s="108"/>
      <c r="IG410" s="108"/>
      <c r="IH410" s="108"/>
      <c r="II410" s="108"/>
      <c r="IJ410" s="108"/>
      <c r="IK410" s="108"/>
      <c r="IL410" s="108"/>
      <c r="IM410" s="108"/>
      <c r="IN410" s="108"/>
      <c r="IO410" s="108"/>
      <c r="IP410" s="108"/>
      <c r="IQ410" s="108"/>
      <c r="IR410" s="108"/>
      <c r="IS410" s="108"/>
      <c r="IT410" s="108"/>
      <c r="IU410" s="108"/>
      <c r="IV410" s="108"/>
      <c r="IW410" s="108"/>
    </row>
    <row r="411" customFormat="false" ht="27" hidden="false" customHeight="false" outlineLevel="0" collapsed="false">
      <c r="A411" s="128" t="n">
        <v>36887</v>
      </c>
      <c r="B411" s="101" t="s">
        <v>40</v>
      </c>
      <c r="C411" s="102" t="s">
        <v>851</v>
      </c>
      <c r="D411" s="101" t="s">
        <v>55</v>
      </c>
      <c r="E411" s="103"/>
      <c r="F411" s="103"/>
      <c r="G411" s="104" t="s">
        <v>43</v>
      </c>
      <c r="H411" s="103" t="n">
        <v>3</v>
      </c>
      <c r="I411" s="114" t="s">
        <v>852</v>
      </c>
      <c r="J411" s="104" t="s">
        <v>853</v>
      </c>
      <c r="K411" s="104" t="s">
        <v>571</v>
      </c>
      <c r="L411" s="104" t="s">
        <v>571</v>
      </c>
      <c r="M411" s="104" t="s">
        <v>571</v>
      </c>
      <c r="N411" s="105" t="n">
        <v>1</v>
      </c>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8"/>
      <c r="AL411" s="108"/>
      <c r="AM411" s="108"/>
      <c r="AN411" s="108"/>
      <c r="AO411" s="108"/>
      <c r="AP411" s="108"/>
      <c r="AQ411" s="108"/>
      <c r="AR411" s="108"/>
      <c r="AS411" s="108"/>
      <c r="AT411" s="108"/>
      <c r="AU411" s="108"/>
      <c r="AV411" s="108"/>
      <c r="AW411" s="108"/>
      <c r="AX411" s="108"/>
      <c r="AY411" s="108"/>
      <c r="AZ411" s="108"/>
      <c r="BA411" s="108"/>
      <c r="BB411" s="108"/>
      <c r="BC411" s="108"/>
      <c r="BD411" s="108"/>
      <c r="BE411" s="108"/>
      <c r="BF411" s="108"/>
      <c r="BG411" s="108"/>
      <c r="BH411" s="108"/>
      <c r="BI411" s="108"/>
      <c r="BJ411" s="108"/>
      <c r="BK411" s="108"/>
      <c r="BL411" s="108"/>
      <c r="BM411" s="108"/>
      <c r="BN411" s="108"/>
      <c r="BO411" s="108"/>
      <c r="BP411" s="108"/>
      <c r="BQ411" s="108"/>
      <c r="BR411" s="108"/>
      <c r="BS411" s="108"/>
      <c r="BT411" s="108"/>
      <c r="BU411" s="108"/>
      <c r="BV411" s="108"/>
      <c r="BW411" s="108"/>
      <c r="BX411" s="108"/>
      <c r="BY411" s="108"/>
      <c r="BZ411" s="108"/>
      <c r="CA411" s="108"/>
      <c r="CB411" s="108"/>
      <c r="CC411" s="108"/>
      <c r="CD411" s="108"/>
      <c r="CE411" s="108"/>
      <c r="CF411" s="108"/>
      <c r="CG411" s="108"/>
      <c r="CH411" s="108"/>
      <c r="CI411" s="108"/>
      <c r="CJ411" s="108"/>
      <c r="CK411" s="108"/>
      <c r="CL411" s="108"/>
      <c r="CM411" s="108"/>
      <c r="CN411" s="108"/>
      <c r="CO411" s="108"/>
      <c r="CP411" s="108"/>
      <c r="CQ411" s="108"/>
      <c r="CR411" s="108"/>
      <c r="CS411" s="108"/>
      <c r="CT411" s="108"/>
      <c r="CU411" s="108"/>
      <c r="CV411" s="108"/>
      <c r="CW411" s="108"/>
      <c r="CX411" s="108"/>
      <c r="CY411" s="108"/>
      <c r="CZ411" s="108"/>
      <c r="DA411" s="108"/>
      <c r="DB411" s="108"/>
      <c r="DC411" s="108"/>
      <c r="DD411" s="108"/>
      <c r="DE411" s="108"/>
      <c r="DF411" s="108"/>
      <c r="DG411" s="108"/>
      <c r="DH411" s="108"/>
      <c r="DI411" s="108"/>
      <c r="DJ411" s="108"/>
      <c r="DK411" s="108"/>
      <c r="DL411" s="108"/>
      <c r="DM411" s="108"/>
      <c r="DN411" s="108"/>
      <c r="DO411" s="108"/>
      <c r="DP411" s="108"/>
      <c r="DQ411" s="108"/>
      <c r="DR411" s="108"/>
      <c r="DS411" s="108"/>
      <c r="DT411" s="108"/>
      <c r="DU411" s="108"/>
      <c r="DV411" s="108"/>
      <c r="DW411" s="108"/>
      <c r="DX411" s="108"/>
      <c r="DY411" s="108"/>
      <c r="DZ411" s="108"/>
      <c r="EA411" s="108"/>
      <c r="EB411" s="108"/>
      <c r="EC411" s="108"/>
      <c r="ED411" s="108"/>
      <c r="EE411" s="108"/>
      <c r="EF411" s="108"/>
      <c r="EG411" s="108"/>
      <c r="EH411" s="108"/>
      <c r="EI411" s="108"/>
      <c r="EJ411" s="108"/>
      <c r="EK411" s="108"/>
      <c r="EL411" s="108"/>
      <c r="EM411" s="108"/>
      <c r="EN411" s="108"/>
      <c r="EO411" s="108"/>
      <c r="EP411" s="108"/>
      <c r="EQ411" s="108"/>
      <c r="ER411" s="108"/>
      <c r="ES411" s="108"/>
      <c r="ET411" s="108"/>
      <c r="EU411" s="108"/>
      <c r="EV411" s="108"/>
      <c r="EW411" s="108"/>
      <c r="EX411" s="108"/>
      <c r="EY411" s="108"/>
      <c r="EZ411" s="108"/>
      <c r="FA411" s="108"/>
      <c r="FB411" s="108"/>
      <c r="FC411" s="108"/>
      <c r="FD411" s="108"/>
      <c r="FE411" s="108"/>
      <c r="FF411" s="108"/>
      <c r="FG411" s="108"/>
      <c r="FH411" s="108"/>
      <c r="FI411" s="108"/>
      <c r="FJ411" s="108"/>
      <c r="FK411" s="108"/>
      <c r="FL411" s="108"/>
      <c r="FM411" s="108"/>
      <c r="FN411" s="108"/>
      <c r="FO411" s="108"/>
      <c r="FP411" s="108"/>
      <c r="FQ411" s="108"/>
      <c r="FR411" s="108"/>
      <c r="FS411" s="108"/>
      <c r="FT411" s="108"/>
      <c r="FU411" s="108"/>
      <c r="FV411" s="108"/>
      <c r="FW411" s="108"/>
      <c r="FX411" s="108"/>
      <c r="FY411" s="108"/>
      <c r="FZ411" s="108"/>
      <c r="GA411" s="108"/>
      <c r="GB411" s="108"/>
      <c r="GC411" s="108"/>
      <c r="GD411" s="108"/>
      <c r="GE411" s="108"/>
      <c r="GF411" s="108"/>
      <c r="GG411" s="108"/>
      <c r="GH411" s="108"/>
      <c r="GI411" s="108"/>
      <c r="GJ411" s="108"/>
      <c r="GK411" s="108"/>
      <c r="GL411" s="108"/>
      <c r="GM411" s="108"/>
      <c r="GN411" s="108"/>
      <c r="GO411" s="108"/>
      <c r="GP411" s="108"/>
      <c r="GQ411" s="108"/>
      <c r="GR411" s="108"/>
      <c r="GS411" s="108"/>
      <c r="GT411" s="108"/>
      <c r="GU411" s="108"/>
      <c r="GV411" s="108"/>
      <c r="GW411" s="108"/>
      <c r="GX411" s="108"/>
      <c r="GY411" s="108"/>
      <c r="GZ411" s="108"/>
      <c r="HA411" s="108"/>
      <c r="HB411" s="108"/>
      <c r="HC411" s="108"/>
      <c r="HD411" s="108"/>
      <c r="HE411" s="108"/>
      <c r="HF411" s="108"/>
      <c r="HG411" s="108"/>
      <c r="HH411" s="108"/>
      <c r="HI411" s="108"/>
      <c r="HJ411" s="108"/>
      <c r="HK411" s="108"/>
      <c r="HL411" s="108"/>
      <c r="HM411" s="108"/>
      <c r="HN411" s="108"/>
      <c r="HO411" s="108"/>
      <c r="HP411" s="108"/>
      <c r="HQ411" s="108"/>
      <c r="HR411" s="108"/>
      <c r="HS411" s="108"/>
      <c r="HT411" s="108"/>
      <c r="HU411" s="108"/>
      <c r="HV411" s="108"/>
      <c r="HW411" s="108"/>
      <c r="HX411" s="108"/>
      <c r="HY411" s="108"/>
      <c r="HZ411" s="108"/>
      <c r="IA411" s="108"/>
      <c r="IB411" s="108"/>
      <c r="IC411" s="108"/>
      <c r="ID411" s="108"/>
      <c r="IE411" s="108"/>
      <c r="IF411" s="108"/>
      <c r="IG411" s="108"/>
      <c r="IH411" s="108"/>
      <c r="II411" s="108"/>
      <c r="IJ411" s="108"/>
      <c r="IK411" s="108"/>
      <c r="IL411" s="108"/>
      <c r="IM411" s="108"/>
      <c r="IN411" s="108"/>
      <c r="IO411" s="108"/>
      <c r="IP411" s="108"/>
      <c r="IQ411" s="108"/>
      <c r="IR411" s="108"/>
      <c r="IS411" s="108"/>
      <c r="IT411" s="108"/>
      <c r="IU411" s="108"/>
      <c r="IV411" s="108"/>
      <c r="IW411" s="108"/>
    </row>
    <row r="412" customFormat="false" ht="39" hidden="false" customHeight="true" outlineLevel="0" collapsed="false">
      <c r="A412" s="121" t="n">
        <v>36887</v>
      </c>
      <c r="B412" s="122" t="s">
        <v>40</v>
      </c>
      <c r="C412" s="123" t="s">
        <v>854</v>
      </c>
      <c r="D412" s="122" t="s">
        <v>51</v>
      </c>
      <c r="E412" s="124"/>
      <c r="F412" s="124"/>
      <c r="G412" s="125" t="s">
        <v>43</v>
      </c>
      <c r="H412" s="124" t="n">
        <v>1</v>
      </c>
      <c r="I412" s="130" t="s">
        <v>855</v>
      </c>
      <c r="J412" s="122" t="s">
        <v>828</v>
      </c>
      <c r="K412" s="125" t="s">
        <v>575</v>
      </c>
      <c r="L412" s="125" t="s">
        <v>575</v>
      </c>
      <c r="M412" s="125" t="s">
        <v>575</v>
      </c>
      <c r="N412" s="126" t="n">
        <v>1</v>
      </c>
      <c r="O412" s="131"/>
      <c r="P412" s="131"/>
      <c r="Q412" s="131"/>
      <c r="R412" s="131"/>
      <c r="S412" s="131"/>
      <c r="T412" s="131"/>
      <c r="U412" s="131"/>
      <c r="V412" s="131"/>
      <c r="W412" s="131"/>
      <c r="X412" s="131"/>
      <c r="Y412" s="131"/>
      <c r="Z412" s="131"/>
      <c r="AA412" s="131"/>
      <c r="AB412" s="131"/>
      <c r="AC412" s="131"/>
      <c r="AD412" s="131"/>
      <c r="AE412" s="131"/>
      <c r="AF412" s="131"/>
      <c r="AG412" s="131"/>
      <c r="AH412" s="131"/>
      <c r="AI412" s="131"/>
      <c r="AJ412" s="131"/>
      <c r="AK412" s="131"/>
      <c r="AL412" s="131"/>
      <c r="AM412" s="131"/>
      <c r="AN412" s="131"/>
      <c r="AO412" s="131"/>
      <c r="AP412" s="131"/>
      <c r="AQ412" s="131"/>
      <c r="AR412" s="131"/>
      <c r="AS412" s="131"/>
      <c r="AT412" s="131"/>
      <c r="AU412" s="131"/>
      <c r="AV412" s="131"/>
      <c r="AW412" s="131"/>
      <c r="AX412" s="131"/>
      <c r="AY412" s="131"/>
      <c r="AZ412" s="131"/>
      <c r="BA412" s="131"/>
      <c r="BB412" s="131"/>
      <c r="BC412" s="131"/>
      <c r="BD412" s="131"/>
      <c r="BE412" s="131"/>
      <c r="BF412" s="131"/>
      <c r="BG412" s="131"/>
      <c r="BH412" s="131"/>
      <c r="BI412" s="131"/>
      <c r="BJ412" s="131"/>
      <c r="BK412" s="131"/>
      <c r="BL412" s="131"/>
      <c r="BM412" s="131"/>
      <c r="BN412" s="131"/>
      <c r="BO412" s="131"/>
      <c r="BP412" s="131"/>
      <c r="BQ412" s="131"/>
      <c r="BR412" s="131"/>
      <c r="BS412" s="131"/>
      <c r="BT412" s="131"/>
      <c r="BU412" s="131"/>
      <c r="BV412" s="131"/>
      <c r="BW412" s="131"/>
      <c r="BX412" s="131"/>
      <c r="BY412" s="131"/>
      <c r="BZ412" s="131"/>
      <c r="CA412" s="131"/>
      <c r="CB412" s="131"/>
      <c r="CC412" s="131"/>
      <c r="CD412" s="131"/>
      <c r="CE412" s="131"/>
      <c r="CF412" s="131"/>
      <c r="CG412" s="131"/>
      <c r="CH412" s="131"/>
      <c r="CI412" s="131"/>
      <c r="CJ412" s="131"/>
      <c r="CK412" s="131"/>
      <c r="CL412" s="131"/>
      <c r="CM412" s="131"/>
      <c r="CN412" s="131"/>
      <c r="CO412" s="131"/>
      <c r="CP412" s="131"/>
      <c r="CQ412" s="131"/>
      <c r="CR412" s="131"/>
      <c r="CS412" s="131"/>
      <c r="CT412" s="131"/>
      <c r="CU412" s="131"/>
      <c r="CV412" s="131"/>
      <c r="CW412" s="131"/>
      <c r="CX412" s="131"/>
      <c r="CY412" s="131"/>
      <c r="CZ412" s="131"/>
      <c r="DA412" s="131"/>
      <c r="DB412" s="131"/>
      <c r="DC412" s="131"/>
      <c r="DD412" s="131"/>
      <c r="DE412" s="131"/>
      <c r="DF412" s="131"/>
      <c r="DG412" s="131"/>
      <c r="DH412" s="131"/>
      <c r="DI412" s="131"/>
      <c r="DJ412" s="131"/>
      <c r="DK412" s="131"/>
      <c r="DL412" s="131"/>
      <c r="DM412" s="131"/>
      <c r="DN412" s="131"/>
      <c r="DO412" s="131"/>
      <c r="DP412" s="131"/>
      <c r="DQ412" s="131"/>
      <c r="DR412" s="131"/>
      <c r="DS412" s="131"/>
      <c r="DT412" s="131"/>
      <c r="DU412" s="131"/>
      <c r="DV412" s="131"/>
      <c r="DW412" s="131"/>
      <c r="DX412" s="131"/>
      <c r="DY412" s="131"/>
      <c r="DZ412" s="131"/>
      <c r="EA412" s="131"/>
      <c r="EB412" s="131"/>
      <c r="EC412" s="131"/>
      <c r="ED412" s="131"/>
      <c r="EE412" s="131"/>
      <c r="EF412" s="131"/>
      <c r="EG412" s="131"/>
      <c r="EH412" s="131"/>
      <c r="EI412" s="131"/>
      <c r="EJ412" s="131"/>
      <c r="EK412" s="131"/>
      <c r="EL412" s="131"/>
      <c r="EM412" s="131"/>
      <c r="EN412" s="131"/>
      <c r="EO412" s="131"/>
      <c r="EP412" s="131"/>
      <c r="EQ412" s="131"/>
      <c r="ER412" s="131"/>
      <c r="ES412" s="131"/>
      <c r="ET412" s="131"/>
      <c r="EU412" s="131"/>
      <c r="EV412" s="131"/>
      <c r="EW412" s="131"/>
      <c r="EX412" s="131"/>
      <c r="EY412" s="131"/>
      <c r="EZ412" s="131"/>
      <c r="FA412" s="131"/>
      <c r="FB412" s="131"/>
      <c r="FC412" s="131"/>
      <c r="FD412" s="131"/>
      <c r="FE412" s="131"/>
      <c r="FF412" s="131"/>
      <c r="FG412" s="131"/>
      <c r="FH412" s="131"/>
      <c r="FI412" s="131"/>
      <c r="FJ412" s="131"/>
      <c r="FK412" s="131"/>
      <c r="FL412" s="131"/>
      <c r="FM412" s="131"/>
      <c r="FN412" s="131"/>
      <c r="FO412" s="131"/>
      <c r="FP412" s="131"/>
      <c r="FQ412" s="131"/>
      <c r="FR412" s="131"/>
      <c r="FS412" s="131"/>
      <c r="FT412" s="131"/>
      <c r="FU412" s="131"/>
      <c r="FV412" s="131"/>
      <c r="FW412" s="131"/>
      <c r="FX412" s="131"/>
      <c r="FY412" s="131"/>
      <c r="FZ412" s="131"/>
      <c r="GA412" s="131"/>
      <c r="GB412" s="131"/>
      <c r="GC412" s="131"/>
      <c r="GD412" s="131"/>
      <c r="GE412" s="131"/>
      <c r="GF412" s="131"/>
      <c r="GG412" s="131"/>
      <c r="GH412" s="131"/>
      <c r="GI412" s="131"/>
      <c r="GJ412" s="131"/>
      <c r="GK412" s="131"/>
      <c r="GL412" s="131"/>
      <c r="GM412" s="131"/>
      <c r="GN412" s="131"/>
      <c r="GO412" s="131"/>
      <c r="GP412" s="131"/>
      <c r="GQ412" s="131"/>
      <c r="GR412" s="131"/>
      <c r="GS412" s="131"/>
      <c r="GT412" s="131"/>
      <c r="GU412" s="131"/>
      <c r="GV412" s="131"/>
      <c r="GW412" s="131"/>
      <c r="GX412" s="131"/>
      <c r="GY412" s="131"/>
      <c r="GZ412" s="131"/>
      <c r="HA412" s="131"/>
      <c r="HB412" s="131"/>
      <c r="HC412" s="131"/>
      <c r="HD412" s="131"/>
      <c r="HE412" s="131"/>
      <c r="HF412" s="131"/>
      <c r="HG412" s="131"/>
      <c r="HH412" s="131"/>
      <c r="HI412" s="131"/>
      <c r="HJ412" s="131"/>
      <c r="HK412" s="131"/>
      <c r="HL412" s="131"/>
      <c r="HM412" s="131"/>
      <c r="HN412" s="131"/>
      <c r="HO412" s="131"/>
      <c r="HP412" s="131"/>
      <c r="HQ412" s="131"/>
      <c r="HR412" s="131"/>
      <c r="HS412" s="131"/>
      <c r="HT412" s="131"/>
      <c r="HU412" s="131"/>
      <c r="HV412" s="131"/>
      <c r="HW412" s="131"/>
      <c r="HX412" s="131"/>
      <c r="HY412" s="131"/>
      <c r="HZ412" s="131"/>
      <c r="IA412" s="131"/>
      <c r="IB412" s="131"/>
      <c r="IC412" s="131"/>
      <c r="ID412" s="131"/>
      <c r="IE412" s="131"/>
      <c r="IF412" s="131"/>
      <c r="IG412" s="131"/>
      <c r="IH412" s="131"/>
      <c r="II412" s="131"/>
      <c r="IJ412" s="131"/>
      <c r="IK412" s="131"/>
      <c r="IL412" s="131"/>
      <c r="IM412" s="131"/>
      <c r="IN412" s="131"/>
      <c r="IO412" s="131"/>
      <c r="IP412" s="131"/>
      <c r="IQ412" s="131"/>
      <c r="IR412" s="131"/>
      <c r="IS412" s="131"/>
      <c r="IT412" s="131"/>
      <c r="IU412" s="131"/>
      <c r="IV412" s="131"/>
      <c r="IW412" s="131"/>
    </row>
    <row r="413" customFormat="false" ht="13.5" hidden="false" customHeight="false" outlineLevel="0" collapsed="false">
      <c r="A413" s="94" t="s">
        <v>856</v>
      </c>
      <c r="B413" s="95"/>
      <c r="C413" s="96"/>
      <c r="D413" s="95" t="n">
        <f aca="false">COUNT(H416:H427)</f>
        <v>12</v>
      </c>
      <c r="E413" s="97"/>
      <c r="F413" s="97"/>
      <c r="G413" s="98"/>
      <c r="H413" s="97"/>
      <c r="I413" s="114"/>
      <c r="J413" s="98"/>
      <c r="K413" s="98"/>
      <c r="L413" s="98"/>
      <c r="M413" s="98"/>
      <c r="N413" s="99"/>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8"/>
      <c r="AL413" s="108"/>
      <c r="AM413" s="108"/>
      <c r="AN413" s="108"/>
      <c r="AO413" s="108"/>
      <c r="AP413" s="108"/>
      <c r="AQ413" s="108"/>
      <c r="AR413" s="108"/>
      <c r="AS413" s="108"/>
      <c r="AT413" s="108"/>
      <c r="AU413" s="108"/>
      <c r="AV413" s="108"/>
      <c r="AW413" s="108"/>
      <c r="AX413" s="108"/>
      <c r="AY413" s="108"/>
      <c r="AZ413" s="108"/>
      <c r="BA413" s="108"/>
      <c r="BB413" s="108"/>
      <c r="BC413" s="108"/>
      <c r="BD413" s="108"/>
      <c r="BE413" s="108"/>
      <c r="BF413" s="108"/>
      <c r="BG413" s="108"/>
      <c r="BH413" s="108"/>
      <c r="BI413" s="108"/>
      <c r="BJ413" s="108"/>
      <c r="BK413" s="108"/>
      <c r="BL413" s="108"/>
      <c r="BM413" s="108"/>
      <c r="BN413" s="108"/>
      <c r="BO413" s="108"/>
      <c r="BP413" s="108"/>
      <c r="BQ413" s="108"/>
      <c r="BR413" s="108"/>
      <c r="BS413" s="108"/>
      <c r="BT413" s="108"/>
      <c r="BU413" s="108"/>
      <c r="BV413" s="108"/>
      <c r="BW413" s="108"/>
      <c r="BX413" s="108"/>
      <c r="BY413" s="108"/>
      <c r="BZ413" s="108"/>
      <c r="CA413" s="108"/>
      <c r="CB413" s="108"/>
      <c r="CC413" s="108"/>
      <c r="CD413" s="108"/>
      <c r="CE413" s="108"/>
      <c r="CF413" s="108"/>
      <c r="CG413" s="108"/>
      <c r="CH413" s="108"/>
      <c r="CI413" s="108"/>
      <c r="CJ413" s="108"/>
      <c r="CK413" s="108"/>
      <c r="CL413" s="108"/>
      <c r="CM413" s="108"/>
      <c r="CN413" s="108"/>
      <c r="CO413" s="108"/>
      <c r="CP413" s="108"/>
      <c r="CQ413" s="108"/>
      <c r="CR413" s="108"/>
      <c r="CS413" s="108"/>
      <c r="CT413" s="108"/>
      <c r="CU413" s="108"/>
      <c r="CV413" s="108"/>
      <c r="CW413" s="108"/>
      <c r="CX413" s="108"/>
      <c r="CY413" s="108"/>
      <c r="CZ413" s="108"/>
      <c r="DA413" s="108"/>
      <c r="DB413" s="108"/>
      <c r="DC413" s="108"/>
      <c r="DD413" s="108"/>
      <c r="DE413" s="108"/>
      <c r="DF413" s="108"/>
      <c r="DG413" s="108"/>
      <c r="DH413" s="108"/>
      <c r="DI413" s="108"/>
      <c r="DJ413" s="108"/>
      <c r="DK413" s="108"/>
      <c r="DL413" s="108"/>
      <c r="DM413" s="108"/>
      <c r="DN413" s="108"/>
      <c r="DO413" s="108"/>
      <c r="DP413" s="108"/>
      <c r="DQ413" s="108"/>
      <c r="DR413" s="108"/>
      <c r="DS413" s="108"/>
      <c r="DT413" s="108"/>
      <c r="DU413" s="108"/>
      <c r="DV413" s="108"/>
      <c r="DW413" s="108"/>
      <c r="DX413" s="108"/>
      <c r="DY413" s="108"/>
      <c r="DZ413" s="108"/>
      <c r="EA413" s="108"/>
      <c r="EB413" s="108"/>
      <c r="EC413" s="108"/>
      <c r="ED413" s="108"/>
      <c r="EE413" s="108"/>
      <c r="EF413" s="108"/>
      <c r="EG413" s="108"/>
      <c r="EH413" s="108"/>
      <c r="EI413" s="108"/>
      <c r="EJ413" s="108"/>
      <c r="EK413" s="108"/>
      <c r="EL413" s="108"/>
      <c r="EM413" s="108"/>
      <c r="EN413" s="108"/>
      <c r="EO413" s="108"/>
      <c r="EP413" s="108"/>
      <c r="EQ413" s="108"/>
      <c r="ER413" s="108"/>
      <c r="ES413" s="108"/>
      <c r="ET413" s="108"/>
      <c r="EU413" s="108"/>
      <c r="EV413" s="108"/>
      <c r="EW413" s="108"/>
      <c r="EX413" s="108"/>
      <c r="EY413" s="108"/>
      <c r="EZ413" s="108"/>
      <c r="FA413" s="108"/>
      <c r="FB413" s="108"/>
      <c r="FC413" s="108"/>
      <c r="FD413" s="108"/>
      <c r="FE413" s="108"/>
      <c r="FF413" s="108"/>
      <c r="FG413" s="108"/>
      <c r="FH413" s="108"/>
      <c r="FI413" s="108"/>
      <c r="FJ413" s="108"/>
      <c r="FK413" s="108"/>
      <c r="FL413" s="108"/>
      <c r="FM413" s="108"/>
      <c r="FN413" s="108"/>
      <c r="FO413" s="108"/>
      <c r="FP413" s="108"/>
      <c r="FQ413" s="108"/>
      <c r="FR413" s="108"/>
      <c r="FS413" s="108"/>
      <c r="FT413" s="108"/>
      <c r="FU413" s="108"/>
      <c r="FV413" s="108"/>
      <c r="FW413" s="108"/>
      <c r="FX413" s="108"/>
      <c r="FY413" s="108"/>
      <c r="FZ413" s="108"/>
      <c r="GA413" s="108"/>
      <c r="GB413" s="108"/>
      <c r="GC413" s="108"/>
      <c r="GD413" s="108"/>
      <c r="GE413" s="108"/>
      <c r="GF413" s="108"/>
      <c r="GG413" s="108"/>
      <c r="GH413" s="108"/>
      <c r="GI413" s="108"/>
      <c r="GJ413" s="108"/>
      <c r="GK413" s="108"/>
      <c r="GL413" s="108"/>
      <c r="GM413" s="108"/>
      <c r="GN413" s="108"/>
      <c r="GO413" s="108"/>
      <c r="GP413" s="108"/>
      <c r="GQ413" s="108"/>
      <c r="GR413" s="108"/>
      <c r="GS413" s="108"/>
      <c r="GT413" s="108"/>
      <c r="GU413" s="108"/>
      <c r="GV413" s="108"/>
      <c r="GW413" s="108"/>
      <c r="GX413" s="108"/>
      <c r="GY413" s="108"/>
      <c r="GZ413" s="108"/>
      <c r="HA413" s="108"/>
      <c r="HB413" s="108"/>
      <c r="HC413" s="108"/>
      <c r="HD413" s="108"/>
      <c r="HE413" s="108"/>
      <c r="HF413" s="108"/>
      <c r="HG413" s="108"/>
      <c r="HH413" s="108"/>
      <c r="HI413" s="108"/>
      <c r="HJ413" s="108"/>
      <c r="HK413" s="108"/>
      <c r="HL413" s="108"/>
      <c r="HM413" s="108"/>
      <c r="HN413" s="108"/>
      <c r="HO413" s="108"/>
      <c r="HP413" s="108"/>
      <c r="HQ413" s="108"/>
      <c r="HR413" s="108"/>
      <c r="HS413" s="108"/>
      <c r="HT413" s="108"/>
      <c r="HU413" s="108"/>
      <c r="HV413" s="108"/>
      <c r="HW413" s="108"/>
      <c r="HX413" s="108"/>
      <c r="HY413" s="108"/>
      <c r="HZ413" s="108"/>
      <c r="IA413" s="108"/>
      <c r="IB413" s="108"/>
      <c r="IC413" s="108"/>
      <c r="ID413" s="108"/>
      <c r="IE413" s="108"/>
      <c r="IF413" s="108"/>
      <c r="IG413" s="108"/>
      <c r="IH413" s="108"/>
      <c r="II413" s="108"/>
      <c r="IJ413" s="108"/>
      <c r="IK413" s="108"/>
      <c r="IL413" s="108"/>
      <c r="IM413" s="108"/>
      <c r="IN413" s="108"/>
      <c r="IO413" s="108"/>
      <c r="IP413" s="108"/>
      <c r="IQ413" s="108"/>
      <c r="IR413" s="108"/>
      <c r="IS413" s="108"/>
      <c r="IT413" s="108"/>
      <c r="IU413" s="108"/>
      <c r="IV413" s="108"/>
      <c r="IW413" s="108"/>
    </row>
    <row r="414" customFormat="false" ht="13.5" hidden="false" customHeight="false" outlineLevel="0" collapsed="false">
      <c r="A414" s="94"/>
      <c r="B414" s="95"/>
      <c r="C414" s="96"/>
      <c r="D414" s="95"/>
      <c r="E414" s="97"/>
      <c r="F414" s="97"/>
      <c r="G414" s="98"/>
      <c r="H414" s="97"/>
      <c r="I414" s="114"/>
      <c r="J414" s="98"/>
      <c r="K414" s="98"/>
      <c r="L414" s="98"/>
      <c r="M414" s="98"/>
      <c r="N414" s="99"/>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8"/>
      <c r="AL414" s="108"/>
      <c r="AM414" s="108"/>
      <c r="AN414" s="108"/>
      <c r="AO414" s="108"/>
      <c r="AP414" s="108"/>
      <c r="AQ414" s="108"/>
      <c r="AR414" s="108"/>
      <c r="AS414" s="108"/>
      <c r="AT414" s="108"/>
      <c r="AU414" s="108"/>
      <c r="AV414" s="108"/>
      <c r="AW414" s="108"/>
      <c r="AX414" s="108"/>
      <c r="AY414" s="108"/>
      <c r="AZ414" s="108"/>
      <c r="BA414" s="108"/>
      <c r="BB414" s="108"/>
      <c r="BC414" s="108"/>
      <c r="BD414" s="108"/>
      <c r="BE414" s="108"/>
      <c r="BF414" s="108"/>
      <c r="BG414" s="108"/>
      <c r="BH414" s="108"/>
      <c r="BI414" s="108"/>
      <c r="BJ414" s="108"/>
      <c r="BK414" s="108"/>
      <c r="BL414" s="108"/>
      <c r="BM414" s="108"/>
      <c r="BN414" s="108"/>
      <c r="BO414" s="108"/>
      <c r="BP414" s="108"/>
      <c r="BQ414" s="108"/>
      <c r="BR414" s="108"/>
      <c r="BS414" s="108"/>
      <c r="BT414" s="108"/>
      <c r="BU414" s="108"/>
      <c r="BV414" s="108"/>
      <c r="BW414" s="108"/>
      <c r="BX414" s="108"/>
      <c r="BY414" s="108"/>
      <c r="BZ414" s="108"/>
      <c r="CA414" s="108"/>
      <c r="CB414" s="108"/>
      <c r="CC414" s="108"/>
      <c r="CD414" s="108"/>
      <c r="CE414" s="108"/>
      <c r="CF414" s="108"/>
      <c r="CG414" s="108"/>
      <c r="CH414" s="108"/>
      <c r="CI414" s="108"/>
      <c r="CJ414" s="108"/>
      <c r="CK414" s="108"/>
      <c r="CL414" s="108"/>
      <c r="CM414" s="108"/>
      <c r="CN414" s="108"/>
      <c r="CO414" s="108"/>
      <c r="CP414" s="108"/>
      <c r="CQ414" s="108"/>
      <c r="CR414" s="108"/>
      <c r="CS414" s="108"/>
      <c r="CT414" s="108"/>
      <c r="CU414" s="108"/>
      <c r="CV414" s="108"/>
      <c r="CW414" s="108"/>
      <c r="CX414" s="108"/>
      <c r="CY414" s="108"/>
      <c r="CZ414" s="108"/>
      <c r="DA414" s="108"/>
      <c r="DB414" s="108"/>
      <c r="DC414" s="108"/>
      <c r="DD414" s="108"/>
      <c r="DE414" s="108"/>
      <c r="DF414" s="108"/>
      <c r="DG414" s="108"/>
      <c r="DH414" s="108"/>
      <c r="DI414" s="108"/>
      <c r="DJ414" s="108"/>
      <c r="DK414" s="108"/>
      <c r="DL414" s="108"/>
      <c r="DM414" s="108"/>
      <c r="DN414" s="108"/>
      <c r="DO414" s="108"/>
      <c r="DP414" s="108"/>
      <c r="DQ414" s="108"/>
      <c r="DR414" s="108"/>
      <c r="DS414" s="108"/>
      <c r="DT414" s="108"/>
      <c r="DU414" s="108"/>
      <c r="DV414" s="108"/>
      <c r="DW414" s="108"/>
      <c r="DX414" s="108"/>
      <c r="DY414" s="108"/>
      <c r="DZ414" s="108"/>
      <c r="EA414" s="108"/>
      <c r="EB414" s="108"/>
      <c r="EC414" s="108"/>
      <c r="ED414" s="108"/>
      <c r="EE414" s="108"/>
      <c r="EF414" s="108"/>
      <c r="EG414" s="108"/>
      <c r="EH414" s="108"/>
      <c r="EI414" s="108"/>
      <c r="EJ414" s="108"/>
      <c r="EK414" s="108"/>
      <c r="EL414" s="108"/>
      <c r="EM414" s="108"/>
      <c r="EN414" s="108"/>
      <c r="EO414" s="108"/>
      <c r="EP414" s="108"/>
      <c r="EQ414" s="108"/>
      <c r="ER414" s="108"/>
      <c r="ES414" s="108"/>
      <c r="ET414" s="108"/>
      <c r="EU414" s="108"/>
      <c r="EV414" s="108"/>
      <c r="EW414" s="108"/>
      <c r="EX414" s="108"/>
      <c r="EY414" s="108"/>
      <c r="EZ414" s="108"/>
      <c r="FA414" s="108"/>
      <c r="FB414" s="108"/>
      <c r="FC414" s="108"/>
      <c r="FD414" s="108"/>
      <c r="FE414" s="108"/>
      <c r="FF414" s="108"/>
      <c r="FG414" s="108"/>
      <c r="FH414" s="108"/>
      <c r="FI414" s="108"/>
      <c r="FJ414" s="108"/>
      <c r="FK414" s="108"/>
      <c r="FL414" s="108"/>
      <c r="FM414" s="108"/>
      <c r="FN414" s="108"/>
      <c r="FO414" s="108"/>
      <c r="FP414" s="108"/>
      <c r="FQ414" s="108"/>
      <c r="FR414" s="108"/>
      <c r="FS414" s="108"/>
      <c r="FT414" s="108"/>
      <c r="FU414" s="108"/>
      <c r="FV414" s="108"/>
      <c r="FW414" s="108"/>
      <c r="FX414" s="108"/>
      <c r="FY414" s="108"/>
      <c r="FZ414" s="108"/>
      <c r="GA414" s="108"/>
      <c r="GB414" s="108"/>
      <c r="GC414" s="108"/>
      <c r="GD414" s="108"/>
      <c r="GE414" s="108"/>
      <c r="GF414" s="108"/>
      <c r="GG414" s="108"/>
      <c r="GH414" s="108"/>
      <c r="GI414" s="108"/>
      <c r="GJ414" s="108"/>
      <c r="GK414" s="108"/>
      <c r="GL414" s="108"/>
      <c r="GM414" s="108"/>
      <c r="GN414" s="108"/>
      <c r="GO414" s="108"/>
      <c r="GP414" s="108"/>
      <c r="GQ414" s="108"/>
      <c r="GR414" s="108"/>
      <c r="GS414" s="108"/>
      <c r="GT414" s="108"/>
      <c r="GU414" s="108"/>
      <c r="GV414" s="108"/>
      <c r="GW414" s="108"/>
      <c r="GX414" s="108"/>
      <c r="GY414" s="108"/>
      <c r="GZ414" s="108"/>
      <c r="HA414" s="108"/>
      <c r="HB414" s="108"/>
      <c r="HC414" s="108"/>
      <c r="HD414" s="108"/>
      <c r="HE414" s="108"/>
      <c r="HF414" s="108"/>
      <c r="HG414" s="108"/>
      <c r="HH414" s="108"/>
      <c r="HI414" s="108"/>
      <c r="HJ414" s="108"/>
      <c r="HK414" s="108"/>
      <c r="HL414" s="108"/>
      <c r="HM414" s="108"/>
      <c r="HN414" s="108"/>
      <c r="HO414" s="108"/>
      <c r="HP414" s="108"/>
      <c r="HQ414" s="108"/>
      <c r="HR414" s="108"/>
      <c r="HS414" s="108"/>
      <c r="HT414" s="108"/>
      <c r="HU414" s="108"/>
      <c r="HV414" s="108"/>
      <c r="HW414" s="108"/>
      <c r="HX414" s="108"/>
      <c r="HY414" s="108"/>
      <c r="HZ414" s="108"/>
      <c r="IA414" s="108"/>
      <c r="IB414" s="108"/>
      <c r="IC414" s="108"/>
      <c r="ID414" s="108"/>
      <c r="IE414" s="108"/>
      <c r="IF414" s="108"/>
      <c r="IG414" s="108"/>
      <c r="IH414" s="108"/>
      <c r="II414" s="108"/>
      <c r="IJ414" s="108"/>
      <c r="IK414" s="108"/>
      <c r="IL414" s="108"/>
      <c r="IM414" s="108"/>
      <c r="IN414" s="108"/>
      <c r="IO414" s="108"/>
      <c r="IP414" s="108"/>
      <c r="IQ414" s="108"/>
      <c r="IR414" s="108"/>
      <c r="IS414" s="108"/>
      <c r="IT414" s="108"/>
      <c r="IU414" s="108"/>
      <c r="IV414" s="108"/>
      <c r="IW414" s="108"/>
    </row>
    <row r="415" customFormat="false" ht="13.5" hidden="false" customHeight="false" outlineLevel="0" collapsed="false">
      <c r="A415" s="132"/>
      <c r="B415" s="101"/>
      <c r="C415" s="102"/>
      <c r="D415" s="101"/>
      <c r="E415" s="103"/>
      <c r="F415" s="103"/>
      <c r="G415" s="104"/>
      <c r="H415" s="103"/>
      <c r="I415" s="114"/>
      <c r="J415" s="104"/>
      <c r="K415" s="104"/>
      <c r="L415" s="104"/>
      <c r="M415" s="104"/>
      <c r="N415" s="105"/>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8"/>
      <c r="AL415" s="108"/>
      <c r="AM415" s="108"/>
      <c r="AN415" s="108"/>
      <c r="AO415" s="108"/>
      <c r="AP415" s="108"/>
      <c r="AQ415" s="108"/>
      <c r="AR415" s="108"/>
      <c r="AS415" s="108"/>
      <c r="AT415" s="108"/>
      <c r="AU415" s="108"/>
      <c r="AV415" s="108"/>
      <c r="AW415" s="108"/>
      <c r="AX415" s="108"/>
      <c r="AY415" s="108"/>
      <c r="AZ415" s="108"/>
      <c r="BA415" s="108"/>
      <c r="BB415" s="108"/>
      <c r="BC415" s="108"/>
      <c r="BD415" s="108"/>
      <c r="BE415" s="108"/>
      <c r="BF415" s="108"/>
      <c r="BG415" s="108"/>
      <c r="BH415" s="108"/>
      <c r="BI415" s="108"/>
      <c r="BJ415" s="108"/>
      <c r="BK415" s="108"/>
      <c r="BL415" s="108"/>
      <c r="BM415" s="108"/>
      <c r="BN415" s="108"/>
      <c r="BO415" s="108"/>
      <c r="BP415" s="108"/>
      <c r="BQ415" s="108"/>
      <c r="BR415" s="108"/>
      <c r="BS415" s="108"/>
      <c r="BT415" s="108"/>
      <c r="BU415" s="108"/>
      <c r="BV415" s="108"/>
      <c r="BW415" s="108"/>
      <c r="BX415" s="108"/>
      <c r="BY415" s="108"/>
      <c r="BZ415" s="108"/>
      <c r="CA415" s="108"/>
      <c r="CB415" s="108"/>
      <c r="CC415" s="108"/>
      <c r="CD415" s="108"/>
      <c r="CE415" s="108"/>
      <c r="CF415" s="108"/>
      <c r="CG415" s="108"/>
      <c r="CH415" s="108"/>
      <c r="CI415" s="108"/>
      <c r="CJ415" s="108"/>
      <c r="CK415" s="108"/>
      <c r="CL415" s="108"/>
      <c r="CM415" s="108"/>
      <c r="CN415" s="108"/>
      <c r="CO415" s="108"/>
      <c r="CP415" s="108"/>
      <c r="CQ415" s="108"/>
      <c r="CR415" s="108"/>
      <c r="CS415" s="108"/>
      <c r="CT415" s="108"/>
      <c r="CU415" s="108"/>
      <c r="CV415" s="108"/>
      <c r="CW415" s="108"/>
      <c r="CX415" s="108"/>
      <c r="CY415" s="108"/>
      <c r="CZ415" s="108"/>
      <c r="DA415" s="108"/>
      <c r="DB415" s="108"/>
      <c r="DC415" s="108"/>
      <c r="DD415" s="108"/>
      <c r="DE415" s="108"/>
      <c r="DF415" s="108"/>
      <c r="DG415" s="108"/>
      <c r="DH415" s="108"/>
      <c r="DI415" s="108"/>
      <c r="DJ415" s="108"/>
      <c r="DK415" s="108"/>
      <c r="DL415" s="108"/>
      <c r="DM415" s="108"/>
      <c r="DN415" s="108"/>
      <c r="DO415" s="108"/>
      <c r="DP415" s="108"/>
      <c r="DQ415" s="108"/>
      <c r="DR415" s="108"/>
      <c r="DS415" s="108"/>
      <c r="DT415" s="108"/>
      <c r="DU415" s="108"/>
      <c r="DV415" s="108"/>
      <c r="DW415" s="108"/>
      <c r="DX415" s="108"/>
      <c r="DY415" s="108"/>
      <c r="DZ415" s="108"/>
      <c r="EA415" s="108"/>
      <c r="EB415" s="108"/>
      <c r="EC415" s="108"/>
      <c r="ED415" s="108"/>
      <c r="EE415" s="108"/>
      <c r="EF415" s="108"/>
      <c r="EG415" s="108"/>
      <c r="EH415" s="108"/>
      <c r="EI415" s="108"/>
      <c r="EJ415" s="108"/>
      <c r="EK415" s="108"/>
      <c r="EL415" s="108"/>
      <c r="EM415" s="108"/>
      <c r="EN415" s="108"/>
      <c r="EO415" s="108"/>
      <c r="EP415" s="108"/>
      <c r="EQ415" s="108"/>
      <c r="ER415" s="108"/>
      <c r="ES415" s="108"/>
      <c r="ET415" s="108"/>
      <c r="EU415" s="108"/>
      <c r="EV415" s="108"/>
      <c r="EW415" s="108"/>
      <c r="EX415" s="108"/>
      <c r="EY415" s="108"/>
      <c r="EZ415" s="108"/>
      <c r="FA415" s="108"/>
      <c r="FB415" s="108"/>
      <c r="FC415" s="108"/>
      <c r="FD415" s="108"/>
      <c r="FE415" s="108"/>
      <c r="FF415" s="108"/>
      <c r="FG415" s="108"/>
      <c r="FH415" s="108"/>
      <c r="FI415" s="108"/>
      <c r="FJ415" s="108"/>
      <c r="FK415" s="108"/>
      <c r="FL415" s="108"/>
      <c r="FM415" s="108"/>
      <c r="FN415" s="108"/>
      <c r="FO415" s="108"/>
      <c r="FP415" s="108"/>
      <c r="FQ415" s="108"/>
      <c r="FR415" s="108"/>
      <c r="FS415" s="108"/>
      <c r="FT415" s="108"/>
      <c r="FU415" s="108"/>
      <c r="FV415" s="108"/>
      <c r="FW415" s="108"/>
      <c r="FX415" s="108"/>
      <c r="FY415" s="108"/>
      <c r="FZ415" s="108"/>
      <c r="GA415" s="108"/>
      <c r="GB415" s="108"/>
      <c r="GC415" s="108"/>
      <c r="GD415" s="108"/>
      <c r="GE415" s="108"/>
      <c r="GF415" s="108"/>
      <c r="GG415" s="108"/>
      <c r="GH415" s="108"/>
      <c r="GI415" s="108"/>
      <c r="GJ415" s="108"/>
      <c r="GK415" s="108"/>
      <c r="GL415" s="108"/>
      <c r="GM415" s="108"/>
      <c r="GN415" s="108"/>
      <c r="GO415" s="108"/>
      <c r="GP415" s="108"/>
      <c r="GQ415" s="108"/>
      <c r="GR415" s="108"/>
      <c r="GS415" s="108"/>
      <c r="GT415" s="108"/>
      <c r="GU415" s="108"/>
      <c r="GV415" s="108"/>
      <c r="GW415" s="108"/>
      <c r="GX415" s="108"/>
      <c r="GY415" s="108"/>
      <c r="GZ415" s="108"/>
      <c r="HA415" s="108"/>
      <c r="HB415" s="108"/>
      <c r="HC415" s="108"/>
      <c r="HD415" s="108"/>
      <c r="HE415" s="108"/>
      <c r="HF415" s="108"/>
      <c r="HG415" s="108"/>
      <c r="HH415" s="108"/>
      <c r="HI415" s="108"/>
      <c r="HJ415" s="108"/>
      <c r="HK415" s="108"/>
      <c r="HL415" s="108"/>
      <c r="HM415" s="108"/>
      <c r="HN415" s="108"/>
      <c r="HO415" s="108"/>
      <c r="HP415" s="108"/>
      <c r="HQ415" s="108"/>
      <c r="HR415" s="108"/>
      <c r="HS415" s="108"/>
      <c r="HT415" s="108"/>
      <c r="HU415" s="108"/>
      <c r="HV415" s="108"/>
      <c r="HW415" s="108"/>
      <c r="HX415" s="108"/>
      <c r="HY415" s="108"/>
      <c r="HZ415" s="108"/>
      <c r="IA415" s="108"/>
      <c r="IB415" s="108"/>
      <c r="IC415" s="108"/>
      <c r="ID415" s="108"/>
      <c r="IE415" s="108"/>
      <c r="IF415" s="108"/>
      <c r="IG415" s="108"/>
      <c r="IH415" s="108"/>
      <c r="II415" s="108"/>
      <c r="IJ415" s="108"/>
      <c r="IK415" s="108"/>
      <c r="IL415" s="108"/>
      <c r="IM415" s="108"/>
      <c r="IN415" s="108"/>
      <c r="IO415" s="108"/>
      <c r="IP415" s="108"/>
      <c r="IQ415" s="108"/>
      <c r="IR415" s="108"/>
      <c r="IS415" s="108"/>
      <c r="IT415" s="108"/>
      <c r="IU415" s="108"/>
      <c r="IV415" s="108"/>
      <c r="IW415" s="108"/>
    </row>
    <row r="416" customFormat="false" ht="54" hidden="false" customHeight="false" outlineLevel="0" collapsed="false">
      <c r="A416" s="132" t="n">
        <v>36882</v>
      </c>
      <c r="B416" s="133" t="s">
        <v>40</v>
      </c>
      <c r="C416" s="102" t="s">
        <v>857</v>
      </c>
      <c r="D416" s="101" t="s">
        <v>858</v>
      </c>
      <c r="E416" s="103"/>
      <c r="F416" s="103"/>
      <c r="G416" s="104" t="s">
        <v>43</v>
      </c>
      <c r="H416" s="103" t="n">
        <v>1</v>
      </c>
      <c r="I416" s="114" t="s">
        <v>859</v>
      </c>
      <c r="J416" s="104" t="s">
        <v>860</v>
      </c>
      <c r="K416" s="104" t="s">
        <v>571</v>
      </c>
      <c r="L416" s="104" t="s">
        <v>571</v>
      </c>
      <c r="M416" s="104" t="s">
        <v>571</v>
      </c>
      <c r="N416" s="105" t="n">
        <v>1</v>
      </c>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8"/>
      <c r="AL416" s="108"/>
      <c r="AM416" s="108"/>
      <c r="AN416" s="108"/>
      <c r="AO416" s="108"/>
      <c r="AP416" s="108"/>
      <c r="AQ416" s="108"/>
      <c r="AR416" s="108"/>
      <c r="AS416" s="108"/>
      <c r="AT416" s="108"/>
      <c r="AU416" s="108"/>
      <c r="AV416" s="108"/>
      <c r="AW416" s="108"/>
      <c r="AX416" s="108"/>
      <c r="AY416" s="108"/>
      <c r="AZ416" s="108"/>
      <c r="BA416" s="108"/>
      <c r="BB416" s="108"/>
      <c r="BC416" s="108"/>
      <c r="BD416" s="108"/>
      <c r="BE416" s="108"/>
      <c r="BF416" s="108"/>
      <c r="BG416" s="108"/>
      <c r="BH416" s="108"/>
      <c r="BI416" s="108"/>
      <c r="BJ416" s="108"/>
      <c r="BK416" s="108"/>
      <c r="BL416" s="108"/>
      <c r="BM416" s="108"/>
      <c r="BN416" s="108"/>
      <c r="BO416" s="108"/>
      <c r="BP416" s="108"/>
      <c r="BQ416" s="108"/>
      <c r="BR416" s="108"/>
      <c r="BS416" s="108"/>
      <c r="BT416" s="108"/>
      <c r="BU416" s="108"/>
      <c r="BV416" s="108"/>
      <c r="BW416" s="108"/>
      <c r="BX416" s="108"/>
      <c r="BY416" s="108"/>
      <c r="BZ416" s="108"/>
      <c r="CA416" s="108"/>
      <c r="CB416" s="108"/>
      <c r="CC416" s="108"/>
      <c r="CD416" s="108"/>
      <c r="CE416" s="108"/>
      <c r="CF416" s="108"/>
      <c r="CG416" s="108"/>
      <c r="CH416" s="108"/>
      <c r="CI416" s="108"/>
      <c r="CJ416" s="108"/>
      <c r="CK416" s="108"/>
      <c r="CL416" s="108"/>
      <c r="CM416" s="108"/>
      <c r="CN416" s="108"/>
      <c r="CO416" s="108"/>
      <c r="CP416" s="108"/>
      <c r="CQ416" s="108"/>
      <c r="CR416" s="108"/>
      <c r="CS416" s="108"/>
      <c r="CT416" s="108"/>
      <c r="CU416" s="108"/>
      <c r="CV416" s="108"/>
      <c r="CW416" s="108"/>
      <c r="CX416" s="108"/>
      <c r="CY416" s="108"/>
      <c r="CZ416" s="108"/>
      <c r="DA416" s="108"/>
      <c r="DB416" s="108"/>
      <c r="DC416" s="108"/>
      <c r="DD416" s="108"/>
      <c r="DE416" s="108"/>
      <c r="DF416" s="108"/>
      <c r="DG416" s="108"/>
      <c r="DH416" s="108"/>
      <c r="DI416" s="108"/>
      <c r="DJ416" s="108"/>
      <c r="DK416" s="108"/>
      <c r="DL416" s="108"/>
      <c r="DM416" s="108"/>
      <c r="DN416" s="108"/>
      <c r="DO416" s="108"/>
      <c r="DP416" s="108"/>
      <c r="DQ416" s="108"/>
      <c r="DR416" s="108"/>
      <c r="DS416" s="108"/>
      <c r="DT416" s="108"/>
      <c r="DU416" s="108"/>
      <c r="DV416" s="108"/>
      <c r="DW416" s="108"/>
      <c r="DX416" s="108"/>
      <c r="DY416" s="108"/>
      <c r="DZ416" s="108"/>
      <c r="EA416" s="108"/>
      <c r="EB416" s="108"/>
      <c r="EC416" s="108"/>
      <c r="ED416" s="108"/>
      <c r="EE416" s="108"/>
      <c r="EF416" s="108"/>
      <c r="EG416" s="108"/>
      <c r="EH416" s="108"/>
      <c r="EI416" s="108"/>
      <c r="EJ416" s="108"/>
      <c r="EK416" s="108"/>
      <c r="EL416" s="108"/>
      <c r="EM416" s="108"/>
      <c r="EN416" s="108"/>
      <c r="EO416" s="108"/>
      <c r="EP416" s="108"/>
      <c r="EQ416" s="108"/>
      <c r="ER416" s="108"/>
      <c r="ES416" s="108"/>
      <c r="ET416" s="108"/>
      <c r="EU416" s="108"/>
      <c r="EV416" s="108"/>
      <c r="EW416" s="108"/>
      <c r="EX416" s="108"/>
      <c r="EY416" s="108"/>
      <c r="EZ416" s="108"/>
      <c r="FA416" s="108"/>
      <c r="FB416" s="108"/>
      <c r="FC416" s="108"/>
      <c r="FD416" s="108"/>
      <c r="FE416" s="108"/>
      <c r="FF416" s="108"/>
      <c r="FG416" s="108"/>
      <c r="FH416" s="108"/>
      <c r="FI416" s="108"/>
      <c r="FJ416" s="108"/>
      <c r="FK416" s="108"/>
      <c r="FL416" s="108"/>
      <c r="FM416" s="108"/>
      <c r="FN416" s="108"/>
      <c r="FO416" s="108"/>
      <c r="FP416" s="108"/>
      <c r="FQ416" s="108"/>
      <c r="FR416" s="108"/>
      <c r="FS416" s="108"/>
      <c r="FT416" s="108"/>
      <c r="FU416" s="108"/>
      <c r="FV416" s="108"/>
      <c r="FW416" s="108"/>
      <c r="FX416" s="108"/>
      <c r="FY416" s="108"/>
      <c r="FZ416" s="108"/>
      <c r="GA416" s="108"/>
      <c r="GB416" s="108"/>
      <c r="GC416" s="108"/>
      <c r="GD416" s="108"/>
      <c r="GE416" s="108"/>
      <c r="GF416" s="108"/>
      <c r="GG416" s="108"/>
      <c r="GH416" s="108"/>
      <c r="GI416" s="108"/>
      <c r="GJ416" s="108"/>
      <c r="GK416" s="108"/>
      <c r="GL416" s="108"/>
      <c r="GM416" s="108"/>
      <c r="GN416" s="108"/>
      <c r="GO416" s="108"/>
      <c r="GP416" s="108"/>
      <c r="GQ416" s="108"/>
      <c r="GR416" s="108"/>
      <c r="GS416" s="108"/>
      <c r="GT416" s="108"/>
      <c r="GU416" s="108"/>
      <c r="GV416" s="108"/>
      <c r="GW416" s="108"/>
      <c r="GX416" s="108"/>
      <c r="GY416" s="108"/>
      <c r="GZ416" s="108"/>
      <c r="HA416" s="108"/>
      <c r="HB416" s="108"/>
      <c r="HC416" s="108"/>
      <c r="HD416" s="108"/>
      <c r="HE416" s="108"/>
      <c r="HF416" s="108"/>
      <c r="HG416" s="108"/>
      <c r="HH416" s="108"/>
      <c r="HI416" s="108"/>
      <c r="HJ416" s="108"/>
      <c r="HK416" s="108"/>
      <c r="HL416" s="108"/>
      <c r="HM416" s="108"/>
      <c r="HN416" s="108"/>
      <c r="HO416" s="108"/>
      <c r="HP416" s="108"/>
      <c r="HQ416" s="108"/>
      <c r="HR416" s="108"/>
      <c r="HS416" s="108"/>
      <c r="HT416" s="108"/>
      <c r="HU416" s="108"/>
      <c r="HV416" s="108"/>
      <c r="HW416" s="108"/>
      <c r="HX416" s="108"/>
      <c r="HY416" s="108"/>
      <c r="HZ416" s="108"/>
      <c r="IA416" s="108"/>
      <c r="IB416" s="108"/>
      <c r="IC416" s="108"/>
      <c r="ID416" s="108"/>
      <c r="IE416" s="108"/>
      <c r="IF416" s="108"/>
      <c r="IG416" s="108"/>
      <c r="IH416" s="108"/>
      <c r="II416" s="108"/>
      <c r="IJ416" s="108"/>
      <c r="IK416" s="108"/>
      <c r="IL416" s="108"/>
      <c r="IM416" s="108"/>
      <c r="IN416" s="108"/>
      <c r="IO416" s="108"/>
      <c r="IP416" s="108"/>
      <c r="IQ416" s="108"/>
      <c r="IR416" s="108"/>
      <c r="IS416" s="108"/>
      <c r="IT416" s="108"/>
      <c r="IU416" s="108"/>
      <c r="IV416" s="108"/>
      <c r="IW416" s="108"/>
    </row>
    <row r="417" customFormat="false" ht="54" hidden="false" customHeight="true" outlineLevel="0" collapsed="false">
      <c r="A417" s="132" t="n">
        <v>36882</v>
      </c>
      <c r="B417" s="133" t="s">
        <v>40</v>
      </c>
      <c r="C417" s="102" t="s">
        <v>861</v>
      </c>
      <c r="D417" s="101" t="s">
        <v>51</v>
      </c>
      <c r="E417" s="103"/>
      <c r="F417" s="103"/>
      <c r="G417" s="104" t="s">
        <v>111</v>
      </c>
      <c r="H417" s="103" t="n">
        <v>3</v>
      </c>
      <c r="I417" s="114" t="s">
        <v>862</v>
      </c>
      <c r="J417" s="101" t="s">
        <v>863</v>
      </c>
      <c r="K417" s="104" t="s">
        <v>575</v>
      </c>
      <c r="L417" s="104" t="s">
        <v>575</v>
      </c>
      <c r="M417" s="104" t="s">
        <v>575</v>
      </c>
      <c r="N417" s="105" t="n">
        <v>1</v>
      </c>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8"/>
      <c r="AL417" s="108"/>
      <c r="AM417" s="108"/>
      <c r="AN417" s="108"/>
      <c r="AO417" s="108"/>
      <c r="AP417" s="108"/>
      <c r="AQ417" s="108"/>
      <c r="AR417" s="108"/>
      <c r="AS417" s="108"/>
      <c r="AT417" s="108"/>
      <c r="AU417" s="108"/>
      <c r="AV417" s="108"/>
      <c r="AW417" s="108"/>
      <c r="AX417" s="108"/>
      <c r="AY417" s="108"/>
      <c r="AZ417" s="108"/>
      <c r="BA417" s="108"/>
      <c r="BB417" s="108"/>
      <c r="BC417" s="108"/>
      <c r="BD417" s="108"/>
      <c r="BE417" s="108"/>
      <c r="BF417" s="108"/>
      <c r="BG417" s="108"/>
      <c r="BH417" s="108"/>
      <c r="BI417" s="108"/>
      <c r="BJ417" s="108"/>
      <c r="BK417" s="108"/>
      <c r="BL417" s="108"/>
      <c r="BM417" s="108"/>
      <c r="BN417" s="108"/>
      <c r="BO417" s="108"/>
      <c r="BP417" s="108"/>
      <c r="BQ417" s="108"/>
      <c r="BR417" s="108"/>
      <c r="BS417" s="108"/>
      <c r="BT417" s="108"/>
      <c r="BU417" s="108"/>
      <c r="BV417" s="108"/>
      <c r="BW417" s="108"/>
      <c r="BX417" s="108"/>
      <c r="BY417" s="108"/>
      <c r="BZ417" s="108"/>
      <c r="CA417" s="108"/>
      <c r="CB417" s="108"/>
      <c r="CC417" s="108"/>
      <c r="CD417" s="108"/>
      <c r="CE417" s="108"/>
      <c r="CF417" s="108"/>
      <c r="CG417" s="108"/>
      <c r="CH417" s="108"/>
      <c r="CI417" s="108"/>
      <c r="CJ417" s="108"/>
      <c r="CK417" s="108"/>
      <c r="CL417" s="108"/>
      <c r="CM417" s="108"/>
      <c r="CN417" s="108"/>
      <c r="CO417" s="108"/>
      <c r="CP417" s="108"/>
      <c r="CQ417" s="108"/>
      <c r="CR417" s="108"/>
      <c r="CS417" s="108"/>
      <c r="CT417" s="108"/>
      <c r="CU417" s="108"/>
      <c r="CV417" s="108"/>
      <c r="CW417" s="108"/>
      <c r="CX417" s="108"/>
      <c r="CY417" s="108"/>
      <c r="CZ417" s="108"/>
      <c r="DA417" s="108"/>
      <c r="DB417" s="108"/>
      <c r="DC417" s="108"/>
      <c r="DD417" s="108"/>
      <c r="DE417" s="108"/>
      <c r="DF417" s="108"/>
      <c r="DG417" s="108"/>
      <c r="DH417" s="108"/>
      <c r="DI417" s="108"/>
      <c r="DJ417" s="108"/>
      <c r="DK417" s="108"/>
      <c r="DL417" s="108"/>
      <c r="DM417" s="108"/>
      <c r="DN417" s="108"/>
      <c r="DO417" s="108"/>
      <c r="DP417" s="108"/>
      <c r="DQ417" s="108"/>
      <c r="DR417" s="108"/>
      <c r="DS417" s="108"/>
      <c r="DT417" s="108"/>
      <c r="DU417" s="108"/>
      <c r="DV417" s="108"/>
      <c r="DW417" s="108"/>
      <c r="DX417" s="108"/>
      <c r="DY417" s="108"/>
      <c r="DZ417" s="108"/>
      <c r="EA417" s="108"/>
      <c r="EB417" s="108"/>
      <c r="EC417" s="108"/>
      <c r="ED417" s="108"/>
      <c r="EE417" s="108"/>
      <c r="EF417" s="108"/>
      <c r="EG417" s="108"/>
      <c r="EH417" s="108"/>
      <c r="EI417" s="108"/>
      <c r="EJ417" s="108"/>
      <c r="EK417" s="108"/>
      <c r="EL417" s="108"/>
      <c r="EM417" s="108"/>
      <c r="EN417" s="108"/>
      <c r="EO417" s="108"/>
      <c r="EP417" s="108"/>
      <c r="EQ417" s="108"/>
      <c r="ER417" s="108"/>
      <c r="ES417" s="108"/>
      <c r="ET417" s="108"/>
      <c r="EU417" s="108"/>
      <c r="EV417" s="108"/>
      <c r="EW417" s="108"/>
      <c r="EX417" s="108"/>
      <c r="EY417" s="108"/>
      <c r="EZ417" s="108"/>
      <c r="FA417" s="108"/>
      <c r="FB417" s="108"/>
      <c r="FC417" s="108"/>
      <c r="FD417" s="108"/>
      <c r="FE417" s="108"/>
      <c r="FF417" s="108"/>
      <c r="FG417" s="108"/>
      <c r="FH417" s="108"/>
      <c r="FI417" s="108"/>
      <c r="FJ417" s="108"/>
      <c r="FK417" s="108"/>
      <c r="FL417" s="108"/>
      <c r="FM417" s="108"/>
      <c r="FN417" s="108"/>
      <c r="FO417" s="108"/>
      <c r="FP417" s="108"/>
      <c r="FQ417" s="108"/>
      <c r="FR417" s="108"/>
      <c r="FS417" s="108"/>
      <c r="FT417" s="108"/>
      <c r="FU417" s="108"/>
      <c r="FV417" s="108"/>
      <c r="FW417" s="108"/>
      <c r="FX417" s="108"/>
      <c r="FY417" s="108"/>
      <c r="FZ417" s="108"/>
      <c r="GA417" s="108"/>
      <c r="GB417" s="108"/>
      <c r="GC417" s="108"/>
      <c r="GD417" s="108"/>
      <c r="GE417" s="108"/>
      <c r="GF417" s="108"/>
      <c r="GG417" s="108"/>
      <c r="GH417" s="108"/>
      <c r="GI417" s="108"/>
      <c r="GJ417" s="108"/>
      <c r="GK417" s="108"/>
      <c r="GL417" s="108"/>
      <c r="GM417" s="108"/>
      <c r="GN417" s="108"/>
      <c r="GO417" s="108"/>
      <c r="GP417" s="108"/>
      <c r="GQ417" s="108"/>
      <c r="GR417" s="108"/>
      <c r="GS417" s="108"/>
      <c r="GT417" s="108"/>
      <c r="GU417" s="108"/>
      <c r="GV417" s="108"/>
      <c r="GW417" s="108"/>
      <c r="GX417" s="108"/>
      <c r="GY417" s="108"/>
      <c r="GZ417" s="108"/>
      <c r="HA417" s="108"/>
      <c r="HB417" s="108"/>
      <c r="HC417" s="108"/>
      <c r="HD417" s="108"/>
      <c r="HE417" s="108"/>
      <c r="HF417" s="108"/>
      <c r="HG417" s="108"/>
      <c r="HH417" s="108"/>
      <c r="HI417" s="108"/>
      <c r="HJ417" s="108"/>
      <c r="HK417" s="108"/>
      <c r="HL417" s="108"/>
      <c r="HM417" s="108"/>
      <c r="HN417" s="108"/>
      <c r="HO417" s="108"/>
      <c r="HP417" s="108"/>
      <c r="HQ417" s="108"/>
      <c r="HR417" s="108"/>
      <c r="HS417" s="108"/>
      <c r="HT417" s="108"/>
      <c r="HU417" s="108"/>
      <c r="HV417" s="108"/>
      <c r="HW417" s="108"/>
      <c r="HX417" s="108"/>
      <c r="HY417" s="108"/>
      <c r="HZ417" s="108"/>
      <c r="IA417" s="108"/>
      <c r="IB417" s="108"/>
      <c r="IC417" s="108"/>
      <c r="ID417" s="108"/>
      <c r="IE417" s="108"/>
      <c r="IF417" s="108"/>
      <c r="IG417" s="108"/>
      <c r="IH417" s="108"/>
      <c r="II417" s="108"/>
      <c r="IJ417" s="108"/>
      <c r="IK417" s="108"/>
      <c r="IL417" s="108"/>
      <c r="IM417" s="108"/>
      <c r="IN417" s="108"/>
      <c r="IO417" s="108"/>
      <c r="IP417" s="108"/>
      <c r="IQ417" s="108"/>
      <c r="IR417" s="108"/>
      <c r="IS417" s="108"/>
      <c r="IT417" s="108"/>
      <c r="IU417" s="108"/>
      <c r="IV417" s="108"/>
      <c r="IW417" s="108"/>
    </row>
    <row r="418" customFormat="false" ht="67.5" hidden="false" customHeight="false" outlineLevel="0" collapsed="false">
      <c r="A418" s="132" t="n">
        <v>36882</v>
      </c>
      <c r="B418" s="133" t="s">
        <v>40</v>
      </c>
      <c r="C418" s="102" t="s">
        <v>864</v>
      </c>
      <c r="D418" s="101" t="s">
        <v>55</v>
      </c>
      <c r="E418" s="103"/>
      <c r="F418" s="103"/>
      <c r="G418" s="104" t="s">
        <v>43</v>
      </c>
      <c r="H418" s="103" t="n">
        <v>1</v>
      </c>
      <c r="I418" s="114" t="s">
        <v>865</v>
      </c>
      <c r="J418" s="104" t="s">
        <v>866</v>
      </c>
      <c r="K418" s="104" t="s">
        <v>575</v>
      </c>
      <c r="L418" s="104" t="s">
        <v>575</v>
      </c>
      <c r="M418" s="104" t="s">
        <v>575</v>
      </c>
      <c r="N418" s="105" t="n">
        <v>1</v>
      </c>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8"/>
      <c r="AL418" s="108"/>
      <c r="AM418" s="108"/>
      <c r="AN418" s="108"/>
      <c r="AO418" s="108"/>
      <c r="AP418" s="108"/>
      <c r="AQ418" s="108"/>
      <c r="AR418" s="108"/>
      <c r="AS418" s="108"/>
      <c r="AT418" s="108"/>
      <c r="AU418" s="108"/>
      <c r="AV418" s="108"/>
      <c r="AW418" s="108"/>
      <c r="AX418" s="108"/>
      <c r="AY418" s="108"/>
      <c r="AZ418" s="108"/>
      <c r="BA418" s="108"/>
      <c r="BB418" s="108"/>
      <c r="BC418" s="108"/>
      <c r="BD418" s="108"/>
      <c r="BE418" s="108"/>
      <c r="BF418" s="108"/>
      <c r="BG418" s="108"/>
      <c r="BH418" s="108"/>
      <c r="BI418" s="108"/>
      <c r="BJ418" s="108"/>
      <c r="BK418" s="108"/>
      <c r="BL418" s="108"/>
      <c r="BM418" s="108"/>
      <c r="BN418" s="108"/>
      <c r="BO418" s="108"/>
      <c r="BP418" s="108"/>
      <c r="BQ418" s="108"/>
      <c r="BR418" s="108"/>
      <c r="BS418" s="108"/>
      <c r="BT418" s="108"/>
      <c r="BU418" s="108"/>
      <c r="BV418" s="108"/>
      <c r="BW418" s="108"/>
      <c r="BX418" s="108"/>
      <c r="BY418" s="108"/>
      <c r="BZ418" s="108"/>
      <c r="CA418" s="108"/>
      <c r="CB418" s="108"/>
      <c r="CC418" s="108"/>
      <c r="CD418" s="108"/>
      <c r="CE418" s="108"/>
      <c r="CF418" s="108"/>
      <c r="CG418" s="108"/>
      <c r="CH418" s="108"/>
      <c r="CI418" s="108"/>
      <c r="CJ418" s="108"/>
      <c r="CK418" s="108"/>
      <c r="CL418" s="108"/>
      <c r="CM418" s="108"/>
      <c r="CN418" s="108"/>
      <c r="CO418" s="108"/>
      <c r="CP418" s="108"/>
      <c r="CQ418" s="108"/>
      <c r="CR418" s="108"/>
      <c r="CS418" s="108"/>
      <c r="CT418" s="108"/>
      <c r="CU418" s="108"/>
      <c r="CV418" s="108"/>
      <c r="CW418" s="108"/>
      <c r="CX418" s="108"/>
      <c r="CY418" s="108"/>
      <c r="CZ418" s="108"/>
      <c r="DA418" s="108"/>
      <c r="DB418" s="108"/>
      <c r="DC418" s="108"/>
      <c r="DD418" s="108"/>
      <c r="DE418" s="108"/>
      <c r="DF418" s="108"/>
      <c r="DG418" s="108"/>
      <c r="DH418" s="108"/>
      <c r="DI418" s="108"/>
      <c r="DJ418" s="108"/>
      <c r="DK418" s="108"/>
      <c r="DL418" s="108"/>
      <c r="DM418" s="108"/>
      <c r="DN418" s="108"/>
      <c r="DO418" s="108"/>
      <c r="DP418" s="108"/>
      <c r="DQ418" s="108"/>
      <c r="DR418" s="108"/>
      <c r="DS418" s="108"/>
      <c r="DT418" s="108"/>
      <c r="DU418" s="108"/>
      <c r="DV418" s="108"/>
      <c r="DW418" s="108"/>
      <c r="DX418" s="108"/>
      <c r="DY418" s="108"/>
      <c r="DZ418" s="108"/>
      <c r="EA418" s="108"/>
      <c r="EB418" s="108"/>
      <c r="EC418" s="108"/>
      <c r="ED418" s="108"/>
      <c r="EE418" s="108"/>
      <c r="EF418" s="108"/>
      <c r="EG418" s="108"/>
      <c r="EH418" s="108"/>
      <c r="EI418" s="108"/>
      <c r="EJ418" s="108"/>
      <c r="EK418" s="108"/>
      <c r="EL418" s="108"/>
      <c r="EM418" s="108"/>
      <c r="EN418" s="108"/>
      <c r="EO418" s="108"/>
      <c r="EP418" s="108"/>
      <c r="EQ418" s="108"/>
      <c r="ER418" s="108"/>
      <c r="ES418" s="108"/>
      <c r="ET418" s="108"/>
      <c r="EU418" s="108"/>
      <c r="EV418" s="108"/>
      <c r="EW418" s="108"/>
      <c r="EX418" s="108"/>
      <c r="EY418" s="108"/>
      <c r="EZ418" s="108"/>
      <c r="FA418" s="108"/>
      <c r="FB418" s="108"/>
      <c r="FC418" s="108"/>
      <c r="FD418" s="108"/>
      <c r="FE418" s="108"/>
      <c r="FF418" s="108"/>
      <c r="FG418" s="108"/>
      <c r="FH418" s="108"/>
      <c r="FI418" s="108"/>
      <c r="FJ418" s="108"/>
      <c r="FK418" s="108"/>
      <c r="FL418" s="108"/>
      <c r="FM418" s="108"/>
      <c r="FN418" s="108"/>
      <c r="FO418" s="108"/>
      <c r="FP418" s="108"/>
      <c r="FQ418" s="108"/>
      <c r="FR418" s="108"/>
      <c r="FS418" s="108"/>
      <c r="FT418" s="108"/>
      <c r="FU418" s="108"/>
      <c r="FV418" s="108"/>
      <c r="FW418" s="108"/>
      <c r="FX418" s="108"/>
      <c r="FY418" s="108"/>
      <c r="FZ418" s="108"/>
      <c r="GA418" s="108"/>
      <c r="GB418" s="108"/>
      <c r="GC418" s="108"/>
      <c r="GD418" s="108"/>
      <c r="GE418" s="108"/>
      <c r="GF418" s="108"/>
      <c r="GG418" s="108"/>
      <c r="GH418" s="108"/>
      <c r="GI418" s="108"/>
      <c r="GJ418" s="108"/>
      <c r="GK418" s="108"/>
      <c r="GL418" s="108"/>
      <c r="GM418" s="108"/>
      <c r="GN418" s="108"/>
      <c r="GO418" s="108"/>
      <c r="GP418" s="108"/>
      <c r="GQ418" s="108"/>
      <c r="GR418" s="108"/>
      <c r="GS418" s="108"/>
      <c r="GT418" s="108"/>
      <c r="GU418" s="108"/>
      <c r="GV418" s="108"/>
      <c r="GW418" s="108"/>
      <c r="GX418" s="108"/>
      <c r="GY418" s="108"/>
      <c r="GZ418" s="108"/>
      <c r="HA418" s="108"/>
      <c r="HB418" s="108"/>
      <c r="HC418" s="108"/>
      <c r="HD418" s="108"/>
      <c r="HE418" s="108"/>
      <c r="HF418" s="108"/>
      <c r="HG418" s="108"/>
      <c r="HH418" s="108"/>
      <c r="HI418" s="108"/>
      <c r="HJ418" s="108"/>
      <c r="HK418" s="108"/>
      <c r="HL418" s="108"/>
      <c r="HM418" s="108"/>
      <c r="HN418" s="108"/>
      <c r="HO418" s="108"/>
      <c r="HP418" s="108"/>
      <c r="HQ418" s="108"/>
      <c r="HR418" s="108"/>
      <c r="HS418" s="108"/>
      <c r="HT418" s="108"/>
      <c r="HU418" s="108"/>
      <c r="HV418" s="108"/>
      <c r="HW418" s="108"/>
      <c r="HX418" s="108"/>
      <c r="HY418" s="108"/>
      <c r="HZ418" s="108"/>
      <c r="IA418" s="108"/>
      <c r="IB418" s="108"/>
      <c r="IC418" s="108"/>
      <c r="ID418" s="108"/>
      <c r="IE418" s="108"/>
      <c r="IF418" s="108"/>
      <c r="IG418" s="108"/>
      <c r="IH418" s="108"/>
      <c r="II418" s="108"/>
      <c r="IJ418" s="108"/>
      <c r="IK418" s="108"/>
      <c r="IL418" s="108"/>
      <c r="IM418" s="108"/>
      <c r="IN418" s="108"/>
      <c r="IO418" s="108"/>
      <c r="IP418" s="108"/>
      <c r="IQ418" s="108"/>
      <c r="IR418" s="108"/>
      <c r="IS418" s="108"/>
      <c r="IT418" s="108"/>
      <c r="IU418" s="108"/>
      <c r="IV418" s="108"/>
      <c r="IW418" s="108"/>
    </row>
    <row r="419" customFormat="false" ht="27" hidden="false" customHeight="false" outlineLevel="0" collapsed="false">
      <c r="A419" s="132" t="n">
        <v>36882</v>
      </c>
      <c r="B419" s="133" t="s">
        <v>40</v>
      </c>
      <c r="C419" s="102" t="s">
        <v>867</v>
      </c>
      <c r="D419" s="101" t="s">
        <v>55</v>
      </c>
      <c r="E419" s="103"/>
      <c r="F419" s="103"/>
      <c r="G419" s="104" t="s">
        <v>43</v>
      </c>
      <c r="H419" s="103" t="n">
        <v>1</v>
      </c>
      <c r="I419" s="114" t="s">
        <v>868</v>
      </c>
      <c r="J419" s="104" t="s">
        <v>869</v>
      </c>
      <c r="K419" s="104" t="s">
        <v>575</v>
      </c>
      <c r="L419" s="104" t="s">
        <v>571</v>
      </c>
      <c r="M419" s="104" t="s">
        <v>571</v>
      </c>
      <c r="N419" s="105" t="n">
        <v>1</v>
      </c>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8"/>
      <c r="AL419" s="108"/>
      <c r="AM419" s="108"/>
      <c r="AN419" s="108"/>
      <c r="AO419" s="108"/>
      <c r="AP419" s="108"/>
      <c r="AQ419" s="108"/>
      <c r="AR419" s="108"/>
      <c r="AS419" s="108"/>
      <c r="AT419" s="108"/>
      <c r="AU419" s="108"/>
      <c r="AV419" s="108"/>
      <c r="AW419" s="108"/>
      <c r="AX419" s="108"/>
      <c r="AY419" s="108"/>
      <c r="AZ419" s="108"/>
      <c r="BA419" s="108"/>
      <c r="BB419" s="108"/>
      <c r="BC419" s="108"/>
      <c r="BD419" s="108"/>
      <c r="BE419" s="108"/>
      <c r="BF419" s="108"/>
      <c r="BG419" s="108"/>
      <c r="BH419" s="108"/>
      <c r="BI419" s="108"/>
      <c r="BJ419" s="108"/>
      <c r="BK419" s="108"/>
      <c r="BL419" s="108"/>
      <c r="BM419" s="108"/>
      <c r="BN419" s="108"/>
      <c r="BO419" s="108"/>
      <c r="BP419" s="108"/>
      <c r="BQ419" s="108"/>
      <c r="BR419" s="108"/>
      <c r="BS419" s="108"/>
      <c r="BT419" s="108"/>
      <c r="BU419" s="108"/>
      <c r="BV419" s="108"/>
      <c r="BW419" s="108"/>
      <c r="BX419" s="108"/>
      <c r="BY419" s="108"/>
      <c r="BZ419" s="108"/>
      <c r="CA419" s="108"/>
      <c r="CB419" s="108"/>
      <c r="CC419" s="108"/>
      <c r="CD419" s="108"/>
      <c r="CE419" s="108"/>
      <c r="CF419" s="108"/>
      <c r="CG419" s="108"/>
      <c r="CH419" s="108"/>
      <c r="CI419" s="108"/>
      <c r="CJ419" s="108"/>
      <c r="CK419" s="108"/>
      <c r="CL419" s="108"/>
      <c r="CM419" s="108"/>
      <c r="CN419" s="108"/>
      <c r="CO419" s="108"/>
      <c r="CP419" s="108"/>
      <c r="CQ419" s="108"/>
      <c r="CR419" s="108"/>
      <c r="CS419" s="108"/>
      <c r="CT419" s="108"/>
      <c r="CU419" s="108"/>
      <c r="CV419" s="108"/>
      <c r="CW419" s="108"/>
      <c r="CX419" s="108"/>
      <c r="CY419" s="108"/>
      <c r="CZ419" s="108"/>
      <c r="DA419" s="108"/>
      <c r="DB419" s="108"/>
      <c r="DC419" s="108"/>
      <c r="DD419" s="108"/>
      <c r="DE419" s="108"/>
      <c r="DF419" s="108"/>
      <c r="DG419" s="108"/>
      <c r="DH419" s="108"/>
      <c r="DI419" s="108"/>
      <c r="DJ419" s="108"/>
      <c r="DK419" s="108"/>
      <c r="DL419" s="108"/>
      <c r="DM419" s="108"/>
      <c r="DN419" s="108"/>
      <c r="DO419" s="108"/>
      <c r="DP419" s="108"/>
      <c r="DQ419" s="108"/>
      <c r="DR419" s="108"/>
      <c r="DS419" s="108"/>
      <c r="DT419" s="108"/>
      <c r="DU419" s="108"/>
      <c r="DV419" s="108"/>
      <c r="DW419" s="108"/>
      <c r="DX419" s="108"/>
      <c r="DY419" s="108"/>
      <c r="DZ419" s="108"/>
      <c r="EA419" s="108"/>
      <c r="EB419" s="108"/>
      <c r="EC419" s="108"/>
      <c r="ED419" s="108"/>
      <c r="EE419" s="108"/>
      <c r="EF419" s="108"/>
      <c r="EG419" s="108"/>
      <c r="EH419" s="108"/>
      <c r="EI419" s="108"/>
      <c r="EJ419" s="108"/>
      <c r="EK419" s="108"/>
      <c r="EL419" s="108"/>
      <c r="EM419" s="108"/>
      <c r="EN419" s="108"/>
      <c r="EO419" s="108"/>
      <c r="EP419" s="108"/>
      <c r="EQ419" s="108"/>
      <c r="ER419" s="108"/>
      <c r="ES419" s="108"/>
      <c r="ET419" s="108"/>
      <c r="EU419" s="108"/>
      <c r="EV419" s="108"/>
      <c r="EW419" s="108"/>
      <c r="EX419" s="108"/>
      <c r="EY419" s="108"/>
      <c r="EZ419" s="108"/>
      <c r="FA419" s="108"/>
      <c r="FB419" s="108"/>
      <c r="FC419" s="108"/>
      <c r="FD419" s="108"/>
      <c r="FE419" s="108"/>
      <c r="FF419" s="108"/>
      <c r="FG419" s="108"/>
      <c r="FH419" s="108"/>
      <c r="FI419" s="108"/>
      <c r="FJ419" s="108"/>
      <c r="FK419" s="108"/>
      <c r="FL419" s="108"/>
      <c r="FM419" s="108"/>
      <c r="FN419" s="108"/>
      <c r="FO419" s="108"/>
      <c r="FP419" s="108"/>
      <c r="FQ419" s="108"/>
      <c r="FR419" s="108"/>
      <c r="FS419" s="108"/>
      <c r="FT419" s="108"/>
      <c r="FU419" s="108"/>
      <c r="FV419" s="108"/>
      <c r="FW419" s="108"/>
      <c r="FX419" s="108"/>
      <c r="FY419" s="108"/>
      <c r="FZ419" s="108"/>
      <c r="GA419" s="108"/>
      <c r="GB419" s="108"/>
      <c r="GC419" s="108"/>
      <c r="GD419" s="108"/>
      <c r="GE419" s="108"/>
      <c r="GF419" s="108"/>
      <c r="GG419" s="108"/>
      <c r="GH419" s="108"/>
      <c r="GI419" s="108"/>
      <c r="GJ419" s="108"/>
      <c r="GK419" s="108"/>
      <c r="GL419" s="108"/>
      <c r="GM419" s="108"/>
      <c r="GN419" s="108"/>
      <c r="GO419" s="108"/>
      <c r="GP419" s="108"/>
      <c r="GQ419" s="108"/>
      <c r="GR419" s="108"/>
      <c r="GS419" s="108"/>
      <c r="GT419" s="108"/>
      <c r="GU419" s="108"/>
      <c r="GV419" s="108"/>
      <c r="GW419" s="108"/>
      <c r="GX419" s="108"/>
      <c r="GY419" s="108"/>
      <c r="GZ419" s="108"/>
      <c r="HA419" s="108"/>
      <c r="HB419" s="108"/>
      <c r="HC419" s="108"/>
      <c r="HD419" s="108"/>
      <c r="HE419" s="108"/>
      <c r="HF419" s="108"/>
      <c r="HG419" s="108"/>
      <c r="HH419" s="108"/>
      <c r="HI419" s="108"/>
      <c r="HJ419" s="108"/>
      <c r="HK419" s="108"/>
      <c r="HL419" s="108"/>
      <c r="HM419" s="108"/>
      <c r="HN419" s="108"/>
      <c r="HO419" s="108"/>
      <c r="HP419" s="108"/>
      <c r="HQ419" s="108"/>
      <c r="HR419" s="108"/>
      <c r="HS419" s="108"/>
      <c r="HT419" s="108"/>
      <c r="HU419" s="108"/>
      <c r="HV419" s="108"/>
      <c r="HW419" s="108"/>
      <c r="HX419" s="108"/>
      <c r="HY419" s="108"/>
      <c r="HZ419" s="108"/>
      <c r="IA419" s="108"/>
      <c r="IB419" s="108"/>
      <c r="IC419" s="108"/>
      <c r="ID419" s="108"/>
      <c r="IE419" s="108"/>
      <c r="IF419" s="108"/>
      <c r="IG419" s="108"/>
      <c r="IH419" s="108"/>
      <c r="II419" s="108"/>
      <c r="IJ419" s="108"/>
      <c r="IK419" s="108"/>
      <c r="IL419" s="108"/>
      <c r="IM419" s="108"/>
      <c r="IN419" s="108"/>
      <c r="IO419" s="108"/>
      <c r="IP419" s="108"/>
      <c r="IQ419" s="108"/>
      <c r="IR419" s="108"/>
      <c r="IS419" s="108"/>
      <c r="IT419" s="108"/>
      <c r="IU419" s="108"/>
      <c r="IV419" s="108"/>
      <c r="IW419" s="108"/>
    </row>
    <row r="420" customFormat="false" ht="27" hidden="false" customHeight="false" outlineLevel="0" collapsed="false">
      <c r="A420" s="132" t="n">
        <v>36882</v>
      </c>
      <c r="B420" s="133" t="s">
        <v>40</v>
      </c>
      <c r="C420" s="102" t="s">
        <v>870</v>
      </c>
      <c r="D420" s="101" t="s">
        <v>144</v>
      </c>
      <c r="E420" s="103"/>
      <c r="F420" s="103"/>
      <c r="G420" s="104" t="s">
        <v>43</v>
      </c>
      <c r="H420" s="103" t="n">
        <v>1</v>
      </c>
      <c r="I420" s="114" t="s">
        <v>871</v>
      </c>
      <c r="J420" s="81" t="s">
        <v>872</v>
      </c>
      <c r="K420" s="104" t="s">
        <v>575</v>
      </c>
      <c r="L420" s="104" t="s">
        <v>571</v>
      </c>
      <c r="M420" s="104" t="s">
        <v>571</v>
      </c>
      <c r="N420" s="105" t="n">
        <v>1</v>
      </c>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8"/>
      <c r="AL420" s="108"/>
      <c r="AM420" s="108"/>
      <c r="AN420" s="108"/>
      <c r="AO420" s="108"/>
      <c r="AP420" s="108"/>
      <c r="AQ420" s="108"/>
      <c r="AR420" s="108"/>
      <c r="AS420" s="108"/>
      <c r="AT420" s="108"/>
      <c r="AU420" s="108"/>
      <c r="AV420" s="108"/>
      <c r="AW420" s="108"/>
      <c r="AX420" s="108"/>
      <c r="AY420" s="108"/>
      <c r="AZ420" s="108"/>
      <c r="BA420" s="108"/>
      <c r="BB420" s="108"/>
      <c r="BC420" s="108"/>
      <c r="BD420" s="108"/>
      <c r="BE420" s="108"/>
      <c r="BF420" s="108"/>
      <c r="BG420" s="108"/>
      <c r="BH420" s="108"/>
      <c r="BI420" s="108"/>
      <c r="BJ420" s="108"/>
      <c r="BK420" s="108"/>
      <c r="BL420" s="108"/>
      <c r="BM420" s="108"/>
      <c r="BN420" s="108"/>
      <c r="BO420" s="108"/>
      <c r="BP420" s="108"/>
      <c r="BQ420" s="108"/>
      <c r="BR420" s="108"/>
      <c r="BS420" s="108"/>
      <c r="BT420" s="108"/>
      <c r="BU420" s="108"/>
      <c r="BV420" s="108"/>
      <c r="BW420" s="108"/>
      <c r="BX420" s="108"/>
      <c r="BY420" s="108"/>
      <c r="BZ420" s="108"/>
      <c r="CA420" s="108"/>
      <c r="CB420" s="108"/>
      <c r="CC420" s="108"/>
      <c r="CD420" s="108"/>
      <c r="CE420" s="108"/>
      <c r="CF420" s="108"/>
      <c r="CG420" s="108"/>
      <c r="CH420" s="108"/>
      <c r="CI420" s="108"/>
      <c r="CJ420" s="108"/>
      <c r="CK420" s="108"/>
      <c r="CL420" s="108"/>
      <c r="CM420" s="108"/>
      <c r="CN420" s="108"/>
      <c r="CO420" s="108"/>
      <c r="CP420" s="108"/>
      <c r="CQ420" s="108"/>
      <c r="CR420" s="108"/>
      <c r="CS420" s="108"/>
      <c r="CT420" s="108"/>
      <c r="CU420" s="108"/>
      <c r="CV420" s="108"/>
      <c r="CW420" s="108"/>
      <c r="CX420" s="108"/>
      <c r="CY420" s="108"/>
      <c r="CZ420" s="108"/>
      <c r="DA420" s="108"/>
      <c r="DB420" s="108"/>
      <c r="DC420" s="108"/>
      <c r="DD420" s="108"/>
      <c r="DE420" s="108"/>
      <c r="DF420" s="108"/>
      <c r="DG420" s="108"/>
      <c r="DH420" s="108"/>
      <c r="DI420" s="108"/>
      <c r="DJ420" s="108"/>
      <c r="DK420" s="108"/>
      <c r="DL420" s="108"/>
      <c r="DM420" s="108"/>
      <c r="DN420" s="108"/>
      <c r="DO420" s="108"/>
      <c r="DP420" s="108"/>
      <c r="DQ420" s="108"/>
      <c r="DR420" s="108"/>
      <c r="DS420" s="108"/>
      <c r="DT420" s="108"/>
      <c r="DU420" s="108"/>
      <c r="DV420" s="108"/>
      <c r="DW420" s="108"/>
      <c r="DX420" s="108"/>
      <c r="DY420" s="108"/>
      <c r="DZ420" s="108"/>
      <c r="EA420" s="108"/>
      <c r="EB420" s="108"/>
      <c r="EC420" s="108"/>
      <c r="ED420" s="108"/>
      <c r="EE420" s="108"/>
      <c r="EF420" s="108"/>
      <c r="EG420" s="108"/>
      <c r="EH420" s="108"/>
      <c r="EI420" s="108"/>
      <c r="EJ420" s="108"/>
      <c r="EK420" s="108"/>
      <c r="EL420" s="108"/>
      <c r="EM420" s="108"/>
      <c r="EN420" s="108"/>
      <c r="EO420" s="108"/>
      <c r="EP420" s="108"/>
      <c r="EQ420" s="108"/>
      <c r="ER420" s="108"/>
      <c r="ES420" s="108"/>
      <c r="ET420" s="108"/>
      <c r="EU420" s="108"/>
      <c r="EV420" s="108"/>
      <c r="EW420" s="108"/>
      <c r="EX420" s="108"/>
      <c r="EY420" s="108"/>
      <c r="EZ420" s="108"/>
      <c r="FA420" s="108"/>
      <c r="FB420" s="108"/>
      <c r="FC420" s="108"/>
      <c r="FD420" s="108"/>
      <c r="FE420" s="108"/>
      <c r="FF420" s="108"/>
      <c r="FG420" s="108"/>
      <c r="FH420" s="108"/>
      <c r="FI420" s="108"/>
      <c r="FJ420" s="108"/>
      <c r="FK420" s="108"/>
      <c r="FL420" s="108"/>
      <c r="FM420" s="108"/>
      <c r="FN420" s="108"/>
      <c r="FO420" s="108"/>
      <c r="FP420" s="108"/>
      <c r="FQ420" s="108"/>
      <c r="FR420" s="108"/>
      <c r="FS420" s="108"/>
      <c r="FT420" s="108"/>
      <c r="FU420" s="108"/>
      <c r="FV420" s="108"/>
      <c r="FW420" s="108"/>
      <c r="FX420" s="108"/>
      <c r="FY420" s="108"/>
      <c r="FZ420" s="108"/>
      <c r="GA420" s="108"/>
      <c r="GB420" s="108"/>
      <c r="GC420" s="108"/>
      <c r="GD420" s="108"/>
      <c r="GE420" s="108"/>
      <c r="GF420" s="108"/>
      <c r="GG420" s="108"/>
      <c r="GH420" s="108"/>
      <c r="GI420" s="108"/>
      <c r="GJ420" s="108"/>
      <c r="GK420" s="108"/>
      <c r="GL420" s="108"/>
      <c r="GM420" s="108"/>
      <c r="GN420" s="108"/>
      <c r="GO420" s="108"/>
      <c r="GP420" s="108"/>
      <c r="GQ420" s="108"/>
      <c r="GR420" s="108"/>
      <c r="GS420" s="108"/>
      <c r="GT420" s="108"/>
      <c r="GU420" s="108"/>
      <c r="GV420" s="108"/>
      <c r="GW420" s="108"/>
      <c r="GX420" s="108"/>
      <c r="GY420" s="108"/>
      <c r="GZ420" s="108"/>
      <c r="HA420" s="108"/>
      <c r="HB420" s="108"/>
      <c r="HC420" s="108"/>
      <c r="HD420" s="108"/>
      <c r="HE420" s="108"/>
      <c r="HF420" s="108"/>
      <c r="HG420" s="108"/>
      <c r="HH420" s="108"/>
      <c r="HI420" s="108"/>
      <c r="HJ420" s="108"/>
      <c r="HK420" s="108"/>
      <c r="HL420" s="108"/>
      <c r="HM420" s="108"/>
      <c r="HN420" s="108"/>
      <c r="HO420" s="108"/>
      <c r="HP420" s="108"/>
      <c r="HQ420" s="108"/>
      <c r="HR420" s="108"/>
      <c r="HS420" s="108"/>
      <c r="HT420" s="108"/>
      <c r="HU420" s="108"/>
      <c r="HV420" s="108"/>
      <c r="HW420" s="108"/>
      <c r="HX420" s="108"/>
      <c r="HY420" s="108"/>
      <c r="HZ420" s="108"/>
      <c r="IA420" s="108"/>
      <c r="IB420" s="108"/>
      <c r="IC420" s="108"/>
      <c r="ID420" s="108"/>
      <c r="IE420" s="108"/>
      <c r="IF420" s="108"/>
      <c r="IG420" s="108"/>
      <c r="IH420" s="108"/>
      <c r="II420" s="108"/>
      <c r="IJ420" s="108"/>
      <c r="IK420" s="108"/>
      <c r="IL420" s="108"/>
      <c r="IM420" s="108"/>
      <c r="IN420" s="108"/>
      <c r="IO420" s="108"/>
      <c r="IP420" s="108"/>
      <c r="IQ420" s="108"/>
      <c r="IR420" s="108"/>
      <c r="IS420" s="108"/>
      <c r="IT420" s="108"/>
      <c r="IU420" s="108"/>
      <c r="IV420" s="108"/>
      <c r="IW420" s="108"/>
    </row>
    <row r="421" customFormat="false" ht="27" hidden="false" customHeight="false" outlineLevel="0" collapsed="false">
      <c r="A421" s="132" t="n">
        <v>36882</v>
      </c>
      <c r="B421" s="133"/>
      <c r="C421" s="102" t="s">
        <v>873</v>
      </c>
      <c r="D421" s="101" t="s">
        <v>874</v>
      </c>
      <c r="E421" s="103"/>
      <c r="F421" s="103"/>
      <c r="G421" s="104" t="s">
        <v>43</v>
      </c>
      <c r="H421" s="103" t="n">
        <v>1</v>
      </c>
      <c r="I421" s="114" t="s">
        <v>875</v>
      </c>
      <c r="J421" s="81" t="s">
        <v>876</v>
      </c>
      <c r="K421" s="104" t="s">
        <v>575</v>
      </c>
      <c r="L421" s="104" t="s">
        <v>575</v>
      </c>
      <c r="M421" s="104" t="s">
        <v>571</v>
      </c>
      <c r="N421" s="105" t="n">
        <v>1</v>
      </c>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8"/>
      <c r="AL421" s="108"/>
      <c r="AM421" s="108"/>
      <c r="AN421" s="108"/>
      <c r="AO421" s="108"/>
      <c r="AP421" s="108"/>
      <c r="AQ421" s="108"/>
      <c r="AR421" s="108"/>
      <c r="AS421" s="108"/>
      <c r="AT421" s="108"/>
      <c r="AU421" s="108"/>
      <c r="AV421" s="108"/>
      <c r="AW421" s="108"/>
      <c r="AX421" s="108"/>
      <c r="AY421" s="108"/>
      <c r="AZ421" s="108"/>
      <c r="BA421" s="108"/>
      <c r="BB421" s="108"/>
      <c r="BC421" s="108"/>
      <c r="BD421" s="108"/>
      <c r="BE421" s="108"/>
      <c r="BF421" s="108"/>
      <c r="BG421" s="108"/>
      <c r="BH421" s="108"/>
      <c r="BI421" s="108"/>
      <c r="BJ421" s="108"/>
      <c r="BK421" s="108"/>
      <c r="BL421" s="108"/>
      <c r="BM421" s="108"/>
      <c r="BN421" s="108"/>
      <c r="BO421" s="108"/>
      <c r="BP421" s="108"/>
      <c r="BQ421" s="108"/>
      <c r="BR421" s="108"/>
      <c r="BS421" s="108"/>
      <c r="BT421" s="108"/>
      <c r="BU421" s="108"/>
      <c r="BV421" s="108"/>
      <c r="BW421" s="108"/>
      <c r="BX421" s="108"/>
      <c r="BY421" s="108"/>
      <c r="BZ421" s="108"/>
      <c r="CA421" s="108"/>
      <c r="CB421" s="108"/>
      <c r="CC421" s="108"/>
      <c r="CD421" s="108"/>
      <c r="CE421" s="108"/>
      <c r="CF421" s="108"/>
      <c r="CG421" s="108"/>
      <c r="CH421" s="108"/>
      <c r="CI421" s="108"/>
      <c r="CJ421" s="108"/>
      <c r="CK421" s="108"/>
      <c r="CL421" s="108"/>
      <c r="CM421" s="108"/>
      <c r="CN421" s="108"/>
      <c r="CO421" s="108"/>
      <c r="CP421" s="108"/>
      <c r="CQ421" s="108"/>
      <c r="CR421" s="108"/>
      <c r="CS421" s="108"/>
      <c r="CT421" s="108"/>
      <c r="CU421" s="108"/>
      <c r="CV421" s="108"/>
      <c r="CW421" s="108"/>
      <c r="CX421" s="108"/>
      <c r="CY421" s="108"/>
      <c r="CZ421" s="108"/>
      <c r="DA421" s="108"/>
      <c r="DB421" s="108"/>
      <c r="DC421" s="108"/>
      <c r="DD421" s="108"/>
      <c r="DE421" s="108"/>
      <c r="DF421" s="108"/>
      <c r="DG421" s="108"/>
      <c r="DH421" s="108"/>
      <c r="DI421" s="108"/>
      <c r="DJ421" s="108"/>
      <c r="DK421" s="108"/>
      <c r="DL421" s="108"/>
      <c r="DM421" s="108"/>
      <c r="DN421" s="108"/>
      <c r="DO421" s="108"/>
      <c r="DP421" s="108"/>
      <c r="DQ421" s="108"/>
      <c r="DR421" s="108"/>
      <c r="DS421" s="108"/>
      <c r="DT421" s="108"/>
      <c r="DU421" s="108"/>
      <c r="DV421" s="108"/>
      <c r="DW421" s="108"/>
      <c r="DX421" s="108"/>
      <c r="DY421" s="108"/>
      <c r="DZ421" s="108"/>
      <c r="EA421" s="108"/>
      <c r="EB421" s="108"/>
      <c r="EC421" s="108"/>
      <c r="ED421" s="108"/>
      <c r="EE421" s="108"/>
      <c r="EF421" s="108"/>
      <c r="EG421" s="108"/>
      <c r="EH421" s="108"/>
      <c r="EI421" s="108"/>
      <c r="EJ421" s="108"/>
      <c r="EK421" s="108"/>
      <c r="EL421" s="108"/>
      <c r="EM421" s="108"/>
      <c r="EN421" s="108"/>
      <c r="EO421" s="108"/>
      <c r="EP421" s="108"/>
      <c r="EQ421" s="108"/>
      <c r="ER421" s="108"/>
      <c r="ES421" s="108"/>
      <c r="ET421" s="108"/>
      <c r="EU421" s="108"/>
      <c r="EV421" s="108"/>
      <c r="EW421" s="108"/>
      <c r="EX421" s="108"/>
      <c r="EY421" s="108"/>
      <c r="EZ421" s="108"/>
      <c r="FA421" s="108"/>
      <c r="FB421" s="108"/>
      <c r="FC421" s="108"/>
      <c r="FD421" s="108"/>
      <c r="FE421" s="108"/>
      <c r="FF421" s="108"/>
      <c r="FG421" s="108"/>
      <c r="FH421" s="108"/>
      <c r="FI421" s="108"/>
      <c r="FJ421" s="108"/>
      <c r="FK421" s="108"/>
      <c r="FL421" s="108"/>
      <c r="FM421" s="108"/>
      <c r="FN421" s="108"/>
      <c r="FO421" s="108"/>
      <c r="FP421" s="108"/>
      <c r="FQ421" s="108"/>
      <c r="FR421" s="108"/>
      <c r="FS421" s="108"/>
      <c r="FT421" s="108"/>
      <c r="FU421" s="108"/>
      <c r="FV421" s="108"/>
      <c r="FW421" s="108"/>
      <c r="FX421" s="108"/>
      <c r="FY421" s="108"/>
      <c r="FZ421" s="108"/>
      <c r="GA421" s="108"/>
      <c r="GB421" s="108"/>
      <c r="GC421" s="108"/>
      <c r="GD421" s="108"/>
      <c r="GE421" s="108"/>
      <c r="GF421" s="108"/>
      <c r="GG421" s="108"/>
      <c r="GH421" s="108"/>
      <c r="GI421" s="108"/>
      <c r="GJ421" s="108"/>
      <c r="GK421" s="108"/>
      <c r="GL421" s="108"/>
      <c r="GM421" s="108"/>
      <c r="GN421" s="108"/>
      <c r="GO421" s="108"/>
      <c r="GP421" s="108"/>
      <c r="GQ421" s="108"/>
      <c r="GR421" s="108"/>
      <c r="GS421" s="108"/>
      <c r="GT421" s="108"/>
      <c r="GU421" s="108"/>
      <c r="GV421" s="108"/>
      <c r="GW421" s="108"/>
      <c r="GX421" s="108"/>
      <c r="GY421" s="108"/>
      <c r="GZ421" s="108"/>
      <c r="HA421" s="108"/>
      <c r="HB421" s="108"/>
      <c r="HC421" s="108"/>
      <c r="HD421" s="108"/>
      <c r="HE421" s="108"/>
      <c r="HF421" s="108"/>
      <c r="HG421" s="108"/>
      <c r="HH421" s="108"/>
      <c r="HI421" s="108"/>
      <c r="HJ421" s="108"/>
      <c r="HK421" s="108"/>
      <c r="HL421" s="108"/>
      <c r="HM421" s="108"/>
      <c r="HN421" s="108"/>
      <c r="HO421" s="108"/>
      <c r="HP421" s="108"/>
      <c r="HQ421" s="108"/>
      <c r="HR421" s="108"/>
      <c r="HS421" s="108"/>
      <c r="HT421" s="108"/>
      <c r="HU421" s="108"/>
      <c r="HV421" s="108"/>
      <c r="HW421" s="108"/>
      <c r="HX421" s="108"/>
      <c r="HY421" s="108"/>
      <c r="HZ421" s="108"/>
      <c r="IA421" s="108"/>
      <c r="IB421" s="108"/>
      <c r="IC421" s="108"/>
      <c r="ID421" s="108"/>
      <c r="IE421" s="108"/>
      <c r="IF421" s="108"/>
      <c r="IG421" s="108"/>
      <c r="IH421" s="108"/>
      <c r="II421" s="108"/>
      <c r="IJ421" s="108"/>
      <c r="IK421" s="108"/>
      <c r="IL421" s="108"/>
      <c r="IM421" s="108"/>
      <c r="IN421" s="108"/>
      <c r="IO421" s="108"/>
      <c r="IP421" s="108"/>
      <c r="IQ421" s="108"/>
      <c r="IR421" s="108"/>
      <c r="IS421" s="108"/>
      <c r="IT421" s="108"/>
      <c r="IU421" s="108"/>
      <c r="IV421" s="108"/>
      <c r="IW421" s="108"/>
    </row>
    <row r="422" customFormat="false" ht="27" hidden="false" customHeight="false" outlineLevel="0" collapsed="false">
      <c r="A422" s="132" t="n">
        <v>36881</v>
      </c>
      <c r="B422" s="133" t="s">
        <v>40</v>
      </c>
      <c r="C422" s="102" t="s">
        <v>877</v>
      </c>
      <c r="D422" s="101" t="s">
        <v>51</v>
      </c>
      <c r="E422" s="103"/>
      <c r="F422" s="103"/>
      <c r="G422" s="104" t="s">
        <v>43</v>
      </c>
      <c r="H422" s="103" t="n">
        <v>1</v>
      </c>
      <c r="I422" s="114" t="s">
        <v>878</v>
      </c>
      <c r="J422" s="81" t="s">
        <v>872</v>
      </c>
      <c r="K422" s="104" t="s">
        <v>571</v>
      </c>
      <c r="L422" s="104" t="s">
        <v>571</v>
      </c>
      <c r="M422" s="104" t="s">
        <v>571</v>
      </c>
      <c r="N422" s="105" t="n">
        <v>1</v>
      </c>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8"/>
      <c r="AL422" s="108"/>
      <c r="AM422" s="108"/>
      <c r="AN422" s="108"/>
      <c r="AO422" s="108"/>
      <c r="AP422" s="108"/>
      <c r="AQ422" s="108"/>
      <c r="AR422" s="108"/>
      <c r="AS422" s="108"/>
      <c r="AT422" s="108"/>
      <c r="AU422" s="108"/>
      <c r="AV422" s="108"/>
      <c r="AW422" s="108"/>
      <c r="AX422" s="108"/>
      <c r="AY422" s="108"/>
      <c r="AZ422" s="108"/>
      <c r="BA422" s="108"/>
      <c r="BB422" s="108"/>
      <c r="BC422" s="108"/>
      <c r="BD422" s="108"/>
      <c r="BE422" s="108"/>
      <c r="BF422" s="108"/>
      <c r="BG422" s="108"/>
      <c r="BH422" s="108"/>
      <c r="BI422" s="108"/>
      <c r="BJ422" s="108"/>
      <c r="BK422" s="108"/>
      <c r="BL422" s="108"/>
      <c r="BM422" s="108"/>
      <c r="BN422" s="108"/>
      <c r="BO422" s="108"/>
      <c r="BP422" s="108"/>
      <c r="BQ422" s="108"/>
      <c r="BR422" s="108"/>
      <c r="BS422" s="108"/>
      <c r="BT422" s="108"/>
      <c r="BU422" s="108"/>
      <c r="BV422" s="108"/>
      <c r="BW422" s="108"/>
      <c r="BX422" s="108"/>
      <c r="BY422" s="108"/>
      <c r="BZ422" s="108"/>
      <c r="CA422" s="108"/>
      <c r="CB422" s="108"/>
      <c r="CC422" s="108"/>
      <c r="CD422" s="108"/>
      <c r="CE422" s="108"/>
      <c r="CF422" s="108"/>
      <c r="CG422" s="108"/>
      <c r="CH422" s="108"/>
      <c r="CI422" s="108"/>
      <c r="CJ422" s="108"/>
      <c r="CK422" s="108"/>
      <c r="CL422" s="108"/>
      <c r="CM422" s="108"/>
      <c r="CN422" s="108"/>
      <c r="CO422" s="108"/>
      <c r="CP422" s="108"/>
      <c r="CQ422" s="108"/>
      <c r="CR422" s="108"/>
      <c r="CS422" s="108"/>
      <c r="CT422" s="108"/>
      <c r="CU422" s="108"/>
      <c r="CV422" s="108"/>
      <c r="CW422" s="108"/>
      <c r="CX422" s="108"/>
      <c r="CY422" s="108"/>
      <c r="CZ422" s="108"/>
      <c r="DA422" s="108"/>
      <c r="DB422" s="108"/>
      <c r="DC422" s="108"/>
      <c r="DD422" s="108"/>
      <c r="DE422" s="108"/>
      <c r="DF422" s="108"/>
      <c r="DG422" s="108"/>
      <c r="DH422" s="108"/>
      <c r="DI422" s="108"/>
      <c r="DJ422" s="108"/>
      <c r="DK422" s="108"/>
      <c r="DL422" s="108"/>
      <c r="DM422" s="108"/>
      <c r="DN422" s="108"/>
      <c r="DO422" s="108"/>
      <c r="DP422" s="108"/>
      <c r="DQ422" s="108"/>
      <c r="DR422" s="108"/>
      <c r="DS422" s="108"/>
      <c r="DT422" s="108"/>
      <c r="DU422" s="108"/>
      <c r="DV422" s="108"/>
      <c r="DW422" s="108"/>
      <c r="DX422" s="108"/>
      <c r="DY422" s="108"/>
      <c r="DZ422" s="108"/>
      <c r="EA422" s="108"/>
      <c r="EB422" s="108"/>
      <c r="EC422" s="108"/>
      <c r="ED422" s="108"/>
      <c r="EE422" s="108"/>
      <c r="EF422" s="108"/>
      <c r="EG422" s="108"/>
      <c r="EH422" s="108"/>
      <c r="EI422" s="108"/>
      <c r="EJ422" s="108"/>
      <c r="EK422" s="108"/>
      <c r="EL422" s="108"/>
      <c r="EM422" s="108"/>
      <c r="EN422" s="108"/>
      <c r="EO422" s="108"/>
      <c r="EP422" s="108"/>
      <c r="EQ422" s="108"/>
      <c r="ER422" s="108"/>
      <c r="ES422" s="108"/>
      <c r="ET422" s="108"/>
      <c r="EU422" s="108"/>
      <c r="EV422" s="108"/>
      <c r="EW422" s="108"/>
      <c r="EX422" s="108"/>
      <c r="EY422" s="108"/>
      <c r="EZ422" s="108"/>
      <c r="FA422" s="108"/>
      <c r="FB422" s="108"/>
      <c r="FC422" s="108"/>
      <c r="FD422" s="108"/>
      <c r="FE422" s="108"/>
      <c r="FF422" s="108"/>
      <c r="FG422" s="108"/>
      <c r="FH422" s="108"/>
      <c r="FI422" s="108"/>
      <c r="FJ422" s="108"/>
      <c r="FK422" s="108"/>
      <c r="FL422" s="108"/>
      <c r="FM422" s="108"/>
      <c r="FN422" s="108"/>
      <c r="FO422" s="108"/>
      <c r="FP422" s="108"/>
      <c r="FQ422" s="108"/>
      <c r="FR422" s="108"/>
      <c r="FS422" s="108"/>
      <c r="FT422" s="108"/>
      <c r="FU422" s="108"/>
      <c r="FV422" s="108"/>
      <c r="FW422" s="108"/>
      <c r="FX422" s="108"/>
      <c r="FY422" s="108"/>
      <c r="FZ422" s="108"/>
      <c r="GA422" s="108"/>
      <c r="GB422" s="108"/>
      <c r="GC422" s="108"/>
      <c r="GD422" s="108"/>
      <c r="GE422" s="108"/>
      <c r="GF422" s="108"/>
      <c r="GG422" s="108"/>
      <c r="GH422" s="108"/>
      <c r="GI422" s="108"/>
      <c r="GJ422" s="108"/>
      <c r="GK422" s="108"/>
      <c r="GL422" s="108"/>
      <c r="GM422" s="108"/>
      <c r="GN422" s="108"/>
      <c r="GO422" s="108"/>
      <c r="GP422" s="108"/>
      <c r="GQ422" s="108"/>
      <c r="GR422" s="108"/>
      <c r="GS422" s="108"/>
      <c r="GT422" s="108"/>
      <c r="GU422" s="108"/>
      <c r="GV422" s="108"/>
      <c r="GW422" s="108"/>
      <c r="GX422" s="108"/>
      <c r="GY422" s="108"/>
      <c r="GZ422" s="108"/>
      <c r="HA422" s="108"/>
      <c r="HB422" s="108"/>
      <c r="HC422" s="108"/>
      <c r="HD422" s="108"/>
      <c r="HE422" s="108"/>
      <c r="HF422" s="108"/>
      <c r="HG422" s="108"/>
      <c r="HH422" s="108"/>
      <c r="HI422" s="108"/>
      <c r="HJ422" s="108"/>
      <c r="HK422" s="108"/>
      <c r="HL422" s="108"/>
      <c r="HM422" s="108"/>
      <c r="HN422" s="108"/>
      <c r="HO422" s="108"/>
      <c r="HP422" s="108"/>
      <c r="HQ422" s="108"/>
      <c r="HR422" s="108"/>
      <c r="HS422" s="108"/>
      <c r="HT422" s="108"/>
      <c r="HU422" s="108"/>
      <c r="HV422" s="108"/>
      <c r="HW422" s="108"/>
      <c r="HX422" s="108"/>
      <c r="HY422" s="108"/>
      <c r="HZ422" s="108"/>
      <c r="IA422" s="108"/>
      <c r="IB422" s="108"/>
      <c r="IC422" s="108"/>
      <c r="ID422" s="108"/>
      <c r="IE422" s="108"/>
      <c r="IF422" s="108"/>
      <c r="IG422" s="108"/>
      <c r="IH422" s="108"/>
      <c r="II422" s="108"/>
      <c r="IJ422" s="108"/>
      <c r="IK422" s="108"/>
      <c r="IL422" s="108"/>
      <c r="IM422" s="108"/>
      <c r="IN422" s="108"/>
      <c r="IO422" s="108"/>
      <c r="IP422" s="108"/>
      <c r="IQ422" s="108"/>
      <c r="IR422" s="108"/>
      <c r="IS422" s="108"/>
      <c r="IT422" s="108"/>
      <c r="IU422" s="108"/>
      <c r="IV422" s="108"/>
      <c r="IW422" s="108"/>
    </row>
    <row r="423" customFormat="false" ht="67.5" hidden="false" customHeight="true" outlineLevel="0" collapsed="false">
      <c r="A423" s="132" t="n">
        <v>36881</v>
      </c>
      <c r="B423" s="133" t="s">
        <v>40</v>
      </c>
      <c r="C423" s="82" t="s">
        <v>879</v>
      </c>
      <c r="D423" s="81" t="s">
        <v>55</v>
      </c>
      <c r="E423" s="83"/>
      <c r="F423" s="83"/>
      <c r="G423" s="84" t="s">
        <v>43</v>
      </c>
      <c r="H423" s="83" t="n">
        <v>1</v>
      </c>
      <c r="I423" s="114" t="s">
        <v>880</v>
      </c>
      <c r="J423" s="84" t="s">
        <v>881</v>
      </c>
      <c r="K423" s="84" t="s">
        <v>575</v>
      </c>
      <c r="L423" s="84" t="s">
        <v>571</v>
      </c>
      <c r="M423" s="84" t="s">
        <v>571</v>
      </c>
      <c r="N423" s="85" t="n">
        <v>3</v>
      </c>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8"/>
      <c r="AL423" s="108"/>
      <c r="AM423" s="108"/>
      <c r="AN423" s="108"/>
      <c r="AO423" s="108"/>
      <c r="AP423" s="108"/>
      <c r="AQ423" s="108"/>
      <c r="AR423" s="108"/>
      <c r="AS423" s="108"/>
      <c r="AT423" s="108"/>
      <c r="AU423" s="108"/>
      <c r="AV423" s="108"/>
      <c r="AW423" s="108"/>
      <c r="AX423" s="108"/>
      <c r="AY423" s="108"/>
      <c r="AZ423" s="108"/>
      <c r="BA423" s="108"/>
      <c r="BB423" s="108"/>
      <c r="BC423" s="108"/>
      <c r="BD423" s="108"/>
      <c r="BE423" s="108"/>
      <c r="BF423" s="108"/>
      <c r="BG423" s="108"/>
      <c r="BH423" s="108"/>
      <c r="BI423" s="108"/>
      <c r="BJ423" s="108"/>
      <c r="BK423" s="108"/>
      <c r="BL423" s="108"/>
      <c r="BM423" s="108"/>
      <c r="BN423" s="108"/>
      <c r="BO423" s="108"/>
      <c r="BP423" s="108"/>
      <c r="BQ423" s="108"/>
      <c r="BR423" s="108"/>
      <c r="BS423" s="108"/>
      <c r="BT423" s="108"/>
      <c r="BU423" s="108"/>
      <c r="BV423" s="108"/>
      <c r="BW423" s="108"/>
      <c r="BX423" s="108"/>
      <c r="BY423" s="108"/>
      <c r="BZ423" s="108"/>
      <c r="CA423" s="108"/>
      <c r="CB423" s="108"/>
      <c r="CC423" s="108"/>
      <c r="CD423" s="108"/>
      <c r="CE423" s="108"/>
      <c r="CF423" s="108"/>
      <c r="CG423" s="108"/>
      <c r="CH423" s="108"/>
      <c r="CI423" s="108"/>
      <c r="CJ423" s="108"/>
      <c r="CK423" s="108"/>
      <c r="CL423" s="108"/>
      <c r="CM423" s="108"/>
      <c r="CN423" s="108"/>
      <c r="CO423" s="108"/>
      <c r="CP423" s="108"/>
      <c r="CQ423" s="108"/>
      <c r="CR423" s="108"/>
      <c r="CS423" s="108"/>
      <c r="CT423" s="108"/>
      <c r="CU423" s="108"/>
      <c r="CV423" s="108"/>
      <c r="CW423" s="108"/>
      <c r="CX423" s="108"/>
      <c r="CY423" s="108"/>
      <c r="CZ423" s="108"/>
      <c r="DA423" s="108"/>
      <c r="DB423" s="108"/>
      <c r="DC423" s="108"/>
      <c r="DD423" s="108"/>
      <c r="DE423" s="108"/>
      <c r="DF423" s="108"/>
      <c r="DG423" s="108"/>
      <c r="DH423" s="108"/>
      <c r="DI423" s="108"/>
      <c r="DJ423" s="108"/>
      <c r="DK423" s="108"/>
      <c r="DL423" s="108"/>
      <c r="DM423" s="108"/>
      <c r="DN423" s="108"/>
      <c r="DO423" s="108"/>
      <c r="DP423" s="108"/>
      <c r="DQ423" s="108"/>
      <c r="DR423" s="108"/>
      <c r="DS423" s="108"/>
      <c r="DT423" s="108"/>
      <c r="DU423" s="108"/>
      <c r="DV423" s="108"/>
      <c r="DW423" s="108"/>
      <c r="DX423" s="108"/>
      <c r="DY423" s="108"/>
      <c r="DZ423" s="108"/>
      <c r="EA423" s="108"/>
      <c r="EB423" s="108"/>
      <c r="EC423" s="108"/>
      <c r="ED423" s="108"/>
      <c r="EE423" s="108"/>
      <c r="EF423" s="108"/>
      <c r="EG423" s="108"/>
      <c r="EH423" s="108"/>
      <c r="EI423" s="108"/>
      <c r="EJ423" s="108"/>
      <c r="EK423" s="108"/>
      <c r="EL423" s="108"/>
      <c r="EM423" s="108"/>
      <c r="EN423" s="108"/>
      <c r="EO423" s="108"/>
      <c r="EP423" s="108"/>
      <c r="EQ423" s="108"/>
      <c r="ER423" s="108"/>
      <c r="ES423" s="108"/>
      <c r="ET423" s="108"/>
      <c r="EU423" s="108"/>
      <c r="EV423" s="108"/>
      <c r="EW423" s="108"/>
      <c r="EX423" s="108"/>
      <c r="EY423" s="108"/>
      <c r="EZ423" s="108"/>
      <c r="FA423" s="108"/>
      <c r="FB423" s="108"/>
      <c r="FC423" s="108"/>
      <c r="FD423" s="108"/>
      <c r="FE423" s="108"/>
      <c r="FF423" s="108"/>
      <c r="FG423" s="108"/>
      <c r="FH423" s="108"/>
      <c r="FI423" s="108"/>
      <c r="FJ423" s="108"/>
      <c r="FK423" s="108"/>
      <c r="FL423" s="108"/>
      <c r="FM423" s="108"/>
      <c r="FN423" s="108"/>
      <c r="FO423" s="108"/>
      <c r="FP423" s="108"/>
      <c r="FQ423" s="108"/>
      <c r="FR423" s="108"/>
      <c r="FS423" s="108"/>
      <c r="FT423" s="108"/>
      <c r="FU423" s="108"/>
      <c r="FV423" s="108"/>
      <c r="FW423" s="108"/>
      <c r="FX423" s="108"/>
      <c r="FY423" s="108"/>
      <c r="FZ423" s="108"/>
      <c r="GA423" s="108"/>
      <c r="GB423" s="108"/>
      <c r="GC423" s="108"/>
      <c r="GD423" s="108"/>
      <c r="GE423" s="108"/>
      <c r="GF423" s="108"/>
      <c r="GG423" s="108"/>
      <c r="GH423" s="108"/>
      <c r="GI423" s="108"/>
      <c r="GJ423" s="108"/>
      <c r="GK423" s="108"/>
      <c r="GL423" s="108"/>
      <c r="GM423" s="108"/>
      <c r="GN423" s="108"/>
      <c r="GO423" s="108"/>
      <c r="GP423" s="108"/>
      <c r="GQ423" s="108"/>
      <c r="GR423" s="108"/>
      <c r="GS423" s="108"/>
      <c r="GT423" s="108"/>
      <c r="GU423" s="108"/>
      <c r="GV423" s="108"/>
      <c r="GW423" s="108"/>
      <c r="GX423" s="108"/>
      <c r="GY423" s="108"/>
      <c r="GZ423" s="108"/>
      <c r="HA423" s="108"/>
      <c r="HB423" s="108"/>
      <c r="HC423" s="108"/>
      <c r="HD423" s="108"/>
      <c r="HE423" s="108"/>
      <c r="HF423" s="108"/>
      <c r="HG423" s="108"/>
      <c r="HH423" s="108"/>
      <c r="HI423" s="108"/>
      <c r="HJ423" s="108"/>
      <c r="HK423" s="108"/>
      <c r="HL423" s="108"/>
      <c r="HM423" s="108"/>
      <c r="HN423" s="108"/>
      <c r="HO423" s="108"/>
      <c r="HP423" s="108"/>
      <c r="HQ423" s="108"/>
      <c r="HR423" s="108"/>
      <c r="HS423" s="108"/>
      <c r="HT423" s="108"/>
      <c r="HU423" s="108"/>
      <c r="HV423" s="108"/>
      <c r="HW423" s="108"/>
      <c r="HX423" s="108"/>
      <c r="HY423" s="108"/>
      <c r="HZ423" s="108"/>
      <c r="IA423" s="108"/>
      <c r="IB423" s="108"/>
      <c r="IC423" s="108"/>
      <c r="ID423" s="108"/>
      <c r="IE423" s="108"/>
      <c r="IF423" s="108"/>
      <c r="IG423" s="108"/>
      <c r="IH423" s="108"/>
      <c r="II423" s="108"/>
      <c r="IJ423" s="108"/>
      <c r="IK423" s="108"/>
      <c r="IL423" s="108"/>
      <c r="IM423" s="108"/>
      <c r="IN423" s="108"/>
      <c r="IO423" s="108"/>
      <c r="IP423" s="108"/>
      <c r="IQ423" s="108"/>
      <c r="IR423" s="108"/>
      <c r="IS423" s="108"/>
      <c r="IT423" s="108"/>
      <c r="IU423" s="108"/>
      <c r="IV423" s="108"/>
      <c r="IW423" s="108"/>
    </row>
    <row r="424" customFormat="false" ht="75" hidden="false" customHeight="true" outlineLevel="0" collapsed="false">
      <c r="A424" s="80" t="n">
        <v>36880</v>
      </c>
      <c r="B424" s="101" t="s">
        <v>882</v>
      </c>
      <c r="C424" s="102" t="s">
        <v>883</v>
      </c>
      <c r="D424" s="101" t="s">
        <v>884</v>
      </c>
      <c r="E424" s="97"/>
      <c r="F424" s="97"/>
      <c r="G424" s="104" t="s">
        <v>43</v>
      </c>
      <c r="H424" s="103" t="n">
        <v>1</v>
      </c>
      <c r="I424" s="114" t="s">
        <v>885</v>
      </c>
      <c r="J424" s="104" t="s">
        <v>886</v>
      </c>
      <c r="K424" s="104" t="s">
        <v>575</v>
      </c>
      <c r="L424" s="104" t="s">
        <v>571</v>
      </c>
      <c r="M424" s="104" t="s">
        <v>575</v>
      </c>
      <c r="N424" s="105" t="n">
        <v>1</v>
      </c>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8"/>
      <c r="AL424" s="108"/>
      <c r="AM424" s="108"/>
      <c r="AN424" s="108"/>
      <c r="AO424" s="108"/>
      <c r="AP424" s="108"/>
      <c r="AQ424" s="108"/>
      <c r="AR424" s="108"/>
      <c r="AS424" s="108"/>
      <c r="AT424" s="108"/>
      <c r="AU424" s="108"/>
      <c r="AV424" s="108"/>
      <c r="AW424" s="108"/>
      <c r="AX424" s="108"/>
      <c r="AY424" s="108"/>
      <c r="AZ424" s="108"/>
      <c r="BA424" s="108"/>
      <c r="BB424" s="108"/>
      <c r="BC424" s="108"/>
      <c r="BD424" s="108"/>
      <c r="BE424" s="108"/>
      <c r="BF424" s="108"/>
      <c r="BG424" s="108"/>
      <c r="BH424" s="108"/>
      <c r="BI424" s="108"/>
      <c r="BJ424" s="108"/>
      <c r="BK424" s="108"/>
      <c r="BL424" s="108"/>
      <c r="BM424" s="108"/>
      <c r="BN424" s="108"/>
      <c r="BO424" s="108"/>
      <c r="BP424" s="108"/>
      <c r="BQ424" s="108"/>
      <c r="BR424" s="108"/>
      <c r="BS424" s="108"/>
      <c r="BT424" s="108"/>
      <c r="BU424" s="108"/>
      <c r="BV424" s="108"/>
      <c r="BW424" s="108"/>
      <c r="BX424" s="108"/>
      <c r="BY424" s="108"/>
      <c r="BZ424" s="108"/>
      <c r="CA424" s="108"/>
      <c r="CB424" s="108"/>
      <c r="CC424" s="108"/>
      <c r="CD424" s="108"/>
      <c r="CE424" s="108"/>
      <c r="CF424" s="108"/>
      <c r="CG424" s="108"/>
      <c r="CH424" s="108"/>
      <c r="CI424" s="108"/>
      <c r="CJ424" s="108"/>
      <c r="CK424" s="108"/>
      <c r="CL424" s="108"/>
      <c r="CM424" s="108"/>
      <c r="CN424" s="108"/>
      <c r="CO424" s="108"/>
      <c r="CP424" s="108"/>
      <c r="CQ424" s="108"/>
      <c r="CR424" s="108"/>
      <c r="CS424" s="108"/>
      <c r="CT424" s="108"/>
      <c r="CU424" s="108"/>
      <c r="CV424" s="108"/>
      <c r="CW424" s="108"/>
      <c r="CX424" s="108"/>
      <c r="CY424" s="108"/>
      <c r="CZ424" s="108"/>
      <c r="DA424" s="108"/>
      <c r="DB424" s="108"/>
      <c r="DC424" s="108"/>
      <c r="DD424" s="108"/>
      <c r="DE424" s="108"/>
      <c r="DF424" s="108"/>
      <c r="DG424" s="108"/>
      <c r="DH424" s="108"/>
      <c r="DI424" s="108"/>
      <c r="DJ424" s="108"/>
      <c r="DK424" s="108"/>
      <c r="DL424" s="108"/>
      <c r="DM424" s="108"/>
      <c r="DN424" s="108"/>
      <c r="DO424" s="108"/>
      <c r="DP424" s="108"/>
      <c r="DQ424" s="108"/>
      <c r="DR424" s="108"/>
      <c r="DS424" s="108"/>
      <c r="DT424" s="108"/>
      <c r="DU424" s="108"/>
      <c r="DV424" s="108"/>
      <c r="DW424" s="108"/>
      <c r="DX424" s="108"/>
      <c r="DY424" s="108"/>
      <c r="DZ424" s="108"/>
      <c r="EA424" s="108"/>
      <c r="EB424" s="108"/>
      <c r="EC424" s="108"/>
      <c r="ED424" s="108"/>
      <c r="EE424" s="108"/>
      <c r="EF424" s="108"/>
      <c r="EG424" s="108"/>
      <c r="EH424" s="108"/>
      <c r="EI424" s="108"/>
      <c r="EJ424" s="108"/>
      <c r="EK424" s="108"/>
      <c r="EL424" s="108"/>
      <c r="EM424" s="108"/>
      <c r="EN424" s="108"/>
      <c r="EO424" s="108"/>
      <c r="EP424" s="108"/>
      <c r="EQ424" s="108"/>
      <c r="ER424" s="108"/>
      <c r="ES424" s="108"/>
      <c r="ET424" s="108"/>
      <c r="EU424" s="108"/>
      <c r="EV424" s="108"/>
      <c r="EW424" s="108"/>
      <c r="EX424" s="108"/>
      <c r="EY424" s="108"/>
      <c r="EZ424" s="108"/>
      <c r="FA424" s="108"/>
      <c r="FB424" s="108"/>
      <c r="FC424" s="108"/>
      <c r="FD424" s="108"/>
      <c r="FE424" s="108"/>
      <c r="FF424" s="108"/>
      <c r="FG424" s="108"/>
      <c r="FH424" s="108"/>
      <c r="FI424" s="108"/>
      <c r="FJ424" s="108"/>
      <c r="FK424" s="108"/>
      <c r="FL424" s="108"/>
      <c r="FM424" s="108"/>
      <c r="FN424" s="108"/>
      <c r="FO424" s="108"/>
      <c r="FP424" s="108"/>
      <c r="FQ424" s="108"/>
      <c r="FR424" s="108"/>
      <c r="FS424" s="108"/>
      <c r="FT424" s="108"/>
      <c r="FU424" s="108"/>
      <c r="FV424" s="108"/>
      <c r="FW424" s="108"/>
      <c r="FX424" s="108"/>
      <c r="FY424" s="108"/>
      <c r="FZ424" s="108"/>
      <c r="GA424" s="108"/>
      <c r="GB424" s="108"/>
      <c r="GC424" s="108"/>
      <c r="GD424" s="108"/>
      <c r="GE424" s="108"/>
      <c r="GF424" s="108"/>
      <c r="GG424" s="108"/>
      <c r="GH424" s="108"/>
      <c r="GI424" s="108"/>
      <c r="GJ424" s="108"/>
      <c r="GK424" s="108"/>
      <c r="GL424" s="108"/>
      <c r="GM424" s="108"/>
      <c r="GN424" s="108"/>
      <c r="GO424" s="108"/>
      <c r="GP424" s="108"/>
      <c r="GQ424" s="108"/>
      <c r="GR424" s="108"/>
      <c r="GS424" s="108"/>
      <c r="GT424" s="108"/>
      <c r="GU424" s="108"/>
      <c r="GV424" s="108"/>
      <c r="GW424" s="108"/>
      <c r="GX424" s="108"/>
      <c r="GY424" s="108"/>
      <c r="GZ424" s="108"/>
      <c r="HA424" s="108"/>
      <c r="HB424" s="108"/>
      <c r="HC424" s="108"/>
      <c r="HD424" s="108"/>
      <c r="HE424" s="108"/>
      <c r="HF424" s="108"/>
      <c r="HG424" s="108"/>
      <c r="HH424" s="108"/>
      <c r="HI424" s="108"/>
      <c r="HJ424" s="108"/>
      <c r="HK424" s="108"/>
      <c r="HL424" s="108"/>
      <c r="HM424" s="108"/>
      <c r="HN424" s="108"/>
      <c r="HO424" s="108"/>
      <c r="HP424" s="108"/>
      <c r="HQ424" s="108"/>
      <c r="HR424" s="108"/>
      <c r="HS424" s="108"/>
      <c r="HT424" s="108"/>
      <c r="HU424" s="108"/>
      <c r="HV424" s="108"/>
      <c r="HW424" s="108"/>
      <c r="HX424" s="108"/>
      <c r="HY424" s="108"/>
      <c r="HZ424" s="108"/>
      <c r="IA424" s="108"/>
      <c r="IB424" s="108"/>
      <c r="IC424" s="108"/>
      <c r="ID424" s="108"/>
      <c r="IE424" s="108"/>
      <c r="IF424" s="108"/>
      <c r="IG424" s="108"/>
      <c r="IH424" s="108"/>
      <c r="II424" s="108"/>
      <c r="IJ424" s="108"/>
      <c r="IK424" s="108"/>
      <c r="IL424" s="108"/>
      <c r="IM424" s="108"/>
      <c r="IN424" s="108"/>
      <c r="IO424" s="108"/>
      <c r="IP424" s="108"/>
      <c r="IQ424" s="108"/>
      <c r="IR424" s="108"/>
      <c r="IS424" s="108"/>
      <c r="IT424" s="108"/>
      <c r="IU424" s="108"/>
      <c r="IV424" s="108"/>
      <c r="IW424" s="108"/>
    </row>
    <row r="425" customFormat="false" ht="40.5" hidden="false" customHeight="false" outlineLevel="0" collapsed="false">
      <c r="A425" s="80" t="n">
        <v>36880</v>
      </c>
      <c r="B425" s="133" t="s">
        <v>40</v>
      </c>
      <c r="C425" s="82" t="s">
        <v>879</v>
      </c>
      <c r="D425" s="81" t="s">
        <v>55</v>
      </c>
      <c r="E425" s="83"/>
      <c r="F425" s="83"/>
      <c r="G425" s="84" t="s">
        <v>43</v>
      </c>
      <c r="H425" s="83" t="n">
        <v>1</v>
      </c>
      <c r="I425" s="114" t="s">
        <v>880</v>
      </c>
      <c r="J425" s="84" t="s">
        <v>881</v>
      </c>
      <c r="K425" s="84" t="s">
        <v>575</v>
      </c>
      <c r="L425" s="84" t="s">
        <v>571</v>
      </c>
      <c r="M425" s="84" t="s">
        <v>571</v>
      </c>
      <c r="N425" s="85" t="n">
        <v>3</v>
      </c>
    </row>
    <row r="426" customFormat="false" ht="40.5" hidden="false" customHeight="true" outlineLevel="0" collapsed="false">
      <c r="A426" s="80" t="n">
        <v>36880</v>
      </c>
      <c r="B426" s="133" t="s">
        <v>40</v>
      </c>
      <c r="C426" s="82" t="s">
        <v>887</v>
      </c>
      <c r="D426" s="81" t="s">
        <v>888</v>
      </c>
      <c r="E426" s="28"/>
      <c r="F426" s="28"/>
      <c r="G426" s="84" t="s">
        <v>43</v>
      </c>
      <c r="H426" s="83" t="n">
        <v>1</v>
      </c>
      <c r="I426" s="114" t="s">
        <v>878</v>
      </c>
      <c r="J426" s="81" t="s">
        <v>872</v>
      </c>
      <c r="K426" s="84" t="s">
        <v>571</v>
      </c>
      <c r="L426" s="84" t="s">
        <v>571</v>
      </c>
      <c r="M426" s="84" t="s">
        <v>571</v>
      </c>
      <c r="N426" s="85" t="n">
        <v>1</v>
      </c>
    </row>
    <row r="427" customFormat="false" ht="40.5" hidden="false" customHeight="true" outlineLevel="0" collapsed="false">
      <c r="A427" s="80" t="n">
        <v>36880</v>
      </c>
      <c r="B427" s="133" t="s">
        <v>40</v>
      </c>
      <c r="C427" s="82" t="s">
        <v>46</v>
      </c>
      <c r="D427" s="81" t="s">
        <v>51</v>
      </c>
      <c r="E427" s="83"/>
      <c r="F427" s="83"/>
      <c r="G427" s="84" t="s">
        <v>43</v>
      </c>
      <c r="H427" s="83" t="n">
        <v>1</v>
      </c>
      <c r="I427" s="114" t="s">
        <v>878</v>
      </c>
      <c r="J427" s="81" t="s">
        <v>872</v>
      </c>
      <c r="K427" s="84" t="s">
        <v>571</v>
      </c>
      <c r="L427" s="84" t="s">
        <v>571</v>
      </c>
      <c r="M427" s="84" t="s">
        <v>571</v>
      </c>
      <c r="N427" s="85" t="n">
        <v>1</v>
      </c>
    </row>
    <row r="428" customFormat="false" ht="13.5" hidden="false" customHeight="false" outlineLevel="0" collapsed="false">
      <c r="A428" s="134"/>
      <c r="B428" s="95"/>
      <c r="C428" s="96"/>
      <c r="D428" s="95"/>
      <c r="E428" s="97"/>
      <c r="F428" s="97"/>
      <c r="G428" s="98"/>
      <c r="H428" s="97"/>
      <c r="I428" s="114"/>
      <c r="J428" s="98"/>
      <c r="K428" s="98"/>
      <c r="L428" s="104"/>
      <c r="M428" s="104"/>
      <c r="N428" s="105"/>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8"/>
      <c r="AL428" s="108"/>
      <c r="AM428" s="108"/>
      <c r="AN428" s="108"/>
      <c r="AO428" s="108"/>
      <c r="AP428" s="108"/>
      <c r="AQ428" s="108"/>
      <c r="AR428" s="108"/>
      <c r="AS428" s="108"/>
      <c r="AT428" s="108"/>
      <c r="AU428" s="108"/>
      <c r="AV428" s="108"/>
      <c r="AW428" s="108"/>
      <c r="AX428" s="108"/>
      <c r="AY428" s="108"/>
      <c r="AZ428" s="108"/>
      <c r="BA428" s="108"/>
      <c r="BB428" s="108"/>
      <c r="BC428" s="108"/>
      <c r="BD428" s="108"/>
      <c r="BE428" s="108"/>
      <c r="BF428" s="108"/>
      <c r="BG428" s="108"/>
      <c r="BH428" s="108"/>
      <c r="BI428" s="108"/>
      <c r="BJ428" s="108"/>
      <c r="BK428" s="108"/>
      <c r="BL428" s="108"/>
      <c r="BM428" s="108"/>
      <c r="BN428" s="108"/>
      <c r="BO428" s="108"/>
      <c r="BP428" s="108"/>
      <c r="BQ428" s="108"/>
      <c r="BR428" s="108"/>
      <c r="BS428" s="108"/>
      <c r="BT428" s="108"/>
      <c r="BU428" s="108"/>
      <c r="BV428" s="108"/>
      <c r="BW428" s="108"/>
      <c r="BX428" s="108"/>
      <c r="BY428" s="108"/>
      <c r="BZ428" s="108"/>
      <c r="CA428" s="108"/>
      <c r="CB428" s="108"/>
      <c r="CC428" s="108"/>
      <c r="CD428" s="108"/>
      <c r="CE428" s="108"/>
      <c r="CF428" s="108"/>
      <c r="CG428" s="108"/>
      <c r="CH428" s="108"/>
      <c r="CI428" s="108"/>
      <c r="CJ428" s="108"/>
      <c r="CK428" s="108"/>
      <c r="CL428" s="108"/>
      <c r="CM428" s="108"/>
      <c r="CN428" s="108"/>
      <c r="CO428" s="108"/>
      <c r="CP428" s="108"/>
      <c r="CQ428" s="108"/>
      <c r="CR428" s="108"/>
      <c r="CS428" s="108"/>
      <c r="CT428" s="108"/>
      <c r="CU428" s="108"/>
      <c r="CV428" s="108"/>
      <c r="CW428" s="108"/>
      <c r="CX428" s="108"/>
      <c r="CY428" s="108"/>
      <c r="CZ428" s="108"/>
      <c r="DA428" s="108"/>
      <c r="DB428" s="108"/>
      <c r="DC428" s="108"/>
      <c r="DD428" s="108"/>
      <c r="DE428" s="108"/>
      <c r="DF428" s="108"/>
      <c r="DG428" s="108"/>
      <c r="DH428" s="108"/>
      <c r="DI428" s="108"/>
      <c r="DJ428" s="108"/>
      <c r="DK428" s="108"/>
      <c r="DL428" s="108"/>
      <c r="DM428" s="108"/>
      <c r="DN428" s="108"/>
      <c r="DO428" s="108"/>
      <c r="DP428" s="108"/>
      <c r="DQ428" s="108"/>
      <c r="DR428" s="108"/>
      <c r="DS428" s="108"/>
      <c r="DT428" s="108"/>
      <c r="DU428" s="108"/>
      <c r="DV428" s="108"/>
      <c r="DW428" s="108"/>
      <c r="DX428" s="108"/>
      <c r="DY428" s="108"/>
      <c r="DZ428" s="108"/>
      <c r="EA428" s="108"/>
      <c r="EB428" s="108"/>
      <c r="EC428" s="108"/>
      <c r="ED428" s="108"/>
      <c r="EE428" s="108"/>
      <c r="EF428" s="108"/>
      <c r="EG428" s="108"/>
      <c r="EH428" s="108"/>
      <c r="EI428" s="108"/>
      <c r="EJ428" s="108"/>
      <c r="EK428" s="108"/>
      <c r="EL428" s="108"/>
      <c r="EM428" s="108"/>
      <c r="EN428" s="108"/>
      <c r="EO428" s="108"/>
      <c r="EP428" s="108"/>
      <c r="EQ428" s="108"/>
      <c r="ER428" s="108"/>
      <c r="ES428" s="108"/>
      <c r="ET428" s="108"/>
      <c r="EU428" s="108"/>
      <c r="EV428" s="108"/>
      <c r="EW428" s="108"/>
      <c r="EX428" s="108"/>
      <c r="EY428" s="108"/>
      <c r="EZ428" s="108"/>
      <c r="FA428" s="108"/>
      <c r="FB428" s="108"/>
      <c r="FC428" s="108"/>
      <c r="FD428" s="108"/>
      <c r="FE428" s="108"/>
      <c r="FF428" s="108"/>
      <c r="FG428" s="108"/>
      <c r="FH428" s="108"/>
      <c r="FI428" s="108"/>
      <c r="FJ428" s="108"/>
      <c r="FK428" s="108"/>
      <c r="FL428" s="108"/>
      <c r="FM428" s="108"/>
      <c r="FN428" s="108"/>
      <c r="FO428" s="108"/>
      <c r="FP428" s="108"/>
      <c r="FQ428" s="108"/>
      <c r="FR428" s="108"/>
      <c r="FS428" s="108"/>
      <c r="FT428" s="108"/>
      <c r="FU428" s="108"/>
      <c r="FV428" s="108"/>
      <c r="FW428" s="108"/>
      <c r="FX428" s="108"/>
      <c r="FY428" s="108"/>
      <c r="FZ428" s="108"/>
      <c r="GA428" s="108"/>
      <c r="GB428" s="108"/>
      <c r="GC428" s="108"/>
      <c r="GD428" s="108"/>
      <c r="GE428" s="108"/>
      <c r="GF428" s="108"/>
      <c r="GG428" s="108"/>
      <c r="GH428" s="108"/>
      <c r="GI428" s="108"/>
      <c r="GJ428" s="108"/>
      <c r="GK428" s="108"/>
      <c r="GL428" s="108"/>
      <c r="GM428" s="108"/>
      <c r="GN428" s="108"/>
      <c r="GO428" s="108"/>
      <c r="GP428" s="108"/>
      <c r="GQ428" s="108"/>
      <c r="GR428" s="108"/>
      <c r="GS428" s="108"/>
      <c r="GT428" s="108"/>
      <c r="GU428" s="108"/>
      <c r="GV428" s="108"/>
      <c r="GW428" s="108"/>
      <c r="GX428" s="108"/>
      <c r="GY428" s="108"/>
      <c r="GZ428" s="108"/>
      <c r="HA428" s="108"/>
      <c r="HB428" s="108"/>
      <c r="HC428" s="108"/>
      <c r="HD428" s="108"/>
      <c r="HE428" s="108"/>
      <c r="HF428" s="108"/>
      <c r="HG428" s="108"/>
      <c r="HH428" s="108"/>
      <c r="HI428" s="108"/>
      <c r="HJ428" s="108"/>
      <c r="HK428" s="108"/>
      <c r="HL428" s="108"/>
      <c r="HM428" s="108"/>
      <c r="HN428" s="108"/>
      <c r="HO428" s="108"/>
      <c r="HP428" s="108"/>
      <c r="HQ428" s="108"/>
      <c r="HR428" s="108"/>
      <c r="HS428" s="108"/>
      <c r="HT428" s="108"/>
      <c r="HU428" s="108"/>
      <c r="HV428" s="108"/>
      <c r="HW428" s="108"/>
      <c r="HX428" s="108"/>
      <c r="HY428" s="108"/>
      <c r="HZ428" s="108"/>
      <c r="IA428" s="108"/>
      <c r="IB428" s="108"/>
      <c r="IC428" s="108"/>
      <c r="ID428" s="108"/>
      <c r="IE428" s="108"/>
      <c r="IF428" s="108"/>
      <c r="IG428" s="108"/>
      <c r="IH428" s="108"/>
      <c r="II428" s="108"/>
      <c r="IJ428" s="108"/>
      <c r="IK428" s="108"/>
      <c r="IL428" s="108"/>
      <c r="IM428" s="108"/>
      <c r="IN428" s="108"/>
      <c r="IO428" s="108"/>
      <c r="IP428" s="108"/>
      <c r="IQ428" s="108"/>
      <c r="IR428" s="108"/>
      <c r="IS428" s="108"/>
      <c r="IT428" s="108"/>
      <c r="IU428" s="108"/>
      <c r="IV428" s="108"/>
      <c r="IW428" s="108"/>
    </row>
    <row r="429" customFormat="false" ht="14.25" hidden="false" customHeight="false" outlineLevel="0" collapsed="false">
      <c r="A429" s="134"/>
      <c r="B429" s="95"/>
      <c r="C429" s="96"/>
      <c r="D429" s="95"/>
      <c r="E429" s="97"/>
      <c r="F429" s="97"/>
      <c r="G429" s="98"/>
      <c r="H429" s="97"/>
      <c r="I429" s="130"/>
      <c r="J429" s="98"/>
      <c r="K429" s="98"/>
      <c r="L429" s="98"/>
      <c r="M429" s="98"/>
      <c r="N429" s="99"/>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8"/>
      <c r="AL429" s="108"/>
      <c r="AM429" s="108"/>
      <c r="AN429" s="108"/>
      <c r="AO429" s="108"/>
      <c r="AP429" s="108"/>
      <c r="AQ429" s="108"/>
      <c r="AR429" s="108"/>
      <c r="AS429" s="108"/>
      <c r="AT429" s="108"/>
      <c r="AU429" s="108"/>
      <c r="AV429" s="108"/>
      <c r="AW429" s="108"/>
      <c r="AX429" s="108"/>
      <c r="AY429" s="108"/>
      <c r="AZ429" s="108"/>
      <c r="BA429" s="108"/>
      <c r="BB429" s="108"/>
      <c r="BC429" s="108"/>
      <c r="BD429" s="108"/>
      <c r="BE429" s="108"/>
      <c r="BF429" s="108"/>
      <c r="BG429" s="108"/>
      <c r="BH429" s="108"/>
      <c r="BI429" s="108"/>
      <c r="BJ429" s="108"/>
      <c r="BK429" s="108"/>
      <c r="BL429" s="108"/>
      <c r="BM429" s="108"/>
      <c r="BN429" s="108"/>
      <c r="BO429" s="108"/>
      <c r="BP429" s="108"/>
      <c r="BQ429" s="108"/>
      <c r="BR429" s="108"/>
      <c r="BS429" s="108"/>
      <c r="BT429" s="108"/>
      <c r="BU429" s="108"/>
      <c r="BV429" s="108"/>
      <c r="BW429" s="108"/>
      <c r="BX429" s="108"/>
      <c r="BY429" s="108"/>
      <c r="BZ429" s="108"/>
      <c r="CA429" s="108"/>
      <c r="CB429" s="108"/>
      <c r="CC429" s="108"/>
      <c r="CD429" s="108"/>
      <c r="CE429" s="108"/>
      <c r="CF429" s="108"/>
      <c r="CG429" s="108"/>
      <c r="CH429" s="108"/>
      <c r="CI429" s="108"/>
      <c r="CJ429" s="108"/>
      <c r="CK429" s="108"/>
      <c r="CL429" s="108"/>
      <c r="CM429" s="108"/>
      <c r="CN429" s="108"/>
      <c r="CO429" s="108"/>
      <c r="CP429" s="108"/>
      <c r="CQ429" s="108"/>
      <c r="CR429" s="108"/>
      <c r="CS429" s="108"/>
      <c r="CT429" s="108"/>
      <c r="CU429" s="108"/>
      <c r="CV429" s="108"/>
      <c r="CW429" s="108"/>
      <c r="CX429" s="108"/>
      <c r="CY429" s="108"/>
      <c r="CZ429" s="108"/>
      <c r="DA429" s="108"/>
      <c r="DB429" s="108"/>
      <c r="DC429" s="108"/>
      <c r="DD429" s="108"/>
      <c r="DE429" s="108"/>
      <c r="DF429" s="108"/>
      <c r="DG429" s="108"/>
      <c r="DH429" s="108"/>
      <c r="DI429" s="108"/>
      <c r="DJ429" s="108"/>
      <c r="DK429" s="108"/>
      <c r="DL429" s="108"/>
      <c r="DM429" s="108"/>
      <c r="DN429" s="108"/>
      <c r="DO429" s="108"/>
      <c r="DP429" s="108"/>
      <c r="DQ429" s="108"/>
      <c r="DR429" s="108"/>
      <c r="DS429" s="108"/>
      <c r="DT429" s="108"/>
      <c r="DU429" s="108"/>
      <c r="DV429" s="108"/>
      <c r="DW429" s="108"/>
      <c r="DX429" s="108"/>
      <c r="DY429" s="108"/>
      <c r="DZ429" s="108"/>
      <c r="EA429" s="108"/>
      <c r="EB429" s="108"/>
      <c r="EC429" s="108"/>
      <c r="ED429" s="108"/>
      <c r="EE429" s="108"/>
      <c r="EF429" s="108"/>
      <c r="EG429" s="108"/>
      <c r="EH429" s="108"/>
      <c r="EI429" s="108"/>
      <c r="EJ429" s="108"/>
      <c r="EK429" s="108"/>
      <c r="EL429" s="108"/>
      <c r="EM429" s="108"/>
      <c r="EN429" s="108"/>
      <c r="EO429" s="108"/>
      <c r="EP429" s="108"/>
      <c r="EQ429" s="108"/>
      <c r="ER429" s="108"/>
      <c r="ES429" s="108"/>
      <c r="ET429" s="108"/>
      <c r="EU429" s="108"/>
      <c r="EV429" s="108"/>
      <c r="EW429" s="108"/>
      <c r="EX429" s="108"/>
      <c r="EY429" s="108"/>
      <c r="EZ429" s="108"/>
      <c r="FA429" s="108"/>
      <c r="FB429" s="108"/>
      <c r="FC429" s="108"/>
      <c r="FD429" s="108"/>
      <c r="FE429" s="108"/>
      <c r="FF429" s="108"/>
      <c r="FG429" s="108"/>
      <c r="FH429" s="108"/>
      <c r="FI429" s="108"/>
      <c r="FJ429" s="108"/>
      <c r="FK429" s="108"/>
      <c r="FL429" s="108"/>
      <c r="FM429" s="108"/>
      <c r="FN429" s="108"/>
      <c r="FO429" s="108"/>
      <c r="FP429" s="108"/>
      <c r="FQ429" s="108"/>
      <c r="FR429" s="108"/>
      <c r="FS429" s="108"/>
      <c r="FT429" s="108"/>
      <c r="FU429" s="108"/>
      <c r="FV429" s="108"/>
      <c r="FW429" s="108"/>
      <c r="FX429" s="108"/>
      <c r="FY429" s="108"/>
      <c r="FZ429" s="108"/>
      <c r="GA429" s="108"/>
      <c r="GB429" s="108"/>
      <c r="GC429" s="108"/>
      <c r="GD429" s="108"/>
      <c r="GE429" s="108"/>
      <c r="GF429" s="108"/>
      <c r="GG429" s="108"/>
      <c r="GH429" s="108"/>
      <c r="GI429" s="108"/>
      <c r="GJ429" s="108"/>
      <c r="GK429" s="108"/>
      <c r="GL429" s="108"/>
      <c r="GM429" s="108"/>
      <c r="GN429" s="108"/>
      <c r="GO429" s="108"/>
      <c r="GP429" s="108"/>
      <c r="GQ429" s="108"/>
      <c r="GR429" s="108"/>
      <c r="GS429" s="108"/>
      <c r="GT429" s="108"/>
      <c r="GU429" s="108"/>
      <c r="GV429" s="108"/>
      <c r="GW429" s="108"/>
      <c r="GX429" s="108"/>
      <c r="GY429" s="108"/>
      <c r="GZ429" s="108"/>
      <c r="HA429" s="108"/>
      <c r="HB429" s="108"/>
      <c r="HC429" s="108"/>
      <c r="HD429" s="108"/>
      <c r="HE429" s="108"/>
      <c r="HF429" s="108"/>
      <c r="HG429" s="108"/>
      <c r="HH429" s="108"/>
      <c r="HI429" s="108"/>
      <c r="HJ429" s="108"/>
      <c r="HK429" s="108"/>
      <c r="HL429" s="108"/>
      <c r="HM429" s="108"/>
      <c r="HN429" s="108"/>
      <c r="HO429" s="108"/>
      <c r="HP429" s="108"/>
      <c r="HQ429" s="108"/>
      <c r="HR429" s="108"/>
      <c r="HS429" s="108"/>
      <c r="HT429" s="108"/>
      <c r="HU429" s="108"/>
      <c r="HV429" s="108"/>
      <c r="HW429" s="108"/>
      <c r="HX429" s="108"/>
      <c r="HY429" s="108"/>
      <c r="HZ429" s="108"/>
      <c r="IA429" s="108"/>
      <c r="IB429" s="108"/>
      <c r="IC429" s="108"/>
      <c r="ID429" s="108"/>
      <c r="IE429" s="108"/>
      <c r="IF429" s="108"/>
      <c r="IG429" s="108"/>
      <c r="IH429" s="108"/>
      <c r="II429" s="108"/>
      <c r="IJ429" s="108"/>
      <c r="IK429" s="108"/>
      <c r="IL429" s="108"/>
      <c r="IM429" s="108"/>
      <c r="IN429" s="108"/>
      <c r="IO429" s="108"/>
      <c r="IP429" s="108"/>
      <c r="IQ429" s="108"/>
      <c r="IR429" s="108"/>
      <c r="IS429" s="108"/>
      <c r="IT429" s="108"/>
      <c r="IU429" s="108"/>
      <c r="IV429" s="108"/>
      <c r="IW429" s="108"/>
    </row>
    <row r="430" customFormat="false" ht="13.5" hidden="false" customHeight="false" outlineLevel="0" collapsed="false">
      <c r="A430" s="135"/>
      <c r="B430" s="74"/>
      <c r="C430" s="75"/>
      <c r="D430" s="74"/>
      <c r="E430" s="89"/>
      <c r="F430" s="89"/>
      <c r="G430" s="90"/>
      <c r="H430" s="89"/>
      <c r="I430" s="114"/>
      <c r="J430" s="90"/>
      <c r="K430" s="90"/>
      <c r="L430" s="90"/>
      <c r="M430" s="90"/>
      <c r="N430" s="91"/>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8"/>
      <c r="AL430" s="108"/>
      <c r="AM430" s="108"/>
      <c r="AN430" s="108"/>
      <c r="AO430" s="108"/>
      <c r="AP430" s="108"/>
      <c r="AQ430" s="108"/>
      <c r="AR430" s="108"/>
      <c r="AS430" s="108"/>
      <c r="AT430" s="108"/>
      <c r="AU430" s="108"/>
      <c r="AV430" s="108"/>
      <c r="AW430" s="108"/>
      <c r="AX430" s="108"/>
      <c r="AY430" s="108"/>
      <c r="AZ430" s="108"/>
      <c r="BA430" s="108"/>
      <c r="BB430" s="108"/>
      <c r="BC430" s="108"/>
      <c r="BD430" s="108"/>
      <c r="BE430" s="108"/>
      <c r="BF430" s="108"/>
      <c r="BG430" s="108"/>
      <c r="BH430" s="108"/>
      <c r="BI430" s="108"/>
      <c r="BJ430" s="108"/>
      <c r="BK430" s="108"/>
      <c r="BL430" s="108"/>
      <c r="BM430" s="108"/>
      <c r="BN430" s="108"/>
      <c r="BO430" s="108"/>
      <c r="BP430" s="108"/>
      <c r="BQ430" s="108"/>
      <c r="BR430" s="108"/>
      <c r="BS430" s="108"/>
      <c r="BT430" s="108"/>
      <c r="BU430" s="108"/>
      <c r="BV430" s="108"/>
      <c r="BW430" s="108"/>
      <c r="BX430" s="108"/>
      <c r="BY430" s="108"/>
      <c r="BZ430" s="108"/>
      <c r="CA430" s="108"/>
      <c r="CB430" s="108"/>
      <c r="CC430" s="108"/>
      <c r="CD430" s="108"/>
      <c r="CE430" s="108"/>
      <c r="CF430" s="108"/>
      <c r="CG430" s="108"/>
      <c r="CH430" s="108"/>
      <c r="CI430" s="108"/>
      <c r="CJ430" s="108"/>
      <c r="CK430" s="108"/>
      <c r="CL430" s="108"/>
      <c r="CM430" s="108"/>
      <c r="CN430" s="108"/>
      <c r="CO430" s="108"/>
      <c r="CP430" s="108"/>
      <c r="CQ430" s="108"/>
      <c r="CR430" s="108"/>
      <c r="CS430" s="108"/>
      <c r="CT430" s="108"/>
      <c r="CU430" s="108"/>
      <c r="CV430" s="108"/>
      <c r="CW430" s="108"/>
      <c r="CX430" s="108"/>
      <c r="CY430" s="108"/>
      <c r="CZ430" s="108"/>
      <c r="DA430" s="108"/>
      <c r="DB430" s="108"/>
      <c r="DC430" s="108"/>
      <c r="DD430" s="108"/>
      <c r="DE430" s="108"/>
      <c r="DF430" s="108"/>
      <c r="DG430" s="108"/>
      <c r="DH430" s="108"/>
      <c r="DI430" s="108"/>
      <c r="DJ430" s="108"/>
      <c r="DK430" s="108"/>
      <c r="DL430" s="108"/>
      <c r="DM430" s="108"/>
      <c r="DN430" s="108"/>
      <c r="DO430" s="108"/>
      <c r="DP430" s="108"/>
      <c r="DQ430" s="108"/>
      <c r="DR430" s="108"/>
      <c r="DS430" s="108"/>
      <c r="DT430" s="108"/>
      <c r="DU430" s="108"/>
      <c r="DV430" s="108"/>
      <c r="DW430" s="108"/>
      <c r="DX430" s="108"/>
      <c r="DY430" s="108"/>
      <c r="DZ430" s="108"/>
      <c r="EA430" s="108"/>
      <c r="EB430" s="108"/>
      <c r="EC430" s="108"/>
      <c r="ED430" s="108"/>
      <c r="EE430" s="108"/>
      <c r="EF430" s="108"/>
      <c r="EG430" s="108"/>
      <c r="EH430" s="108"/>
      <c r="EI430" s="108"/>
      <c r="EJ430" s="108"/>
      <c r="EK430" s="108"/>
      <c r="EL430" s="108"/>
      <c r="EM430" s="108"/>
      <c r="EN430" s="108"/>
      <c r="EO430" s="108"/>
      <c r="EP430" s="108"/>
      <c r="EQ430" s="108"/>
      <c r="ER430" s="108"/>
      <c r="ES430" s="108"/>
      <c r="ET430" s="108"/>
      <c r="EU430" s="108"/>
      <c r="EV430" s="108"/>
      <c r="EW430" s="108"/>
      <c r="EX430" s="108"/>
      <c r="EY430" s="108"/>
      <c r="EZ430" s="108"/>
      <c r="FA430" s="108"/>
      <c r="FB430" s="108"/>
      <c r="FC430" s="108"/>
      <c r="FD430" s="108"/>
      <c r="FE430" s="108"/>
      <c r="FF430" s="108"/>
      <c r="FG430" s="108"/>
      <c r="FH430" s="108"/>
      <c r="FI430" s="108"/>
      <c r="FJ430" s="108"/>
      <c r="FK430" s="108"/>
      <c r="FL430" s="108"/>
      <c r="FM430" s="108"/>
      <c r="FN430" s="108"/>
      <c r="FO430" s="108"/>
      <c r="FP430" s="108"/>
      <c r="FQ430" s="108"/>
      <c r="FR430" s="108"/>
      <c r="FS430" s="108"/>
      <c r="FT430" s="108"/>
      <c r="FU430" s="108"/>
      <c r="FV430" s="108"/>
      <c r="FW430" s="108"/>
      <c r="FX430" s="108"/>
      <c r="FY430" s="108"/>
      <c r="FZ430" s="108"/>
      <c r="GA430" s="108"/>
      <c r="GB430" s="108"/>
      <c r="GC430" s="108"/>
      <c r="GD430" s="108"/>
      <c r="GE430" s="108"/>
      <c r="GF430" s="108"/>
      <c r="GG430" s="108"/>
      <c r="GH430" s="108"/>
      <c r="GI430" s="108"/>
      <c r="GJ430" s="108"/>
      <c r="GK430" s="108"/>
      <c r="GL430" s="108"/>
      <c r="GM430" s="108"/>
      <c r="GN430" s="108"/>
      <c r="GO430" s="108"/>
      <c r="GP430" s="108"/>
      <c r="GQ430" s="108"/>
      <c r="GR430" s="108"/>
      <c r="GS430" s="108"/>
      <c r="GT430" s="108"/>
      <c r="GU430" s="108"/>
      <c r="GV430" s="108"/>
      <c r="GW430" s="108"/>
      <c r="GX430" s="108"/>
      <c r="GY430" s="108"/>
      <c r="GZ430" s="108"/>
      <c r="HA430" s="108"/>
      <c r="HB430" s="108"/>
      <c r="HC430" s="108"/>
      <c r="HD430" s="108"/>
      <c r="HE430" s="108"/>
      <c r="HF430" s="108"/>
      <c r="HG430" s="108"/>
      <c r="HH430" s="108"/>
      <c r="HI430" s="108"/>
      <c r="HJ430" s="108"/>
      <c r="HK430" s="108"/>
      <c r="HL430" s="108"/>
      <c r="HM430" s="108"/>
      <c r="HN430" s="108"/>
      <c r="HO430" s="108"/>
      <c r="HP430" s="108"/>
      <c r="HQ430" s="108"/>
      <c r="HR430" s="108"/>
      <c r="HS430" s="108"/>
      <c r="HT430" s="108"/>
      <c r="HU430" s="108"/>
      <c r="HV430" s="108"/>
      <c r="HW430" s="108"/>
      <c r="HX430" s="108"/>
      <c r="HY430" s="108"/>
      <c r="HZ430" s="108"/>
      <c r="IA430" s="108"/>
      <c r="IB430" s="108"/>
      <c r="IC430" s="108"/>
      <c r="ID430" s="108"/>
      <c r="IE430" s="108"/>
      <c r="IF430" s="108"/>
      <c r="IG430" s="108"/>
      <c r="IH430" s="108"/>
      <c r="II430" s="108"/>
      <c r="IJ430" s="108"/>
      <c r="IK430" s="108"/>
      <c r="IL430" s="108"/>
      <c r="IM430" s="108"/>
      <c r="IN430" s="108"/>
      <c r="IO430" s="108"/>
      <c r="IP430" s="108"/>
      <c r="IQ430" s="108"/>
      <c r="IR430" s="108"/>
      <c r="IS430" s="108"/>
      <c r="IT430" s="108"/>
      <c r="IU430" s="108"/>
      <c r="IV430" s="108"/>
      <c r="IW430" s="108"/>
    </row>
    <row r="431" customFormat="false" ht="13.5" hidden="false" customHeight="false" outlineLevel="0" collapsed="false">
      <c r="A431" s="94" t="s">
        <v>889</v>
      </c>
      <c r="B431" s="95"/>
      <c r="C431" s="96"/>
      <c r="D431" s="95" t="n">
        <f aca="false">COUNT(H435:H458)</f>
        <v>24</v>
      </c>
      <c r="E431" s="97"/>
      <c r="F431" s="97"/>
      <c r="G431" s="98"/>
      <c r="H431" s="97"/>
      <c r="I431" s="114"/>
      <c r="J431" s="98"/>
      <c r="K431" s="98"/>
      <c r="L431" s="98"/>
      <c r="M431" s="98"/>
      <c r="N431" s="99"/>
      <c r="O431" s="108"/>
      <c r="P431" s="108"/>
      <c r="Q431" s="108"/>
      <c r="R431" s="108"/>
      <c r="S431" s="108"/>
      <c r="T431" s="108"/>
      <c r="U431" s="108"/>
      <c r="V431" s="108"/>
      <c r="W431" s="108"/>
      <c r="X431" s="108"/>
      <c r="Y431" s="108"/>
      <c r="Z431" s="108"/>
      <c r="AA431" s="108"/>
      <c r="AB431" s="108"/>
      <c r="AC431" s="108"/>
      <c r="AD431" s="108"/>
      <c r="AE431" s="108"/>
      <c r="AF431" s="108"/>
      <c r="AG431" s="108"/>
      <c r="AH431" s="108"/>
      <c r="AI431" s="108"/>
      <c r="AJ431" s="108"/>
      <c r="AK431" s="108"/>
      <c r="AL431" s="108"/>
      <c r="AM431" s="108"/>
      <c r="AN431" s="108"/>
      <c r="AO431" s="108"/>
      <c r="AP431" s="108"/>
      <c r="AQ431" s="108"/>
      <c r="AR431" s="108"/>
      <c r="AS431" s="108"/>
      <c r="AT431" s="108"/>
      <c r="AU431" s="108"/>
      <c r="AV431" s="108"/>
      <c r="AW431" s="108"/>
      <c r="AX431" s="108"/>
      <c r="AY431" s="108"/>
      <c r="AZ431" s="108"/>
      <c r="BA431" s="108"/>
      <c r="BB431" s="108"/>
      <c r="BC431" s="108"/>
      <c r="BD431" s="108"/>
      <c r="BE431" s="108"/>
      <c r="BF431" s="108"/>
      <c r="BG431" s="108"/>
      <c r="BH431" s="108"/>
      <c r="BI431" s="108"/>
      <c r="BJ431" s="108"/>
      <c r="BK431" s="108"/>
      <c r="BL431" s="108"/>
      <c r="BM431" s="108"/>
      <c r="BN431" s="108"/>
      <c r="BO431" s="108"/>
      <c r="BP431" s="108"/>
      <c r="BQ431" s="108"/>
      <c r="BR431" s="108"/>
      <c r="BS431" s="108"/>
      <c r="BT431" s="108"/>
      <c r="BU431" s="108"/>
      <c r="BV431" s="108"/>
      <c r="BW431" s="108"/>
      <c r="BX431" s="108"/>
      <c r="BY431" s="108"/>
      <c r="BZ431" s="108"/>
      <c r="CA431" s="108"/>
      <c r="CB431" s="108"/>
      <c r="CC431" s="108"/>
      <c r="CD431" s="108"/>
      <c r="CE431" s="108"/>
      <c r="CF431" s="108"/>
      <c r="CG431" s="108"/>
      <c r="CH431" s="108"/>
      <c r="CI431" s="108"/>
      <c r="CJ431" s="108"/>
      <c r="CK431" s="108"/>
      <c r="CL431" s="108"/>
      <c r="CM431" s="108"/>
      <c r="CN431" s="108"/>
      <c r="CO431" s="108"/>
      <c r="CP431" s="108"/>
      <c r="CQ431" s="108"/>
      <c r="CR431" s="108"/>
      <c r="CS431" s="108"/>
      <c r="CT431" s="108"/>
      <c r="CU431" s="108"/>
      <c r="CV431" s="108"/>
      <c r="CW431" s="108"/>
      <c r="CX431" s="108"/>
      <c r="CY431" s="108"/>
      <c r="CZ431" s="108"/>
      <c r="DA431" s="108"/>
      <c r="DB431" s="108"/>
      <c r="DC431" s="108"/>
      <c r="DD431" s="108"/>
      <c r="DE431" s="108"/>
      <c r="DF431" s="108"/>
      <c r="DG431" s="108"/>
      <c r="DH431" s="108"/>
      <c r="DI431" s="108"/>
      <c r="DJ431" s="108"/>
      <c r="DK431" s="108"/>
      <c r="DL431" s="108"/>
      <c r="DM431" s="108"/>
      <c r="DN431" s="108"/>
      <c r="DO431" s="108"/>
      <c r="DP431" s="108"/>
      <c r="DQ431" s="108"/>
      <c r="DR431" s="108"/>
      <c r="DS431" s="108"/>
      <c r="DT431" s="108"/>
      <c r="DU431" s="108"/>
      <c r="DV431" s="108"/>
      <c r="DW431" s="108"/>
      <c r="DX431" s="108"/>
      <c r="DY431" s="108"/>
      <c r="DZ431" s="108"/>
      <c r="EA431" s="108"/>
      <c r="EB431" s="108"/>
      <c r="EC431" s="108"/>
      <c r="ED431" s="108"/>
      <c r="EE431" s="108"/>
      <c r="EF431" s="108"/>
      <c r="EG431" s="108"/>
      <c r="EH431" s="108"/>
      <c r="EI431" s="108"/>
      <c r="EJ431" s="108"/>
      <c r="EK431" s="108"/>
      <c r="EL431" s="108"/>
      <c r="EM431" s="108"/>
      <c r="EN431" s="108"/>
      <c r="EO431" s="108"/>
      <c r="EP431" s="108"/>
      <c r="EQ431" s="108"/>
      <c r="ER431" s="108"/>
      <c r="ES431" s="108"/>
      <c r="ET431" s="108"/>
      <c r="EU431" s="108"/>
      <c r="EV431" s="108"/>
      <c r="EW431" s="108"/>
      <c r="EX431" s="108"/>
      <c r="EY431" s="108"/>
      <c r="EZ431" s="108"/>
      <c r="FA431" s="108"/>
      <c r="FB431" s="108"/>
      <c r="FC431" s="108"/>
      <c r="FD431" s="108"/>
      <c r="FE431" s="108"/>
      <c r="FF431" s="108"/>
      <c r="FG431" s="108"/>
      <c r="FH431" s="108"/>
      <c r="FI431" s="108"/>
      <c r="FJ431" s="108"/>
      <c r="FK431" s="108"/>
      <c r="FL431" s="108"/>
      <c r="FM431" s="108"/>
      <c r="FN431" s="108"/>
      <c r="FO431" s="108"/>
      <c r="FP431" s="108"/>
      <c r="FQ431" s="108"/>
      <c r="FR431" s="108"/>
      <c r="FS431" s="108"/>
      <c r="FT431" s="108"/>
      <c r="FU431" s="108"/>
      <c r="FV431" s="108"/>
      <c r="FW431" s="108"/>
      <c r="FX431" s="108"/>
      <c r="FY431" s="108"/>
      <c r="FZ431" s="108"/>
      <c r="GA431" s="108"/>
      <c r="GB431" s="108"/>
      <c r="GC431" s="108"/>
      <c r="GD431" s="108"/>
      <c r="GE431" s="108"/>
      <c r="GF431" s="108"/>
      <c r="GG431" s="108"/>
      <c r="GH431" s="108"/>
      <c r="GI431" s="108"/>
      <c r="GJ431" s="108"/>
      <c r="GK431" s="108"/>
      <c r="GL431" s="108"/>
      <c r="GM431" s="108"/>
      <c r="GN431" s="108"/>
      <c r="GO431" s="108"/>
      <c r="GP431" s="108"/>
      <c r="GQ431" s="108"/>
      <c r="GR431" s="108"/>
      <c r="GS431" s="108"/>
      <c r="GT431" s="108"/>
      <c r="GU431" s="108"/>
      <c r="GV431" s="108"/>
      <c r="GW431" s="108"/>
      <c r="GX431" s="108"/>
      <c r="GY431" s="108"/>
      <c r="GZ431" s="108"/>
      <c r="HA431" s="108"/>
      <c r="HB431" s="108"/>
      <c r="HC431" s="108"/>
      <c r="HD431" s="108"/>
      <c r="HE431" s="108"/>
      <c r="HF431" s="108"/>
      <c r="HG431" s="108"/>
      <c r="HH431" s="108"/>
      <c r="HI431" s="108"/>
      <c r="HJ431" s="108"/>
      <c r="HK431" s="108"/>
      <c r="HL431" s="108"/>
      <c r="HM431" s="108"/>
      <c r="HN431" s="108"/>
      <c r="HO431" s="108"/>
      <c r="HP431" s="108"/>
      <c r="HQ431" s="108"/>
      <c r="HR431" s="108"/>
      <c r="HS431" s="108"/>
      <c r="HT431" s="108"/>
      <c r="HU431" s="108"/>
      <c r="HV431" s="108"/>
      <c r="HW431" s="108"/>
      <c r="HX431" s="108"/>
      <c r="HY431" s="108"/>
      <c r="HZ431" s="108"/>
      <c r="IA431" s="108"/>
      <c r="IB431" s="108"/>
      <c r="IC431" s="108"/>
      <c r="ID431" s="108"/>
      <c r="IE431" s="108"/>
      <c r="IF431" s="108"/>
      <c r="IG431" s="108"/>
      <c r="IH431" s="108"/>
      <c r="II431" s="108"/>
      <c r="IJ431" s="108"/>
      <c r="IK431" s="108"/>
      <c r="IL431" s="108"/>
      <c r="IM431" s="108"/>
      <c r="IN431" s="108"/>
      <c r="IO431" s="108"/>
      <c r="IP431" s="108"/>
      <c r="IQ431" s="108"/>
      <c r="IR431" s="108"/>
      <c r="IS431" s="108"/>
      <c r="IT431" s="108"/>
      <c r="IU431" s="108"/>
      <c r="IV431" s="108"/>
      <c r="IW431" s="108"/>
    </row>
    <row r="432" customFormat="false" ht="13.5" hidden="false" customHeight="false" outlineLevel="0" collapsed="false">
      <c r="A432" s="94"/>
      <c r="B432" s="95"/>
      <c r="C432" s="96"/>
      <c r="D432" s="95"/>
      <c r="E432" s="97"/>
      <c r="F432" s="97"/>
      <c r="G432" s="98"/>
      <c r="H432" s="97"/>
      <c r="I432" s="114"/>
      <c r="J432" s="98"/>
      <c r="K432" s="98"/>
      <c r="L432" s="98"/>
      <c r="M432" s="98"/>
      <c r="N432" s="99"/>
      <c r="O432" s="108"/>
      <c r="P432" s="108"/>
      <c r="Q432" s="108"/>
      <c r="R432" s="108"/>
      <c r="S432" s="108"/>
      <c r="T432" s="108"/>
      <c r="U432" s="108"/>
      <c r="V432" s="108"/>
      <c r="W432" s="108"/>
      <c r="X432" s="108"/>
      <c r="Y432" s="108"/>
      <c r="Z432" s="108"/>
      <c r="AA432" s="108"/>
      <c r="AB432" s="108"/>
      <c r="AC432" s="108"/>
      <c r="AD432" s="108"/>
      <c r="AE432" s="108"/>
      <c r="AF432" s="108"/>
      <c r="AG432" s="108"/>
      <c r="AH432" s="108"/>
      <c r="AI432" s="108"/>
      <c r="AJ432" s="108"/>
      <c r="AK432" s="108"/>
      <c r="AL432" s="108"/>
      <c r="AM432" s="108"/>
      <c r="AN432" s="108"/>
      <c r="AO432" s="108"/>
      <c r="AP432" s="108"/>
      <c r="AQ432" s="108"/>
      <c r="AR432" s="108"/>
      <c r="AS432" s="108"/>
      <c r="AT432" s="108"/>
      <c r="AU432" s="108"/>
      <c r="AV432" s="108"/>
      <c r="AW432" s="108"/>
      <c r="AX432" s="108"/>
      <c r="AY432" s="108"/>
      <c r="AZ432" s="108"/>
      <c r="BA432" s="108"/>
      <c r="BB432" s="108"/>
      <c r="BC432" s="108"/>
      <c r="BD432" s="108"/>
      <c r="BE432" s="108"/>
      <c r="BF432" s="108"/>
      <c r="BG432" s="108"/>
      <c r="BH432" s="108"/>
      <c r="BI432" s="108"/>
      <c r="BJ432" s="108"/>
      <c r="BK432" s="108"/>
      <c r="BL432" s="108"/>
      <c r="BM432" s="108"/>
      <c r="BN432" s="108"/>
      <c r="BO432" s="108"/>
      <c r="BP432" s="108"/>
      <c r="BQ432" s="108"/>
      <c r="BR432" s="108"/>
      <c r="BS432" s="108"/>
      <c r="BT432" s="108"/>
      <c r="BU432" s="108"/>
      <c r="BV432" s="108"/>
      <c r="BW432" s="108"/>
      <c r="BX432" s="108"/>
      <c r="BY432" s="108"/>
      <c r="BZ432" s="108"/>
      <c r="CA432" s="108"/>
      <c r="CB432" s="108"/>
      <c r="CC432" s="108"/>
      <c r="CD432" s="108"/>
      <c r="CE432" s="108"/>
      <c r="CF432" s="108"/>
      <c r="CG432" s="108"/>
      <c r="CH432" s="108"/>
      <c r="CI432" s="108"/>
      <c r="CJ432" s="108"/>
      <c r="CK432" s="108"/>
      <c r="CL432" s="108"/>
      <c r="CM432" s="108"/>
      <c r="CN432" s="108"/>
      <c r="CO432" s="108"/>
      <c r="CP432" s="108"/>
      <c r="CQ432" s="108"/>
      <c r="CR432" s="108"/>
      <c r="CS432" s="108"/>
      <c r="CT432" s="108"/>
      <c r="CU432" s="108"/>
      <c r="CV432" s="108"/>
      <c r="CW432" s="108"/>
      <c r="CX432" s="108"/>
      <c r="CY432" s="108"/>
      <c r="CZ432" s="108"/>
      <c r="DA432" s="108"/>
      <c r="DB432" s="108"/>
      <c r="DC432" s="108"/>
      <c r="DD432" s="108"/>
      <c r="DE432" s="108"/>
      <c r="DF432" s="108"/>
      <c r="DG432" s="108"/>
      <c r="DH432" s="108"/>
      <c r="DI432" s="108"/>
      <c r="DJ432" s="108"/>
      <c r="DK432" s="108"/>
      <c r="DL432" s="108"/>
      <c r="DM432" s="108"/>
      <c r="DN432" s="108"/>
      <c r="DO432" s="108"/>
      <c r="DP432" s="108"/>
      <c r="DQ432" s="108"/>
      <c r="DR432" s="108"/>
      <c r="DS432" s="108"/>
      <c r="DT432" s="108"/>
      <c r="DU432" s="108"/>
      <c r="DV432" s="108"/>
      <c r="DW432" s="108"/>
      <c r="DX432" s="108"/>
      <c r="DY432" s="108"/>
      <c r="DZ432" s="108"/>
      <c r="EA432" s="108"/>
      <c r="EB432" s="108"/>
      <c r="EC432" s="108"/>
      <c r="ED432" s="108"/>
      <c r="EE432" s="108"/>
      <c r="EF432" s="108"/>
      <c r="EG432" s="108"/>
      <c r="EH432" s="108"/>
      <c r="EI432" s="108"/>
      <c r="EJ432" s="108"/>
      <c r="EK432" s="108"/>
      <c r="EL432" s="108"/>
      <c r="EM432" s="108"/>
      <c r="EN432" s="108"/>
      <c r="EO432" s="108"/>
      <c r="EP432" s="108"/>
      <c r="EQ432" s="108"/>
      <c r="ER432" s="108"/>
      <c r="ES432" s="108"/>
      <c r="ET432" s="108"/>
      <c r="EU432" s="108"/>
      <c r="EV432" s="108"/>
      <c r="EW432" s="108"/>
      <c r="EX432" s="108"/>
      <c r="EY432" s="108"/>
      <c r="EZ432" s="108"/>
      <c r="FA432" s="108"/>
      <c r="FB432" s="108"/>
      <c r="FC432" s="108"/>
      <c r="FD432" s="108"/>
      <c r="FE432" s="108"/>
      <c r="FF432" s="108"/>
      <c r="FG432" s="108"/>
      <c r="FH432" s="108"/>
      <c r="FI432" s="108"/>
      <c r="FJ432" s="108"/>
      <c r="FK432" s="108"/>
      <c r="FL432" s="108"/>
      <c r="FM432" s="108"/>
      <c r="FN432" s="108"/>
      <c r="FO432" s="108"/>
      <c r="FP432" s="108"/>
      <c r="FQ432" s="108"/>
      <c r="FR432" s="108"/>
      <c r="FS432" s="108"/>
      <c r="FT432" s="108"/>
      <c r="FU432" s="108"/>
      <c r="FV432" s="108"/>
      <c r="FW432" s="108"/>
      <c r="FX432" s="108"/>
      <c r="FY432" s="108"/>
      <c r="FZ432" s="108"/>
      <c r="GA432" s="108"/>
      <c r="GB432" s="108"/>
      <c r="GC432" s="108"/>
      <c r="GD432" s="108"/>
      <c r="GE432" s="108"/>
      <c r="GF432" s="108"/>
      <c r="GG432" s="108"/>
      <c r="GH432" s="108"/>
      <c r="GI432" s="108"/>
      <c r="GJ432" s="108"/>
      <c r="GK432" s="108"/>
      <c r="GL432" s="108"/>
      <c r="GM432" s="108"/>
      <c r="GN432" s="108"/>
      <c r="GO432" s="108"/>
      <c r="GP432" s="108"/>
      <c r="GQ432" s="108"/>
      <c r="GR432" s="108"/>
      <c r="GS432" s="108"/>
      <c r="GT432" s="108"/>
      <c r="GU432" s="108"/>
      <c r="GV432" s="108"/>
      <c r="GW432" s="108"/>
      <c r="GX432" s="108"/>
      <c r="GY432" s="108"/>
      <c r="GZ432" s="108"/>
      <c r="HA432" s="108"/>
      <c r="HB432" s="108"/>
      <c r="HC432" s="108"/>
      <c r="HD432" s="108"/>
      <c r="HE432" s="108"/>
      <c r="HF432" s="108"/>
      <c r="HG432" s="108"/>
      <c r="HH432" s="108"/>
      <c r="HI432" s="108"/>
      <c r="HJ432" s="108"/>
      <c r="HK432" s="108"/>
      <c r="HL432" s="108"/>
      <c r="HM432" s="108"/>
      <c r="HN432" s="108"/>
      <c r="HO432" s="108"/>
      <c r="HP432" s="108"/>
      <c r="HQ432" s="108"/>
      <c r="HR432" s="108"/>
      <c r="HS432" s="108"/>
      <c r="HT432" s="108"/>
      <c r="HU432" s="108"/>
      <c r="HV432" s="108"/>
      <c r="HW432" s="108"/>
      <c r="HX432" s="108"/>
      <c r="HY432" s="108"/>
      <c r="HZ432" s="108"/>
      <c r="IA432" s="108"/>
      <c r="IB432" s="108"/>
      <c r="IC432" s="108"/>
      <c r="ID432" s="108"/>
      <c r="IE432" s="108"/>
      <c r="IF432" s="108"/>
      <c r="IG432" s="108"/>
      <c r="IH432" s="108"/>
      <c r="II432" s="108"/>
      <c r="IJ432" s="108"/>
      <c r="IK432" s="108"/>
      <c r="IL432" s="108"/>
      <c r="IM432" s="108"/>
      <c r="IN432" s="108"/>
      <c r="IO432" s="108"/>
      <c r="IP432" s="108"/>
      <c r="IQ432" s="108"/>
      <c r="IR432" s="108"/>
      <c r="IS432" s="108"/>
      <c r="IT432" s="108"/>
      <c r="IU432" s="108"/>
      <c r="IV432" s="108"/>
      <c r="IW432" s="108"/>
    </row>
    <row r="433" customFormat="false" ht="13.5" hidden="false" customHeight="false" outlineLevel="0" collapsed="false">
      <c r="A433" s="94"/>
      <c r="B433" s="95"/>
      <c r="C433" s="96"/>
      <c r="D433" s="95"/>
      <c r="E433" s="97"/>
      <c r="F433" s="97"/>
      <c r="G433" s="98"/>
      <c r="H433" s="97"/>
      <c r="I433" s="114"/>
      <c r="J433" s="98"/>
      <c r="K433" s="98"/>
      <c r="L433" s="98"/>
      <c r="M433" s="98"/>
      <c r="N433" s="99"/>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8"/>
      <c r="AL433" s="108"/>
      <c r="AM433" s="108"/>
      <c r="AN433" s="108"/>
      <c r="AO433" s="108"/>
      <c r="AP433" s="108"/>
      <c r="AQ433" s="108"/>
      <c r="AR433" s="108"/>
      <c r="AS433" s="108"/>
      <c r="AT433" s="108"/>
      <c r="AU433" s="108"/>
      <c r="AV433" s="108"/>
      <c r="AW433" s="108"/>
      <c r="AX433" s="108"/>
      <c r="AY433" s="108"/>
      <c r="AZ433" s="108"/>
      <c r="BA433" s="108"/>
      <c r="BB433" s="108"/>
      <c r="BC433" s="108"/>
      <c r="BD433" s="108"/>
      <c r="BE433" s="108"/>
      <c r="BF433" s="108"/>
      <c r="BG433" s="108"/>
      <c r="BH433" s="108"/>
      <c r="BI433" s="108"/>
      <c r="BJ433" s="108"/>
      <c r="BK433" s="108"/>
      <c r="BL433" s="108"/>
      <c r="BM433" s="108"/>
      <c r="BN433" s="108"/>
      <c r="BO433" s="108"/>
      <c r="BP433" s="108"/>
      <c r="BQ433" s="108"/>
      <c r="BR433" s="108"/>
      <c r="BS433" s="108"/>
      <c r="BT433" s="108"/>
      <c r="BU433" s="108"/>
      <c r="BV433" s="108"/>
      <c r="BW433" s="108"/>
      <c r="BX433" s="108"/>
      <c r="BY433" s="108"/>
      <c r="BZ433" s="108"/>
      <c r="CA433" s="108"/>
      <c r="CB433" s="108"/>
      <c r="CC433" s="108"/>
      <c r="CD433" s="108"/>
      <c r="CE433" s="108"/>
      <c r="CF433" s="108"/>
      <c r="CG433" s="108"/>
      <c r="CH433" s="108"/>
      <c r="CI433" s="108"/>
      <c r="CJ433" s="108"/>
      <c r="CK433" s="108"/>
      <c r="CL433" s="108"/>
      <c r="CM433" s="108"/>
      <c r="CN433" s="108"/>
      <c r="CO433" s="108"/>
      <c r="CP433" s="108"/>
      <c r="CQ433" s="108"/>
      <c r="CR433" s="108"/>
      <c r="CS433" s="108"/>
      <c r="CT433" s="108"/>
      <c r="CU433" s="108"/>
      <c r="CV433" s="108"/>
      <c r="CW433" s="108"/>
      <c r="CX433" s="108"/>
      <c r="CY433" s="108"/>
      <c r="CZ433" s="108"/>
      <c r="DA433" s="108"/>
      <c r="DB433" s="108"/>
      <c r="DC433" s="108"/>
      <c r="DD433" s="108"/>
      <c r="DE433" s="108"/>
      <c r="DF433" s="108"/>
      <c r="DG433" s="108"/>
      <c r="DH433" s="108"/>
      <c r="DI433" s="108"/>
      <c r="DJ433" s="108"/>
      <c r="DK433" s="108"/>
      <c r="DL433" s="108"/>
      <c r="DM433" s="108"/>
      <c r="DN433" s="108"/>
      <c r="DO433" s="108"/>
      <c r="DP433" s="108"/>
      <c r="DQ433" s="108"/>
      <c r="DR433" s="108"/>
      <c r="DS433" s="108"/>
      <c r="DT433" s="108"/>
      <c r="DU433" s="108"/>
      <c r="DV433" s="108"/>
      <c r="DW433" s="108"/>
      <c r="DX433" s="108"/>
      <c r="DY433" s="108"/>
      <c r="DZ433" s="108"/>
      <c r="EA433" s="108"/>
      <c r="EB433" s="108"/>
      <c r="EC433" s="108"/>
      <c r="ED433" s="108"/>
      <c r="EE433" s="108"/>
      <c r="EF433" s="108"/>
      <c r="EG433" s="108"/>
      <c r="EH433" s="108"/>
      <c r="EI433" s="108"/>
      <c r="EJ433" s="108"/>
      <c r="EK433" s="108"/>
      <c r="EL433" s="108"/>
      <c r="EM433" s="108"/>
      <c r="EN433" s="108"/>
      <c r="EO433" s="108"/>
      <c r="EP433" s="108"/>
      <c r="EQ433" s="108"/>
      <c r="ER433" s="108"/>
      <c r="ES433" s="108"/>
      <c r="ET433" s="108"/>
      <c r="EU433" s="108"/>
      <c r="EV433" s="108"/>
      <c r="EW433" s="108"/>
      <c r="EX433" s="108"/>
      <c r="EY433" s="108"/>
      <c r="EZ433" s="108"/>
      <c r="FA433" s="108"/>
      <c r="FB433" s="108"/>
      <c r="FC433" s="108"/>
      <c r="FD433" s="108"/>
      <c r="FE433" s="108"/>
      <c r="FF433" s="108"/>
      <c r="FG433" s="108"/>
      <c r="FH433" s="108"/>
      <c r="FI433" s="108"/>
      <c r="FJ433" s="108"/>
      <c r="FK433" s="108"/>
      <c r="FL433" s="108"/>
      <c r="FM433" s="108"/>
      <c r="FN433" s="108"/>
      <c r="FO433" s="108"/>
      <c r="FP433" s="108"/>
      <c r="FQ433" s="108"/>
      <c r="FR433" s="108"/>
      <c r="FS433" s="108"/>
      <c r="FT433" s="108"/>
      <c r="FU433" s="108"/>
      <c r="FV433" s="108"/>
      <c r="FW433" s="108"/>
      <c r="FX433" s="108"/>
      <c r="FY433" s="108"/>
      <c r="FZ433" s="108"/>
      <c r="GA433" s="108"/>
      <c r="GB433" s="108"/>
      <c r="GC433" s="108"/>
      <c r="GD433" s="108"/>
      <c r="GE433" s="108"/>
      <c r="GF433" s="108"/>
      <c r="GG433" s="108"/>
      <c r="GH433" s="108"/>
      <c r="GI433" s="108"/>
      <c r="GJ433" s="108"/>
      <c r="GK433" s="108"/>
      <c r="GL433" s="108"/>
      <c r="GM433" s="108"/>
      <c r="GN433" s="108"/>
      <c r="GO433" s="108"/>
      <c r="GP433" s="108"/>
      <c r="GQ433" s="108"/>
      <c r="GR433" s="108"/>
      <c r="GS433" s="108"/>
      <c r="GT433" s="108"/>
      <c r="GU433" s="108"/>
      <c r="GV433" s="108"/>
      <c r="GW433" s="108"/>
      <c r="GX433" s="108"/>
      <c r="GY433" s="108"/>
      <c r="GZ433" s="108"/>
      <c r="HA433" s="108"/>
      <c r="HB433" s="108"/>
      <c r="HC433" s="108"/>
      <c r="HD433" s="108"/>
      <c r="HE433" s="108"/>
      <c r="HF433" s="108"/>
      <c r="HG433" s="108"/>
      <c r="HH433" s="108"/>
      <c r="HI433" s="108"/>
      <c r="HJ433" s="108"/>
      <c r="HK433" s="108"/>
      <c r="HL433" s="108"/>
      <c r="HM433" s="108"/>
      <c r="HN433" s="108"/>
      <c r="HO433" s="108"/>
      <c r="HP433" s="108"/>
      <c r="HQ433" s="108"/>
      <c r="HR433" s="108"/>
      <c r="HS433" s="108"/>
      <c r="HT433" s="108"/>
      <c r="HU433" s="108"/>
      <c r="HV433" s="108"/>
      <c r="HW433" s="108"/>
      <c r="HX433" s="108"/>
      <c r="HY433" s="108"/>
      <c r="HZ433" s="108"/>
      <c r="IA433" s="108"/>
      <c r="IB433" s="108"/>
      <c r="IC433" s="108"/>
      <c r="ID433" s="108"/>
      <c r="IE433" s="108"/>
      <c r="IF433" s="108"/>
      <c r="IG433" s="108"/>
      <c r="IH433" s="108"/>
      <c r="II433" s="108"/>
      <c r="IJ433" s="108"/>
      <c r="IK433" s="108"/>
      <c r="IL433" s="108"/>
      <c r="IM433" s="108"/>
      <c r="IN433" s="108"/>
      <c r="IO433" s="108"/>
      <c r="IP433" s="108"/>
      <c r="IQ433" s="108"/>
      <c r="IR433" s="108"/>
      <c r="IS433" s="108"/>
      <c r="IT433" s="108"/>
      <c r="IU433" s="108"/>
      <c r="IV433" s="108"/>
      <c r="IW433" s="108"/>
    </row>
    <row r="434" customFormat="false" ht="13.5" hidden="false" customHeight="false" outlineLevel="0" collapsed="false">
      <c r="A434" s="134"/>
      <c r="B434" s="95"/>
      <c r="C434" s="96"/>
      <c r="D434" s="95"/>
      <c r="E434" s="97"/>
      <c r="F434" s="97"/>
      <c r="G434" s="98"/>
      <c r="H434" s="97"/>
      <c r="I434" s="114"/>
      <c r="J434" s="98"/>
      <c r="K434" s="98"/>
      <c r="L434" s="98"/>
      <c r="M434" s="98"/>
      <c r="N434" s="99"/>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8"/>
      <c r="AL434" s="108"/>
      <c r="AM434" s="108"/>
      <c r="AN434" s="108"/>
      <c r="AO434" s="108"/>
      <c r="AP434" s="108"/>
      <c r="AQ434" s="108"/>
      <c r="AR434" s="108"/>
      <c r="AS434" s="108"/>
      <c r="AT434" s="108"/>
      <c r="AU434" s="108"/>
      <c r="AV434" s="108"/>
      <c r="AW434" s="108"/>
      <c r="AX434" s="108"/>
      <c r="AY434" s="108"/>
      <c r="AZ434" s="108"/>
      <c r="BA434" s="108"/>
      <c r="BB434" s="108"/>
      <c r="BC434" s="108"/>
      <c r="BD434" s="108"/>
      <c r="BE434" s="108"/>
      <c r="BF434" s="108"/>
      <c r="BG434" s="108"/>
      <c r="BH434" s="108"/>
      <c r="BI434" s="108"/>
      <c r="BJ434" s="108"/>
      <c r="BK434" s="108"/>
      <c r="BL434" s="108"/>
      <c r="BM434" s="108"/>
      <c r="BN434" s="108"/>
      <c r="BO434" s="108"/>
      <c r="BP434" s="108"/>
      <c r="BQ434" s="108"/>
      <c r="BR434" s="108"/>
      <c r="BS434" s="108"/>
      <c r="BT434" s="108"/>
      <c r="BU434" s="108"/>
      <c r="BV434" s="108"/>
      <c r="BW434" s="108"/>
      <c r="BX434" s="108"/>
      <c r="BY434" s="108"/>
      <c r="BZ434" s="108"/>
      <c r="CA434" s="108"/>
      <c r="CB434" s="108"/>
      <c r="CC434" s="108"/>
      <c r="CD434" s="108"/>
      <c r="CE434" s="108"/>
      <c r="CF434" s="108"/>
      <c r="CG434" s="108"/>
      <c r="CH434" s="108"/>
      <c r="CI434" s="108"/>
      <c r="CJ434" s="108"/>
      <c r="CK434" s="108"/>
      <c r="CL434" s="108"/>
      <c r="CM434" s="108"/>
      <c r="CN434" s="108"/>
      <c r="CO434" s="108"/>
      <c r="CP434" s="108"/>
      <c r="CQ434" s="108"/>
      <c r="CR434" s="108"/>
      <c r="CS434" s="108"/>
      <c r="CT434" s="108"/>
      <c r="CU434" s="108"/>
      <c r="CV434" s="108"/>
      <c r="CW434" s="108"/>
      <c r="CX434" s="108"/>
      <c r="CY434" s="108"/>
      <c r="CZ434" s="108"/>
      <c r="DA434" s="108"/>
      <c r="DB434" s="108"/>
      <c r="DC434" s="108"/>
      <c r="DD434" s="108"/>
      <c r="DE434" s="108"/>
      <c r="DF434" s="108"/>
      <c r="DG434" s="108"/>
      <c r="DH434" s="108"/>
      <c r="DI434" s="108"/>
      <c r="DJ434" s="108"/>
      <c r="DK434" s="108"/>
      <c r="DL434" s="108"/>
      <c r="DM434" s="108"/>
      <c r="DN434" s="108"/>
      <c r="DO434" s="108"/>
      <c r="DP434" s="108"/>
      <c r="DQ434" s="108"/>
      <c r="DR434" s="108"/>
      <c r="DS434" s="108"/>
      <c r="DT434" s="108"/>
      <c r="DU434" s="108"/>
      <c r="DV434" s="108"/>
      <c r="DW434" s="108"/>
      <c r="DX434" s="108"/>
      <c r="DY434" s="108"/>
      <c r="DZ434" s="108"/>
      <c r="EA434" s="108"/>
      <c r="EB434" s="108"/>
      <c r="EC434" s="108"/>
      <c r="ED434" s="108"/>
      <c r="EE434" s="108"/>
      <c r="EF434" s="108"/>
      <c r="EG434" s="108"/>
      <c r="EH434" s="108"/>
      <c r="EI434" s="108"/>
      <c r="EJ434" s="108"/>
      <c r="EK434" s="108"/>
      <c r="EL434" s="108"/>
      <c r="EM434" s="108"/>
      <c r="EN434" s="108"/>
      <c r="EO434" s="108"/>
      <c r="EP434" s="108"/>
      <c r="EQ434" s="108"/>
      <c r="ER434" s="108"/>
      <c r="ES434" s="108"/>
      <c r="ET434" s="108"/>
      <c r="EU434" s="108"/>
      <c r="EV434" s="108"/>
      <c r="EW434" s="108"/>
      <c r="EX434" s="108"/>
      <c r="EY434" s="108"/>
      <c r="EZ434" s="108"/>
      <c r="FA434" s="108"/>
      <c r="FB434" s="108"/>
      <c r="FC434" s="108"/>
      <c r="FD434" s="108"/>
      <c r="FE434" s="108"/>
      <c r="FF434" s="108"/>
      <c r="FG434" s="108"/>
      <c r="FH434" s="108"/>
      <c r="FI434" s="108"/>
      <c r="FJ434" s="108"/>
      <c r="FK434" s="108"/>
      <c r="FL434" s="108"/>
      <c r="FM434" s="108"/>
      <c r="FN434" s="108"/>
      <c r="FO434" s="108"/>
      <c r="FP434" s="108"/>
      <c r="FQ434" s="108"/>
      <c r="FR434" s="108"/>
      <c r="FS434" s="108"/>
      <c r="FT434" s="108"/>
      <c r="FU434" s="108"/>
      <c r="FV434" s="108"/>
      <c r="FW434" s="108"/>
      <c r="FX434" s="108"/>
      <c r="FY434" s="108"/>
      <c r="FZ434" s="108"/>
      <c r="GA434" s="108"/>
      <c r="GB434" s="108"/>
      <c r="GC434" s="108"/>
      <c r="GD434" s="108"/>
      <c r="GE434" s="108"/>
      <c r="GF434" s="108"/>
      <c r="GG434" s="108"/>
      <c r="GH434" s="108"/>
      <c r="GI434" s="108"/>
      <c r="GJ434" s="108"/>
      <c r="GK434" s="108"/>
      <c r="GL434" s="108"/>
      <c r="GM434" s="108"/>
      <c r="GN434" s="108"/>
      <c r="GO434" s="108"/>
      <c r="GP434" s="108"/>
      <c r="GQ434" s="108"/>
      <c r="GR434" s="108"/>
      <c r="GS434" s="108"/>
      <c r="GT434" s="108"/>
      <c r="GU434" s="108"/>
      <c r="GV434" s="108"/>
      <c r="GW434" s="108"/>
      <c r="GX434" s="108"/>
      <c r="GY434" s="108"/>
      <c r="GZ434" s="108"/>
      <c r="HA434" s="108"/>
      <c r="HB434" s="108"/>
      <c r="HC434" s="108"/>
      <c r="HD434" s="108"/>
      <c r="HE434" s="108"/>
      <c r="HF434" s="108"/>
      <c r="HG434" s="108"/>
      <c r="HH434" s="108"/>
      <c r="HI434" s="108"/>
      <c r="HJ434" s="108"/>
      <c r="HK434" s="108"/>
      <c r="HL434" s="108"/>
      <c r="HM434" s="108"/>
      <c r="HN434" s="108"/>
      <c r="HO434" s="108"/>
      <c r="HP434" s="108"/>
      <c r="HQ434" s="108"/>
      <c r="HR434" s="108"/>
      <c r="HS434" s="108"/>
      <c r="HT434" s="108"/>
      <c r="HU434" s="108"/>
      <c r="HV434" s="108"/>
      <c r="HW434" s="108"/>
      <c r="HX434" s="108"/>
      <c r="HY434" s="108"/>
      <c r="HZ434" s="108"/>
      <c r="IA434" s="108"/>
      <c r="IB434" s="108"/>
      <c r="IC434" s="108"/>
      <c r="ID434" s="108"/>
      <c r="IE434" s="108"/>
      <c r="IF434" s="108"/>
      <c r="IG434" s="108"/>
      <c r="IH434" s="108"/>
      <c r="II434" s="108"/>
      <c r="IJ434" s="108"/>
      <c r="IK434" s="108"/>
      <c r="IL434" s="108"/>
      <c r="IM434" s="108"/>
      <c r="IN434" s="108"/>
      <c r="IO434" s="108"/>
      <c r="IP434" s="108"/>
      <c r="IQ434" s="108"/>
      <c r="IR434" s="108"/>
      <c r="IS434" s="108"/>
      <c r="IT434" s="108"/>
      <c r="IU434" s="108"/>
      <c r="IV434" s="108"/>
      <c r="IW434" s="108"/>
    </row>
    <row r="435" customFormat="false" ht="40.5" hidden="false" customHeight="false" outlineLevel="0" collapsed="false">
      <c r="A435" s="80" t="n">
        <v>36879</v>
      </c>
      <c r="B435" s="133" t="s">
        <v>40</v>
      </c>
      <c r="C435" s="82" t="s">
        <v>879</v>
      </c>
      <c r="D435" s="81" t="s">
        <v>55</v>
      </c>
      <c r="E435" s="83"/>
      <c r="F435" s="83"/>
      <c r="G435" s="84" t="s">
        <v>43</v>
      </c>
      <c r="H435" s="83" t="n">
        <v>1</v>
      </c>
      <c r="I435" s="114" t="s">
        <v>880</v>
      </c>
      <c r="J435" s="84" t="s">
        <v>881</v>
      </c>
      <c r="K435" s="29" t="s">
        <v>575</v>
      </c>
      <c r="L435" s="29" t="s">
        <v>571</v>
      </c>
      <c r="M435" s="29" t="s">
        <v>571</v>
      </c>
      <c r="N435" s="30" t="n">
        <v>3</v>
      </c>
    </row>
    <row r="436" customFormat="false" ht="27" hidden="false" customHeight="false" outlineLevel="0" collapsed="false">
      <c r="A436" s="80" t="n">
        <v>36879</v>
      </c>
      <c r="B436" s="133" t="s">
        <v>40</v>
      </c>
      <c r="C436" s="82" t="s">
        <v>133</v>
      </c>
      <c r="D436" s="81" t="s">
        <v>131</v>
      </c>
      <c r="E436" s="83"/>
      <c r="F436" s="83"/>
      <c r="G436" s="84" t="s">
        <v>58</v>
      </c>
      <c r="H436" s="83" t="n">
        <v>3</v>
      </c>
      <c r="I436" s="114" t="s">
        <v>890</v>
      </c>
      <c r="J436" s="84" t="s">
        <v>891</v>
      </c>
      <c r="K436" s="29" t="s">
        <v>571</v>
      </c>
      <c r="L436" s="29" t="s">
        <v>571</v>
      </c>
      <c r="M436" s="29" t="s">
        <v>571</v>
      </c>
      <c r="N436" s="30" t="n">
        <v>1</v>
      </c>
    </row>
    <row r="437" customFormat="false" ht="67.5" hidden="false" customHeight="false" outlineLevel="0" collapsed="false">
      <c r="A437" s="80" t="n">
        <v>36878</v>
      </c>
      <c r="B437" s="133" t="s">
        <v>40</v>
      </c>
      <c r="C437" s="82" t="s">
        <v>892</v>
      </c>
      <c r="D437" s="81" t="s">
        <v>51</v>
      </c>
      <c r="E437" s="83"/>
      <c r="F437" s="83"/>
      <c r="G437" s="84" t="s">
        <v>43</v>
      </c>
      <c r="H437" s="83" t="n">
        <v>1</v>
      </c>
      <c r="I437" s="114" t="s">
        <v>893</v>
      </c>
      <c r="J437" s="84" t="s">
        <v>894</v>
      </c>
      <c r="K437" s="84" t="s">
        <v>571</v>
      </c>
      <c r="L437" s="84" t="s">
        <v>571</v>
      </c>
      <c r="M437" s="84" t="s">
        <v>571</v>
      </c>
      <c r="N437" s="85" t="n">
        <v>1</v>
      </c>
    </row>
    <row r="438" customFormat="false" ht="40.5" hidden="false" customHeight="false" outlineLevel="0" collapsed="false">
      <c r="A438" s="80" t="n">
        <v>36878</v>
      </c>
      <c r="B438" s="133" t="s">
        <v>40</v>
      </c>
      <c r="C438" s="82" t="s">
        <v>895</v>
      </c>
      <c r="D438" s="81" t="s">
        <v>51</v>
      </c>
      <c r="E438" s="83"/>
      <c r="F438" s="83"/>
      <c r="G438" s="84" t="s">
        <v>43</v>
      </c>
      <c r="H438" s="83" t="n">
        <v>3</v>
      </c>
      <c r="I438" s="114" t="s">
        <v>896</v>
      </c>
      <c r="J438" s="84" t="s">
        <v>897</v>
      </c>
      <c r="K438" s="84" t="s">
        <v>571</v>
      </c>
      <c r="L438" s="84" t="s">
        <v>571</v>
      </c>
      <c r="M438" s="84" t="s">
        <v>571</v>
      </c>
      <c r="N438" s="85" t="n">
        <v>1</v>
      </c>
    </row>
    <row r="439" customFormat="false" ht="40.5" hidden="false" customHeight="false" outlineLevel="0" collapsed="false">
      <c r="A439" s="80" t="n">
        <v>36878</v>
      </c>
      <c r="B439" s="133" t="s">
        <v>40</v>
      </c>
      <c r="C439" s="82" t="s">
        <v>898</v>
      </c>
      <c r="D439" s="81" t="s">
        <v>51</v>
      </c>
      <c r="E439" s="83"/>
      <c r="F439" s="83"/>
      <c r="G439" s="84" t="s">
        <v>58</v>
      </c>
      <c r="H439" s="83" t="n">
        <v>3</v>
      </c>
      <c r="I439" s="114" t="s">
        <v>896</v>
      </c>
      <c r="J439" s="84" t="s">
        <v>897</v>
      </c>
      <c r="K439" s="84" t="s">
        <v>571</v>
      </c>
      <c r="L439" s="84" t="s">
        <v>571</v>
      </c>
      <c r="M439" s="84" t="s">
        <v>571</v>
      </c>
      <c r="N439" s="85" t="n">
        <v>1</v>
      </c>
    </row>
    <row r="440" customFormat="false" ht="40.5" hidden="false" customHeight="false" outlineLevel="0" collapsed="false">
      <c r="A440" s="80" t="n">
        <v>36878</v>
      </c>
      <c r="B440" s="133" t="s">
        <v>40</v>
      </c>
      <c r="C440" s="82" t="s">
        <v>899</v>
      </c>
      <c r="D440" s="81" t="s">
        <v>900</v>
      </c>
      <c r="E440" s="83"/>
      <c r="F440" s="83"/>
      <c r="G440" s="84" t="s">
        <v>111</v>
      </c>
      <c r="H440" s="83" t="n">
        <v>2</v>
      </c>
      <c r="I440" s="114" t="s">
        <v>901</v>
      </c>
      <c r="J440" s="81" t="s">
        <v>902</v>
      </c>
      <c r="K440" s="84" t="s">
        <v>571</v>
      </c>
      <c r="L440" s="84" t="s">
        <v>571</v>
      </c>
      <c r="M440" s="84" t="s">
        <v>571</v>
      </c>
      <c r="N440" s="85" t="n">
        <v>1</v>
      </c>
    </row>
    <row r="441" customFormat="false" ht="40.5" hidden="false" customHeight="true" outlineLevel="0" collapsed="false">
      <c r="A441" s="80" t="n">
        <v>36875</v>
      </c>
      <c r="B441" s="133" t="s">
        <v>40</v>
      </c>
      <c r="C441" s="82"/>
      <c r="D441" s="81" t="s">
        <v>51</v>
      </c>
      <c r="E441" s="83"/>
      <c r="F441" s="83"/>
      <c r="G441" s="84" t="s">
        <v>43</v>
      </c>
      <c r="H441" s="83" t="n">
        <v>1</v>
      </c>
      <c r="I441" s="114" t="s">
        <v>903</v>
      </c>
      <c r="J441" s="81"/>
      <c r="K441" s="84" t="s">
        <v>571</v>
      </c>
      <c r="L441" s="84" t="s">
        <v>571</v>
      </c>
      <c r="M441" s="84" t="s">
        <v>571</v>
      </c>
      <c r="N441" s="85" t="n">
        <v>1</v>
      </c>
    </row>
    <row r="442" customFormat="false" ht="40.5" hidden="false" customHeight="true" outlineLevel="0" collapsed="false">
      <c r="A442" s="80" t="n">
        <v>36875</v>
      </c>
      <c r="B442" s="133" t="s">
        <v>40</v>
      </c>
      <c r="C442" s="82"/>
      <c r="D442" s="81" t="s">
        <v>904</v>
      </c>
      <c r="E442" s="83"/>
      <c r="F442" s="83"/>
      <c r="G442" s="84" t="s">
        <v>111</v>
      </c>
      <c r="H442" s="136" t="n">
        <v>36528</v>
      </c>
      <c r="I442" s="114" t="s">
        <v>905</v>
      </c>
      <c r="J442" s="81"/>
      <c r="K442" s="84" t="s">
        <v>571</v>
      </c>
      <c r="L442" s="84" t="s">
        <v>571</v>
      </c>
      <c r="M442" s="84" t="s">
        <v>571</v>
      </c>
      <c r="N442" s="85" t="n">
        <v>3</v>
      </c>
    </row>
    <row r="443" customFormat="false" ht="27" hidden="false" customHeight="false" outlineLevel="0" collapsed="false">
      <c r="A443" s="80" t="n">
        <v>36875</v>
      </c>
      <c r="B443" s="133" t="s">
        <v>40</v>
      </c>
      <c r="C443" s="82" t="s">
        <v>906</v>
      </c>
      <c r="D443" s="81" t="s">
        <v>243</v>
      </c>
      <c r="E443" s="83"/>
      <c r="F443" s="83"/>
      <c r="G443" s="84" t="s">
        <v>43</v>
      </c>
      <c r="H443" s="83" t="n">
        <v>1</v>
      </c>
      <c r="I443" s="114" t="s">
        <v>907</v>
      </c>
      <c r="J443" s="81" t="s">
        <v>908</v>
      </c>
      <c r="K443" s="84" t="s">
        <v>571</v>
      </c>
      <c r="L443" s="84" t="s">
        <v>571</v>
      </c>
      <c r="M443" s="84" t="s">
        <v>571</v>
      </c>
      <c r="N443" s="85" t="n">
        <v>1</v>
      </c>
    </row>
    <row r="444" customFormat="false" ht="27" hidden="false" customHeight="false" outlineLevel="0" collapsed="false">
      <c r="A444" s="80" t="n">
        <v>36875</v>
      </c>
      <c r="B444" s="133" t="s">
        <v>40</v>
      </c>
      <c r="C444" s="82" t="s">
        <v>909</v>
      </c>
      <c r="D444" s="81" t="s">
        <v>243</v>
      </c>
      <c r="E444" s="83"/>
      <c r="F444" s="83"/>
      <c r="G444" s="84" t="s">
        <v>43</v>
      </c>
      <c r="H444" s="83" t="n">
        <v>1</v>
      </c>
      <c r="I444" s="114" t="s">
        <v>907</v>
      </c>
      <c r="J444" s="81" t="s">
        <v>908</v>
      </c>
      <c r="K444" s="84" t="s">
        <v>571</v>
      </c>
      <c r="L444" s="84" t="s">
        <v>571</v>
      </c>
      <c r="M444" s="84" t="s">
        <v>571</v>
      </c>
      <c r="N444" s="85" t="n">
        <v>1</v>
      </c>
    </row>
    <row r="445" customFormat="false" ht="27" hidden="false" customHeight="false" outlineLevel="0" collapsed="false">
      <c r="A445" s="80" t="n">
        <v>36875</v>
      </c>
      <c r="B445" s="133" t="s">
        <v>40</v>
      </c>
      <c r="C445" s="82" t="s">
        <v>910</v>
      </c>
      <c r="D445" s="81" t="s">
        <v>243</v>
      </c>
      <c r="E445" s="83"/>
      <c r="F445" s="83"/>
      <c r="G445" s="84" t="s">
        <v>43</v>
      </c>
      <c r="H445" s="83" t="n">
        <v>1</v>
      </c>
      <c r="I445" s="114" t="s">
        <v>907</v>
      </c>
      <c r="J445" s="81" t="s">
        <v>908</v>
      </c>
      <c r="K445" s="84" t="s">
        <v>571</v>
      </c>
      <c r="L445" s="84" t="s">
        <v>571</v>
      </c>
      <c r="M445" s="84" t="s">
        <v>571</v>
      </c>
      <c r="N445" s="85" t="n">
        <v>1</v>
      </c>
    </row>
    <row r="446" customFormat="false" ht="27" hidden="false" customHeight="false" outlineLevel="0" collapsed="false">
      <c r="A446" s="80" t="n">
        <v>36875</v>
      </c>
      <c r="B446" s="133" t="s">
        <v>40</v>
      </c>
      <c r="C446" s="82" t="s">
        <v>911</v>
      </c>
      <c r="D446" s="81" t="s">
        <v>243</v>
      </c>
      <c r="E446" s="83"/>
      <c r="F446" s="83"/>
      <c r="G446" s="84" t="s">
        <v>43</v>
      </c>
      <c r="H446" s="83" t="n">
        <v>1</v>
      </c>
      <c r="I446" s="114" t="s">
        <v>907</v>
      </c>
      <c r="J446" s="81" t="s">
        <v>908</v>
      </c>
      <c r="K446" s="84" t="s">
        <v>571</v>
      </c>
      <c r="L446" s="84" t="s">
        <v>571</v>
      </c>
      <c r="M446" s="84" t="s">
        <v>571</v>
      </c>
      <c r="N446" s="85" t="n">
        <v>1</v>
      </c>
    </row>
    <row r="447" customFormat="false" ht="27" hidden="false" customHeight="false" outlineLevel="0" collapsed="false">
      <c r="A447" s="80" t="n">
        <v>36875</v>
      </c>
      <c r="B447" s="133" t="s">
        <v>40</v>
      </c>
      <c r="C447" s="82" t="s">
        <v>912</v>
      </c>
      <c r="D447" s="81" t="s">
        <v>144</v>
      </c>
      <c r="E447" s="83"/>
      <c r="F447" s="83"/>
      <c r="G447" s="84" t="s">
        <v>43</v>
      </c>
      <c r="H447" s="83" t="n">
        <v>1</v>
      </c>
      <c r="I447" s="114" t="s">
        <v>913</v>
      </c>
      <c r="J447" s="81" t="s">
        <v>872</v>
      </c>
      <c r="K447" s="84" t="s">
        <v>575</v>
      </c>
      <c r="L447" s="84" t="s">
        <v>575</v>
      </c>
      <c r="M447" s="84" t="s">
        <v>575</v>
      </c>
      <c r="N447" s="85" t="n">
        <v>1</v>
      </c>
    </row>
    <row r="448" customFormat="false" ht="27" hidden="false" customHeight="false" outlineLevel="0" collapsed="false">
      <c r="A448" s="80" t="n">
        <v>36875</v>
      </c>
      <c r="B448" s="133" t="s">
        <v>40</v>
      </c>
      <c r="C448" s="82" t="s">
        <v>914</v>
      </c>
      <c r="D448" s="81" t="s">
        <v>144</v>
      </c>
      <c r="E448" s="83"/>
      <c r="F448" s="83"/>
      <c r="G448" s="84" t="s">
        <v>43</v>
      </c>
      <c r="H448" s="83" t="n">
        <v>1</v>
      </c>
      <c r="I448" s="114" t="s">
        <v>913</v>
      </c>
      <c r="J448" s="81" t="s">
        <v>872</v>
      </c>
      <c r="K448" s="84" t="s">
        <v>575</v>
      </c>
      <c r="L448" s="84" t="s">
        <v>575</v>
      </c>
      <c r="M448" s="84" t="s">
        <v>575</v>
      </c>
      <c r="N448" s="85" t="n">
        <v>1</v>
      </c>
    </row>
    <row r="449" customFormat="false" ht="27" hidden="false" customHeight="false" outlineLevel="0" collapsed="false">
      <c r="A449" s="80" t="n">
        <v>36875</v>
      </c>
      <c r="B449" s="133" t="s">
        <v>40</v>
      </c>
      <c r="C449" s="82" t="s">
        <v>915</v>
      </c>
      <c r="D449" s="81" t="s">
        <v>243</v>
      </c>
      <c r="E449" s="83"/>
      <c r="F449" s="83"/>
      <c r="G449" s="84" t="s">
        <v>43</v>
      </c>
      <c r="H449" s="83" t="n">
        <v>1</v>
      </c>
      <c r="I449" s="114" t="s">
        <v>913</v>
      </c>
      <c r="J449" s="81" t="s">
        <v>872</v>
      </c>
      <c r="K449" s="84" t="s">
        <v>575</v>
      </c>
      <c r="L449" s="84" t="s">
        <v>575</v>
      </c>
      <c r="M449" s="84" t="s">
        <v>575</v>
      </c>
      <c r="N449" s="85" t="n">
        <v>1</v>
      </c>
    </row>
    <row r="450" customFormat="false" ht="27" hidden="false" customHeight="false" outlineLevel="0" collapsed="false">
      <c r="A450" s="80" t="n">
        <v>36875</v>
      </c>
      <c r="B450" s="133" t="s">
        <v>40</v>
      </c>
      <c r="C450" s="82" t="s">
        <v>916</v>
      </c>
      <c r="D450" s="81" t="s">
        <v>243</v>
      </c>
      <c r="E450" s="83"/>
      <c r="F450" s="83"/>
      <c r="G450" s="84" t="s">
        <v>43</v>
      </c>
      <c r="H450" s="83" t="n">
        <v>1</v>
      </c>
      <c r="I450" s="114" t="s">
        <v>913</v>
      </c>
      <c r="J450" s="81" t="s">
        <v>872</v>
      </c>
      <c r="K450" s="84" t="s">
        <v>575</v>
      </c>
      <c r="L450" s="84" t="s">
        <v>575</v>
      </c>
      <c r="M450" s="84" t="s">
        <v>575</v>
      </c>
      <c r="N450" s="85" t="n">
        <v>1</v>
      </c>
    </row>
    <row r="451" customFormat="false" ht="27" hidden="false" customHeight="false" outlineLevel="0" collapsed="false">
      <c r="A451" s="80" t="n">
        <v>36875</v>
      </c>
      <c r="B451" s="133" t="s">
        <v>40</v>
      </c>
      <c r="C451" s="82" t="s">
        <v>917</v>
      </c>
      <c r="D451" s="81" t="s">
        <v>144</v>
      </c>
      <c r="E451" s="83"/>
      <c r="F451" s="83"/>
      <c r="G451" s="84" t="s">
        <v>43</v>
      </c>
      <c r="H451" s="83" t="n">
        <v>1</v>
      </c>
      <c r="I451" s="114" t="s">
        <v>913</v>
      </c>
      <c r="J451" s="81" t="s">
        <v>872</v>
      </c>
      <c r="K451" s="84" t="s">
        <v>575</v>
      </c>
      <c r="L451" s="84" t="s">
        <v>575</v>
      </c>
      <c r="M451" s="84" t="s">
        <v>575</v>
      </c>
      <c r="N451" s="85" t="n">
        <v>1</v>
      </c>
    </row>
    <row r="452" customFormat="false" ht="27" hidden="false" customHeight="false" outlineLevel="0" collapsed="false">
      <c r="A452" s="80" t="n">
        <v>36875</v>
      </c>
      <c r="B452" s="133" t="s">
        <v>40</v>
      </c>
      <c r="C452" s="82" t="s">
        <v>918</v>
      </c>
      <c r="D452" s="81" t="s">
        <v>919</v>
      </c>
      <c r="E452" s="83"/>
      <c r="F452" s="83"/>
      <c r="G452" s="84" t="s">
        <v>43</v>
      </c>
      <c r="H452" s="83" t="n">
        <v>1</v>
      </c>
      <c r="I452" s="114" t="s">
        <v>913</v>
      </c>
      <c r="J452" s="81" t="s">
        <v>872</v>
      </c>
      <c r="K452" s="84" t="s">
        <v>575</v>
      </c>
      <c r="L452" s="84" t="s">
        <v>575</v>
      </c>
      <c r="M452" s="84" t="s">
        <v>575</v>
      </c>
      <c r="N452" s="85" t="n">
        <v>1</v>
      </c>
    </row>
    <row r="453" customFormat="false" ht="40.5" hidden="false" customHeight="false" outlineLevel="0" collapsed="false">
      <c r="A453" s="80" t="n">
        <v>36874</v>
      </c>
      <c r="B453" s="81" t="s">
        <v>649</v>
      </c>
      <c r="C453" s="82" t="s">
        <v>920</v>
      </c>
      <c r="D453" s="81" t="s">
        <v>51</v>
      </c>
      <c r="E453" s="83"/>
      <c r="F453" s="83"/>
      <c r="G453" s="84" t="s">
        <v>43</v>
      </c>
      <c r="H453" s="83" t="n">
        <v>3</v>
      </c>
      <c r="I453" s="114" t="s">
        <v>921</v>
      </c>
      <c r="J453" s="81" t="s">
        <v>922</v>
      </c>
      <c r="K453" s="84" t="s">
        <v>575</v>
      </c>
      <c r="L453" s="84" t="s">
        <v>571</v>
      </c>
      <c r="M453" s="84" t="s">
        <v>575</v>
      </c>
      <c r="N453" s="85" t="n">
        <v>1</v>
      </c>
    </row>
    <row r="454" customFormat="false" ht="40.5" hidden="false" customHeight="true" outlineLevel="0" collapsed="false">
      <c r="A454" s="80" t="n">
        <v>36874</v>
      </c>
      <c r="B454" s="81" t="s">
        <v>923</v>
      </c>
      <c r="C454" s="82" t="s">
        <v>924</v>
      </c>
      <c r="D454" s="81" t="s">
        <v>243</v>
      </c>
      <c r="E454" s="83"/>
      <c r="F454" s="83"/>
      <c r="G454" s="84" t="s">
        <v>43</v>
      </c>
      <c r="H454" s="83" t="n">
        <v>1</v>
      </c>
      <c r="I454" s="114" t="s">
        <v>925</v>
      </c>
      <c r="J454" s="81" t="s">
        <v>926</v>
      </c>
      <c r="K454" s="84" t="s">
        <v>575</v>
      </c>
      <c r="L454" s="84" t="s">
        <v>575</v>
      </c>
      <c r="M454" s="84" t="s">
        <v>575</v>
      </c>
      <c r="N454" s="85" t="n">
        <v>1</v>
      </c>
    </row>
    <row r="455" customFormat="false" ht="13.5" hidden="false" customHeight="false" outlineLevel="0" collapsed="false">
      <c r="A455" s="80" t="n">
        <v>36874</v>
      </c>
      <c r="B455" s="133" t="s">
        <v>40</v>
      </c>
      <c r="C455" s="82" t="s">
        <v>927</v>
      </c>
      <c r="D455" s="81" t="s">
        <v>928</v>
      </c>
      <c r="E455" s="83"/>
      <c r="F455" s="83"/>
      <c r="G455" s="84" t="s">
        <v>43</v>
      </c>
      <c r="H455" s="83" t="n">
        <v>1</v>
      </c>
      <c r="I455" s="114" t="s">
        <v>929</v>
      </c>
      <c r="J455" s="84" t="s">
        <v>930</v>
      </c>
      <c r="K455" s="84" t="s">
        <v>931</v>
      </c>
      <c r="L455" s="84" t="s">
        <v>571</v>
      </c>
      <c r="M455" s="84" t="s">
        <v>571</v>
      </c>
      <c r="N455" s="85" t="n">
        <v>1</v>
      </c>
    </row>
    <row r="456" customFormat="false" ht="13.5" hidden="false" customHeight="false" outlineLevel="0" collapsed="false">
      <c r="A456" s="80" t="n">
        <v>36873</v>
      </c>
      <c r="B456" s="133" t="s">
        <v>40</v>
      </c>
      <c r="C456" s="82" t="s">
        <v>770</v>
      </c>
      <c r="D456" s="81" t="s">
        <v>932</v>
      </c>
      <c r="E456" s="83"/>
      <c r="F456" s="83"/>
      <c r="G456" s="84" t="s">
        <v>43</v>
      </c>
      <c r="H456" s="83" t="n">
        <v>1</v>
      </c>
      <c r="I456" s="114" t="s">
        <v>933</v>
      </c>
      <c r="J456" s="84" t="s">
        <v>930</v>
      </c>
      <c r="K456" s="84" t="s">
        <v>571</v>
      </c>
      <c r="L456" s="84" t="s">
        <v>571</v>
      </c>
      <c r="M456" s="84" t="s">
        <v>571</v>
      </c>
      <c r="N456" s="85" t="n">
        <v>1</v>
      </c>
    </row>
    <row r="457" customFormat="false" ht="13.5" hidden="false" customHeight="false" outlineLevel="0" collapsed="false">
      <c r="A457" s="80" t="n">
        <v>36873</v>
      </c>
      <c r="B457" s="133" t="s">
        <v>40</v>
      </c>
      <c r="C457" s="82" t="s">
        <v>934</v>
      </c>
      <c r="D457" s="81" t="s">
        <v>935</v>
      </c>
      <c r="E457" s="83"/>
      <c r="F457" s="83"/>
      <c r="G457" s="84" t="s">
        <v>43</v>
      </c>
      <c r="H457" s="83" t="n">
        <v>1</v>
      </c>
      <c r="I457" s="114" t="s">
        <v>936</v>
      </c>
      <c r="J457" s="84" t="s">
        <v>930</v>
      </c>
      <c r="K457" s="84" t="s">
        <v>571</v>
      </c>
      <c r="L457" s="84" t="s">
        <v>571</v>
      </c>
      <c r="M457" s="84" t="s">
        <v>571</v>
      </c>
      <c r="N457" s="85" t="n">
        <v>1</v>
      </c>
    </row>
    <row r="458" customFormat="false" ht="39" hidden="false" customHeight="true" outlineLevel="0" collapsed="false">
      <c r="A458" s="80" t="n">
        <v>36873</v>
      </c>
      <c r="B458" s="133" t="s">
        <v>40</v>
      </c>
      <c r="C458" s="133" t="s">
        <v>937</v>
      </c>
      <c r="D458" s="133" t="s">
        <v>938</v>
      </c>
      <c r="E458" s="133"/>
      <c r="F458" s="133"/>
      <c r="G458" s="137" t="s">
        <v>43</v>
      </c>
      <c r="H458" s="103" t="n">
        <v>3</v>
      </c>
      <c r="I458" s="114" t="s">
        <v>939</v>
      </c>
      <c r="J458" s="81" t="s">
        <v>940</v>
      </c>
      <c r="K458" s="137" t="s">
        <v>575</v>
      </c>
      <c r="L458" s="137" t="s">
        <v>575</v>
      </c>
      <c r="M458" s="137" t="s">
        <v>575</v>
      </c>
      <c r="N458" s="137" t="n">
        <v>1</v>
      </c>
    </row>
    <row r="459" customFormat="false" ht="14.25" hidden="false" customHeight="false" outlineLevel="0" collapsed="false">
      <c r="A459" s="80"/>
      <c r="B459" s="81"/>
      <c r="C459" s="82"/>
      <c r="D459" s="81"/>
      <c r="E459" s="83"/>
      <c r="F459" s="83"/>
      <c r="G459" s="84"/>
      <c r="H459" s="83"/>
      <c r="I459" s="114"/>
      <c r="J459" s="84"/>
      <c r="K459" s="84"/>
      <c r="L459" s="84"/>
      <c r="M459" s="84"/>
      <c r="N459" s="85"/>
    </row>
    <row r="460" customFormat="false" ht="12.75" hidden="false" customHeight="true" outlineLevel="0" collapsed="false">
      <c r="A460" s="93" t="s">
        <v>941</v>
      </c>
      <c r="B460" s="93"/>
      <c r="C460" s="138"/>
      <c r="D460" s="139" t="n">
        <v>21</v>
      </c>
      <c r="E460" s="138"/>
      <c r="F460" s="138"/>
      <c r="G460" s="138"/>
      <c r="H460" s="138"/>
      <c r="I460" s="114"/>
      <c r="J460" s="138"/>
      <c r="K460" s="138"/>
      <c r="L460" s="138"/>
      <c r="M460" s="138"/>
      <c r="N460" s="138"/>
      <c r="O460" s="140"/>
      <c r="P460" s="140"/>
      <c r="Q460" s="140"/>
      <c r="R460" s="140"/>
      <c r="S460" s="140"/>
      <c r="T460" s="140"/>
      <c r="U460" s="140"/>
      <c r="V460" s="140"/>
      <c r="W460" s="140"/>
      <c r="X460" s="140"/>
      <c r="Y460" s="140"/>
      <c r="Z460" s="14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c r="CN460" s="140"/>
      <c r="CO460" s="140"/>
      <c r="CP460" s="140"/>
      <c r="CQ460" s="140"/>
      <c r="CR460" s="140"/>
      <c r="CS460" s="140"/>
      <c r="CT460" s="140"/>
      <c r="CU460" s="140"/>
      <c r="CV460" s="140"/>
      <c r="CW460" s="140"/>
      <c r="CX460" s="140"/>
      <c r="CY460" s="140"/>
      <c r="CZ460" s="140"/>
      <c r="DA460" s="140"/>
      <c r="DB460" s="140"/>
      <c r="DC460" s="140"/>
      <c r="DD460" s="140"/>
      <c r="DE460" s="140"/>
      <c r="DF460" s="140"/>
      <c r="DG460" s="140"/>
      <c r="DH460" s="140"/>
      <c r="DI460" s="140"/>
      <c r="DJ460" s="140"/>
      <c r="DK460" s="140"/>
      <c r="DL460" s="140"/>
      <c r="DM460" s="140"/>
      <c r="DN460" s="140"/>
      <c r="DO460" s="140"/>
      <c r="DP460" s="140"/>
      <c r="DQ460" s="140"/>
      <c r="DR460" s="140"/>
      <c r="DS460" s="140"/>
      <c r="DT460" s="140"/>
      <c r="DU460" s="140"/>
      <c r="DV460" s="140"/>
      <c r="DW460" s="140"/>
      <c r="DX460" s="140"/>
      <c r="DY460" s="140"/>
      <c r="DZ460" s="140"/>
      <c r="EA460" s="140"/>
      <c r="EB460" s="140"/>
      <c r="EC460" s="140"/>
      <c r="ED460" s="140"/>
      <c r="EE460" s="140"/>
      <c r="EF460" s="140"/>
      <c r="EG460" s="140"/>
      <c r="EH460" s="140"/>
      <c r="EI460" s="140"/>
      <c r="EJ460" s="140"/>
      <c r="EK460" s="140"/>
      <c r="EL460" s="140"/>
      <c r="EM460" s="140"/>
      <c r="EN460" s="140"/>
      <c r="EO460" s="140"/>
      <c r="EP460" s="140"/>
      <c r="EQ460" s="140"/>
      <c r="ER460" s="140"/>
      <c r="ES460" s="140"/>
      <c r="ET460" s="140"/>
      <c r="EU460" s="140"/>
      <c r="EV460" s="140"/>
      <c r="EW460" s="140"/>
      <c r="EX460" s="140"/>
      <c r="EY460" s="140"/>
      <c r="EZ460" s="140"/>
      <c r="FA460" s="140"/>
      <c r="FB460" s="140"/>
      <c r="FC460" s="140"/>
      <c r="FD460" s="140"/>
      <c r="FE460" s="140"/>
      <c r="FF460" s="140"/>
      <c r="FG460" s="140"/>
      <c r="FH460" s="140"/>
      <c r="FI460" s="140"/>
      <c r="FJ460" s="140"/>
      <c r="FK460" s="140"/>
      <c r="FL460" s="140"/>
      <c r="FM460" s="140"/>
      <c r="FN460" s="140"/>
      <c r="FO460" s="140"/>
      <c r="FP460" s="140"/>
      <c r="FQ460" s="140"/>
      <c r="FR460" s="140"/>
      <c r="FS460" s="140"/>
      <c r="FT460" s="140"/>
      <c r="FU460" s="140"/>
      <c r="FV460" s="140"/>
      <c r="FW460" s="140"/>
      <c r="FX460" s="140"/>
      <c r="FY460" s="140"/>
      <c r="FZ460" s="140"/>
      <c r="GA460" s="140"/>
      <c r="GB460" s="140"/>
      <c r="GC460" s="140"/>
      <c r="GD460" s="140"/>
      <c r="GE460" s="140"/>
      <c r="GF460" s="140"/>
      <c r="GG460" s="140"/>
      <c r="GH460" s="140"/>
      <c r="GI460" s="140"/>
      <c r="GJ460" s="140"/>
      <c r="GK460" s="140"/>
      <c r="GL460" s="140"/>
      <c r="GM460" s="140"/>
      <c r="GN460" s="140"/>
      <c r="GO460" s="140"/>
      <c r="GP460" s="140"/>
      <c r="GQ460" s="140"/>
      <c r="GR460" s="140"/>
      <c r="GS460" s="140"/>
      <c r="GT460" s="140"/>
      <c r="GU460" s="140"/>
      <c r="GV460" s="140"/>
      <c r="GW460" s="140"/>
      <c r="GX460" s="140"/>
      <c r="GY460" s="140"/>
      <c r="GZ460" s="140"/>
      <c r="HA460" s="140"/>
      <c r="HB460" s="140"/>
      <c r="HC460" s="140"/>
      <c r="HD460" s="140"/>
      <c r="HE460" s="140"/>
      <c r="HF460" s="140"/>
      <c r="HG460" s="140"/>
      <c r="HH460" s="140"/>
      <c r="HI460" s="140"/>
      <c r="HJ460" s="140"/>
      <c r="HK460" s="140"/>
      <c r="HL460" s="140"/>
      <c r="HM460" s="140"/>
      <c r="HN460" s="140"/>
      <c r="HO460" s="140"/>
      <c r="HP460" s="140"/>
      <c r="HQ460" s="140"/>
      <c r="HR460" s="140"/>
      <c r="HS460" s="140"/>
      <c r="HT460" s="140"/>
      <c r="HU460" s="140"/>
      <c r="HV460" s="140"/>
      <c r="HW460" s="140"/>
      <c r="HX460" s="140"/>
      <c r="HY460" s="140"/>
      <c r="HZ460" s="140"/>
      <c r="IA460" s="140"/>
      <c r="IB460" s="140"/>
      <c r="IC460" s="140"/>
      <c r="ID460" s="140"/>
      <c r="IE460" s="140"/>
      <c r="IF460" s="140"/>
      <c r="IG460" s="140"/>
      <c r="IH460" s="140"/>
      <c r="II460" s="140"/>
      <c r="IJ460" s="140"/>
      <c r="IK460" s="140"/>
      <c r="IL460" s="140"/>
      <c r="IM460" s="140"/>
      <c r="IN460" s="140"/>
      <c r="IO460" s="140"/>
      <c r="IP460" s="140"/>
      <c r="IQ460" s="140"/>
      <c r="IR460" s="140"/>
      <c r="IS460" s="140"/>
      <c r="IT460" s="140"/>
      <c r="IU460" s="140"/>
      <c r="IV460" s="140"/>
      <c r="IW460" s="140"/>
    </row>
    <row r="461" customFormat="false" ht="27" hidden="false" customHeight="false" outlineLevel="0" collapsed="false">
      <c r="A461" s="128" t="n">
        <v>36872</v>
      </c>
      <c r="B461" s="133" t="s">
        <v>40</v>
      </c>
      <c r="C461" s="133" t="s">
        <v>942</v>
      </c>
      <c r="D461" s="133" t="s">
        <v>943</v>
      </c>
      <c r="E461" s="137" t="s">
        <v>944</v>
      </c>
      <c r="F461" s="133"/>
      <c r="G461" s="137" t="s">
        <v>945</v>
      </c>
      <c r="H461" s="137" t="n">
        <v>1</v>
      </c>
      <c r="I461" s="114" t="s">
        <v>946</v>
      </c>
      <c r="J461" s="133" t="s">
        <v>947</v>
      </c>
      <c r="K461" s="137" t="s">
        <v>575</v>
      </c>
      <c r="L461" s="137" t="s">
        <v>575</v>
      </c>
      <c r="M461" s="137" t="s">
        <v>575</v>
      </c>
      <c r="N461" s="137" t="n">
        <v>1</v>
      </c>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8"/>
      <c r="AL461" s="108"/>
      <c r="AM461" s="108"/>
      <c r="AN461" s="108"/>
      <c r="AO461" s="108"/>
      <c r="AP461" s="108"/>
      <c r="AQ461" s="108"/>
      <c r="AR461" s="108"/>
      <c r="AS461" s="108"/>
      <c r="AT461" s="108"/>
      <c r="AU461" s="108"/>
      <c r="AV461" s="108"/>
      <c r="AW461" s="108"/>
      <c r="AX461" s="108"/>
      <c r="AY461" s="108"/>
      <c r="AZ461" s="108"/>
      <c r="BA461" s="108"/>
      <c r="BB461" s="108"/>
      <c r="BC461" s="108"/>
      <c r="BD461" s="108"/>
      <c r="BE461" s="108"/>
      <c r="BF461" s="108"/>
      <c r="BG461" s="108"/>
      <c r="BH461" s="108"/>
      <c r="BI461" s="108"/>
      <c r="BJ461" s="108"/>
      <c r="BK461" s="108"/>
      <c r="BL461" s="108"/>
      <c r="BM461" s="108"/>
      <c r="BN461" s="108"/>
      <c r="BO461" s="108"/>
      <c r="BP461" s="108"/>
      <c r="BQ461" s="108"/>
      <c r="BR461" s="108"/>
      <c r="BS461" s="108"/>
      <c r="BT461" s="108"/>
      <c r="BU461" s="108"/>
      <c r="BV461" s="108"/>
      <c r="BW461" s="108"/>
      <c r="BX461" s="108"/>
      <c r="BY461" s="108"/>
      <c r="BZ461" s="108"/>
      <c r="CA461" s="108"/>
      <c r="CB461" s="108"/>
      <c r="CC461" s="108"/>
      <c r="CD461" s="108"/>
      <c r="CE461" s="108"/>
      <c r="CF461" s="108"/>
      <c r="CG461" s="108"/>
      <c r="CH461" s="108"/>
      <c r="CI461" s="108"/>
      <c r="CJ461" s="108"/>
      <c r="CK461" s="108"/>
      <c r="CL461" s="108"/>
      <c r="CM461" s="108"/>
      <c r="CN461" s="108"/>
      <c r="CO461" s="108"/>
      <c r="CP461" s="108"/>
      <c r="CQ461" s="108"/>
      <c r="CR461" s="108"/>
      <c r="CS461" s="108"/>
      <c r="CT461" s="108"/>
      <c r="CU461" s="108"/>
      <c r="CV461" s="108"/>
      <c r="CW461" s="108"/>
      <c r="CX461" s="108"/>
      <c r="CY461" s="108"/>
      <c r="CZ461" s="108"/>
      <c r="DA461" s="108"/>
      <c r="DB461" s="108"/>
      <c r="DC461" s="108"/>
      <c r="DD461" s="108"/>
      <c r="DE461" s="108"/>
      <c r="DF461" s="108"/>
      <c r="DG461" s="108"/>
      <c r="DH461" s="108"/>
      <c r="DI461" s="108"/>
      <c r="DJ461" s="108"/>
      <c r="DK461" s="108"/>
      <c r="DL461" s="108"/>
      <c r="DM461" s="108"/>
      <c r="DN461" s="108"/>
      <c r="DO461" s="108"/>
      <c r="DP461" s="108"/>
      <c r="DQ461" s="108"/>
      <c r="DR461" s="108"/>
      <c r="DS461" s="108"/>
      <c r="DT461" s="108"/>
      <c r="DU461" s="108"/>
      <c r="DV461" s="108"/>
      <c r="DW461" s="108"/>
      <c r="DX461" s="108"/>
      <c r="DY461" s="108"/>
      <c r="DZ461" s="108"/>
      <c r="EA461" s="108"/>
      <c r="EB461" s="108"/>
      <c r="EC461" s="108"/>
      <c r="ED461" s="108"/>
      <c r="EE461" s="108"/>
      <c r="EF461" s="108"/>
      <c r="EG461" s="108"/>
      <c r="EH461" s="108"/>
      <c r="EI461" s="108"/>
      <c r="EJ461" s="108"/>
      <c r="EK461" s="108"/>
      <c r="EL461" s="108"/>
      <c r="EM461" s="108"/>
      <c r="EN461" s="108"/>
      <c r="EO461" s="108"/>
      <c r="EP461" s="108"/>
      <c r="EQ461" s="108"/>
      <c r="ER461" s="108"/>
      <c r="ES461" s="108"/>
      <c r="ET461" s="108"/>
      <c r="EU461" s="108"/>
      <c r="EV461" s="108"/>
      <c r="EW461" s="108"/>
      <c r="EX461" s="108"/>
      <c r="EY461" s="108"/>
      <c r="EZ461" s="108"/>
      <c r="FA461" s="108"/>
      <c r="FB461" s="108"/>
      <c r="FC461" s="108"/>
      <c r="FD461" s="108"/>
      <c r="FE461" s="108"/>
      <c r="FF461" s="108"/>
      <c r="FG461" s="108"/>
      <c r="FH461" s="108"/>
      <c r="FI461" s="108"/>
      <c r="FJ461" s="108"/>
      <c r="FK461" s="108"/>
      <c r="FL461" s="108"/>
      <c r="FM461" s="108"/>
      <c r="FN461" s="108"/>
      <c r="FO461" s="108"/>
      <c r="FP461" s="108"/>
      <c r="FQ461" s="108"/>
      <c r="FR461" s="108"/>
      <c r="FS461" s="108"/>
      <c r="FT461" s="108"/>
      <c r="FU461" s="108"/>
      <c r="FV461" s="108"/>
      <c r="FW461" s="108"/>
      <c r="FX461" s="108"/>
      <c r="FY461" s="108"/>
      <c r="FZ461" s="108"/>
      <c r="GA461" s="108"/>
      <c r="GB461" s="108"/>
      <c r="GC461" s="108"/>
      <c r="GD461" s="108"/>
      <c r="GE461" s="108"/>
      <c r="GF461" s="108"/>
      <c r="GG461" s="108"/>
      <c r="GH461" s="108"/>
      <c r="GI461" s="108"/>
      <c r="GJ461" s="108"/>
      <c r="GK461" s="108"/>
      <c r="GL461" s="108"/>
      <c r="GM461" s="108"/>
      <c r="GN461" s="108"/>
      <c r="GO461" s="108"/>
      <c r="GP461" s="108"/>
      <c r="GQ461" s="108"/>
      <c r="GR461" s="108"/>
      <c r="GS461" s="108"/>
      <c r="GT461" s="108"/>
      <c r="GU461" s="108"/>
      <c r="GV461" s="108"/>
      <c r="GW461" s="108"/>
      <c r="GX461" s="108"/>
      <c r="GY461" s="108"/>
      <c r="GZ461" s="108"/>
      <c r="HA461" s="108"/>
      <c r="HB461" s="108"/>
      <c r="HC461" s="108"/>
      <c r="HD461" s="108"/>
      <c r="HE461" s="108"/>
      <c r="HF461" s="108"/>
      <c r="HG461" s="108"/>
      <c r="HH461" s="108"/>
      <c r="HI461" s="108"/>
      <c r="HJ461" s="108"/>
      <c r="HK461" s="108"/>
      <c r="HL461" s="108"/>
      <c r="HM461" s="108"/>
      <c r="HN461" s="108"/>
      <c r="HO461" s="108"/>
      <c r="HP461" s="108"/>
      <c r="HQ461" s="108"/>
      <c r="HR461" s="108"/>
      <c r="HS461" s="108"/>
      <c r="HT461" s="108"/>
      <c r="HU461" s="108"/>
      <c r="HV461" s="108"/>
      <c r="HW461" s="108"/>
      <c r="HX461" s="108"/>
      <c r="HY461" s="108"/>
      <c r="HZ461" s="108"/>
      <c r="IA461" s="108"/>
      <c r="IB461" s="108"/>
      <c r="IC461" s="108"/>
      <c r="ID461" s="108"/>
      <c r="IE461" s="108"/>
      <c r="IF461" s="108"/>
      <c r="IG461" s="108"/>
      <c r="IH461" s="108"/>
      <c r="II461" s="108"/>
      <c r="IJ461" s="108"/>
      <c r="IK461" s="108"/>
      <c r="IL461" s="108"/>
      <c r="IM461" s="108"/>
      <c r="IN461" s="108"/>
      <c r="IO461" s="108"/>
      <c r="IP461" s="108"/>
      <c r="IQ461" s="108"/>
      <c r="IR461" s="108"/>
      <c r="IS461" s="108"/>
      <c r="IT461" s="108"/>
      <c r="IU461" s="108"/>
      <c r="IV461" s="108"/>
      <c r="IW461" s="108"/>
    </row>
    <row r="462" customFormat="false" ht="13.5" hidden="false" customHeight="false" outlineLevel="0" collapsed="false">
      <c r="A462" s="128" t="n">
        <v>36872</v>
      </c>
      <c r="B462" s="133" t="s">
        <v>40</v>
      </c>
      <c r="C462" s="133" t="s">
        <v>948</v>
      </c>
      <c r="D462" s="133" t="s">
        <v>144</v>
      </c>
      <c r="E462" s="133"/>
      <c r="F462" s="133"/>
      <c r="G462" s="137" t="s">
        <v>182</v>
      </c>
      <c r="H462" s="137" t="n">
        <v>3</v>
      </c>
      <c r="I462" s="114" t="s">
        <v>949</v>
      </c>
      <c r="J462" s="133" t="s">
        <v>950</v>
      </c>
      <c r="K462" s="137" t="s">
        <v>575</v>
      </c>
      <c r="L462" s="137" t="s">
        <v>571</v>
      </c>
      <c r="M462" s="137" t="s">
        <v>571</v>
      </c>
      <c r="N462" s="137" t="n">
        <v>1</v>
      </c>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8"/>
      <c r="AL462" s="108"/>
      <c r="AM462" s="108"/>
      <c r="AN462" s="108"/>
      <c r="AO462" s="108"/>
      <c r="AP462" s="108"/>
      <c r="AQ462" s="108"/>
      <c r="AR462" s="108"/>
      <c r="AS462" s="108"/>
      <c r="AT462" s="108"/>
      <c r="AU462" s="108"/>
      <c r="AV462" s="108"/>
      <c r="AW462" s="108"/>
      <c r="AX462" s="108"/>
      <c r="AY462" s="108"/>
      <c r="AZ462" s="108"/>
      <c r="BA462" s="108"/>
      <c r="BB462" s="108"/>
      <c r="BC462" s="108"/>
      <c r="BD462" s="108"/>
      <c r="BE462" s="108"/>
      <c r="BF462" s="108"/>
      <c r="BG462" s="108"/>
      <c r="BH462" s="108"/>
      <c r="BI462" s="108"/>
      <c r="BJ462" s="108"/>
      <c r="BK462" s="108"/>
      <c r="BL462" s="108"/>
      <c r="BM462" s="108"/>
      <c r="BN462" s="108"/>
      <c r="BO462" s="108"/>
      <c r="BP462" s="108"/>
      <c r="BQ462" s="108"/>
      <c r="BR462" s="108"/>
      <c r="BS462" s="108"/>
      <c r="BT462" s="108"/>
      <c r="BU462" s="108"/>
      <c r="BV462" s="108"/>
      <c r="BW462" s="108"/>
      <c r="BX462" s="108"/>
      <c r="BY462" s="108"/>
      <c r="BZ462" s="108"/>
      <c r="CA462" s="108"/>
      <c r="CB462" s="108"/>
      <c r="CC462" s="108"/>
      <c r="CD462" s="108"/>
      <c r="CE462" s="108"/>
      <c r="CF462" s="108"/>
      <c r="CG462" s="108"/>
      <c r="CH462" s="108"/>
      <c r="CI462" s="108"/>
      <c r="CJ462" s="108"/>
      <c r="CK462" s="108"/>
      <c r="CL462" s="108"/>
      <c r="CM462" s="108"/>
      <c r="CN462" s="108"/>
      <c r="CO462" s="108"/>
      <c r="CP462" s="108"/>
      <c r="CQ462" s="108"/>
      <c r="CR462" s="108"/>
      <c r="CS462" s="108"/>
      <c r="CT462" s="108"/>
      <c r="CU462" s="108"/>
      <c r="CV462" s="108"/>
      <c r="CW462" s="108"/>
      <c r="CX462" s="108"/>
      <c r="CY462" s="108"/>
      <c r="CZ462" s="108"/>
      <c r="DA462" s="108"/>
      <c r="DB462" s="108"/>
      <c r="DC462" s="108"/>
      <c r="DD462" s="108"/>
      <c r="DE462" s="108"/>
      <c r="DF462" s="108"/>
      <c r="DG462" s="108"/>
      <c r="DH462" s="108"/>
      <c r="DI462" s="108"/>
      <c r="DJ462" s="108"/>
      <c r="DK462" s="108"/>
      <c r="DL462" s="108"/>
      <c r="DM462" s="108"/>
      <c r="DN462" s="108"/>
      <c r="DO462" s="108"/>
      <c r="DP462" s="108"/>
      <c r="DQ462" s="108"/>
      <c r="DR462" s="108"/>
      <c r="DS462" s="108"/>
      <c r="DT462" s="108"/>
      <c r="DU462" s="108"/>
      <c r="DV462" s="108"/>
      <c r="DW462" s="108"/>
      <c r="DX462" s="108"/>
      <c r="DY462" s="108"/>
      <c r="DZ462" s="108"/>
      <c r="EA462" s="108"/>
      <c r="EB462" s="108"/>
      <c r="EC462" s="108"/>
      <c r="ED462" s="108"/>
      <c r="EE462" s="108"/>
      <c r="EF462" s="108"/>
      <c r="EG462" s="108"/>
      <c r="EH462" s="108"/>
      <c r="EI462" s="108"/>
      <c r="EJ462" s="108"/>
      <c r="EK462" s="108"/>
      <c r="EL462" s="108"/>
      <c r="EM462" s="108"/>
      <c r="EN462" s="108"/>
      <c r="EO462" s="108"/>
      <c r="EP462" s="108"/>
      <c r="EQ462" s="108"/>
      <c r="ER462" s="108"/>
      <c r="ES462" s="108"/>
      <c r="ET462" s="108"/>
      <c r="EU462" s="108"/>
      <c r="EV462" s="108"/>
      <c r="EW462" s="108"/>
      <c r="EX462" s="108"/>
      <c r="EY462" s="108"/>
      <c r="EZ462" s="108"/>
      <c r="FA462" s="108"/>
      <c r="FB462" s="108"/>
      <c r="FC462" s="108"/>
      <c r="FD462" s="108"/>
      <c r="FE462" s="108"/>
      <c r="FF462" s="108"/>
      <c r="FG462" s="108"/>
      <c r="FH462" s="108"/>
      <c r="FI462" s="108"/>
      <c r="FJ462" s="108"/>
      <c r="FK462" s="108"/>
      <c r="FL462" s="108"/>
      <c r="FM462" s="108"/>
      <c r="FN462" s="108"/>
      <c r="FO462" s="108"/>
      <c r="FP462" s="108"/>
      <c r="FQ462" s="108"/>
      <c r="FR462" s="108"/>
      <c r="FS462" s="108"/>
      <c r="FT462" s="108"/>
      <c r="FU462" s="108"/>
      <c r="FV462" s="108"/>
      <c r="FW462" s="108"/>
      <c r="FX462" s="108"/>
      <c r="FY462" s="108"/>
      <c r="FZ462" s="108"/>
      <c r="GA462" s="108"/>
      <c r="GB462" s="108"/>
      <c r="GC462" s="108"/>
      <c r="GD462" s="108"/>
      <c r="GE462" s="108"/>
      <c r="GF462" s="108"/>
      <c r="GG462" s="108"/>
      <c r="GH462" s="108"/>
      <c r="GI462" s="108"/>
      <c r="GJ462" s="108"/>
      <c r="GK462" s="108"/>
      <c r="GL462" s="108"/>
      <c r="GM462" s="108"/>
      <c r="GN462" s="108"/>
      <c r="GO462" s="108"/>
      <c r="GP462" s="108"/>
      <c r="GQ462" s="108"/>
      <c r="GR462" s="108"/>
      <c r="GS462" s="108"/>
      <c r="GT462" s="108"/>
      <c r="GU462" s="108"/>
      <c r="GV462" s="108"/>
      <c r="GW462" s="108"/>
      <c r="GX462" s="108"/>
      <c r="GY462" s="108"/>
      <c r="GZ462" s="108"/>
      <c r="HA462" s="108"/>
      <c r="HB462" s="108"/>
      <c r="HC462" s="108"/>
      <c r="HD462" s="108"/>
      <c r="HE462" s="108"/>
      <c r="HF462" s="108"/>
      <c r="HG462" s="108"/>
      <c r="HH462" s="108"/>
      <c r="HI462" s="108"/>
      <c r="HJ462" s="108"/>
      <c r="HK462" s="108"/>
      <c r="HL462" s="108"/>
      <c r="HM462" s="108"/>
      <c r="HN462" s="108"/>
      <c r="HO462" s="108"/>
      <c r="HP462" s="108"/>
      <c r="HQ462" s="108"/>
      <c r="HR462" s="108"/>
      <c r="HS462" s="108"/>
      <c r="HT462" s="108"/>
      <c r="HU462" s="108"/>
      <c r="HV462" s="108"/>
      <c r="HW462" s="108"/>
      <c r="HX462" s="108"/>
      <c r="HY462" s="108"/>
      <c r="HZ462" s="108"/>
      <c r="IA462" s="108"/>
      <c r="IB462" s="108"/>
      <c r="IC462" s="108"/>
      <c r="ID462" s="108"/>
      <c r="IE462" s="108"/>
      <c r="IF462" s="108"/>
      <c r="IG462" s="108"/>
      <c r="IH462" s="108"/>
      <c r="II462" s="108"/>
      <c r="IJ462" s="108"/>
      <c r="IK462" s="108"/>
      <c r="IL462" s="108"/>
      <c r="IM462" s="108"/>
      <c r="IN462" s="108"/>
      <c r="IO462" s="108"/>
      <c r="IP462" s="108"/>
      <c r="IQ462" s="108"/>
      <c r="IR462" s="108"/>
      <c r="IS462" s="108"/>
      <c r="IT462" s="108"/>
      <c r="IU462" s="108"/>
      <c r="IV462" s="108"/>
      <c r="IW462" s="108"/>
    </row>
    <row r="463" customFormat="false" ht="13.5" hidden="false" customHeight="false" outlineLevel="0" collapsed="false">
      <c r="A463" s="128" t="n">
        <v>36872</v>
      </c>
      <c r="B463" s="133" t="s">
        <v>40</v>
      </c>
      <c r="C463" s="133" t="s">
        <v>951</v>
      </c>
      <c r="D463" s="133" t="s">
        <v>144</v>
      </c>
      <c r="E463" s="133"/>
      <c r="F463" s="133"/>
      <c r="G463" s="137" t="s">
        <v>182</v>
      </c>
      <c r="H463" s="137" t="n">
        <v>3</v>
      </c>
      <c r="I463" s="114" t="s">
        <v>949</v>
      </c>
      <c r="J463" s="133" t="s">
        <v>950</v>
      </c>
      <c r="K463" s="137" t="s">
        <v>575</v>
      </c>
      <c r="L463" s="137" t="s">
        <v>571</v>
      </c>
      <c r="M463" s="137" t="s">
        <v>571</v>
      </c>
      <c r="N463" s="137" t="n">
        <v>1</v>
      </c>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8"/>
      <c r="AL463" s="108"/>
      <c r="AM463" s="108"/>
      <c r="AN463" s="108"/>
      <c r="AO463" s="108"/>
      <c r="AP463" s="108"/>
      <c r="AQ463" s="108"/>
      <c r="AR463" s="108"/>
      <c r="AS463" s="108"/>
      <c r="AT463" s="108"/>
      <c r="AU463" s="108"/>
      <c r="AV463" s="108"/>
      <c r="AW463" s="108"/>
      <c r="AX463" s="108"/>
      <c r="AY463" s="108"/>
      <c r="AZ463" s="108"/>
      <c r="BA463" s="108"/>
      <c r="BB463" s="108"/>
      <c r="BC463" s="108"/>
      <c r="BD463" s="108"/>
      <c r="BE463" s="108"/>
      <c r="BF463" s="108"/>
      <c r="BG463" s="108"/>
      <c r="BH463" s="108"/>
      <c r="BI463" s="108"/>
      <c r="BJ463" s="108"/>
      <c r="BK463" s="108"/>
      <c r="BL463" s="108"/>
      <c r="BM463" s="108"/>
      <c r="BN463" s="108"/>
      <c r="BO463" s="108"/>
      <c r="BP463" s="108"/>
      <c r="BQ463" s="108"/>
      <c r="BR463" s="108"/>
      <c r="BS463" s="108"/>
      <c r="BT463" s="108"/>
      <c r="BU463" s="108"/>
      <c r="BV463" s="108"/>
      <c r="BW463" s="108"/>
      <c r="BX463" s="108"/>
      <c r="BY463" s="108"/>
      <c r="BZ463" s="108"/>
      <c r="CA463" s="108"/>
      <c r="CB463" s="108"/>
      <c r="CC463" s="108"/>
      <c r="CD463" s="108"/>
      <c r="CE463" s="108"/>
      <c r="CF463" s="108"/>
      <c r="CG463" s="108"/>
      <c r="CH463" s="108"/>
      <c r="CI463" s="108"/>
      <c r="CJ463" s="108"/>
      <c r="CK463" s="108"/>
      <c r="CL463" s="108"/>
      <c r="CM463" s="108"/>
      <c r="CN463" s="108"/>
      <c r="CO463" s="108"/>
      <c r="CP463" s="108"/>
      <c r="CQ463" s="108"/>
      <c r="CR463" s="108"/>
      <c r="CS463" s="108"/>
      <c r="CT463" s="108"/>
      <c r="CU463" s="108"/>
      <c r="CV463" s="108"/>
      <c r="CW463" s="108"/>
      <c r="CX463" s="108"/>
      <c r="CY463" s="108"/>
      <c r="CZ463" s="108"/>
      <c r="DA463" s="108"/>
      <c r="DB463" s="108"/>
      <c r="DC463" s="108"/>
      <c r="DD463" s="108"/>
      <c r="DE463" s="108"/>
      <c r="DF463" s="108"/>
      <c r="DG463" s="108"/>
      <c r="DH463" s="108"/>
      <c r="DI463" s="108"/>
      <c r="DJ463" s="108"/>
      <c r="DK463" s="108"/>
      <c r="DL463" s="108"/>
      <c r="DM463" s="108"/>
      <c r="DN463" s="108"/>
      <c r="DO463" s="108"/>
      <c r="DP463" s="108"/>
      <c r="DQ463" s="108"/>
      <c r="DR463" s="108"/>
      <c r="DS463" s="108"/>
      <c r="DT463" s="108"/>
      <c r="DU463" s="108"/>
      <c r="DV463" s="108"/>
      <c r="DW463" s="108"/>
      <c r="DX463" s="108"/>
      <c r="DY463" s="108"/>
      <c r="DZ463" s="108"/>
      <c r="EA463" s="108"/>
      <c r="EB463" s="108"/>
      <c r="EC463" s="108"/>
      <c r="ED463" s="108"/>
      <c r="EE463" s="108"/>
      <c r="EF463" s="108"/>
      <c r="EG463" s="108"/>
      <c r="EH463" s="108"/>
      <c r="EI463" s="108"/>
      <c r="EJ463" s="108"/>
      <c r="EK463" s="108"/>
      <c r="EL463" s="108"/>
      <c r="EM463" s="108"/>
      <c r="EN463" s="108"/>
      <c r="EO463" s="108"/>
      <c r="EP463" s="108"/>
      <c r="EQ463" s="108"/>
      <c r="ER463" s="108"/>
      <c r="ES463" s="108"/>
      <c r="ET463" s="108"/>
      <c r="EU463" s="108"/>
      <c r="EV463" s="108"/>
      <c r="EW463" s="108"/>
      <c r="EX463" s="108"/>
      <c r="EY463" s="108"/>
      <c r="EZ463" s="108"/>
      <c r="FA463" s="108"/>
      <c r="FB463" s="108"/>
      <c r="FC463" s="108"/>
      <c r="FD463" s="108"/>
      <c r="FE463" s="108"/>
      <c r="FF463" s="108"/>
      <c r="FG463" s="108"/>
      <c r="FH463" s="108"/>
      <c r="FI463" s="108"/>
      <c r="FJ463" s="108"/>
      <c r="FK463" s="108"/>
      <c r="FL463" s="108"/>
      <c r="FM463" s="108"/>
      <c r="FN463" s="108"/>
      <c r="FO463" s="108"/>
      <c r="FP463" s="108"/>
      <c r="FQ463" s="108"/>
      <c r="FR463" s="108"/>
      <c r="FS463" s="108"/>
      <c r="FT463" s="108"/>
      <c r="FU463" s="108"/>
      <c r="FV463" s="108"/>
      <c r="FW463" s="108"/>
      <c r="FX463" s="108"/>
      <c r="FY463" s="108"/>
      <c r="FZ463" s="108"/>
      <c r="GA463" s="108"/>
      <c r="GB463" s="108"/>
      <c r="GC463" s="108"/>
      <c r="GD463" s="108"/>
      <c r="GE463" s="108"/>
      <c r="GF463" s="108"/>
      <c r="GG463" s="108"/>
      <c r="GH463" s="108"/>
      <c r="GI463" s="108"/>
      <c r="GJ463" s="108"/>
      <c r="GK463" s="108"/>
      <c r="GL463" s="108"/>
      <c r="GM463" s="108"/>
      <c r="GN463" s="108"/>
      <c r="GO463" s="108"/>
      <c r="GP463" s="108"/>
      <c r="GQ463" s="108"/>
      <c r="GR463" s="108"/>
      <c r="GS463" s="108"/>
      <c r="GT463" s="108"/>
      <c r="GU463" s="108"/>
      <c r="GV463" s="108"/>
      <c r="GW463" s="108"/>
      <c r="GX463" s="108"/>
      <c r="GY463" s="108"/>
      <c r="GZ463" s="108"/>
      <c r="HA463" s="108"/>
      <c r="HB463" s="108"/>
      <c r="HC463" s="108"/>
      <c r="HD463" s="108"/>
      <c r="HE463" s="108"/>
      <c r="HF463" s="108"/>
      <c r="HG463" s="108"/>
      <c r="HH463" s="108"/>
      <c r="HI463" s="108"/>
      <c r="HJ463" s="108"/>
      <c r="HK463" s="108"/>
      <c r="HL463" s="108"/>
      <c r="HM463" s="108"/>
      <c r="HN463" s="108"/>
      <c r="HO463" s="108"/>
      <c r="HP463" s="108"/>
      <c r="HQ463" s="108"/>
      <c r="HR463" s="108"/>
      <c r="HS463" s="108"/>
      <c r="HT463" s="108"/>
      <c r="HU463" s="108"/>
      <c r="HV463" s="108"/>
      <c r="HW463" s="108"/>
      <c r="HX463" s="108"/>
      <c r="HY463" s="108"/>
      <c r="HZ463" s="108"/>
      <c r="IA463" s="108"/>
      <c r="IB463" s="108"/>
      <c r="IC463" s="108"/>
      <c r="ID463" s="108"/>
      <c r="IE463" s="108"/>
      <c r="IF463" s="108"/>
      <c r="IG463" s="108"/>
      <c r="IH463" s="108"/>
      <c r="II463" s="108"/>
      <c r="IJ463" s="108"/>
      <c r="IK463" s="108"/>
      <c r="IL463" s="108"/>
      <c r="IM463" s="108"/>
      <c r="IN463" s="108"/>
      <c r="IO463" s="108"/>
      <c r="IP463" s="108"/>
      <c r="IQ463" s="108"/>
      <c r="IR463" s="108"/>
      <c r="IS463" s="108"/>
      <c r="IT463" s="108"/>
      <c r="IU463" s="108"/>
      <c r="IV463" s="108"/>
      <c r="IW463" s="108"/>
    </row>
    <row r="464" customFormat="false" ht="27" hidden="false" customHeight="false" outlineLevel="0" collapsed="false">
      <c r="A464" s="128" t="n">
        <v>36872</v>
      </c>
      <c r="B464" s="133" t="s">
        <v>40</v>
      </c>
      <c r="C464" s="133" t="s">
        <v>937</v>
      </c>
      <c r="D464" s="133" t="s">
        <v>952</v>
      </c>
      <c r="E464" s="133"/>
      <c r="F464" s="133"/>
      <c r="G464" s="137" t="s">
        <v>182</v>
      </c>
      <c r="H464" s="103" t="n">
        <v>3</v>
      </c>
      <c r="I464" s="114" t="s">
        <v>953</v>
      </c>
      <c r="J464" s="133" t="s">
        <v>954</v>
      </c>
      <c r="K464" s="137" t="s">
        <v>575</v>
      </c>
      <c r="L464" s="137" t="s">
        <v>575</v>
      </c>
      <c r="M464" s="137" t="s">
        <v>575</v>
      </c>
      <c r="N464" s="137" t="n">
        <v>1</v>
      </c>
      <c r="O464" s="108"/>
      <c r="P464" s="108"/>
      <c r="Q464" s="108"/>
      <c r="R464" s="108"/>
      <c r="S464" s="108"/>
      <c r="T464" s="108"/>
      <c r="U464" s="108"/>
      <c r="V464" s="108"/>
      <c r="W464" s="108"/>
      <c r="X464" s="108"/>
      <c r="Y464" s="108"/>
      <c r="Z464" s="108"/>
      <c r="AA464" s="108"/>
      <c r="AB464" s="108"/>
      <c r="AC464" s="108"/>
      <c r="AD464" s="108"/>
      <c r="AE464" s="108"/>
      <c r="AF464" s="108"/>
      <c r="AG464" s="108"/>
      <c r="AH464" s="108"/>
      <c r="AI464" s="108"/>
      <c r="AJ464" s="108"/>
      <c r="AK464" s="108"/>
      <c r="AL464" s="108"/>
      <c r="AM464" s="108"/>
      <c r="AN464" s="108"/>
      <c r="AO464" s="108"/>
      <c r="AP464" s="108"/>
      <c r="AQ464" s="108"/>
      <c r="AR464" s="108"/>
      <c r="AS464" s="108"/>
      <c r="AT464" s="108"/>
      <c r="AU464" s="108"/>
      <c r="AV464" s="108"/>
      <c r="AW464" s="108"/>
      <c r="AX464" s="108"/>
      <c r="AY464" s="108"/>
      <c r="AZ464" s="108"/>
      <c r="BA464" s="108"/>
      <c r="BB464" s="108"/>
      <c r="BC464" s="108"/>
      <c r="BD464" s="108"/>
      <c r="BE464" s="108"/>
      <c r="BF464" s="108"/>
      <c r="BG464" s="108"/>
      <c r="BH464" s="108"/>
      <c r="BI464" s="108"/>
      <c r="BJ464" s="108"/>
      <c r="BK464" s="108"/>
      <c r="BL464" s="108"/>
      <c r="BM464" s="108"/>
      <c r="BN464" s="108"/>
      <c r="BO464" s="108"/>
      <c r="BP464" s="108"/>
      <c r="BQ464" s="108"/>
      <c r="BR464" s="108"/>
      <c r="BS464" s="108"/>
      <c r="BT464" s="108"/>
      <c r="BU464" s="108"/>
      <c r="BV464" s="108"/>
      <c r="BW464" s="108"/>
      <c r="BX464" s="108"/>
      <c r="BY464" s="108"/>
      <c r="BZ464" s="108"/>
      <c r="CA464" s="108"/>
      <c r="CB464" s="108"/>
      <c r="CC464" s="108"/>
      <c r="CD464" s="108"/>
      <c r="CE464" s="108"/>
      <c r="CF464" s="108"/>
      <c r="CG464" s="108"/>
      <c r="CH464" s="108"/>
      <c r="CI464" s="108"/>
      <c r="CJ464" s="108"/>
      <c r="CK464" s="108"/>
      <c r="CL464" s="108"/>
      <c r="CM464" s="108"/>
      <c r="CN464" s="108"/>
      <c r="CO464" s="108"/>
      <c r="CP464" s="108"/>
      <c r="CQ464" s="108"/>
      <c r="CR464" s="108"/>
      <c r="CS464" s="108"/>
      <c r="CT464" s="108"/>
      <c r="CU464" s="108"/>
      <c r="CV464" s="108"/>
      <c r="CW464" s="108"/>
      <c r="CX464" s="108"/>
      <c r="CY464" s="108"/>
      <c r="CZ464" s="108"/>
      <c r="DA464" s="108"/>
      <c r="DB464" s="108"/>
      <c r="DC464" s="108"/>
      <c r="DD464" s="108"/>
      <c r="DE464" s="108"/>
      <c r="DF464" s="108"/>
      <c r="DG464" s="108"/>
      <c r="DH464" s="108"/>
      <c r="DI464" s="108"/>
      <c r="DJ464" s="108"/>
      <c r="DK464" s="108"/>
      <c r="DL464" s="108"/>
      <c r="DM464" s="108"/>
      <c r="DN464" s="108"/>
      <c r="DO464" s="108"/>
      <c r="DP464" s="108"/>
      <c r="DQ464" s="108"/>
      <c r="DR464" s="108"/>
      <c r="DS464" s="108"/>
      <c r="DT464" s="108"/>
      <c r="DU464" s="108"/>
      <c r="DV464" s="108"/>
      <c r="DW464" s="108"/>
      <c r="DX464" s="108"/>
      <c r="DY464" s="108"/>
      <c r="DZ464" s="108"/>
      <c r="EA464" s="108"/>
      <c r="EB464" s="108"/>
      <c r="EC464" s="108"/>
      <c r="ED464" s="108"/>
      <c r="EE464" s="108"/>
      <c r="EF464" s="108"/>
      <c r="EG464" s="108"/>
      <c r="EH464" s="108"/>
      <c r="EI464" s="108"/>
      <c r="EJ464" s="108"/>
      <c r="EK464" s="108"/>
      <c r="EL464" s="108"/>
      <c r="EM464" s="108"/>
      <c r="EN464" s="108"/>
      <c r="EO464" s="108"/>
      <c r="EP464" s="108"/>
      <c r="EQ464" s="108"/>
      <c r="ER464" s="108"/>
      <c r="ES464" s="108"/>
      <c r="ET464" s="108"/>
      <c r="EU464" s="108"/>
      <c r="EV464" s="108"/>
      <c r="EW464" s="108"/>
      <c r="EX464" s="108"/>
      <c r="EY464" s="108"/>
      <c r="EZ464" s="108"/>
      <c r="FA464" s="108"/>
      <c r="FB464" s="108"/>
      <c r="FC464" s="108"/>
      <c r="FD464" s="108"/>
      <c r="FE464" s="108"/>
      <c r="FF464" s="108"/>
      <c r="FG464" s="108"/>
      <c r="FH464" s="108"/>
      <c r="FI464" s="108"/>
      <c r="FJ464" s="108"/>
      <c r="FK464" s="108"/>
      <c r="FL464" s="108"/>
      <c r="FM464" s="108"/>
      <c r="FN464" s="108"/>
      <c r="FO464" s="108"/>
      <c r="FP464" s="108"/>
      <c r="FQ464" s="108"/>
      <c r="FR464" s="108"/>
      <c r="FS464" s="108"/>
      <c r="FT464" s="108"/>
      <c r="FU464" s="108"/>
      <c r="FV464" s="108"/>
      <c r="FW464" s="108"/>
      <c r="FX464" s="108"/>
      <c r="FY464" s="108"/>
      <c r="FZ464" s="108"/>
      <c r="GA464" s="108"/>
      <c r="GB464" s="108"/>
      <c r="GC464" s="108"/>
      <c r="GD464" s="108"/>
      <c r="GE464" s="108"/>
      <c r="GF464" s="108"/>
      <c r="GG464" s="108"/>
      <c r="GH464" s="108"/>
      <c r="GI464" s="108"/>
      <c r="GJ464" s="108"/>
      <c r="GK464" s="108"/>
      <c r="GL464" s="108"/>
      <c r="GM464" s="108"/>
      <c r="GN464" s="108"/>
      <c r="GO464" s="108"/>
      <c r="GP464" s="108"/>
      <c r="GQ464" s="108"/>
      <c r="GR464" s="108"/>
      <c r="GS464" s="108"/>
      <c r="GT464" s="108"/>
      <c r="GU464" s="108"/>
      <c r="GV464" s="108"/>
      <c r="GW464" s="108"/>
      <c r="GX464" s="108"/>
      <c r="GY464" s="108"/>
      <c r="GZ464" s="108"/>
      <c r="HA464" s="108"/>
      <c r="HB464" s="108"/>
      <c r="HC464" s="108"/>
      <c r="HD464" s="108"/>
      <c r="HE464" s="108"/>
      <c r="HF464" s="108"/>
      <c r="HG464" s="108"/>
      <c r="HH464" s="108"/>
      <c r="HI464" s="108"/>
      <c r="HJ464" s="108"/>
      <c r="HK464" s="108"/>
      <c r="HL464" s="108"/>
      <c r="HM464" s="108"/>
      <c r="HN464" s="108"/>
      <c r="HO464" s="108"/>
      <c r="HP464" s="108"/>
      <c r="HQ464" s="108"/>
      <c r="HR464" s="108"/>
      <c r="HS464" s="108"/>
      <c r="HT464" s="108"/>
      <c r="HU464" s="108"/>
      <c r="HV464" s="108"/>
      <c r="HW464" s="108"/>
      <c r="HX464" s="108"/>
      <c r="HY464" s="108"/>
      <c r="HZ464" s="108"/>
      <c r="IA464" s="108"/>
      <c r="IB464" s="108"/>
      <c r="IC464" s="108"/>
      <c r="ID464" s="108"/>
      <c r="IE464" s="108"/>
      <c r="IF464" s="108"/>
      <c r="IG464" s="108"/>
      <c r="IH464" s="108"/>
      <c r="II464" s="108"/>
      <c r="IJ464" s="108"/>
      <c r="IK464" s="108"/>
      <c r="IL464" s="108"/>
      <c r="IM464" s="108"/>
      <c r="IN464" s="108"/>
      <c r="IO464" s="108"/>
      <c r="IP464" s="108"/>
      <c r="IQ464" s="108"/>
      <c r="IR464" s="108"/>
      <c r="IS464" s="108"/>
      <c r="IT464" s="108"/>
      <c r="IU464" s="108"/>
      <c r="IV464" s="108"/>
      <c r="IW464" s="108"/>
    </row>
    <row r="465" customFormat="false" ht="27" hidden="false" customHeight="false" outlineLevel="0" collapsed="false">
      <c r="A465" s="128" t="n">
        <v>36871</v>
      </c>
      <c r="B465" s="101" t="s">
        <v>955</v>
      </c>
      <c r="C465" s="102" t="s">
        <v>956</v>
      </c>
      <c r="D465" s="101" t="s">
        <v>957</v>
      </c>
      <c r="E465" s="103"/>
      <c r="F465" s="103"/>
      <c r="G465" s="104" t="s">
        <v>958</v>
      </c>
      <c r="H465" s="103" t="n">
        <v>3</v>
      </c>
      <c r="I465" s="114" t="s">
        <v>959</v>
      </c>
      <c r="J465" s="104" t="s">
        <v>960</v>
      </c>
      <c r="K465" s="104" t="s">
        <v>571</v>
      </c>
      <c r="L465" s="104" t="s">
        <v>571</v>
      </c>
      <c r="M465" s="104" t="s">
        <v>571</v>
      </c>
      <c r="N465" s="105" t="s">
        <v>961</v>
      </c>
      <c r="O465" s="108"/>
      <c r="P465" s="108"/>
      <c r="Q465" s="108"/>
      <c r="R465" s="108"/>
      <c r="S465" s="108"/>
      <c r="T465" s="108"/>
      <c r="U465" s="108"/>
      <c r="V465" s="108"/>
      <c r="W465" s="108"/>
      <c r="X465" s="108"/>
      <c r="Y465" s="108"/>
      <c r="Z465" s="108"/>
      <c r="AA465" s="108"/>
      <c r="AB465" s="108"/>
      <c r="AC465" s="108"/>
      <c r="AD465" s="108"/>
      <c r="AE465" s="108"/>
      <c r="AF465" s="108"/>
      <c r="AG465" s="108"/>
      <c r="AH465" s="108"/>
      <c r="AI465" s="108"/>
      <c r="AJ465" s="108"/>
      <c r="AK465" s="108"/>
      <c r="AL465" s="108"/>
      <c r="AM465" s="108"/>
      <c r="AN465" s="108"/>
      <c r="AO465" s="108"/>
      <c r="AP465" s="108"/>
      <c r="AQ465" s="108"/>
      <c r="AR465" s="108"/>
      <c r="AS465" s="108"/>
      <c r="AT465" s="108"/>
      <c r="AU465" s="108"/>
      <c r="AV465" s="108"/>
      <c r="AW465" s="108"/>
      <c r="AX465" s="108"/>
      <c r="AY465" s="108"/>
      <c r="AZ465" s="108"/>
      <c r="BA465" s="108"/>
      <c r="BB465" s="108"/>
      <c r="BC465" s="108"/>
      <c r="BD465" s="108"/>
      <c r="BE465" s="108"/>
      <c r="BF465" s="108"/>
      <c r="BG465" s="108"/>
      <c r="BH465" s="108"/>
      <c r="BI465" s="108"/>
      <c r="BJ465" s="108"/>
      <c r="BK465" s="108"/>
      <c r="BL465" s="108"/>
      <c r="BM465" s="108"/>
      <c r="BN465" s="108"/>
      <c r="BO465" s="108"/>
      <c r="BP465" s="108"/>
      <c r="BQ465" s="108"/>
      <c r="BR465" s="108"/>
      <c r="BS465" s="108"/>
      <c r="BT465" s="108"/>
      <c r="BU465" s="108"/>
      <c r="BV465" s="108"/>
      <c r="BW465" s="108"/>
      <c r="BX465" s="108"/>
      <c r="BY465" s="108"/>
      <c r="BZ465" s="108"/>
      <c r="CA465" s="108"/>
      <c r="CB465" s="108"/>
      <c r="CC465" s="108"/>
      <c r="CD465" s="108"/>
      <c r="CE465" s="108"/>
      <c r="CF465" s="108"/>
      <c r="CG465" s="108"/>
      <c r="CH465" s="108"/>
      <c r="CI465" s="108"/>
      <c r="CJ465" s="108"/>
      <c r="CK465" s="108"/>
      <c r="CL465" s="108"/>
      <c r="CM465" s="108"/>
      <c r="CN465" s="108"/>
      <c r="CO465" s="108"/>
      <c r="CP465" s="108"/>
      <c r="CQ465" s="108"/>
      <c r="CR465" s="108"/>
      <c r="CS465" s="108"/>
      <c r="CT465" s="108"/>
      <c r="CU465" s="108"/>
      <c r="CV465" s="108"/>
      <c r="CW465" s="108"/>
      <c r="CX465" s="108"/>
      <c r="CY465" s="108"/>
      <c r="CZ465" s="108"/>
      <c r="DA465" s="108"/>
      <c r="DB465" s="108"/>
      <c r="DC465" s="108"/>
      <c r="DD465" s="108"/>
      <c r="DE465" s="108"/>
      <c r="DF465" s="108"/>
      <c r="DG465" s="108"/>
      <c r="DH465" s="108"/>
      <c r="DI465" s="108"/>
      <c r="DJ465" s="108"/>
      <c r="DK465" s="108"/>
      <c r="DL465" s="108"/>
      <c r="DM465" s="108"/>
      <c r="DN465" s="108"/>
      <c r="DO465" s="108"/>
      <c r="DP465" s="108"/>
      <c r="DQ465" s="108"/>
      <c r="DR465" s="108"/>
      <c r="DS465" s="108"/>
      <c r="DT465" s="108"/>
      <c r="DU465" s="108"/>
      <c r="DV465" s="108"/>
      <c r="DW465" s="108"/>
      <c r="DX465" s="108"/>
      <c r="DY465" s="108"/>
      <c r="DZ465" s="108"/>
      <c r="EA465" s="108"/>
      <c r="EB465" s="108"/>
      <c r="EC465" s="108"/>
      <c r="ED465" s="108"/>
      <c r="EE465" s="108"/>
      <c r="EF465" s="108"/>
      <c r="EG465" s="108"/>
      <c r="EH465" s="108"/>
      <c r="EI465" s="108"/>
      <c r="EJ465" s="108"/>
      <c r="EK465" s="108"/>
      <c r="EL465" s="108"/>
      <c r="EM465" s="108"/>
      <c r="EN465" s="108"/>
      <c r="EO465" s="108"/>
      <c r="EP465" s="108"/>
      <c r="EQ465" s="108"/>
      <c r="ER465" s="108"/>
      <c r="ES465" s="108"/>
      <c r="ET465" s="108"/>
      <c r="EU465" s="108"/>
      <c r="EV465" s="108"/>
      <c r="EW465" s="108"/>
      <c r="EX465" s="108"/>
      <c r="EY465" s="108"/>
      <c r="EZ465" s="108"/>
      <c r="FA465" s="108"/>
      <c r="FB465" s="108"/>
      <c r="FC465" s="108"/>
      <c r="FD465" s="108"/>
      <c r="FE465" s="108"/>
      <c r="FF465" s="108"/>
      <c r="FG465" s="108"/>
      <c r="FH465" s="108"/>
      <c r="FI465" s="108"/>
      <c r="FJ465" s="108"/>
      <c r="FK465" s="108"/>
      <c r="FL465" s="108"/>
      <c r="FM465" s="108"/>
      <c r="FN465" s="108"/>
      <c r="FO465" s="108"/>
      <c r="FP465" s="108"/>
      <c r="FQ465" s="108"/>
      <c r="FR465" s="108"/>
      <c r="FS465" s="108"/>
      <c r="FT465" s="108"/>
      <c r="FU465" s="108"/>
      <c r="FV465" s="108"/>
      <c r="FW465" s="108"/>
      <c r="FX465" s="108"/>
      <c r="FY465" s="108"/>
      <c r="FZ465" s="108"/>
      <c r="GA465" s="108"/>
      <c r="GB465" s="108"/>
      <c r="GC465" s="108"/>
      <c r="GD465" s="108"/>
      <c r="GE465" s="108"/>
      <c r="GF465" s="108"/>
      <c r="GG465" s="108"/>
      <c r="GH465" s="108"/>
      <c r="GI465" s="108"/>
      <c r="GJ465" s="108"/>
      <c r="GK465" s="108"/>
      <c r="GL465" s="108"/>
      <c r="GM465" s="108"/>
      <c r="GN465" s="108"/>
      <c r="GO465" s="108"/>
      <c r="GP465" s="108"/>
      <c r="GQ465" s="108"/>
      <c r="GR465" s="108"/>
      <c r="GS465" s="108"/>
      <c r="GT465" s="108"/>
      <c r="GU465" s="108"/>
      <c r="GV465" s="108"/>
      <c r="GW465" s="108"/>
      <c r="GX465" s="108"/>
      <c r="GY465" s="108"/>
      <c r="GZ465" s="108"/>
      <c r="HA465" s="108"/>
      <c r="HB465" s="108"/>
      <c r="HC465" s="108"/>
      <c r="HD465" s="108"/>
      <c r="HE465" s="108"/>
      <c r="HF465" s="108"/>
      <c r="HG465" s="108"/>
      <c r="HH465" s="108"/>
      <c r="HI465" s="108"/>
      <c r="HJ465" s="108"/>
      <c r="HK465" s="108"/>
      <c r="HL465" s="108"/>
      <c r="HM465" s="108"/>
      <c r="HN465" s="108"/>
      <c r="HO465" s="108"/>
      <c r="HP465" s="108"/>
      <c r="HQ465" s="108"/>
      <c r="HR465" s="108"/>
      <c r="HS465" s="108"/>
      <c r="HT465" s="108"/>
      <c r="HU465" s="108"/>
      <c r="HV465" s="108"/>
      <c r="HW465" s="108"/>
      <c r="HX465" s="108"/>
      <c r="HY465" s="108"/>
      <c r="HZ465" s="108"/>
      <c r="IA465" s="108"/>
      <c r="IB465" s="108"/>
      <c r="IC465" s="108"/>
      <c r="ID465" s="108"/>
      <c r="IE465" s="108"/>
      <c r="IF465" s="108"/>
      <c r="IG465" s="108"/>
      <c r="IH465" s="108"/>
      <c r="II465" s="108"/>
      <c r="IJ465" s="108"/>
      <c r="IK465" s="108"/>
      <c r="IL465" s="108"/>
      <c r="IM465" s="108"/>
      <c r="IN465" s="108"/>
      <c r="IO465" s="108"/>
      <c r="IP465" s="108"/>
      <c r="IQ465" s="108"/>
      <c r="IR465" s="108"/>
      <c r="IS465" s="108"/>
      <c r="IT465" s="108"/>
      <c r="IU465" s="108"/>
      <c r="IV465" s="108"/>
      <c r="IW465" s="108"/>
    </row>
    <row r="466" customFormat="false" ht="13.5" hidden="false" customHeight="false" outlineLevel="0" collapsed="false">
      <c r="A466" s="128" t="n">
        <v>36871</v>
      </c>
      <c r="B466" s="101" t="s">
        <v>40</v>
      </c>
      <c r="C466" s="101" t="s">
        <v>962</v>
      </c>
      <c r="D466" s="101" t="s">
        <v>963</v>
      </c>
      <c r="E466" s="103"/>
      <c r="F466" s="103"/>
      <c r="G466" s="104" t="s">
        <v>964</v>
      </c>
      <c r="H466" s="103" t="n">
        <v>1</v>
      </c>
      <c r="I466" s="114" t="s">
        <v>965</v>
      </c>
      <c r="J466" s="104" t="s">
        <v>947</v>
      </c>
      <c r="K466" s="104" t="s">
        <v>571</v>
      </c>
      <c r="L466" s="104" t="s">
        <v>571</v>
      </c>
      <c r="M466" s="104" t="s">
        <v>571</v>
      </c>
      <c r="N466" s="105" t="n">
        <v>1</v>
      </c>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8"/>
      <c r="AL466" s="108"/>
      <c r="AM466" s="108"/>
      <c r="AN466" s="108"/>
      <c r="AO466" s="108"/>
      <c r="AP466" s="108"/>
      <c r="AQ466" s="108"/>
      <c r="AR466" s="108"/>
      <c r="AS466" s="108"/>
      <c r="AT466" s="108"/>
      <c r="AU466" s="108"/>
      <c r="AV466" s="108"/>
      <c r="AW466" s="108"/>
      <c r="AX466" s="108"/>
      <c r="AY466" s="108"/>
      <c r="AZ466" s="108"/>
      <c r="BA466" s="108"/>
      <c r="BB466" s="108"/>
      <c r="BC466" s="108"/>
      <c r="BD466" s="108"/>
      <c r="BE466" s="108"/>
      <c r="BF466" s="108"/>
      <c r="BG466" s="108"/>
      <c r="BH466" s="108"/>
      <c r="BI466" s="108"/>
      <c r="BJ466" s="108"/>
      <c r="BK466" s="108"/>
      <c r="BL466" s="108"/>
      <c r="BM466" s="108"/>
      <c r="BN466" s="108"/>
      <c r="BO466" s="108"/>
      <c r="BP466" s="108"/>
      <c r="BQ466" s="108"/>
      <c r="BR466" s="108"/>
      <c r="BS466" s="108"/>
      <c r="BT466" s="108"/>
      <c r="BU466" s="108"/>
      <c r="BV466" s="108"/>
      <c r="BW466" s="108"/>
      <c r="BX466" s="108"/>
      <c r="BY466" s="108"/>
      <c r="BZ466" s="108"/>
      <c r="CA466" s="108"/>
      <c r="CB466" s="108"/>
      <c r="CC466" s="108"/>
      <c r="CD466" s="108"/>
      <c r="CE466" s="108"/>
      <c r="CF466" s="108"/>
      <c r="CG466" s="108"/>
      <c r="CH466" s="108"/>
      <c r="CI466" s="108"/>
      <c r="CJ466" s="108"/>
      <c r="CK466" s="108"/>
      <c r="CL466" s="108"/>
      <c r="CM466" s="108"/>
      <c r="CN466" s="108"/>
      <c r="CO466" s="108"/>
      <c r="CP466" s="108"/>
      <c r="CQ466" s="108"/>
      <c r="CR466" s="108"/>
      <c r="CS466" s="108"/>
      <c r="CT466" s="108"/>
      <c r="CU466" s="108"/>
      <c r="CV466" s="108"/>
      <c r="CW466" s="108"/>
      <c r="CX466" s="108"/>
      <c r="CY466" s="108"/>
      <c r="CZ466" s="108"/>
      <c r="DA466" s="108"/>
      <c r="DB466" s="108"/>
      <c r="DC466" s="108"/>
      <c r="DD466" s="108"/>
      <c r="DE466" s="108"/>
      <c r="DF466" s="108"/>
      <c r="DG466" s="108"/>
      <c r="DH466" s="108"/>
      <c r="DI466" s="108"/>
      <c r="DJ466" s="108"/>
      <c r="DK466" s="108"/>
      <c r="DL466" s="108"/>
      <c r="DM466" s="108"/>
      <c r="DN466" s="108"/>
      <c r="DO466" s="108"/>
      <c r="DP466" s="108"/>
      <c r="DQ466" s="108"/>
      <c r="DR466" s="108"/>
      <c r="DS466" s="108"/>
      <c r="DT466" s="108"/>
      <c r="DU466" s="108"/>
      <c r="DV466" s="108"/>
      <c r="DW466" s="108"/>
      <c r="DX466" s="108"/>
      <c r="DY466" s="108"/>
      <c r="DZ466" s="108"/>
      <c r="EA466" s="108"/>
      <c r="EB466" s="108"/>
      <c r="EC466" s="108"/>
      <c r="ED466" s="108"/>
      <c r="EE466" s="108"/>
      <c r="EF466" s="108"/>
      <c r="EG466" s="108"/>
      <c r="EH466" s="108"/>
      <c r="EI466" s="108"/>
      <c r="EJ466" s="108"/>
      <c r="EK466" s="108"/>
      <c r="EL466" s="108"/>
      <c r="EM466" s="108"/>
      <c r="EN466" s="108"/>
      <c r="EO466" s="108"/>
      <c r="EP466" s="108"/>
      <c r="EQ466" s="108"/>
      <c r="ER466" s="108"/>
      <c r="ES466" s="108"/>
      <c r="ET466" s="108"/>
      <c r="EU466" s="108"/>
      <c r="EV466" s="108"/>
      <c r="EW466" s="108"/>
      <c r="EX466" s="108"/>
      <c r="EY466" s="108"/>
      <c r="EZ466" s="108"/>
      <c r="FA466" s="108"/>
      <c r="FB466" s="108"/>
      <c r="FC466" s="108"/>
      <c r="FD466" s="108"/>
      <c r="FE466" s="108"/>
      <c r="FF466" s="108"/>
      <c r="FG466" s="108"/>
      <c r="FH466" s="108"/>
      <c r="FI466" s="108"/>
      <c r="FJ466" s="108"/>
      <c r="FK466" s="108"/>
      <c r="FL466" s="108"/>
      <c r="FM466" s="108"/>
      <c r="FN466" s="108"/>
      <c r="FO466" s="108"/>
      <c r="FP466" s="108"/>
      <c r="FQ466" s="108"/>
      <c r="FR466" s="108"/>
      <c r="FS466" s="108"/>
      <c r="FT466" s="108"/>
      <c r="FU466" s="108"/>
      <c r="FV466" s="108"/>
      <c r="FW466" s="108"/>
      <c r="FX466" s="108"/>
      <c r="FY466" s="108"/>
      <c r="FZ466" s="108"/>
      <c r="GA466" s="108"/>
      <c r="GB466" s="108"/>
      <c r="GC466" s="108"/>
      <c r="GD466" s="108"/>
      <c r="GE466" s="108"/>
      <c r="GF466" s="108"/>
      <c r="GG466" s="108"/>
      <c r="GH466" s="108"/>
      <c r="GI466" s="108"/>
      <c r="GJ466" s="108"/>
      <c r="GK466" s="108"/>
      <c r="GL466" s="108"/>
      <c r="GM466" s="108"/>
      <c r="GN466" s="108"/>
      <c r="GO466" s="108"/>
      <c r="GP466" s="108"/>
      <c r="GQ466" s="108"/>
      <c r="GR466" s="108"/>
      <c r="GS466" s="108"/>
      <c r="GT466" s="108"/>
      <c r="GU466" s="108"/>
      <c r="GV466" s="108"/>
      <c r="GW466" s="108"/>
      <c r="GX466" s="108"/>
      <c r="GY466" s="108"/>
      <c r="GZ466" s="108"/>
      <c r="HA466" s="108"/>
      <c r="HB466" s="108"/>
      <c r="HC466" s="108"/>
      <c r="HD466" s="108"/>
      <c r="HE466" s="108"/>
      <c r="HF466" s="108"/>
      <c r="HG466" s="108"/>
      <c r="HH466" s="108"/>
      <c r="HI466" s="108"/>
      <c r="HJ466" s="108"/>
      <c r="HK466" s="108"/>
      <c r="HL466" s="108"/>
      <c r="HM466" s="108"/>
      <c r="HN466" s="108"/>
      <c r="HO466" s="108"/>
      <c r="HP466" s="108"/>
      <c r="HQ466" s="108"/>
      <c r="HR466" s="108"/>
      <c r="HS466" s="108"/>
      <c r="HT466" s="108"/>
      <c r="HU466" s="108"/>
      <c r="HV466" s="108"/>
      <c r="HW466" s="108"/>
      <c r="HX466" s="108"/>
      <c r="HY466" s="108"/>
      <c r="HZ466" s="108"/>
      <c r="IA466" s="108"/>
      <c r="IB466" s="108"/>
      <c r="IC466" s="108"/>
      <c r="ID466" s="108"/>
      <c r="IE466" s="108"/>
      <c r="IF466" s="108"/>
      <c r="IG466" s="108"/>
      <c r="IH466" s="108"/>
      <c r="II466" s="108"/>
      <c r="IJ466" s="108"/>
      <c r="IK466" s="108"/>
      <c r="IL466" s="108"/>
      <c r="IM466" s="108"/>
      <c r="IN466" s="108"/>
      <c r="IO466" s="108"/>
      <c r="IP466" s="108"/>
      <c r="IQ466" s="108"/>
      <c r="IR466" s="108"/>
      <c r="IS466" s="108"/>
      <c r="IT466" s="108"/>
      <c r="IU466" s="108"/>
      <c r="IV466" s="108"/>
      <c r="IW466" s="108"/>
    </row>
    <row r="467" customFormat="false" ht="13.5" hidden="false" customHeight="false" outlineLevel="0" collapsed="false">
      <c r="A467" s="128" t="n">
        <v>36871</v>
      </c>
      <c r="B467" s="101" t="s">
        <v>40</v>
      </c>
      <c r="C467" s="101" t="s">
        <v>966</v>
      </c>
      <c r="D467" s="101" t="s">
        <v>967</v>
      </c>
      <c r="E467" s="103"/>
      <c r="F467" s="103"/>
      <c r="G467" s="104" t="s">
        <v>964</v>
      </c>
      <c r="H467" s="103" t="n">
        <v>1</v>
      </c>
      <c r="I467" s="114" t="s">
        <v>968</v>
      </c>
      <c r="J467" s="104" t="s">
        <v>947</v>
      </c>
      <c r="K467" s="104" t="s">
        <v>571</v>
      </c>
      <c r="L467" s="104" t="s">
        <v>571</v>
      </c>
      <c r="M467" s="104" t="s">
        <v>571</v>
      </c>
      <c r="N467" s="105" t="n">
        <v>1</v>
      </c>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8"/>
      <c r="AL467" s="108"/>
      <c r="AM467" s="108"/>
      <c r="AN467" s="108"/>
      <c r="AO467" s="108"/>
      <c r="AP467" s="108"/>
      <c r="AQ467" s="108"/>
      <c r="AR467" s="108"/>
      <c r="AS467" s="108"/>
      <c r="AT467" s="108"/>
      <c r="AU467" s="108"/>
      <c r="AV467" s="108"/>
      <c r="AW467" s="108"/>
      <c r="AX467" s="108"/>
      <c r="AY467" s="108"/>
      <c r="AZ467" s="108"/>
      <c r="BA467" s="108"/>
      <c r="BB467" s="108"/>
      <c r="BC467" s="108"/>
      <c r="BD467" s="108"/>
      <c r="BE467" s="108"/>
      <c r="BF467" s="108"/>
      <c r="BG467" s="108"/>
      <c r="BH467" s="108"/>
      <c r="BI467" s="108"/>
      <c r="BJ467" s="108"/>
      <c r="BK467" s="108"/>
      <c r="BL467" s="108"/>
      <c r="BM467" s="108"/>
      <c r="BN467" s="108"/>
      <c r="BO467" s="108"/>
      <c r="BP467" s="108"/>
      <c r="BQ467" s="108"/>
      <c r="BR467" s="108"/>
      <c r="BS467" s="108"/>
      <c r="BT467" s="108"/>
      <c r="BU467" s="108"/>
      <c r="BV467" s="108"/>
      <c r="BW467" s="108"/>
      <c r="BX467" s="108"/>
      <c r="BY467" s="108"/>
      <c r="BZ467" s="108"/>
      <c r="CA467" s="108"/>
      <c r="CB467" s="108"/>
      <c r="CC467" s="108"/>
      <c r="CD467" s="108"/>
      <c r="CE467" s="108"/>
      <c r="CF467" s="108"/>
      <c r="CG467" s="108"/>
      <c r="CH467" s="108"/>
      <c r="CI467" s="108"/>
      <c r="CJ467" s="108"/>
      <c r="CK467" s="108"/>
      <c r="CL467" s="108"/>
      <c r="CM467" s="108"/>
      <c r="CN467" s="108"/>
      <c r="CO467" s="108"/>
      <c r="CP467" s="108"/>
      <c r="CQ467" s="108"/>
      <c r="CR467" s="108"/>
      <c r="CS467" s="108"/>
      <c r="CT467" s="108"/>
      <c r="CU467" s="108"/>
      <c r="CV467" s="108"/>
      <c r="CW467" s="108"/>
      <c r="CX467" s="108"/>
      <c r="CY467" s="108"/>
      <c r="CZ467" s="108"/>
      <c r="DA467" s="108"/>
      <c r="DB467" s="108"/>
      <c r="DC467" s="108"/>
      <c r="DD467" s="108"/>
      <c r="DE467" s="108"/>
      <c r="DF467" s="108"/>
      <c r="DG467" s="108"/>
      <c r="DH467" s="108"/>
      <c r="DI467" s="108"/>
      <c r="DJ467" s="108"/>
      <c r="DK467" s="108"/>
      <c r="DL467" s="108"/>
      <c r="DM467" s="108"/>
      <c r="DN467" s="108"/>
      <c r="DO467" s="108"/>
      <c r="DP467" s="108"/>
      <c r="DQ467" s="108"/>
      <c r="DR467" s="108"/>
      <c r="DS467" s="108"/>
      <c r="DT467" s="108"/>
      <c r="DU467" s="108"/>
      <c r="DV467" s="108"/>
      <c r="DW467" s="108"/>
      <c r="DX467" s="108"/>
      <c r="DY467" s="108"/>
      <c r="DZ467" s="108"/>
      <c r="EA467" s="108"/>
      <c r="EB467" s="108"/>
      <c r="EC467" s="108"/>
      <c r="ED467" s="108"/>
      <c r="EE467" s="108"/>
      <c r="EF467" s="108"/>
      <c r="EG467" s="108"/>
      <c r="EH467" s="108"/>
      <c r="EI467" s="108"/>
      <c r="EJ467" s="108"/>
      <c r="EK467" s="108"/>
      <c r="EL467" s="108"/>
      <c r="EM467" s="108"/>
      <c r="EN467" s="108"/>
      <c r="EO467" s="108"/>
      <c r="EP467" s="108"/>
      <c r="EQ467" s="108"/>
      <c r="ER467" s="108"/>
      <c r="ES467" s="108"/>
      <c r="ET467" s="108"/>
      <c r="EU467" s="108"/>
      <c r="EV467" s="108"/>
      <c r="EW467" s="108"/>
      <c r="EX467" s="108"/>
      <c r="EY467" s="108"/>
      <c r="EZ467" s="108"/>
      <c r="FA467" s="108"/>
      <c r="FB467" s="108"/>
      <c r="FC467" s="108"/>
      <c r="FD467" s="108"/>
      <c r="FE467" s="108"/>
      <c r="FF467" s="108"/>
      <c r="FG467" s="108"/>
      <c r="FH467" s="108"/>
      <c r="FI467" s="108"/>
      <c r="FJ467" s="108"/>
      <c r="FK467" s="108"/>
      <c r="FL467" s="108"/>
      <c r="FM467" s="108"/>
      <c r="FN467" s="108"/>
      <c r="FO467" s="108"/>
      <c r="FP467" s="108"/>
      <c r="FQ467" s="108"/>
      <c r="FR467" s="108"/>
      <c r="FS467" s="108"/>
      <c r="FT467" s="108"/>
      <c r="FU467" s="108"/>
      <c r="FV467" s="108"/>
      <c r="FW467" s="108"/>
      <c r="FX467" s="108"/>
      <c r="FY467" s="108"/>
      <c r="FZ467" s="108"/>
      <c r="GA467" s="108"/>
      <c r="GB467" s="108"/>
      <c r="GC467" s="108"/>
      <c r="GD467" s="108"/>
      <c r="GE467" s="108"/>
      <c r="GF467" s="108"/>
      <c r="GG467" s="108"/>
      <c r="GH467" s="108"/>
      <c r="GI467" s="108"/>
      <c r="GJ467" s="108"/>
      <c r="GK467" s="108"/>
      <c r="GL467" s="108"/>
      <c r="GM467" s="108"/>
      <c r="GN467" s="108"/>
      <c r="GO467" s="108"/>
      <c r="GP467" s="108"/>
      <c r="GQ467" s="108"/>
      <c r="GR467" s="108"/>
      <c r="GS467" s="108"/>
      <c r="GT467" s="108"/>
      <c r="GU467" s="108"/>
      <c r="GV467" s="108"/>
      <c r="GW467" s="108"/>
      <c r="GX467" s="108"/>
      <c r="GY467" s="108"/>
      <c r="GZ467" s="108"/>
      <c r="HA467" s="108"/>
      <c r="HB467" s="108"/>
      <c r="HC467" s="108"/>
      <c r="HD467" s="108"/>
      <c r="HE467" s="108"/>
      <c r="HF467" s="108"/>
      <c r="HG467" s="108"/>
      <c r="HH467" s="108"/>
      <c r="HI467" s="108"/>
      <c r="HJ467" s="108"/>
      <c r="HK467" s="108"/>
      <c r="HL467" s="108"/>
      <c r="HM467" s="108"/>
      <c r="HN467" s="108"/>
      <c r="HO467" s="108"/>
      <c r="HP467" s="108"/>
      <c r="HQ467" s="108"/>
      <c r="HR467" s="108"/>
      <c r="HS467" s="108"/>
      <c r="HT467" s="108"/>
      <c r="HU467" s="108"/>
      <c r="HV467" s="108"/>
      <c r="HW467" s="108"/>
      <c r="HX467" s="108"/>
      <c r="HY467" s="108"/>
      <c r="HZ467" s="108"/>
      <c r="IA467" s="108"/>
      <c r="IB467" s="108"/>
      <c r="IC467" s="108"/>
      <c r="ID467" s="108"/>
      <c r="IE467" s="108"/>
      <c r="IF467" s="108"/>
      <c r="IG467" s="108"/>
      <c r="IH467" s="108"/>
      <c r="II467" s="108"/>
      <c r="IJ467" s="108"/>
      <c r="IK467" s="108"/>
      <c r="IL467" s="108"/>
      <c r="IM467" s="108"/>
      <c r="IN467" s="108"/>
      <c r="IO467" s="108"/>
      <c r="IP467" s="108"/>
      <c r="IQ467" s="108"/>
      <c r="IR467" s="108"/>
      <c r="IS467" s="108"/>
      <c r="IT467" s="108"/>
      <c r="IU467" s="108"/>
      <c r="IV467" s="108"/>
      <c r="IW467" s="108"/>
    </row>
    <row r="468" customFormat="false" ht="27" hidden="false" customHeight="false" outlineLevel="0" collapsed="false">
      <c r="A468" s="128" t="n">
        <v>36868</v>
      </c>
      <c r="B468" s="101" t="s">
        <v>40</v>
      </c>
      <c r="C468" s="102" t="s">
        <v>646</v>
      </c>
      <c r="D468" s="101" t="s">
        <v>957</v>
      </c>
      <c r="E468" s="103"/>
      <c r="F468" s="103"/>
      <c r="G468" s="104" t="s">
        <v>58</v>
      </c>
      <c r="H468" s="103" t="n">
        <v>3</v>
      </c>
      <c r="I468" s="114" t="s">
        <v>969</v>
      </c>
      <c r="J468" s="101" t="s">
        <v>970</v>
      </c>
      <c r="K468" s="104" t="s">
        <v>571</v>
      </c>
      <c r="L468" s="104" t="s">
        <v>571</v>
      </c>
      <c r="M468" s="104" t="s">
        <v>571</v>
      </c>
      <c r="N468" s="105" t="n">
        <v>1</v>
      </c>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8"/>
      <c r="AL468" s="108"/>
      <c r="AM468" s="108"/>
      <c r="AN468" s="108"/>
      <c r="AO468" s="108"/>
      <c r="AP468" s="108"/>
      <c r="AQ468" s="108"/>
      <c r="AR468" s="108"/>
      <c r="AS468" s="108"/>
      <c r="AT468" s="108"/>
      <c r="AU468" s="108"/>
      <c r="AV468" s="108"/>
      <c r="AW468" s="108"/>
      <c r="AX468" s="108"/>
      <c r="AY468" s="108"/>
      <c r="AZ468" s="108"/>
      <c r="BA468" s="108"/>
      <c r="BB468" s="108"/>
      <c r="BC468" s="108"/>
      <c r="BD468" s="108"/>
      <c r="BE468" s="108"/>
      <c r="BF468" s="108"/>
      <c r="BG468" s="108"/>
      <c r="BH468" s="108"/>
      <c r="BI468" s="108"/>
      <c r="BJ468" s="108"/>
      <c r="BK468" s="108"/>
      <c r="BL468" s="108"/>
      <c r="BM468" s="108"/>
      <c r="BN468" s="108"/>
      <c r="BO468" s="108"/>
      <c r="BP468" s="108"/>
      <c r="BQ468" s="108"/>
      <c r="BR468" s="108"/>
      <c r="BS468" s="108"/>
      <c r="BT468" s="108"/>
      <c r="BU468" s="108"/>
      <c r="BV468" s="108"/>
      <c r="BW468" s="108"/>
      <c r="BX468" s="108"/>
      <c r="BY468" s="108"/>
      <c r="BZ468" s="108"/>
      <c r="CA468" s="108"/>
      <c r="CB468" s="108"/>
      <c r="CC468" s="108"/>
      <c r="CD468" s="108"/>
      <c r="CE468" s="108"/>
      <c r="CF468" s="108"/>
      <c r="CG468" s="108"/>
      <c r="CH468" s="108"/>
      <c r="CI468" s="108"/>
      <c r="CJ468" s="108"/>
      <c r="CK468" s="108"/>
      <c r="CL468" s="108"/>
      <c r="CM468" s="108"/>
      <c r="CN468" s="108"/>
      <c r="CO468" s="108"/>
      <c r="CP468" s="108"/>
      <c r="CQ468" s="108"/>
      <c r="CR468" s="108"/>
      <c r="CS468" s="108"/>
      <c r="CT468" s="108"/>
      <c r="CU468" s="108"/>
      <c r="CV468" s="108"/>
      <c r="CW468" s="108"/>
      <c r="CX468" s="108"/>
      <c r="CY468" s="108"/>
      <c r="CZ468" s="108"/>
      <c r="DA468" s="108"/>
      <c r="DB468" s="108"/>
      <c r="DC468" s="108"/>
      <c r="DD468" s="108"/>
      <c r="DE468" s="108"/>
      <c r="DF468" s="108"/>
      <c r="DG468" s="108"/>
      <c r="DH468" s="108"/>
      <c r="DI468" s="108"/>
      <c r="DJ468" s="108"/>
      <c r="DK468" s="108"/>
      <c r="DL468" s="108"/>
      <c r="DM468" s="108"/>
      <c r="DN468" s="108"/>
      <c r="DO468" s="108"/>
      <c r="DP468" s="108"/>
      <c r="DQ468" s="108"/>
      <c r="DR468" s="108"/>
      <c r="DS468" s="108"/>
      <c r="DT468" s="108"/>
      <c r="DU468" s="108"/>
      <c r="DV468" s="108"/>
      <c r="DW468" s="108"/>
      <c r="DX468" s="108"/>
      <c r="DY468" s="108"/>
      <c r="DZ468" s="108"/>
      <c r="EA468" s="108"/>
      <c r="EB468" s="108"/>
      <c r="EC468" s="108"/>
      <c r="ED468" s="108"/>
      <c r="EE468" s="108"/>
      <c r="EF468" s="108"/>
      <c r="EG468" s="108"/>
      <c r="EH468" s="108"/>
      <c r="EI468" s="108"/>
      <c r="EJ468" s="108"/>
      <c r="EK468" s="108"/>
      <c r="EL468" s="108"/>
      <c r="EM468" s="108"/>
      <c r="EN468" s="108"/>
      <c r="EO468" s="108"/>
      <c r="EP468" s="108"/>
      <c r="EQ468" s="108"/>
      <c r="ER468" s="108"/>
      <c r="ES468" s="108"/>
      <c r="ET468" s="108"/>
      <c r="EU468" s="108"/>
      <c r="EV468" s="108"/>
      <c r="EW468" s="108"/>
      <c r="EX468" s="108"/>
      <c r="EY468" s="108"/>
      <c r="EZ468" s="108"/>
      <c r="FA468" s="108"/>
      <c r="FB468" s="108"/>
      <c r="FC468" s="108"/>
      <c r="FD468" s="108"/>
      <c r="FE468" s="108"/>
      <c r="FF468" s="108"/>
      <c r="FG468" s="108"/>
      <c r="FH468" s="108"/>
      <c r="FI468" s="108"/>
      <c r="FJ468" s="108"/>
      <c r="FK468" s="108"/>
      <c r="FL468" s="108"/>
      <c r="FM468" s="108"/>
      <c r="FN468" s="108"/>
      <c r="FO468" s="108"/>
      <c r="FP468" s="108"/>
      <c r="FQ468" s="108"/>
      <c r="FR468" s="108"/>
      <c r="FS468" s="108"/>
      <c r="FT468" s="108"/>
      <c r="FU468" s="108"/>
      <c r="FV468" s="108"/>
      <c r="FW468" s="108"/>
      <c r="FX468" s="108"/>
      <c r="FY468" s="108"/>
      <c r="FZ468" s="108"/>
      <c r="GA468" s="108"/>
      <c r="GB468" s="108"/>
      <c r="GC468" s="108"/>
      <c r="GD468" s="108"/>
      <c r="GE468" s="108"/>
      <c r="GF468" s="108"/>
      <c r="GG468" s="108"/>
      <c r="GH468" s="108"/>
      <c r="GI468" s="108"/>
      <c r="GJ468" s="108"/>
      <c r="GK468" s="108"/>
      <c r="GL468" s="108"/>
      <c r="GM468" s="108"/>
      <c r="GN468" s="108"/>
      <c r="GO468" s="108"/>
      <c r="GP468" s="108"/>
      <c r="GQ468" s="108"/>
      <c r="GR468" s="108"/>
      <c r="GS468" s="108"/>
      <c r="GT468" s="108"/>
      <c r="GU468" s="108"/>
      <c r="GV468" s="108"/>
      <c r="GW468" s="108"/>
      <c r="GX468" s="108"/>
      <c r="GY468" s="108"/>
      <c r="GZ468" s="108"/>
      <c r="HA468" s="108"/>
      <c r="HB468" s="108"/>
      <c r="HC468" s="108"/>
      <c r="HD468" s="108"/>
      <c r="HE468" s="108"/>
      <c r="HF468" s="108"/>
      <c r="HG468" s="108"/>
      <c r="HH468" s="108"/>
      <c r="HI468" s="108"/>
      <c r="HJ468" s="108"/>
      <c r="HK468" s="108"/>
      <c r="HL468" s="108"/>
      <c r="HM468" s="108"/>
      <c r="HN468" s="108"/>
      <c r="HO468" s="108"/>
      <c r="HP468" s="108"/>
      <c r="HQ468" s="108"/>
      <c r="HR468" s="108"/>
      <c r="HS468" s="108"/>
      <c r="HT468" s="108"/>
      <c r="HU468" s="108"/>
      <c r="HV468" s="108"/>
      <c r="HW468" s="108"/>
      <c r="HX468" s="108"/>
      <c r="HY468" s="108"/>
      <c r="HZ468" s="108"/>
      <c r="IA468" s="108"/>
      <c r="IB468" s="108"/>
      <c r="IC468" s="108"/>
      <c r="ID468" s="108"/>
      <c r="IE468" s="108"/>
      <c r="IF468" s="108"/>
      <c r="IG468" s="108"/>
      <c r="IH468" s="108"/>
      <c r="II468" s="108"/>
      <c r="IJ468" s="108"/>
      <c r="IK468" s="108"/>
      <c r="IL468" s="108"/>
      <c r="IM468" s="108"/>
      <c r="IN468" s="108"/>
      <c r="IO468" s="108"/>
      <c r="IP468" s="108"/>
      <c r="IQ468" s="108"/>
      <c r="IR468" s="108"/>
      <c r="IS468" s="108"/>
      <c r="IT468" s="108"/>
      <c r="IU468" s="108"/>
      <c r="IV468" s="108"/>
      <c r="IW468" s="108"/>
    </row>
    <row r="469" customFormat="false" ht="27" hidden="false" customHeight="false" outlineLevel="0" collapsed="false">
      <c r="A469" s="128" t="n">
        <v>36868</v>
      </c>
      <c r="B469" s="101" t="s">
        <v>40</v>
      </c>
      <c r="C469" s="102" t="s">
        <v>643</v>
      </c>
      <c r="D469" s="101" t="s">
        <v>957</v>
      </c>
      <c r="E469" s="103"/>
      <c r="F469" s="103"/>
      <c r="G469" s="104" t="s">
        <v>58</v>
      </c>
      <c r="H469" s="103" t="n">
        <v>3</v>
      </c>
      <c r="I469" s="114" t="s">
        <v>971</v>
      </c>
      <c r="J469" s="101"/>
      <c r="K469" s="104" t="s">
        <v>571</v>
      </c>
      <c r="L469" s="104" t="s">
        <v>571</v>
      </c>
      <c r="M469" s="104" t="s">
        <v>571</v>
      </c>
      <c r="N469" s="105" t="n">
        <v>1</v>
      </c>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8"/>
      <c r="AL469" s="108"/>
      <c r="AM469" s="108"/>
      <c r="AN469" s="108"/>
      <c r="AO469" s="108"/>
      <c r="AP469" s="108"/>
      <c r="AQ469" s="108"/>
      <c r="AR469" s="108"/>
      <c r="AS469" s="108"/>
      <c r="AT469" s="108"/>
      <c r="AU469" s="108"/>
      <c r="AV469" s="108"/>
      <c r="AW469" s="108"/>
      <c r="AX469" s="108"/>
      <c r="AY469" s="108"/>
      <c r="AZ469" s="108"/>
      <c r="BA469" s="108"/>
      <c r="BB469" s="108"/>
      <c r="BC469" s="108"/>
      <c r="BD469" s="108"/>
      <c r="BE469" s="108"/>
      <c r="BF469" s="108"/>
      <c r="BG469" s="108"/>
      <c r="BH469" s="108"/>
      <c r="BI469" s="108"/>
      <c r="BJ469" s="108"/>
      <c r="BK469" s="108"/>
      <c r="BL469" s="108"/>
      <c r="BM469" s="108"/>
      <c r="BN469" s="108"/>
      <c r="BO469" s="108"/>
      <c r="BP469" s="108"/>
      <c r="BQ469" s="108"/>
      <c r="BR469" s="108"/>
      <c r="BS469" s="108"/>
      <c r="BT469" s="108"/>
      <c r="BU469" s="108"/>
      <c r="BV469" s="108"/>
      <c r="BW469" s="108"/>
      <c r="BX469" s="108"/>
      <c r="BY469" s="108"/>
      <c r="BZ469" s="108"/>
      <c r="CA469" s="108"/>
      <c r="CB469" s="108"/>
      <c r="CC469" s="108"/>
      <c r="CD469" s="108"/>
      <c r="CE469" s="108"/>
      <c r="CF469" s="108"/>
      <c r="CG469" s="108"/>
      <c r="CH469" s="108"/>
      <c r="CI469" s="108"/>
      <c r="CJ469" s="108"/>
      <c r="CK469" s="108"/>
      <c r="CL469" s="108"/>
      <c r="CM469" s="108"/>
      <c r="CN469" s="108"/>
      <c r="CO469" s="108"/>
      <c r="CP469" s="108"/>
      <c r="CQ469" s="108"/>
      <c r="CR469" s="108"/>
      <c r="CS469" s="108"/>
      <c r="CT469" s="108"/>
      <c r="CU469" s="108"/>
      <c r="CV469" s="108"/>
      <c r="CW469" s="108"/>
      <c r="CX469" s="108"/>
      <c r="CY469" s="108"/>
      <c r="CZ469" s="108"/>
      <c r="DA469" s="108"/>
      <c r="DB469" s="108"/>
      <c r="DC469" s="108"/>
      <c r="DD469" s="108"/>
      <c r="DE469" s="108"/>
      <c r="DF469" s="108"/>
      <c r="DG469" s="108"/>
      <c r="DH469" s="108"/>
      <c r="DI469" s="108"/>
      <c r="DJ469" s="108"/>
      <c r="DK469" s="108"/>
      <c r="DL469" s="108"/>
      <c r="DM469" s="108"/>
      <c r="DN469" s="108"/>
      <c r="DO469" s="108"/>
      <c r="DP469" s="108"/>
      <c r="DQ469" s="108"/>
      <c r="DR469" s="108"/>
      <c r="DS469" s="108"/>
      <c r="DT469" s="108"/>
      <c r="DU469" s="108"/>
      <c r="DV469" s="108"/>
      <c r="DW469" s="108"/>
      <c r="DX469" s="108"/>
      <c r="DY469" s="108"/>
      <c r="DZ469" s="108"/>
      <c r="EA469" s="108"/>
      <c r="EB469" s="108"/>
      <c r="EC469" s="108"/>
      <c r="ED469" s="108"/>
      <c r="EE469" s="108"/>
      <c r="EF469" s="108"/>
      <c r="EG469" s="108"/>
      <c r="EH469" s="108"/>
      <c r="EI469" s="108"/>
      <c r="EJ469" s="108"/>
      <c r="EK469" s="108"/>
      <c r="EL469" s="108"/>
      <c r="EM469" s="108"/>
      <c r="EN469" s="108"/>
      <c r="EO469" s="108"/>
      <c r="EP469" s="108"/>
      <c r="EQ469" s="108"/>
      <c r="ER469" s="108"/>
      <c r="ES469" s="108"/>
      <c r="ET469" s="108"/>
      <c r="EU469" s="108"/>
      <c r="EV469" s="108"/>
      <c r="EW469" s="108"/>
      <c r="EX469" s="108"/>
      <c r="EY469" s="108"/>
      <c r="EZ469" s="108"/>
      <c r="FA469" s="108"/>
      <c r="FB469" s="108"/>
      <c r="FC469" s="108"/>
      <c r="FD469" s="108"/>
      <c r="FE469" s="108"/>
      <c r="FF469" s="108"/>
      <c r="FG469" s="108"/>
      <c r="FH469" s="108"/>
      <c r="FI469" s="108"/>
      <c r="FJ469" s="108"/>
      <c r="FK469" s="108"/>
      <c r="FL469" s="108"/>
      <c r="FM469" s="108"/>
      <c r="FN469" s="108"/>
      <c r="FO469" s="108"/>
      <c r="FP469" s="108"/>
      <c r="FQ469" s="108"/>
      <c r="FR469" s="108"/>
      <c r="FS469" s="108"/>
      <c r="FT469" s="108"/>
      <c r="FU469" s="108"/>
      <c r="FV469" s="108"/>
      <c r="FW469" s="108"/>
      <c r="FX469" s="108"/>
      <c r="FY469" s="108"/>
      <c r="FZ469" s="108"/>
      <c r="GA469" s="108"/>
      <c r="GB469" s="108"/>
      <c r="GC469" s="108"/>
      <c r="GD469" s="108"/>
      <c r="GE469" s="108"/>
      <c r="GF469" s="108"/>
      <c r="GG469" s="108"/>
      <c r="GH469" s="108"/>
      <c r="GI469" s="108"/>
      <c r="GJ469" s="108"/>
      <c r="GK469" s="108"/>
      <c r="GL469" s="108"/>
      <c r="GM469" s="108"/>
      <c r="GN469" s="108"/>
      <c r="GO469" s="108"/>
      <c r="GP469" s="108"/>
      <c r="GQ469" s="108"/>
      <c r="GR469" s="108"/>
      <c r="GS469" s="108"/>
      <c r="GT469" s="108"/>
      <c r="GU469" s="108"/>
      <c r="GV469" s="108"/>
      <c r="GW469" s="108"/>
      <c r="GX469" s="108"/>
      <c r="GY469" s="108"/>
      <c r="GZ469" s="108"/>
      <c r="HA469" s="108"/>
      <c r="HB469" s="108"/>
      <c r="HC469" s="108"/>
      <c r="HD469" s="108"/>
      <c r="HE469" s="108"/>
      <c r="HF469" s="108"/>
      <c r="HG469" s="108"/>
      <c r="HH469" s="108"/>
      <c r="HI469" s="108"/>
      <c r="HJ469" s="108"/>
      <c r="HK469" s="108"/>
      <c r="HL469" s="108"/>
      <c r="HM469" s="108"/>
      <c r="HN469" s="108"/>
      <c r="HO469" s="108"/>
      <c r="HP469" s="108"/>
      <c r="HQ469" s="108"/>
      <c r="HR469" s="108"/>
      <c r="HS469" s="108"/>
      <c r="HT469" s="108"/>
      <c r="HU469" s="108"/>
      <c r="HV469" s="108"/>
      <c r="HW469" s="108"/>
      <c r="HX469" s="108"/>
      <c r="HY469" s="108"/>
      <c r="HZ469" s="108"/>
      <c r="IA469" s="108"/>
      <c r="IB469" s="108"/>
      <c r="IC469" s="108"/>
      <c r="ID469" s="108"/>
      <c r="IE469" s="108"/>
      <c r="IF469" s="108"/>
      <c r="IG469" s="108"/>
      <c r="IH469" s="108"/>
      <c r="II469" s="108"/>
      <c r="IJ469" s="108"/>
      <c r="IK469" s="108"/>
      <c r="IL469" s="108"/>
      <c r="IM469" s="108"/>
      <c r="IN469" s="108"/>
      <c r="IO469" s="108"/>
      <c r="IP469" s="108"/>
      <c r="IQ469" s="108"/>
      <c r="IR469" s="108"/>
      <c r="IS469" s="108"/>
      <c r="IT469" s="108"/>
      <c r="IU469" s="108"/>
      <c r="IV469" s="108"/>
      <c r="IW469" s="108"/>
    </row>
    <row r="470" customFormat="false" ht="27" hidden="false" customHeight="false" outlineLevel="0" collapsed="false">
      <c r="A470" s="128" t="n">
        <v>36868</v>
      </c>
      <c r="B470" s="101" t="s">
        <v>40</v>
      </c>
      <c r="C470" s="102" t="s">
        <v>972</v>
      </c>
      <c r="D470" s="101" t="s">
        <v>963</v>
      </c>
      <c r="E470" s="103" t="s">
        <v>973</v>
      </c>
      <c r="F470" s="103"/>
      <c r="G470" s="104" t="s">
        <v>964</v>
      </c>
      <c r="H470" s="103" t="n">
        <v>1</v>
      </c>
      <c r="I470" s="114" t="s">
        <v>974</v>
      </c>
      <c r="J470" s="101" t="s">
        <v>975</v>
      </c>
      <c r="K470" s="104" t="s">
        <v>571</v>
      </c>
      <c r="L470" s="104" t="s">
        <v>571</v>
      </c>
      <c r="M470" s="104" t="s">
        <v>571</v>
      </c>
      <c r="N470" s="105" t="n">
        <v>1</v>
      </c>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8"/>
      <c r="AL470" s="108"/>
      <c r="AM470" s="108"/>
      <c r="AN470" s="108"/>
      <c r="AO470" s="108"/>
      <c r="AP470" s="108"/>
      <c r="AQ470" s="108"/>
      <c r="AR470" s="108"/>
      <c r="AS470" s="108"/>
      <c r="AT470" s="108"/>
      <c r="AU470" s="108"/>
      <c r="AV470" s="108"/>
      <c r="AW470" s="108"/>
      <c r="AX470" s="108"/>
      <c r="AY470" s="108"/>
      <c r="AZ470" s="108"/>
      <c r="BA470" s="108"/>
      <c r="BB470" s="108"/>
      <c r="BC470" s="108"/>
      <c r="BD470" s="108"/>
      <c r="BE470" s="108"/>
      <c r="BF470" s="108"/>
      <c r="BG470" s="108"/>
      <c r="BH470" s="108"/>
      <c r="BI470" s="108"/>
      <c r="BJ470" s="108"/>
      <c r="BK470" s="108"/>
      <c r="BL470" s="108"/>
      <c r="BM470" s="108"/>
      <c r="BN470" s="108"/>
      <c r="BO470" s="108"/>
      <c r="BP470" s="108"/>
      <c r="BQ470" s="108"/>
      <c r="BR470" s="108"/>
      <c r="BS470" s="108"/>
      <c r="BT470" s="108"/>
      <c r="BU470" s="108"/>
      <c r="BV470" s="108"/>
      <c r="BW470" s="108"/>
      <c r="BX470" s="108"/>
      <c r="BY470" s="108"/>
      <c r="BZ470" s="108"/>
      <c r="CA470" s="108"/>
      <c r="CB470" s="108"/>
      <c r="CC470" s="108"/>
      <c r="CD470" s="108"/>
      <c r="CE470" s="108"/>
      <c r="CF470" s="108"/>
      <c r="CG470" s="108"/>
      <c r="CH470" s="108"/>
      <c r="CI470" s="108"/>
      <c r="CJ470" s="108"/>
      <c r="CK470" s="108"/>
      <c r="CL470" s="108"/>
      <c r="CM470" s="108"/>
      <c r="CN470" s="108"/>
      <c r="CO470" s="108"/>
      <c r="CP470" s="108"/>
      <c r="CQ470" s="108"/>
      <c r="CR470" s="108"/>
      <c r="CS470" s="108"/>
      <c r="CT470" s="108"/>
      <c r="CU470" s="108"/>
      <c r="CV470" s="108"/>
      <c r="CW470" s="108"/>
      <c r="CX470" s="108"/>
      <c r="CY470" s="108"/>
      <c r="CZ470" s="108"/>
      <c r="DA470" s="108"/>
      <c r="DB470" s="108"/>
      <c r="DC470" s="108"/>
      <c r="DD470" s="108"/>
      <c r="DE470" s="108"/>
      <c r="DF470" s="108"/>
      <c r="DG470" s="108"/>
      <c r="DH470" s="108"/>
      <c r="DI470" s="108"/>
      <c r="DJ470" s="108"/>
      <c r="DK470" s="108"/>
      <c r="DL470" s="108"/>
      <c r="DM470" s="108"/>
      <c r="DN470" s="108"/>
      <c r="DO470" s="108"/>
      <c r="DP470" s="108"/>
      <c r="DQ470" s="108"/>
      <c r="DR470" s="108"/>
      <c r="DS470" s="108"/>
      <c r="DT470" s="108"/>
      <c r="DU470" s="108"/>
      <c r="DV470" s="108"/>
      <c r="DW470" s="108"/>
      <c r="DX470" s="108"/>
      <c r="DY470" s="108"/>
      <c r="DZ470" s="108"/>
      <c r="EA470" s="108"/>
      <c r="EB470" s="108"/>
      <c r="EC470" s="108"/>
      <c r="ED470" s="108"/>
      <c r="EE470" s="108"/>
      <c r="EF470" s="108"/>
      <c r="EG470" s="108"/>
      <c r="EH470" s="108"/>
      <c r="EI470" s="108"/>
      <c r="EJ470" s="108"/>
      <c r="EK470" s="108"/>
      <c r="EL470" s="108"/>
      <c r="EM470" s="108"/>
      <c r="EN470" s="108"/>
      <c r="EO470" s="108"/>
      <c r="EP470" s="108"/>
      <c r="EQ470" s="108"/>
      <c r="ER470" s="108"/>
      <c r="ES470" s="108"/>
      <c r="ET470" s="108"/>
      <c r="EU470" s="108"/>
      <c r="EV470" s="108"/>
      <c r="EW470" s="108"/>
      <c r="EX470" s="108"/>
      <c r="EY470" s="108"/>
      <c r="EZ470" s="108"/>
      <c r="FA470" s="108"/>
      <c r="FB470" s="108"/>
      <c r="FC470" s="108"/>
      <c r="FD470" s="108"/>
      <c r="FE470" s="108"/>
      <c r="FF470" s="108"/>
      <c r="FG470" s="108"/>
      <c r="FH470" s="108"/>
      <c r="FI470" s="108"/>
      <c r="FJ470" s="108"/>
      <c r="FK470" s="108"/>
      <c r="FL470" s="108"/>
      <c r="FM470" s="108"/>
      <c r="FN470" s="108"/>
      <c r="FO470" s="108"/>
      <c r="FP470" s="108"/>
      <c r="FQ470" s="108"/>
      <c r="FR470" s="108"/>
      <c r="FS470" s="108"/>
      <c r="FT470" s="108"/>
      <c r="FU470" s="108"/>
      <c r="FV470" s="108"/>
      <c r="FW470" s="108"/>
      <c r="FX470" s="108"/>
      <c r="FY470" s="108"/>
      <c r="FZ470" s="108"/>
      <c r="GA470" s="108"/>
      <c r="GB470" s="108"/>
      <c r="GC470" s="108"/>
      <c r="GD470" s="108"/>
      <c r="GE470" s="108"/>
      <c r="GF470" s="108"/>
      <c r="GG470" s="108"/>
      <c r="GH470" s="108"/>
      <c r="GI470" s="108"/>
      <c r="GJ470" s="108"/>
      <c r="GK470" s="108"/>
      <c r="GL470" s="108"/>
      <c r="GM470" s="108"/>
      <c r="GN470" s="108"/>
      <c r="GO470" s="108"/>
      <c r="GP470" s="108"/>
      <c r="GQ470" s="108"/>
      <c r="GR470" s="108"/>
      <c r="GS470" s="108"/>
      <c r="GT470" s="108"/>
      <c r="GU470" s="108"/>
      <c r="GV470" s="108"/>
      <c r="GW470" s="108"/>
      <c r="GX470" s="108"/>
      <c r="GY470" s="108"/>
      <c r="GZ470" s="108"/>
      <c r="HA470" s="108"/>
      <c r="HB470" s="108"/>
      <c r="HC470" s="108"/>
      <c r="HD470" s="108"/>
      <c r="HE470" s="108"/>
      <c r="HF470" s="108"/>
      <c r="HG470" s="108"/>
      <c r="HH470" s="108"/>
      <c r="HI470" s="108"/>
      <c r="HJ470" s="108"/>
      <c r="HK470" s="108"/>
      <c r="HL470" s="108"/>
      <c r="HM470" s="108"/>
      <c r="HN470" s="108"/>
      <c r="HO470" s="108"/>
      <c r="HP470" s="108"/>
      <c r="HQ470" s="108"/>
      <c r="HR470" s="108"/>
      <c r="HS470" s="108"/>
      <c r="HT470" s="108"/>
      <c r="HU470" s="108"/>
      <c r="HV470" s="108"/>
      <c r="HW470" s="108"/>
      <c r="HX470" s="108"/>
      <c r="HY470" s="108"/>
      <c r="HZ470" s="108"/>
      <c r="IA470" s="108"/>
      <c r="IB470" s="108"/>
      <c r="IC470" s="108"/>
      <c r="ID470" s="108"/>
      <c r="IE470" s="108"/>
      <c r="IF470" s="108"/>
      <c r="IG470" s="108"/>
      <c r="IH470" s="108"/>
      <c r="II470" s="108"/>
      <c r="IJ470" s="108"/>
      <c r="IK470" s="108"/>
      <c r="IL470" s="108"/>
      <c r="IM470" s="108"/>
      <c r="IN470" s="108"/>
      <c r="IO470" s="108"/>
      <c r="IP470" s="108"/>
      <c r="IQ470" s="108"/>
      <c r="IR470" s="108"/>
      <c r="IS470" s="108"/>
      <c r="IT470" s="108"/>
      <c r="IU470" s="108"/>
      <c r="IV470" s="108"/>
      <c r="IW470" s="108"/>
    </row>
    <row r="471" customFormat="false" ht="27" hidden="false" customHeight="false" outlineLevel="0" collapsed="false">
      <c r="A471" s="128" t="n">
        <v>36868</v>
      </c>
      <c r="B471" s="101" t="s">
        <v>40</v>
      </c>
      <c r="C471" s="102" t="s">
        <v>63</v>
      </c>
      <c r="D471" s="101" t="s">
        <v>963</v>
      </c>
      <c r="E471" s="103"/>
      <c r="F471" s="103"/>
      <c r="G471" s="104" t="s">
        <v>58</v>
      </c>
      <c r="H471" s="103" t="n">
        <v>3</v>
      </c>
      <c r="I471" s="114" t="s">
        <v>976</v>
      </c>
      <c r="J471" s="101" t="s">
        <v>977</v>
      </c>
      <c r="K471" s="104" t="s">
        <v>575</v>
      </c>
      <c r="L471" s="104" t="s">
        <v>575</v>
      </c>
      <c r="M471" s="104" t="s">
        <v>575</v>
      </c>
      <c r="N471" s="105" t="n">
        <v>1</v>
      </c>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8"/>
      <c r="AL471" s="108"/>
      <c r="AM471" s="108"/>
      <c r="AN471" s="108"/>
      <c r="AO471" s="108"/>
      <c r="AP471" s="108"/>
      <c r="AQ471" s="108"/>
      <c r="AR471" s="108"/>
      <c r="AS471" s="108"/>
      <c r="AT471" s="108"/>
      <c r="AU471" s="108"/>
      <c r="AV471" s="108"/>
      <c r="AW471" s="108"/>
      <c r="AX471" s="108"/>
      <c r="AY471" s="108"/>
      <c r="AZ471" s="108"/>
      <c r="BA471" s="108"/>
      <c r="BB471" s="108"/>
      <c r="BC471" s="108"/>
      <c r="BD471" s="108"/>
      <c r="BE471" s="108"/>
      <c r="BF471" s="108"/>
      <c r="BG471" s="108"/>
      <c r="BH471" s="108"/>
      <c r="BI471" s="108"/>
      <c r="BJ471" s="108"/>
      <c r="BK471" s="108"/>
      <c r="BL471" s="108"/>
      <c r="BM471" s="108"/>
      <c r="BN471" s="108"/>
      <c r="BO471" s="108"/>
      <c r="BP471" s="108"/>
      <c r="BQ471" s="108"/>
      <c r="BR471" s="108"/>
      <c r="BS471" s="108"/>
      <c r="BT471" s="108"/>
      <c r="BU471" s="108"/>
      <c r="BV471" s="108"/>
      <c r="BW471" s="108"/>
      <c r="BX471" s="108"/>
      <c r="BY471" s="108"/>
      <c r="BZ471" s="108"/>
      <c r="CA471" s="108"/>
      <c r="CB471" s="108"/>
      <c r="CC471" s="108"/>
      <c r="CD471" s="108"/>
      <c r="CE471" s="108"/>
      <c r="CF471" s="108"/>
      <c r="CG471" s="108"/>
      <c r="CH471" s="108"/>
      <c r="CI471" s="108"/>
      <c r="CJ471" s="108"/>
      <c r="CK471" s="108"/>
      <c r="CL471" s="108"/>
      <c r="CM471" s="108"/>
      <c r="CN471" s="108"/>
      <c r="CO471" s="108"/>
      <c r="CP471" s="108"/>
      <c r="CQ471" s="108"/>
      <c r="CR471" s="108"/>
      <c r="CS471" s="108"/>
      <c r="CT471" s="108"/>
      <c r="CU471" s="108"/>
      <c r="CV471" s="108"/>
      <c r="CW471" s="108"/>
      <c r="CX471" s="108"/>
      <c r="CY471" s="108"/>
      <c r="CZ471" s="108"/>
      <c r="DA471" s="108"/>
      <c r="DB471" s="108"/>
      <c r="DC471" s="108"/>
      <c r="DD471" s="108"/>
      <c r="DE471" s="108"/>
      <c r="DF471" s="108"/>
      <c r="DG471" s="108"/>
      <c r="DH471" s="108"/>
      <c r="DI471" s="108"/>
      <c r="DJ471" s="108"/>
      <c r="DK471" s="108"/>
      <c r="DL471" s="108"/>
      <c r="DM471" s="108"/>
      <c r="DN471" s="108"/>
      <c r="DO471" s="108"/>
      <c r="DP471" s="108"/>
      <c r="DQ471" s="108"/>
      <c r="DR471" s="108"/>
      <c r="DS471" s="108"/>
      <c r="DT471" s="108"/>
      <c r="DU471" s="108"/>
      <c r="DV471" s="108"/>
      <c r="DW471" s="108"/>
      <c r="DX471" s="108"/>
      <c r="DY471" s="108"/>
      <c r="DZ471" s="108"/>
      <c r="EA471" s="108"/>
      <c r="EB471" s="108"/>
      <c r="EC471" s="108"/>
      <c r="ED471" s="108"/>
      <c r="EE471" s="108"/>
      <c r="EF471" s="108"/>
      <c r="EG471" s="108"/>
      <c r="EH471" s="108"/>
      <c r="EI471" s="108"/>
      <c r="EJ471" s="108"/>
      <c r="EK471" s="108"/>
      <c r="EL471" s="108"/>
      <c r="EM471" s="108"/>
      <c r="EN471" s="108"/>
      <c r="EO471" s="108"/>
      <c r="EP471" s="108"/>
      <c r="EQ471" s="108"/>
      <c r="ER471" s="108"/>
      <c r="ES471" s="108"/>
      <c r="ET471" s="108"/>
      <c r="EU471" s="108"/>
      <c r="EV471" s="108"/>
      <c r="EW471" s="108"/>
      <c r="EX471" s="108"/>
      <c r="EY471" s="108"/>
      <c r="EZ471" s="108"/>
      <c r="FA471" s="108"/>
      <c r="FB471" s="108"/>
      <c r="FC471" s="108"/>
      <c r="FD471" s="108"/>
      <c r="FE471" s="108"/>
      <c r="FF471" s="108"/>
      <c r="FG471" s="108"/>
      <c r="FH471" s="108"/>
      <c r="FI471" s="108"/>
      <c r="FJ471" s="108"/>
      <c r="FK471" s="108"/>
      <c r="FL471" s="108"/>
      <c r="FM471" s="108"/>
      <c r="FN471" s="108"/>
      <c r="FO471" s="108"/>
      <c r="FP471" s="108"/>
      <c r="FQ471" s="108"/>
      <c r="FR471" s="108"/>
      <c r="FS471" s="108"/>
      <c r="FT471" s="108"/>
      <c r="FU471" s="108"/>
      <c r="FV471" s="108"/>
      <c r="FW471" s="108"/>
      <c r="FX471" s="108"/>
      <c r="FY471" s="108"/>
      <c r="FZ471" s="108"/>
      <c r="GA471" s="108"/>
      <c r="GB471" s="108"/>
      <c r="GC471" s="108"/>
      <c r="GD471" s="108"/>
      <c r="GE471" s="108"/>
      <c r="GF471" s="108"/>
      <c r="GG471" s="108"/>
      <c r="GH471" s="108"/>
      <c r="GI471" s="108"/>
      <c r="GJ471" s="108"/>
      <c r="GK471" s="108"/>
      <c r="GL471" s="108"/>
      <c r="GM471" s="108"/>
      <c r="GN471" s="108"/>
      <c r="GO471" s="108"/>
      <c r="GP471" s="108"/>
      <c r="GQ471" s="108"/>
      <c r="GR471" s="108"/>
      <c r="GS471" s="108"/>
      <c r="GT471" s="108"/>
      <c r="GU471" s="108"/>
      <c r="GV471" s="108"/>
      <c r="GW471" s="108"/>
      <c r="GX471" s="108"/>
      <c r="GY471" s="108"/>
      <c r="GZ471" s="108"/>
      <c r="HA471" s="108"/>
      <c r="HB471" s="108"/>
      <c r="HC471" s="108"/>
      <c r="HD471" s="108"/>
      <c r="HE471" s="108"/>
      <c r="HF471" s="108"/>
      <c r="HG471" s="108"/>
      <c r="HH471" s="108"/>
      <c r="HI471" s="108"/>
      <c r="HJ471" s="108"/>
      <c r="HK471" s="108"/>
      <c r="HL471" s="108"/>
      <c r="HM471" s="108"/>
      <c r="HN471" s="108"/>
      <c r="HO471" s="108"/>
      <c r="HP471" s="108"/>
      <c r="HQ471" s="108"/>
      <c r="HR471" s="108"/>
      <c r="HS471" s="108"/>
      <c r="HT471" s="108"/>
      <c r="HU471" s="108"/>
      <c r="HV471" s="108"/>
      <c r="HW471" s="108"/>
      <c r="HX471" s="108"/>
      <c r="HY471" s="108"/>
      <c r="HZ471" s="108"/>
      <c r="IA471" s="108"/>
      <c r="IB471" s="108"/>
      <c r="IC471" s="108"/>
      <c r="ID471" s="108"/>
      <c r="IE471" s="108"/>
      <c r="IF471" s="108"/>
      <c r="IG471" s="108"/>
      <c r="IH471" s="108"/>
      <c r="II471" s="108"/>
      <c r="IJ471" s="108"/>
      <c r="IK471" s="108"/>
      <c r="IL471" s="108"/>
      <c r="IM471" s="108"/>
      <c r="IN471" s="108"/>
      <c r="IO471" s="108"/>
      <c r="IP471" s="108"/>
      <c r="IQ471" s="108"/>
      <c r="IR471" s="108"/>
      <c r="IS471" s="108"/>
      <c r="IT471" s="108"/>
      <c r="IU471" s="108"/>
      <c r="IV471" s="108"/>
      <c r="IW471" s="108"/>
    </row>
    <row r="472" customFormat="false" ht="27" hidden="false" customHeight="false" outlineLevel="0" collapsed="false">
      <c r="A472" s="128" t="n">
        <v>36868</v>
      </c>
      <c r="B472" s="101" t="s">
        <v>955</v>
      </c>
      <c r="C472" s="102" t="s">
        <v>978</v>
      </c>
      <c r="D472" s="101" t="s">
        <v>979</v>
      </c>
      <c r="E472" s="103"/>
      <c r="F472" s="103"/>
      <c r="G472" s="104" t="s">
        <v>58</v>
      </c>
      <c r="H472" s="103" t="n">
        <v>3</v>
      </c>
      <c r="I472" s="114" t="s">
        <v>980</v>
      </c>
      <c r="J472" s="104"/>
      <c r="K472" s="104" t="s">
        <v>571</v>
      </c>
      <c r="L472" s="104" t="s">
        <v>571</v>
      </c>
      <c r="M472" s="104" t="s">
        <v>571</v>
      </c>
      <c r="N472" s="105" t="n">
        <v>1</v>
      </c>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8"/>
      <c r="AL472" s="108"/>
      <c r="AM472" s="108"/>
      <c r="AN472" s="108"/>
      <c r="AO472" s="108"/>
      <c r="AP472" s="108"/>
      <c r="AQ472" s="108"/>
      <c r="AR472" s="108"/>
      <c r="AS472" s="108"/>
      <c r="AT472" s="108"/>
      <c r="AU472" s="108"/>
      <c r="AV472" s="108"/>
      <c r="AW472" s="108"/>
      <c r="AX472" s="108"/>
      <c r="AY472" s="108"/>
      <c r="AZ472" s="108"/>
      <c r="BA472" s="108"/>
      <c r="BB472" s="108"/>
      <c r="BC472" s="108"/>
      <c r="BD472" s="108"/>
      <c r="BE472" s="108"/>
      <c r="BF472" s="108"/>
      <c r="BG472" s="108"/>
      <c r="BH472" s="108"/>
      <c r="BI472" s="108"/>
      <c r="BJ472" s="108"/>
      <c r="BK472" s="108"/>
      <c r="BL472" s="108"/>
      <c r="BM472" s="108"/>
      <c r="BN472" s="108"/>
      <c r="BO472" s="108"/>
      <c r="BP472" s="108"/>
      <c r="BQ472" s="108"/>
      <c r="BR472" s="108"/>
      <c r="BS472" s="108"/>
      <c r="BT472" s="108"/>
      <c r="BU472" s="108"/>
      <c r="BV472" s="108"/>
      <c r="BW472" s="108"/>
      <c r="BX472" s="108"/>
      <c r="BY472" s="108"/>
      <c r="BZ472" s="108"/>
      <c r="CA472" s="108"/>
      <c r="CB472" s="108"/>
      <c r="CC472" s="108"/>
      <c r="CD472" s="108"/>
      <c r="CE472" s="108"/>
      <c r="CF472" s="108"/>
      <c r="CG472" s="108"/>
      <c r="CH472" s="108"/>
      <c r="CI472" s="108"/>
      <c r="CJ472" s="108"/>
      <c r="CK472" s="108"/>
      <c r="CL472" s="108"/>
      <c r="CM472" s="108"/>
      <c r="CN472" s="108"/>
      <c r="CO472" s="108"/>
      <c r="CP472" s="108"/>
      <c r="CQ472" s="108"/>
      <c r="CR472" s="108"/>
      <c r="CS472" s="108"/>
      <c r="CT472" s="108"/>
      <c r="CU472" s="108"/>
      <c r="CV472" s="108"/>
      <c r="CW472" s="108"/>
      <c r="CX472" s="108"/>
      <c r="CY472" s="108"/>
      <c r="CZ472" s="108"/>
      <c r="DA472" s="108"/>
      <c r="DB472" s="108"/>
      <c r="DC472" s="108"/>
      <c r="DD472" s="108"/>
      <c r="DE472" s="108"/>
      <c r="DF472" s="108"/>
      <c r="DG472" s="108"/>
      <c r="DH472" s="108"/>
      <c r="DI472" s="108"/>
      <c r="DJ472" s="108"/>
      <c r="DK472" s="108"/>
      <c r="DL472" s="108"/>
      <c r="DM472" s="108"/>
      <c r="DN472" s="108"/>
      <c r="DO472" s="108"/>
      <c r="DP472" s="108"/>
      <c r="DQ472" s="108"/>
      <c r="DR472" s="108"/>
      <c r="DS472" s="108"/>
      <c r="DT472" s="108"/>
      <c r="DU472" s="108"/>
      <c r="DV472" s="108"/>
      <c r="DW472" s="108"/>
      <c r="DX472" s="108"/>
      <c r="DY472" s="108"/>
      <c r="DZ472" s="108"/>
      <c r="EA472" s="108"/>
      <c r="EB472" s="108"/>
      <c r="EC472" s="108"/>
      <c r="ED472" s="108"/>
      <c r="EE472" s="108"/>
      <c r="EF472" s="108"/>
      <c r="EG472" s="108"/>
      <c r="EH472" s="108"/>
      <c r="EI472" s="108"/>
      <c r="EJ472" s="108"/>
      <c r="EK472" s="108"/>
      <c r="EL472" s="108"/>
      <c r="EM472" s="108"/>
      <c r="EN472" s="108"/>
      <c r="EO472" s="108"/>
      <c r="EP472" s="108"/>
      <c r="EQ472" s="108"/>
      <c r="ER472" s="108"/>
      <c r="ES472" s="108"/>
      <c r="ET472" s="108"/>
      <c r="EU472" s="108"/>
      <c r="EV472" s="108"/>
      <c r="EW472" s="108"/>
      <c r="EX472" s="108"/>
      <c r="EY472" s="108"/>
      <c r="EZ472" s="108"/>
      <c r="FA472" s="108"/>
      <c r="FB472" s="108"/>
      <c r="FC472" s="108"/>
      <c r="FD472" s="108"/>
      <c r="FE472" s="108"/>
      <c r="FF472" s="108"/>
      <c r="FG472" s="108"/>
      <c r="FH472" s="108"/>
      <c r="FI472" s="108"/>
      <c r="FJ472" s="108"/>
      <c r="FK472" s="108"/>
      <c r="FL472" s="108"/>
      <c r="FM472" s="108"/>
      <c r="FN472" s="108"/>
      <c r="FO472" s="108"/>
      <c r="FP472" s="108"/>
      <c r="FQ472" s="108"/>
      <c r="FR472" s="108"/>
      <c r="FS472" s="108"/>
      <c r="FT472" s="108"/>
      <c r="FU472" s="108"/>
      <c r="FV472" s="108"/>
      <c r="FW472" s="108"/>
      <c r="FX472" s="108"/>
      <c r="FY472" s="108"/>
      <c r="FZ472" s="108"/>
      <c r="GA472" s="108"/>
      <c r="GB472" s="108"/>
      <c r="GC472" s="108"/>
      <c r="GD472" s="108"/>
      <c r="GE472" s="108"/>
      <c r="GF472" s="108"/>
      <c r="GG472" s="108"/>
      <c r="GH472" s="108"/>
      <c r="GI472" s="108"/>
      <c r="GJ472" s="108"/>
      <c r="GK472" s="108"/>
      <c r="GL472" s="108"/>
      <c r="GM472" s="108"/>
      <c r="GN472" s="108"/>
      <c r="GO472" s="108"/>
      <c r="GP472" s="108"/>
      <c r="GQ472" s="108"/>
      <c r="GR472" s="108"/>
      <c r="GS472" s="108"/>
      <c r="GT472" s="108"/>
      <c r="GU472" s="108"/>
      <c r="GV472" s="108"/>
      <c r="GW472" s="108"/>
      <c r="GX472" s="108"/>
      <c r="GY472" s="108"/>
      <c r="GZ472" s="108"/>
      <c r="HA472" s="108"/>
      <c r="HB472" s="108"/>
      <c r="HC472" s="108"/>
      <c r="HD472" s="108"/>
      <c r="HE472" s="108"/>
      <c r="HF472" s="108"/>
      <c r="HG472" s="108"/>
      <c r="HH472" s="108"/>
      <c r="HI472" s="108"/>
      <c r="HJ472" s="108"/>
      <c r="HK472" s="108"/>
      <c r="HL472" s="108"/>
      <c r="HM472" s="108"/>
      <c r="HN472" s="108"/>
      <c r="HO472" s="108"/>
      <c r="HP472" s="108"/>
      <c r="HQ472" s="108"/>
      <c r="HR472" s="108"/>
      <c r="HS472" s="108"/>
      <c r="HT472" s="108"/>
      <c r="HU472" s="108"/>
      <c r="HV472" s="108"/>
      <c r="HW472" s="108"/>
      <c r="HX472" s="108"/>
      <c r="HY472" s="108"/>
      <c r="HZ472" s="108"/>
      <c r="IA472" s="108"/>
      <c r="IB472" s="108"/>
      <c r="IC472" s="108"/>
      <c r="ID472" s="108"/>
      <c r="IE472" s="108"/>
      <c r="IF472" s="108"/>
      <c r="IG472" s="108"/>
      <c r="IH472" s="108"/>
      <c r="II472" s="108"/>
      <c r="IJ472" s="108"/>
      <c r="IK472" s="108"/>
      <c r="IL472" s="108"/>
      <c r="IM472" s="108"/>
      <c r="IN472" s="108"/>
      <c r="IO472" s="108"/>
      <c r="IP472" s="108"/>
      <c r="IQ472" s="108"/>
      <c r="IR472" s="108"/>
      <c r="IS472" s="108"/>
      <c r="IT472" s="108"/>
      <c r="IU472" s="108"/>
      <c r="IV472" s="108"/>
      <c r="IW472" s="108"/>
    </row>
    <row r="473" customFormat="false" ht="27" hidden="false" customHeight="false" outlineLevel="0" collapsed="false">
      <c r="A473" s="128" t="n">
        <v>36867</v>
      </c>
      <c r="B473" s="101" t="s">
        <v>58</v>
      </c>
      <c r="C473" s="102" t="s">
        <v>981</v>
      </c>
      <c r="D473" s="101" t="s">
        <v>144</v>
      </c>
      <c r="E473" s="103"/>
      <c r="F473" s="103"/>
      <c r="G473" s="104" t="s">
        <v>58</v>
      </c>
      <c r="H473" s="103" t="n">
        <v>3</v>
      </c>
      <c r="I473" s="114" t="s">
        <v>982</v>
      </c>
      <c r="J473" s="101" t="s">
        <v>983</v>
      </c>
      <c r="K473" s="104" t="s">
        <v>571</v>
      </c>
      <c r="L473" s="104" t="s">
        <v>571</v>
      </c>
      <c r="M473" s="104" t="s">
        <v>571</v>
      </c>
      <c r="N473" s="105" t="n">
        <v>1</v>
      </c>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8"/>
      <c r="AL473" s="108"/>
      <c r="AM473" s="108"/>
      <c r="AN473" s="108"/>
      <c r="AO473" s="108"/>
      <c r="AP473" s="108"/>
      <c r="AQ473" s="108"/>
      <c r="AR473" s="108"/>
      <c r="AS473" s="108"/>
      <c r="AT473" s="108"/>
      <c r="AU473" s="108"/>
      <c r="AV473" s="108"/>
      <c r="AW473" s="108"/>
      <c r="AX473" s="108"/>
      <c r="AY473" s="108"/>
      <c r="AZ473" s="108"/>
      <c r="BA473" s="108"/>
      <c r="BB473" s="108"/>
      <c r="BC473" s="108"/>
      <c r="BD473" s="108"/>
      <c r="BE473" s="108"/>
      <c r="BF473" s="108"/>
      <c r="BG473" s="108"/>
      <c r="BH473" s="108"/>
      <c r="BI473" s="108"/>
      <c r="BJ473" s="108"/>
      <c r="BK473" s="108"/>
      <c r="BL473" s="108"/>
      <c r="BM473" s="108"/>
      <c r="BN473" s="108"/>
      <c r="BO473" s="108"/>
      <c r="BP473" s="108"/>
      <c r="BQ473" s="108"/>
      <c r="BR473" s="108"/>
      <c r="BS473" s="108"/>
      <c r="BT473" s="108"/>
      <c r="BU473" s="108"/>
      <c r="BV473" s="108"/>
      <c r="BW473" s="108"/>
      <c r="BX473" s="108"/>
      <c r="BY473" s="108"/>
      <c r="BZ473" s="108"/>
      <c r="CA473" s="108"/>
      <c r="CB473" s="108"/>
      <c r="CC473" s="108"/>
      <c r="CD473" s="108"/>
      <c r="CE473" s="108"/>
      <c r="CF473" s="108"/>
      <c r="CG473" s="108"/>
      <c r="CH473" s="108"/>
      <c r="CI473" s="108"/>
      <c r="CJ473" s="108"/>
      <c r="CK473" s="108"/>
      <c r="CL473" s="108"/>
      <c r="CM473" s="108"/>
      <c r="CN473" s="108"/>
      <c r="CO473" s="108"/>
      <c r="CP473" s="108"/>
      <c r="CQ473" s="108"/>
      <c r="CR473" s="108"/>
      <c r="CS473" s="108"/>
      <c r="CT473" s="108"/>
      <c r="CU473" s="108"/>
      <c r="CV473" s="108"/>
      <c r="CW473" s="108"/>
      <c r="CX473" s="108"/>
      <c r="CY473" s="108"/>
      <c r="CZ473" s="108"/>
      <c r="DA473" s="108"/>
      <c r="DB473" s="108"/>
      <c r="DC473" s="108"/>
      <c r="DD473" s="108"/>
      <c r="DE473" s="108"/>
      <c r="DF473" s="108"/>
      <c r="DG473" s="108"/>
      <c r="DH473" s="108"/>
      <c r="DI473" s="108"/>
      <c r="DJ473" s="108"/>
      <c r="DK473" s="108"/>
      <c r="DL473" s="108"/>
      <c r="DM473" s="108"/>
      <c r="DN473" s="108"/>
      <c r="DO473" s="108"/>
      <c r="DP473" s="108"/>
      <c r="DQ473" s="108"/>
      <c r="DR473" s="108"/>
      <c r="DS473" s="108"/>
      <c r="DT473" s="108"/>
      <c r="DU473" s="108"/>
      <c r="DV473" s="108"/>
      <c r="DW473" s="108"/>
      <c r="DX473" s="108"/>
      <c r="DY473" s="108"/>
      <c r="DZ473" s="108"/>
      <c r="EA473" s="108"/>
      <c r="EB473" s="108"/>
      <c r="EC473" s="108"/>
      <c r="ED473" s="108"/>
      <c r="EE473" s="108"/>
      <c r="EF473" s="108"/>
      <c r="EG473" s="108"/>
      <c r="EH473" s="108"/>
      <c r="EI473" s="108"/>
      <c r="EJ473" s="108"/>
      <c r="EK473" s="108"/>
      <c r="EL473" s="108"/>
      <c r="EM473" s="108"/>
      <c r="EN473" s="108"/>
      <c r="EO473" s="108"/>
      <c r="EP473" s="108"/>
      <c r="EQ473" s="108"/>
      <c r="ER473" s="108"/>
      <c r="ES473" s="108"/>
      <c r="ET473" s="108"/>
      <c r="EU473" s="108"/>
      <c r="EV473" s="108"/>
      <c r="EW473" s="108"/>
      <c r="EX473" s="108"/>
      <c r="EY473" s="108"/>
      <c r="EZ473" s="108"/>
      <c r="FA473" s="108"/>
      <c r="FB473" s="108"/>
      <c r="FC473" s="108"/>
      <c r="FD473" s="108"/>
      <c r="FE473" s="108"/>
      <c r="FF473" s="108"/>
      <c r="FG473" s="108"/>
      <c r="FH473" s="108"/>
      <c r="FI473" s="108"/>
      <c r="FJ473" s="108"/>
      <c r="FK473" s="108"/>
      <c r="FL473" s="108"/>
      <c r="FM473" s="108"/>
      <c r="FN473" s="108"/>
      <c r="FO473" s="108"/>
      <c r="FP473" s="108"/>
      <c r="FQ473" s="108"/>
      <c r="FR473" s="108"/>
      <c r="FS473" s="108"/>
      <c r="FT473" s="108"/>
      <c r="FU473" s="108"/>
      <c r="FV473" s="108"/>
      <c r="FW473" s="108"/>
      <c r="FX473" s="108"/>
      <c r="FY473" s="108"/>
      <c r="FZ473" s="108"/>
      <c r="GA473" s="108"/>
      <c r="GB473" s="108"/>
      <c r="GC473" s="108"/>
      <c r="GD473" s="108"/>
      <c r="GE473" s="108"/>
      <c r="GF473" s="108"/>
      <c r="GG473" s="108"/>
      <c r="GH473" s="108"/>
      <c r="GI473" s="108"/>
      <c r="GJ473" s="108"/>
      <c r="GK473" s="108"/>
      <c r="GL473" s="108"/>
      <c r="GM473" s="108"/>
      <c r="GN473" s="108"/>
      <c r="GO473" s="108"/>
      <c r="GP473" s="108"/>
      <c r="GQ473" s="108"/>
      <c r="GR473" s="108"/>
      <c r="GS473" s="108"/>
      <c r="GT473" s="108"/>
      <c r="GU473" s="108"/>
      <c r="GV473" s="108"/>
      <c r="GW473" s="108"/>
      <c r="GX473" s="108"/>
      <c r="GY473" s="108"/>
      <c r="GZ473" s="108"/>
      <c r="HA473" s="108"/>
      <c r="HB473" s="108"/>
      <c r="HC473" s="108"/>
      <c r="HD473" s="108"/>
      <c r="HE473" s="108"/>
      <c r="HF473" s="108"/>
      <c r="HG473" s="108"/>
      <c r="HH473" s="108"/>
      <c r="HI473" s="108"/>
      <c r="HJ473" s="108"/>
      <c r="HK473" s="108"/>
      <c r="HL473" s="108"/>
      <c r="HM473" s="108"/>
      <c r="HN473" s="108"/>
      <c r="HO473" s="108"/>
      <c r="HP473" s="108"/>
      <c r="HQ473" s="108"/>
      <c r="HR473" s="108"/>
      <c r="HS473" s="108"/>
      <c r="HT473" s="108"/>
      <c r="HU473" s="108"/>
      <c r="HV473" s="108"/>
      <c r="HW473" s="108"/>
      <c r="HX473" s="108"/>
      <c r="HY473" s="108"/>
      <c r="HZ473" s="108"/>
      <c r="IA473" s="108"/>
      <c r="IB473" s="108"/>
      <c r="IC473" s="108"/>
      <c r="ID473" s="108"/>
      <c r="IE473" s="108"/>
      <c r="IF473" s="108"/>
      <c r="IG473" s="108"/>
      <c r="IH473" s="108"/>
      <c r="II473" s="108"/>
      <c r="IJ473" s="108"/>
      <c r="IK473" s="108"/>
      <c r="IL473" s="108"/>
      <c r="IM473" s="108"/>
      <c r="IN473" s="108"/>
      <c r="IO473" s="108"/>
      <c r="IP473" s="108"/>
      <c r="IQ473" s="108"/>
      <c r="IR473" s="108"/>
      <c r="IS473" s="108"/>
      <c r="IT473" s="108"/>
      <c r="IU473" s="108"/>
      <c r="IV473" s="108"/>
      <c r="IW473" s="108"/>
    </row>
    <row r="474" customFormat="false" ht="26.25" hidden="false" customHeight="false" outlineLevel="0" collapsed="false">
      <c r="A474" s="128" t="n">
        <v>36867</v>
      </c>
      <c r="B474" s="101" t="s">
        <v>40</v>
      </c>
      <c r="C474" s="141" t="s">
        <v>643</v>
      </c>
      <c r="D474" s="142" t="s">
        <v>984</v>
      </c>
      <c r="E474" s="133"/>
      <c r="F474" s="133"/>
      <c r="G474" s="137" t="s">
        <v>58</v>
      </c>
      <c r="H474" s="137" t="n">
        <v>3</v>
      </c>
      <c r="I474" s="114" t="s">
        <v>985</v>
      </c>
      <c r="J474" s="102" t="s">
        <v>986</v>
      </c>
      <c r="K474" s="104" t="s">
        <v>571</v>
      </c>
      <c r="L474" s="104" t="s">
        <v>571</v>
      </c>
      <c r="M474" s="104" t="s">
        <v>571</v>
      </c>
      <c r="N474" s="105" t="n">
        <v>1</v>
      </c>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8"/>
      <c r="AL474" s="108"/>
      <c r="AM474" s="108"/>
      <c r="AN474" s="108"/>
      <c r="AO474" s="108"/>
      <c r="AP474" s="108"/>
      <c r="AQ474" s="108"/>
      <c r="AR474" s="108"/>
      <c r="AS474" s="108"/>
      <c r="AT474" s="108"/>
      <c r="AU474" s="108"/>
      <c r="AV474" s="108"/>
      <c r="AW474" s="108"/>
      <c r="AX474" s="108"/>
      <c r="AY474" s="108"/>
      <c r="AZ474" s="108"/>
      <c r="BA474" s="108"/>
      <c r="BB474" s="108"/>
      <c r="BC474" s="108"/>
      <c r="BD474" s="108"/>
      <c r="BE474" s="108"/>
      <c r="BF474" s="108"/>
      <c r="BG474" s="108"/>
      <c r="BH474" s="108"/>
      <c r="BI474" s="108"/>
      <c r="BJ474" s="108"/>
      <c r="BK474" s="108"/>
      <c r="BL474" s="108"/>
      <c r="BM474" s="108"/>
      <c r="BN474" s="108"/>
      <c r="BO474" s="108"/>
      <c r="BP474" s="108"/>
      <c r="BQ474" s="108"/>
      <c r="BR474" s="108"/>
      <c r="BS474" s="108"/>
      <c r="BT474" s="108"/>
      <c r="BU474" s="108"/>
      <c r="BV474" s="108"/>
      <c r="BW474" s="108"/>
      <c r="BX474" s="108"/>
      <c r="BY474" s="108"/>
      <c r="BZ474" s="108"/>
      <c r="CA474" s="108"/>
      <c r="CB474" s="108"/>
      <c r="CC474" s="108"/>
      <c r="CD474" s="108"/>
      <c r="CE474" s="108"/>
      <c r="CF474" s="108"/>
      <c r="CG474" s="108"/>
      <c r="CH474" s="108"/>
      <c r="CI474" s="108"/>
      <c r="CJ474" s="108"/>
      <c r="CK474" s="108"/>
      <c r="CL474" s="108"/>
      <c r="CM474" s="108"/>
      <c r="CN474" s="108"/>
      <c r="CO474" s="108"/>
      <c r="CP474" s="108"/>
      <c r="CQ474" s="108"/>
      <c r="CR474" s="108"/>
      <c r="CS474" s="108"/>
      <c r="CT474" s="108"/>
      <c r="CU474" s="108"/>
      <c r="CV474" s="108"/>
      <c r="CW474" s="108"/>
      <c r="CX474" s="108"/>
      <c r="CY474" s="108"/>
      <c r="CZ474" s="108"/>
      <c r="DA474" s="108"/>
      <c r="DB474" s="108"/>
      <c r="DC474" s="108"/>
      <c r="DD474" s="108"/>
      <c r="DE474" s="108"/>
      <c r="DF474" s="108"/>
      <c r="DG474" s="108"/>
      <c r="DH474" s="108"/>
      <c r="DI474" s="108"/>
      <c r="DJ474" s="108"/>
      <c r="DK474" s="108"/>
      <c r="DL474" s="108"/>
      <c r="DM474" s="108"/>
      <c r="DN474" s="108"/>
      <c r="DO474" s="108"/>
      <c r="DP474" s="108"/>
      <c r="DQ474" s="108"/>
      <c r="DR474" s="108"/>
      <c r="DS474" s="108"/>
      <c r="DT474" s="108"/>
      <c r="DU474" s="108"/>
      <c r="DV474" s="108"/>
      <c r="DW474" s="108"/>
      <c r="DX474" s="108"/>
      <c r="DY474" s="108"/>
      <c r="DZ474" s="108"/>
      <c r="EA474" s="108"/>
      <c r="EB474" s="108"/>
      <c r="EC474" s="108"/>
      <c r="ED474" s="108"/>
      <c r="EE474" s="108"/>
      <c r="EF474" s="108"/>
      <c r="EG474" s="108"/>
      <c r="EH474" s="108"/>
      <c r="EI474" s="108"/>
      <c r="EJ474" s="108"/>
      <c r="EK474" s="108"/>
      <c r="EL474" s="108"/>
      <c r="EM474" s="108"/>
      <c r="EN474" s="108"/>
      <c r="EO474" s="108"/>
      <c r="EP474" s="108"/>
      <c r="EQ474" s="108"/>
      <c r="ER474" s="108"/>
      <c r="ES474" s="108"/>
      <c r="ET474" s="108"/>
      <c r="EU474" s="108"/>
      <c r="EV474" s="108"/>
      <c r="EW474" s="108"/>
      <c r="EX474" s="108"/>
      <c r="EY474" s="108"/>
      <c r="EZ474" s="108"/>
      <c r="FA474" s="108"/>
      <c r="FB474" s="108"/>
      <c r="FC474" s="108"/>
      <c r="FD474" s="108"/>
      <c r="FE474" s="108"/>
      <c r="FF474" s="108"/>
      <c r="FG474" s="108"/>
      <c r="FH474" s="108"/>
      <c r="FI474" s="108"/>
      <c r="FJ474" s="108"/>
      <c r="FK474" s="108"/>
      <c r="FL474" s="108"/>
      <c r="FM474" s="108"/>
      <c r="FN474" s="108"/>
      <c r="FO474" s="108"/>
      <c r="FP474" s="108"/>
      <c r="FQ474" s="108"/>
      <c r="FR474" s="108"/>
      <c r="FS474" s="108"/>
      <c r="FT474" s="108"/>
      <c r="FU474" s="108"/>
      <c r="FV474" s="108"/>
      <c r="FW474" s="108"/>
      <c r="FX474" s="108"/>
      <c r="FY474" s="108"/>
      <c r="FZ474" s="108"/>
      <c r="GA474" s="108"/>
      <c r="GB474" s="108"/>
      <c r="GC474" s="108"/>
      <c r="GD474" s="108"/>
      <c r="GE474" s="108"/>
      <c r="GF474" s="108"/>
      <c r="GG474" s="108"/>
      <c r="GH474" s="108"/>
      <c r="GI474" s="108"/>
      <c r="GJ474" s="108"/>
      <c r="GK474" s="108"/>
      <c r="GL474" s="108"/>
      <c r="GM474" s="108"/>
      <c r="GN474" s="108"/>
      <c r="GO474" s="108"/>
      <c r="GP474" s="108"/>
      <c r="GQ474" s="108"/>
      <c r="GR474" s="108"/>
      <c r="GS474" s="108"/>
      <c r="GT474" s="108"/>
      <c r="GU474" s="108"/>
      <c r="GV474" s="108"/>
      <c r="GW474" s="108"/>
      <c r="GX474" s="108"/>
      <c r="GY474" s="108"/>
      <c r="GZ474" s="108"/>
      <c r="HA474" s="108"/>
      <c r="HB474" s="108"/>
      <c r="HC474" s="108"/>
      <c r="HD474" s="108"/>
      <c r="HE474" s="108"/>
      <c r="HF474" s="108"/>
      <c r="HG474" s="108"/>
      <c r="HH474" s="108"/>
      <c r="HI474" s="108"/>
      <c r="HJ474" s="108"/>
      <c r="HK474" s="108"/>
      <c r="HL474" s="108"/>
      <c r="HM474" s="108"/>
      <c r="HN474" s="108"/>
      <c r="HO474" s="108"/>
      <c r="HP474" s="108"/>
      <c r="HQ474" s="108"/>
      <c r="HR474" s="108"/>
      <c r="HS474" s="108"/>
      <c r="HT474" s="108"/>
      <c r="HU474" s="108"/>
      <c r="HV474" s="108"/>
      <c r="HW474" s="108"/>
      <c r="HX474" s="108"/>
      <c r="HY474" s="108"/>
      <c r="HZ474" s="108"/>
      <c r="IA474" s="108"/>
      <c r="IB474" s="108"/>
      <c r="IC474" s="108"/>
      <c r="ID474" s="108"/>
      <c r="IE474" s="108"/>
      <c r="IF474" s="108"/>
      <c r="IG474" s="108"/>
      <c r="IH474" s="108"/>
      <c r="II474" s="108"/>
      <c r="IJ474" s="108"/>
      <c r="IK474" s="108"/>
      <c r="IL474" s="108"/>
      <c r="IM474" s="108"/>
      <c r="IN474" s="108"/>
      <c r="IO474" s="108"/>
      <c r="IP474" s="108"/>
      <c r="IQ474" s="108"/>
      <c r="IR474" s="108"/>
      <c r="IS474" s="108"/>
      <c r="IT474" s="108"/>
      <c r="IU474" s="108"/>
      <c r="IV474" s="108"/>
      <c r="IW474" s="108"/>
    </row>
    <row r="475" customFormat="false" ht="27" hidden="false" customHeight="false" outlineLevel="0" collapsed="false">
      <c r="A475" s="128" t="n">
        <v>36866</v>
      </c>
      <c r="B475" s="101" t="s">
        <v>40</v>
      </c>
      <c r="C475" s="101" t="s">
        <v>46</v>
      </c>
      <c r="D475" s="101" t="s">
        <v>47</v>
      </c>
      <c r="E475" s="103"/>
      <c r="F475" s="103"/>
      <c r="G475" s="104" t="s">
        <v>58</v>
      </c>
      <c r="H475" s="103" t="n">
        <v>3</v>
      </c>
      <c r="I475" s="114" t="s">
        <v>987</v>
      </c>
      <c r="J475" s="101" t="s">
        <v>988</v>
      </c>
      <c r="K475" s="104" t="s">
        <v>571</v>
      </c>
      <c r="L475" s="104" t="s">
        <v>571</v>
      </c>
      <c r="M475" s="104" t="s">
        <v>571</v>
      </c>
      <c r="N475" s="105" t="n">
        <v>0</v>
      </c>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8"/>
      <c r="AL475" s="108"/>
      <c r="AM475" s="108"/>
      <c r="AN475" s="108"/>
      <c r="AO475" s="108"/>
      <c r="AP475" s="108"/>
      <c r="AQ475" s="108"/>
      <c r="AR475" s="108"/>
      <c r="AS475" s="108"/>
      <c r="AT475" s="108"/>
      <c r="AU475" s="108"/>
      <c r="AV475" s="108"/>
      <c r="AW475" s="108"/>
      <c r="AX475" s="108"/>
      <c r="AY475" s="108"/>
      <c r="AZ475" s="108"/>
      <c r="BA475" s="108"/>
      <c r="BB475" s="108"/>
      <c r="BC475" s="108"/>
      <c r="BD475" s="108"/>
      <c r="BE475" s="108"/>
      <c r="BF475" s="108"/>
      <c r="BG475" s="108"/>
      <c r="BH475" s="108"/>
      <c r="BI475" s="108"/>
      <c r="BJ475" s="108"/>
      <c r="BK475" s="108"/>
      <c r="BL475" s="108"/>
      <c r="BM475" s="108"/>
      <c r="BN475" s="108"/>
      <c r="BO475" s="108"/>
      <c r="BP475" s="108"/>
      <c r="BQ475" s="108"/>
      <c r="BR475" s="108"/>
      <c r="BS475" s="108"/>
      <c r="BT475" s="108"/>
      <c r="BU475" s="108"/>
      <c r="BV475" s="108"/>
      <c r="BW475" s="108"/>
      <c r="BX475" s="108"/>
      <c r="BY475" s="108"/>
      <c r="BZ475" s="108"/>
      <c r="CA475" s="108"/>
      <c r="CB475" s="108"/>
      <c r="CC475" s="108"/>
      <c r="CD475" s="108"/>
      <c r="CE475" s="108"/>
      <c r="CF475" s="108"/>
      <c r="CG475" s="108"/>
      <c r="CH475" s="108"/>
      <c r="CI475" s="108"/>
      <c r="CJ475" s="108"/>
      <c r="CK475" s="108"/>
      <c r="CL475" s="108"/>
      <c r="CM475" s="108"/>
      <c r="CN475" s="108"/>
      <c r="CO475" s="108"/>
      <c r="CP475" s="108"/>
      <c r="CQ475" s="108"/>
      <c r="CR475" s="108"/>
      <c r="CS475" s="108"/>
      <c r="CT475" s="108"/>
      <c r="CU475" s="108"/>
      <c r="CV475" s="108"/>
      <c r="CW475" s="108"/>
      <c r="CX475" s="108"/>
      <c r="CY475" s="108"/>
      <c r="CZ475" s="108"/>
      <c r="DA475" s="108"/>
      <c r="DB475" s="108"/>
      <c r="DC475" s="108"/>
      <c r="DD475" s="108"/>
      <c r="DE475" s="108"/>
      <c r="DF475" s="108"/>
      <c r="DG475" s="108"/>
      <c r="DH475" s="108"/>
      <c r="DI475" s="108"/>
      <c r="DJ475" s="108"/>
      <c r="DK475" s="108"/>
      <c r="DL475" s="108"/>
      <c r="DM475" s="108"/>
      <c r="DN475" s="108"/>
      <c r="DO475" s="108"/>
      <c r="DP475" s="108"/>
      <c r="DQ475" s="108"/>
      <c r="DR475" s="108"/>
      <c r="DS475" s="108"/>
      <c r="DT475" s="108"/>
      <c r="DU475" s="108"/>
      <c r="DV475" s="108"/>
      <c r="DW475" s="108"/>
      <c r="DX475" s="108"/>
      <c r="DY475" s="108"/>
      <c r="DZ475" s="108"/>
      <c r="EA475" s="108"/>
      <c r="EB475" s="108"/>
      <c r="EC475" s="108"/>
      <c r="ED475" s="108"/>
      <c r="EE475" s="108"/>
      <c r="EF475" s="108"/>
      <c r="EG475" s="108"/>
      <c r="EH475" s="108"/>
      <c r="EI475" s="108"/>
      <c r="EJ475" s="108"/>
      <c r="EK475" s="108"/>
      <c r="EL475" s="108"/>
      <c r="EM475" s="108"/>
      <c r="EN475" s="108"/>
      <c r="EO475" s="108"/>
      <c r="EP475" s="108"/>
      <c r="EQ475" s="108"/>
      <c r="ER475" s="108"/>
      <c r="ES475" s="108"/>
      <c r="ET475" s="108"/>
      <c r="EU475" s="108"/>
      <c r="EV475" s="108"/>
      <c r="EW475" s="108"/>
      <c r="EX475" s="108"/>
      <c r="EY475" s="108"/>
      <c r="EZ475" s="108"/>
      <c r="FA475" s="108"/>
      <c r="FB475" s="108"/>
      <c r="FC475" s="108"/>
      <c r="FD475" s="108"/>
      <c r="FE475" s="108"/>
      <c r="FF475" s="108"/>
      <c r="FG475" s="108"/>
      <c r="FH475" s="108"/>
      <c r="FI475" s="108"/>
      <c r="FJ475" s="108"/>
      <c r="FK475" s="108"/>
      <c r="FL475" s="108"/>
      <c r="FM475" s="108"/>
      <c r="FN475" s="108"/>
      <c r="FO475" s="108"/>
      <c r="FP475" s="108"/>
      <c r="FQ475" s="108"/>
      <c r="FR475" s="108"/>
      <c r="FS475" s="108"/>
      <c r="FT475" s="108"/>
      <c r="FU475" s="108"/>
      <c r="FV475" s="108"/>
      <c r="FW475" s="108"/>
      <c r="FX475" s="108"/>
      <c r="FY475" s="108"/>
      <c r="FZ475" s="108"/>
      <c r="GA475" s="108"/>
      <c r="GB475" s="108"/>
      <c r="GC475" s="108"/>
      <c r="GD475" s="108"/>
      <c r="GE475" s="108"/>
      <c r="GF475" s="108"/>
      <c r="GG475" s="108"/>
      <c r="GH475" s="108"/>
      <c r="GI475" s="108"/>
      <c r="GJ475" s="108"/>
      <c r="GK475" s="108"/>
      <c r="GL475" s="108"/>
      <c r="GM475" s="108"/>
      <c r="GN475" s="108"/>
      <c r="GO475" s="108"/>
      <c r="GP475" s="108"/>
      <c r="GQ475" s="108"/>
      <c r="GR475" s="108"/>
      <c r="GS475" s="108"/>
      <c r="GT475" s="108"/>
      <c r="GU475" s="108"/>
      <c r="GV475" s="108"/>
      <c r="GW475" s="108"/>
      <c r="GX475" s="108"/>
      <c r="GY475" s="108"/>
      <c r="GZ475" s="108"/>
      <c r="HA475" s="108"/>
      <c r="HB475" s="108"/>
      <c r="HC475" s="108"/>
      <c r="HD475" s="108"/>
      <c r="HE475" s="108"/>
      <c r="HF475" s="108"/>
      <c r="HG475" s="108"/>
      <c r="HH475" s="108"/>
      <c r="HI475" s="108"/>
      <c r="HJ475" s="108"/>
      <c r="HK475" s="108"/>
      <c r="HL475" s="108"/>
      <c r="HM475" s="108"/>
      <c r="HN475" s="108"/>
      <c r="HO475" s="108"/>
      <c r="HP475" s="108"/>
      <c r="HQ475" s="108"/>
      <c r="HR475" s="108"/>
      <c r="HS475" s="108"/>
      <c r="HT475" s="108"/>
      <c r="HU475" s="108"/>
      <c r="HV475" s="108"/>
      <c r="HW475" s="108"/>
      <c r="HX475" s="108"/>
      <c r="HY475" s="108"/>
      <c r="HZ475" s="108"/>
      <c r="IA475" s="108"/>
      <c r="IB475" s="108"/>
      <c r="IC475" s="108"/>
      <c r="ID475" s="108"/>
      <c r="IE475" s="108"/>
      <c r="IF475" s="108"/>
      <c r="IG475" s="108"/>
      <c r="IH475" s="108"/>
      <c r="II475" s="108"/>
      <c r="IJ475" s="108"/>
      <c r="IK475" s="108"/>
      <c r="IL475" s="108"/>
      <c r="IM475" s="108"/>
      <c r="IN475" s="108"/>
      <c r="IO475" s="108"/>
      <c r="IP475" s="108"/>
      <c r="IQ475" s="108"/>
      <c r="IR475" s="108"/>
      <c r="IS475" s="108"/>
      <c r="IT475" s="108"/>
      <c r="IU475" s="108"/>
      <c r="IV475" s="108"/>
      <c r="IW475" s="108"/>
    </row>
    <row r="476" customFormat="false" ht="40.5" hidden="false" customHeight="false" outlineLevel="0" collapsed="false">
      <c r="A476" s="128" t="n">
        <v>36866</v>
      </c>
      <c r="B476" s="101" t="s">
        <v>40</v>
      </c>
      <c r="C476" s="102" t="s">
        <v>989</v>
      </c>
      <c r="D476" s="101" t="s">
        <v>963</v>
      </c>
      <c r="E476" s="103"/>
      <c r="F476" s="103"/>
      <c r="G476" s="104" t="s">
        <v>58</v>
      </c>
      <c r="H476" s="103" t="n">
        <v>3</v>
      </c>
      <c r="I476" s="114" t="s">
        <v>990</v>
      </c>
      <c r="J476" s="101" t="s">
        <v>988</v>
      </c>
      <c r="K476" s="104" t="s">
        <v>575</v>
      </c>
      <c r="L476" s="104" t="s">
        <v>575</v>
      </c>
      <c r="M476" s="104" t="s">
        <v>575</v>
      </c>
      <c r="N476" s="105" t="n">
        <v>0</v>
      </c>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8"/>
      <c r="AL476" s="108"/>
      <c r="AM476" s="108"/>
      <c r="AN476" s="108"/>
      <c r="AO476" s="108"/>
      <c r="AP476" s="108"/>
      <c r="AQ476" s="108"/>
      <c r="AR476" s="108"/>
      <c r="AS476" s="108"/>
      <c r="AT476" s="108"/>
      <c r="AU476" s="108"/>
      <c r="AV476" s="108"/>
      <c r="AW476" s="108"/>
      <c r="AX476" s="108"/>
      <c r="AY476" s="108"/>
      <c r="AZ476" s="108"/>
      <c r="BA476" s="108"/>
      <c r="BB476" s="108"/>
      <c r="BC476" s="108"/>
      <c r="BD476" s="108"/>
      <c r="BE476" s="108"/>
      <c r="BF476" s="108"/>
      <c r="BG476" s="108"/>
      <c r="BH476" s="108"/>
      <c r="BI476" s="108"/>
      <c r="BJ476" s="108"/>
      <c r="BK476" s="108"/>
      <c r="BL476" s="108"/>
      <c r="BM476" s="108"/>
      <c r="BN476" s="108"/>
      <c r="BO476" s="108"/>
      <c r="BP476" s="108"/>
      <c r="BQ476" s="108"/>
      <c r="BR476" s="108"/>
      <c r="BS476" s="108"/>
      <c r="BT476" s="108"/>
      <c r="BU476" s="108"/>
      <c r="BV476" s="108"/>
      <c r="BW476" s="108"/>
      <c r="BX476" s="108"/>
      <c r="BY476" s="108"/>
      <c r="BZ476" s="108"/>
      <c r="CA476" s="108"/>
      <c r="CB476" s="108"/>
      <c r="CC476" s="108"/>
      <c r="CD476" s="108"/>
      <c r="CE476" s="108"/>
      <c r="CF476" s="108"/>
      <c r="CG476" s="108"/>
      <c r="CH476" s="108"/>
      <c r="CI476" s="108"/>
      <c r="CJ476" s="108"/>
      <c r="CK476" s="108"/>
      <c r="CL476" s="108"/>
      <c r="CM476" s="108"/>
      <c r="CN476" s="108"/>
      <c r="CO476" s="108"/>
      <c r="CP476" s="108"/>
      <c r="CQ476" s="108"/>
      <c r="CR476" s="108"/>
      <c r="CS476" s="108"/>
      <c r="CT476" s="108"/>
      <c r="CU476" s="108"/>
      <c r="CV476" s="108"/>
      <c r="CW476" s="108"/>
      <c r="CX476" s="108"/>
      <c r="CY476" s="108"/>
      <c r="CZ476" s="108"/>
      <c r="DA476" s="108"/>
      <c r="DB476" s="108"/>
      <c r="DC476" s="108"/>
      <c r="DD476" s="108"/>
      <c r="DE476" s="108"/>
      <c r="DF476" s="108"/>
      <c r="DG476" s="108"/>
      <c r="DH476" s="108"/>
      <c r="DI476" s="108"/>
      <c r="DJ476" s="108"/>
      <c r="DK476" s="108"/>
      <c r="DL476" s="108"/>
      <c r="DM476" s="108"/>
      <c r="DN476" s="108"/>
      <c r="DO476" s="108"/>
      <c r="DP476" s="108"/>
      <c r="DQ476" s="108"/>
      <c r="DR476" s="108"/>
      <c r="DS476" s="108"/>
      <c r="DT476" s="108"/>
      <c r="DU476" s="108"/>
      <c r="DV476" s="108"/>
      <c r="DW476" s="108"/>
      <c r="DX476" s="108"/>
      <c r="DY476" s="108"/>
      <c r="DZ476" s="108"/>
      <c r="EA476" s="108"/>
      <c r="EB476" s="108"/>
      <c r="EC476" s="108"/>
      <c r="ED476" s="108"/>
      <c r="EE476" s="108"/>
      <c r="EF476" s="108"/>
      <c r="EG476" s="108"/>
      <c r="EH476" s="108"/>
      <c r="EI476" s="108"/>
      <c r="EJ476" s="108"/>
      <c r="EK476" s="108"/>
      <c r="EL476" s="108"/>
      <c r="EM476" s="108"/>
      <c r="EN476" s="108"/>
      <c r="EO476" s="108"/>
      <c r="EP476" s="108"/>
      <c r="EQ476" s="108"/>
      <c r="ER476" s="108"/>
      <c r="ES476" s="108"/>
      <c r="ET476" s="108"/>
      <c r="EU476" s="108"/>
      <c r="EV476" s="108"/>
      <c r="EW476" s="108"/>
      <c r="EX476" s="108"/>
      <c r="EY476" s="108"/>
      <c r="EZ476" s="108"/>
      <c r="FA476" s="108"/>
      <c r="FB476" s="108"/>
      <c r="FC476" s="108"/>
      <c r="FD476" s="108"/>
      <c r="FE476" s="108"/>
      <c r="FF476" s="108"/>
      <c r="FG476" s="108"/>
      <c r="FH476" s="108"/>
      <c r="FI476" s="108"/>
      <c r="FJ476" s="108"/>
      <c r="FK476" s="108"/>
      <c r="FL476" s="108"/>
      <c r="FM476" s="108"/>
      <c r="FN476" s="108"/>
      <c r="FO476" s="108"/>
      <c r="FP476" s="108"/>
      <c r="FQ476" s="108"/>
      <c r="FR476" s="108"/>
      <c r="FS476" s="108"/>
      <c r="FT476" s="108"/>
      <c r="FU476" s="108"/>
      <c r="FV476" s="108"/>
      <c r="FW476" s="108"/>
      <c r="FX476" s="108"/>
      <c r="FY476" s="108"/>
      <c r="FZ476" s="108"/>
      <c r="GA476" s="108"/>
      <c r="GB476" s="108"/>
      <c r="GC476" s="108"/>
      <c r="GD476" s="108"/>
      <c r="GE476" s="108"/>
      <c r="GF476" s="108"/>
      <c r="GG476" s="108"/>
      <c r="GH476" s="108"/>
      <c r="GI476" s="108"/>
      <c r="GJ476" s="108"/>
      <c r="GK476" s="108"/>
      <c r="GL476" s="108"/>
      <c r="GM476" s="108"/>
      <c r="GN476" s="108"/>
      <c r="GO476" s="108"/>
      <c r="GP476" s="108"/>
      <c r="GQ476" s="108"/>
      <c r="GR476" s="108"/>
      <c r="GS476" s="108"/>
      <c r="GT476" s="108"/>
      <c r="GU476" s="108"/>
      <c r="GV476" s="108"/>
      <c r="GW476" s="108"/>
      <c r="GX476" s="108"/>
      <c r="GY476" s="108"/>
      <c r="GZ476" s="108"/>
      <c r="HA476" s="108"/>
      <c r="HB476" s="108"/>
      <c r="HC476" s="108"/>
      <c r="HD476" s="108"/>
      <c r="HE476" s="108"/>
      <c r="HF476" s="108"/>
      <c r="HG476" s="108"/>
      <c r="HH476" s="108"/>
      <c r="HI476" s="108"/>
      <c r="HJ476" s="108"/>
      <c r="HK476" s="108"/>
      <c r="HL476" s="108"/>
      <c r="HM476" s="108"/>
      <c r="HN476" s="108"/>
      <c r="HO476" s="108"/>
      <c r="HP476" s="108"/>
      <c r="HQ476" s="108"/>
      <c r="HR476" s="108"/>
      <c r="HS476" s="108"/>
      <c r="HT476" s="108"/>
      <c r="HU476" s="108"/>
      <c r="HV476" s="108"/>
      <c r="HW476" s="108"/>
      <c r="HX476" s="108"/>
      <c r="HY476" s="108"/>
      <c r="HZ476" s="108"/>
      <c r="IA476" s="108"/>
      <c r="IB476" s="108"/>
      <c r="IC476" s="108"/>
      <c r="ID476" s="108"/>
      <c r="IE476" s="108"/>
      <c r="IF476" s="108"/>
      <c r="IG476" s="108"/>
      <c r="IH476" s="108"/>
      <c r="II476" s="108"/>
      <c r="IJ476" s="108"/>
      <c r="IK476" s="108"/>
      <c r="IL476" s="108"/>
      <c r="IM476" s="108"/>
      <c r="IN476" s="108"/>
      <c r="IO476" s="108"/>
      <c r="IP476" s="108"/>
      <c r="IQ476" s="108"/>
      <c r="IR476" s="108"/>
      <c r="IS476" s="108"/>
      <c r="IT476" s="108"/>
      <c r="IU476" s="108"/>
      <c r="IV476" s="108"/>
      <c r="IW476" s="108"/>
    </row>
    <row r="477" customFormat="false" ht="40.5" hidden="false" customHeight="false" outlineLevel="0" collapsed="false">
      <c r="A477" s="128" t="n">
        <v>36866</v>
      </c>
      <c r="B477" s="101" t="s">
        <v>40</v>
      </c>
      <c r="C477" s="102" t="s">
        <v>991</v>
      </c>
      <c r="D477" s="101" t="s">
        <v>963</v>
      </c>
      <c r="E477" s="103"/>
      <c r="F477" s="103"/>
      <c r="G477" s="104" t="s">
        <v>58</v>
      </c>
      <c r="H477" s="103" t="n">
        <v>3</v>
      </c>
      <c r="I477" s="114" t="s">
        <v>990</v>
      </c>
      <c r="J477" s="101" t="s">
        <v>988</v>
      </c>
      <c r="K477" s="104" t="s">
        <v>575</v>
      </c>
      <c r="L477" s="104" t="s">
        <v>575</v>
      </c>
      <c r="M477" s="104" t="s">
        <v>575</v>
      </c>
      <c r="N477" s="105" t="n">
        <v>0</v>
      </c>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8"/>
      <c r="AL477" s="108"/>
      <c r="AM477" s="108"/>
      <c r="AN477" s="108"/>
      <c r="AO477" s="108"/>
      <c r="AP477" s="108"/>
      <c r="AQ477" s="108"/>
      <c r="AR477" s="108"/>
      <c r="AS477" s="108"/>
      <c r="AT477" s="108"/>
      <c r="AU477" s="108"/>
      <c r="AV477" s="108"/>
      <c r="AW477" s="108"/>
      <c r="AX477" s="108"/>
      <c r="AY477" s="108"/>
      <c r="AZ477" s="108"/>
      <c r="BA477" s="108"/>
      <c r="BB477" s="108"/>
      <c r="BC477" s="108"/>
      <c r="BD477" s="108"/>
      <c r="BE477" s="108"/>
      <c r="BF477" s="108"/>
      <c r="BG477" s="108"/>
      <c r="BH477" s="108"/>
      <c r="BI477" s="108"/>
      <c r="BJ477" s="108"/>
      <c r="BK477" s="108"/>
      <c r="BL477" s="108"/>
      <c r="BM477" s="108"/>
      <c r="BN477" s="108"/>
      <c r="BO477" s="108"/>
      <c r="BP477" s="108"/>
      <c r="BQ477" s="108"/>
      <c r="BR477" s="108"/>
      <c r="BS477" s="108"/>
      <c r="BT477" s="108"/>
      <c r="BU477" s="108"/>
      <c r="BV477" s="108"/>
      <c r="BW477" s="108"/>
      <c r="BX477" s="108"/>
      <c r="BY477" s="108"/>
      <c r="BZ477" s="108"/>
      <c r="CA477" s="108"/>
      <c r="CB477" s="108"/>
      <c r="CC477" s="108"/>
      <c r="CD477" s="108"/>
      <c r="CE477" s="108"/>
      <c r="CF477" s="108"/>
      <c r="CG477" s="108"/>
      <c r="CH477" s="108"/>
      <c r="CI477" s="108"/>
      <c r="CJ477" s="108"/>
      <c r="CK477" s="108"/>
      <c r="CL477" s="108"/>
      <c r="CM477" s="108"/>
      <c r="CN477" s="108"/>
      <c r="CO477" s="108"/>
      <c r="CP477" s="108"/>
      <c r="CQ477" s="108"/>
      <c r="CR477" s="108"/>
      <c r="CS477" s="108"/>
      <c r="CT477" s="108"/>
      <c r="CU477" s="108"/>
      <c r="CV477" s="108"/>
      <c r="CW477" s="108"/>
      <c r="CX477" s="108"/>
      <c r="CY477" s="108"/>
      <c r="CZ477" s="108"/>
      <c r="DA477" s="108"/>
      <c r="DB477" s="108"/>
      <c r="DC477" s="108"/>
      <c r="DD477" s="108"/>
      <c r="DE477" s="108"/>
      <c r="DF477" s="108"/>
      <c r="DG477" s="108"/>
      <c r="DH477" s="108"/>
      <c r="DI477" s="108"/>
      <c r="DJ477" s="108"/>
      <c r="DK477" s="108"/>
      <c r="DL477" s="108"/>
      <c r="DM477" s="108"/>
      <c r="DN477" s="108"/>
      <c r="DO477" s="108"/>
      <c r="DP477" s="108"/>
      <c r="DQ477" s="108"/>
      <c r="DR477" s="108"/>
      <c r="DS477" s="108"/>
      <c r="DT477" s="108"/>
      <c r="DU477" s="108"/>
      <c r="DV477" s="108"/>
      <c r="DW477" s="108"/>
      <c r="DX477" s="108"/>
      <c r="DY477" s="108"/>
      <c r="DZ477" s="108"/>
      <c r="EA477" s="108"/>
      <c r="EB477" s="108"/>
      <c r="EC477" s="108"/>
      <c r="ED477" s="108"/>
      <c r="EE477" s="108"/>
      <c r="EF477" s="108"/>
      <c r="EG477" s="108"/>
      <c r="EH477" s="108"/>
      <c r="EI477" s="108"/>
      <c r="EJ477" s="108"/>
      <c r="EK477" s="108"/>
      <c r="EL477" s="108"/>
      <c r="EM477" s="108"/>
      <c r="EN477" s="108"/>
      <c r="EO477" s="108"/>
      <c r="EP477" s="108"/>
      <c r="EQ477" s="108"/>
      <c r="ER477" s="108"/>
      <c r="ES477" s="108"/>
      <c r="ET477" s="108"/>
      <c r="EU477" s="108"/>
      <c r="EV477" s="108"/>
      <c r="EW477" s="108"/>
      <c r="EX477" s="108"/>
      <c r="EY477" s="108"/>
      <c r="EZ477" s="108"/>
      <c r="FA477" s="108"/>
      <c r="FB477" s="108"/>
      <c r="FC477" s="108"/>
      <c r="FD477" s="108"/>
      <c r="FE477" s="108"/>
      <c r="FF477" s="108"/>
      <c r="FG477" s="108"/>
      <c r="FH477" s="108"/>
      <c r="FI477" s="108"/>
      <c r="FJ477" s="108"/>
      <c r="FK477" s="108"/>
      <c r="FL477" s="108"/>
      <c r="FM477" s="108"/>
      <c r="FN477" s="108"/>
      <c r="FO477" s="108"/>
      <c r="FP477" s="108"/>
      <c r="FQ477" s="108"/>
      <c r="FR477" s="108"/>
      <c r="FS477" s="108"/>
      <c r="FT477" s="108"/>
      <c r="FU477" s="108"/>
      <c r="FV477" s="108"/>
      <c r="FW477" s="108"/>
      <c r="FX477" s="108"/>
      <c r="FY477" s="108"/>
      <c r="FZ477" s="108"/>
      <c r="GA477" s="108"/>
      <c r="GB477" s="108"/>
      <c r="GC477" s="108"/>
      <c r="GD477" s="108"/>
      <c r="GE477" s="108"/>
      <c r="GF477" s="108"/>
      <c r="GG477" s="108"/>
      <c r="GH477" s="108"/>
      <c r="GI477" s="108"/>
      <c r="GJ477" s="108"/>
      <c r="GK477" s="108"/>
      <c r="GL477" s="108"/>
      <c r="GM477" s="108"/>
      <c r="GN477" s="108"/>
      <c r="GO477" s="108"/>
      <c r="GP477" s="108"/>
      <c r="GQ477" s="108"/>
      <c r="GR477" s="108"/>
      <c r="GS477" s="108"/>
      <c r="GT477" s="108"/>
      <c r="GU477" s="108"/>
      <c r="GV477" s="108"/>
      <c r="GW477" s="108"/>
      <c r="GX477" s="108"/>
      <c r="GY477" s="108"/>
      <c r="GZ477" s="108"/>
      <c r="HA477" s="108"/>
      <c r="HB477" s="108"/>
      <c r="HC477" s="108"/>
      <c r="HD477" s="108"/>
      <c r="HE477" s="108"/>
      <c r="HF477" s="108"/>
      <c r="HG477" s="108"/>
      <c r="HH477" s="108"/>
      <c r="HI477" s="108"/>
      <c r="HJ477" s="108"/>
      <c r="HK477" s="108"/>
      <c r="HL477" s="108"/>
      <c r="HM477" s="108"/>
      <c r="HN477" s="108"/>
      <c r="HO477" s="108"/>
      <c r="HP477" s="108"/>
      <c r="HQ477" s="108"/>
      <c r="HR477" s="108"/>
      <c r="HS477" s="108"/>
      <c r="HT477" s="108"/>
      <c r="HU477" s="108"/>
      <c r="HV477" s="108"/>
      <c r="HW477" s="108"/>
      <c r="HX477" s="108"/>
      <c r="HY477" s="108"/>
      <c r="HZ477" s="108"/>
      <c r="IA477" s="108"/>
      <c r="IB477" s="108"/>
      <c r="IC477" s="108"/>
      <c r="ID477" s="108"/>
      <c r="IE477" s="108"/>
      <c r="IF477" s="108"/>
      <c r="IG477" s="108"/>
      <c r="IH477" s="108"/>
      <c r="II477" s="108"/>
      <c r="IJ477" s="108"/>
      <c r="IK477" s="108"/>
      <c r="IL477" s="108"/>
      <c r="IM477" s="108"/>
      <c r="IN477" s="108"/>
      <c r="IO477" s="108"/>
      <c r="IP477" s="108"/>
      <c r="IQ477" s="108"/>
      <c r="IR477" s="108"/>
      <c r="IS477" s="108"/>
      <c r="IT477" s="108"/>
      <c r="IU477" s="108"/>
      <c r="IV477" s="108"/>
      <c r="IW477" s="108"/>
    </row>
    <row r="478" customFormat="false" ht="40.5" hidden="false" customHeight="false" outlineLevel="0" collapsed="false">
      <c r="A478" s="128" t="n">
        <v>36866</v>
      </c>
      <c r="B478" s="101" t="s">
        <v>40</v>
      </c>
      <c r="C478" s="102" t="s">
        <v>992</v>
      </c>
      <c r="D478" s="101" t="s">
        <v>963</v>
      </c>
      <c r="E478" s="103"/>
      <c r="F478" s="103"/>
      <c r="G478" s="104" t="s">
        <v>58</v>
      </c>
      <c r="H478" s="103" t="n">
        <v>3</v>
      </c>
      <c r="I478" s="114" t="s">
        <v>990</v>
      </c>
      <c r="J478" s="101" t="s">
        <v>988</v>
      </c>
      <c r="K478" s="104" t="s">
        <v>575</v>
      </c>
      <c r="L478" s="104" t="s">
        <v>575</v>
      </c>
      <c r="M478" s="104" t="s">
        <v>575</v>
      </c>
      <c r="N478" s="105" t="n">
        <v>0</v>
      </c>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8"/>
      <c r="AL478" s="108"/>
      <c r="AM478" s="108"/>
      <c r="AN478" s="108"/>
      <c r="AO478" s="108"/>
      <c r="AP478" s="108"/>
      <c r="AQ478" s="108"/>
      <c r="AR478" s="108"/>
      <c r="AS478" s="108"/>
      <c r="AT478" s="108"/>
      <c r="AU478" s="108"/>
      <c r="AV478" s="108"/>
      <c r="AW478" s="108"/>
      <c r="AX478" s="108"/>
      <c r="AY478" s="108"/>
      <c r="AZ478" s="108"/>
      <c r="BA478" s="108"/>
      <c r="BB478" s="108"/>
      <c r="BC478" s="108"/>
      <c r="BD478" s="108"/>
      <c r="BE478" s="108"/>
      <c r="BF478" s="108"/>
      <c r="BG478" s="108"/>
      <c r="BH478" s="108"/>
      <c r="BI478" s="108"/>
      <c r="BJ478" s="108"/>
      <c r="BK478" s="108"/>
      <c r="BL478" s="108"/>
      <c r="BM478" s="108"/>
      <c r="BN478" s="108"/>
      <c r="BO478" s="108"/>
      <c r="BP478" s="108"/>
      <c r="BQ478" s="108"/>
      <c r="BR478" s="108"/>
      <c r="BS478" s="108"/>
      <c r="BT478" s="108"/>
      <c r="BU478" s="108"/>
      <c r="BV478" s="108"/>
      <c r="BW478" s="108"/>
      <c r="BX478" s="108"/>
      <c r="BY478" s="108"/>
      <c r="BZ478" s="108"/>
      <c r="CA478" s="108"/>
      <c r="CB478" s="108"/>
      <c r="CC478" s="108"/>
      <c r="CD478" s="108"/>
      <c r="CE478" s="108"/>
      <c r="CF478" s="108"/>
      <c r="CG478" s="108"/>
      <c r="CH478" s="108"/>
      <c r="CI478" s="108"/>
      <c r="CJ478" s="108"/>
      <c r="CK478" s="108"/>
      <c r="CL478" s="108"/>
      <c r="CM478" s="108"/>
      <c r="CN478" s="108"/>
      <c r="CO478" s="108"/>
      <c r="CP478" s="108"/>
      <c r="CQ478" s="108"/>
      <c r="CR478" s="108"/>
      <c r="CS478" s="108"/>
      <c r="CT478" s="108"/>
      <c r="CU478" s="108"/>
      <c r="CV478" s="108"/>
      <c r="CW478" s="108"/>
      <c r="CX478" s="108"/>
      <c r="CY478" s="108"/>
      <c r="CZ478" s="108"/>
      <c r="DA478" s="108"/>
      <c r="DB478" s="108"/>
      <c r="DC478" s="108"/>
      <c r="DD478" s="108"/>
      <c r="DE478" s="108"/>
      <c r="DF478" s="108"/>
      <c r="DG478" s="108"/>
      <c r="DH478" s="108"/>
      <c r="DI478" s="108"/>
      <c r="DJ478" s="108"/>
      <c r="DK478" s="108"/>
      <c r="DL478" s="108"/>
      <c r="DM478" s="108"/>
      <c r="DN478" s="108"/>
      <c r="DO478" s="108"/>
      <c r="DP478" s="108"/>
      <c r="DQ478" s="108"/>
      <c r="DR478" s="108"/>
      <c r="DS478" s="108"/>
      <c r="DT478" s="108"/>
      <c r="DU478" s="108"/>
      <c r="DV478" s="108"/>
      <c r="DW478" s="108"/>
      <c r="DX478" s="108"/>
      <c r="DY478" s="108"/>
      <c r="DZ478" s="108"/>
      <c r="EA478" s="108"/>
      <c r="EB478" s="108"/>
      <c r="EC478" s="108"/>
      <c r="ED478" s="108"/>
      <c r="EE478" s="108"/>
      <c r="EF478" s="108"/>
      <c r="EG478" s="108"/>
      <c r="EH478" s="108"/>
      <c r="EI478" s="108"/>
      <c r="EJ478" s="108"/>
      <c r="EK478" s="108"/>
      <c r="EL478" s="108"/>
      <c r="EM478" s="108"/>
      <c r="EN478" s="108"/>
      <c r="EO478" s="108"/>
      <c r="EP478" s="108"/>
      <c r="EQ478" s="108"/>
      <c r="ER478" s="108"/>
      <c r="ES478" s="108"/>
      <c r="ET478" s="108"/>
      <c r="EU478" s="108"/>
      <c r="EV478" s="108"/>
      <c r="EW478" s="108"/>
      <c r="EX478" s="108"/>
      <c r="EY478" s="108"/>
      <c r="EZ478" s="108"/>
      <c r="FA478" s="108"/>
      <c r="FB478" s="108"/>
      <c r="FC478" s="108"/>
      <c r="FD478" s="108"/>
      <c r="FE478" s="108"/>
      <c r="FF478" s="108"/>
      <c r="FG478" s="108"/>
      <c r="FH478" s="108"/>
      <c r="FI478" s="108"/>
      <c r="FJ478" s="108"/>
      <c r="FK478" s="108"/>
      <c r="FL478" s="108"/>
      <c r="FM478" s="108"/>
      <c r="FN478" s="108"/>
      <c r="FO478" s="108"/>
      <c r="FP478" s="108"/>
      <c r="FQ478" s="108"/>
      <c r="FR478" s="108"/>
      <c r="FS478" s="108"/>
      <c r="FT478" s="108"/>
      <c r="FU478" s="108"/>
      <c r="FV478" s="108"/>
      <c r="FW478" s="108"/>
      <c r="FX478" s="108"/>
      <c r="FY478" s="108"/>
      <c r="FZ478" s="108"/>
      <c r="GA478" s="108"/>
      <c r="GB478" s="108"/>
      <c r="GC478" s="108"/>
      <c r="GD478" s="108"/>
      <c r="GE478" s="108"/>
      <c r="GF478" s="108"/>
      <c r="GG478" s="108"/>
      <c r="GH478" s="108"/>
      <c r="GI478" s="108"/>
      <c r="GJ478" s="108"/>
      <c r="GK478" s="108"/>
      <c r="GL478" s="108"/>
      <c r="GM478" s="108"/>
      <c r="GN478" s="108"/>
      <c r="GO478" s="108"/>
      <c r="GP478" s="108"/>
      <c r="GQ478" s="108"/>
      <c r="GR478" s="108"/>
      <c r="GS478" s="108"/>
      <c r="GT478" s="108"/>
      <c r="GU478" s="108"/>
      <c r="GV478" s="108"/>
      <c r="GW478" s="108"/>
      <c r="GX478" s="108"/>
      <c r="GY478" s="108"/>
      <c r="GZ478" s="108"/>
      <c r="HA478" s="108"/>
      <c r="HB478" s="108"/>
      <c r="HC478" s="108"/>
      <c r="HD478" s="108"/>
      <c r="HE478" s="108"/>
      <c r="HF478" s="108"/>
      <c r="HG478" s="108"/>
      <c r="HH478" s="108"/>
      <c r="HI478" s="108"/>
      <c r="HJ478" s="108"/>
      <c r="HK478" s="108"/>
      <c r="HL478" s="108"/>
      <c r="HM478" s="108"/>
      <c r="HN478" s="108"/>
      <c r="HO478" s="108"/>
      <c r="HP478" s="108"/>
      <c r="HQ478" s="108"/>
      <c r="HR478" s="108"/>
      <c r="HS478" s="108"/>
      <c r="HT478" s="108"/>
      <c r="HU478" s="108"/>
      <c r="HV478" s="108"/>
      <c r="HW478" s="108"/>
      <c r="HX478" s="108"/>
      <c r="HY478" s="108"/>
      <c r="HZ478" s="108"/>
      <c r="IA478" s="108"/>
      <c r="IB478" s="108"/>
      <c r="IC478" s="108"/>
      <c r="ID478" s="108"/>
      <c r="IE478" s="108"/>
      <c r="IF478" s="108"/>
      <c r="IG478" s="108"/>
      <c r="IH478" s="108"/>
      <c r="II478" s="108"/>
      <c r="IJ478" s="108"/>
      <c r="IK478" s="108"/>
      <c r="IL478" s="108"/>
      <c r="IM478" s="108"/>
      <c r="IN478" s="108"/>
      <c r="IO478" s="108"/>
      <c r="IP478" s="108"/>
      <c r="IQ478" s="108"/>
      <c r="IR478" s="108"/>
      <c r="IS478" s="108"/>
      <c r="IT478" s="108"/>
      <c r="IU478" s="108"/>
      <c r="IV478" s="108"/>
      <c r="IW478" s="108"/>
    </row>
    <row r="479" customFormat="false" ht="13.5" hidden="false" customHeight="false" outlineLevel="0" collapsed="false">
      <c r="A479" s="128" t="n">
        <v>36866</v>
      </c>
      <c r="B479" s="101" t="s">
        <v>993</v>
      </c>
      <c r="C479" s="102" t="s">
        <v>994</v>
      </c>
      <c r="D479" s="101" t="s">
        <v>957</v>
      </c>
      <c r="E479" s="103"/>
      <c r="F479" s="103"/>
      <c r="G479" s="104" t="s">
        <v>58</v>
      </c>
      <c r="H479" s="103" t="n">
        <v>3</v>
      </c>
      <c r="I479" s="114" t="s">
        <v>995</v>
      </c>
      <c r="J479" s="101" t="s">
        <v>996</v>
      </c>
      <c r="K479" s="104" t="s">
        <v>571</v>
      </c>
      <c r="L479" s="104" t="s">
        <v>571</v>
      </c>
      <c r="M479" s="104" t="s">
        <v>571</v>
      </c>
      <c r="N479" s="105" t="n">
        <v>0</v>
      </c>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8"/>
      <c r="AL479" s="108"/>
      <c r="AM479" s="108"/>
      <c r="AN479" s="108"/>
      <c r="AO479" s="108"/>
      <c r="AP479" s="108"/>
      <c r="AQ479" s="108"/>
      <c r="AR479" s="108"/>
      <c r="AS479" s="108"/>
      <c r="AT479" s="108"/>
      <c r="AU479" s="108"/>
      <c r="AV479" s="108"/>
      <c r="AW479" s="108"/>
      <c r="AX479" s="108"/>
      <c r="AY479" s="108"/>
      <c r="AZ479" s="108"/>
      <c r="BA479" s="108"/>
      <c r="BB479" s="108"/>
      <c r="BC479" s="108"/>
      <c r="BD479" s="108"/>
      <c r="BE479" s="108"/>
      <c r="BF479" s="108"/>
      <c r="BG479" s="108"/>
      <c r="BH479" s="108"/>
      <c r="BI479" s="108"/>
      <c r="BJ479" s="108"/>
      <c r="BK479" s="108"/>
      <c r="BL479" s="108"/>
      <c r="BM479" s="108"/>
      <c r="BN479" s="108"/>
      <c r="BO479" s="108"/>
      <c r="BP479" s="108"/>
      <c r="BQ479" s="108"/>
      <c r="BR479" s="108"/>
      <c r="BS479" s="108"/>
      <c r="BT479" s="108"/>
      <c r="BU479" s="108"/>
      <c r="BV479" s="108"/>
      <c r="BW479" s="108"/>
      <c r="BX479" s="108"/>
      <c r="BY479" s="108"/>
      <c r="BZ479" s="108"/>
      <c r="CA479" s="108"/>
      <c r="CB479" s="108"/>
      <c r="CC479" s="108"/>
      <c r="CD479" s="108"/>
      <c r="CE479" s="108"/>
      <c r="CF479" s="108"/>
      <c r="CG479" s="108"/>
      <c r="CH479" s="108"/>
      <c r="CI479" s="108"/>
      <c r="CJ479" s="108"/>
      <c r="CK479" s="108"/>
      <c r="CL479" s="108"/>
      <c r="CM479" s="108"/>
      <c r="CN479" s="108"/>
      <c r="CO479" s="108"/>
      <c r="CP479" s="108"/>
      <c r="CQ479" s="108"/>
      <c r="CR479" s="108"/>
      <c r="CS479" s="108"/>
      <c r="CT479" s="108"/>
      <c r="CU479" s="108"/>
      <c r="CV479" s="108"/>
      <c r="CW479" s="108"/>
      <c r="CX479" s="108"/>
      <c r="CY479" s="108"/>
      <c r="CZ479" s="108"/>
      <c r="DA479" s="108"/>
      <c r="DB479" s="108"/>
      <c r="DC479" s="108"/>
      <c r="DD479" s="108"/>
      <c r="DE479" s="108"/>
      <c r="DF479" s="108"/>
      <c r="DG479" s="108"/>
      <c r="DH479" s="108"/>
      <c r="DI479" s="108"/>
      <c r="DJ479" s="108"/>
      <c r="DK479" s="108"/>
      <c r="DL479" s="108"/>
      <c r="DM479" s="108"/>
      <c r="DN479" s="108"/>
      <c r="DO479" s="108"/>
      <c r="DP479" s="108"/>
      <c r="DQ479" s="108"/>
      <c r="DR479" s="108"/>
      <c r="DS479" s="108"/>
      <c r="DT479" s="108"/>
      <c r="DU479" s="108"/>
      <c r="DV479" s="108"/>
      <c r="DW479" s="108"/>
      <c r="DX479" s="108"/>
      <c r="DY479" s="108"/>
      <c r="DZ479" s="108"/>
      <c r="EA479" s="108"/>
      <c r="EB479" s="108"/>
      <c r="EC479" s="108"/>
      <c r="ED479" s="108"/>
      <c r="EE479" s="108"/>
      <c r="EF479" s="108"/>
      <c r="EG479" s="108"/>
      <c r="EH479" s="108"/>
      <c r="EI479" s="108"/>
      <c r="EJ479" s="108"/>
      <c r="EK479" s="108"/>
      <c r="EL479" s="108"/>
      <c r="EM479" s="108"/>
      <c r="EN479" s="108"/>
      <c r="EO479" s="108"/>
      <c r="EP479" s="108"/>
      <c r="EQ479" s="108"/>
      <c r="ER479" s="108"/>
      <c r="ES479" s="108"/>
      <c r="ET479" s="108"/>
      <c r="EU479" s="108"/>
      <c r="EV479" s="108"/>
      <c r="EW479" s="108"/>
      <c r="EX479" s="108"/>
      <c r="EY479" s="108"/>
      <c r="EZ479" s="108"/>
      <c r="FA479" s="108"/>
      <c r="FB479" s="108"/>
      <c r="FC479" s="108"/>
      <c r="FD479" s="108"/>
      <c r="FE479" s="108"/>
      <c r="FF479" s="108"/>
      <c r="FG479" s="108"/>
      <c r="FH479" s="108"/>
      <c r="FI479" s="108"/>
      <c r="FJ479" s="108"/>
      <c r="FK479" s="108"/>
      <c r="FL479" s="108"/>
      <c r="FM479" s="108"/>
      <c r="FN479" s="108"/>
      <c r="FO479" s="108"/>
      <c r="FP479" s="108"/>
      <c r="FQ479" s="108"/>
      <c r="FR479" s="108"/>
      <c r="FS479" s="108"/>
      <c r="FT479" s="108"/>
      <c r="FU479" s="108"/>
      <c r="FV479" s="108"/>
      <c r="FW479" s="108"/>
      <c r="FX479" s="108"/>
      <c r="FY479" s="108"/>
      <c r="FZ479" s="108"/>
      <c r="GA479" s="108"/>
      <c r="GB479" s="108"/>
      <c r="GC479" s="108"/>
      <c r="GD479" s="108"/>
      <c r="GE479" s="108"/>
      <c r="GF479" s="108"/>
      <c r="GG479" s="108"/>
      <c r="GH479" s="108"/>
      <c r="GI479" s="108"/>
      <c r="GJ479" s="108"/>
      <c r="GK479" s="108"/>
      <c r="GL479" s="108"/>
      <c r="GM479" s="108"/>
      <c r="GN479" s="108"/>
      <c r="GO479" s="108"/>
      <c r="GP479" s="108"/>
      <c r="GQ479" s="108"/>
      <c r="GR479" s="108"/>
      <c r="GS479" s="108"/>
      <c r="GT479" s="108"/>
      <c r="GU479" s="108"/>
      <c r="GV479" s="108"/>
      <c r="GW479" s="108"/>
      <c r="GX479" s="108"/>
      <c r="GY479" s="108"/>
      <c r="GZ479" s="108"/>
      <c r="HA479" s="108"/>
      <c r="HB479" s="108"/>
      <c r="HC479" s="108"/>
      <c r="HD479" s="108"/>
      <c r="HE479" s="108"/>
      <c r="HF479" s="108"/>
      <c r="HG479" s="108"/>
      <c r="HH479" s="108"/>
      <c r="HI479" s="108"/>
      <c r="HJ479" s="108"/>
      <c r="HK479" s="108"/>
      <c r="HL479" s="108"/>
      <c r="HM479" s="108"/>
      <c r="HN479" s="108"/>
      <c r="HO479" s="108"/>
      <c r="HP479" s="108"/>
      <c r="HQ479" s="108"/>
      <c r="HR479" s="108"/>
      <c r="HS479" s="108"/>
      <c r="HT479" s="108"/>
      <c r="HU479" s="108"/>
      <c r="HV479" s="108"/>
      <c r="HW479" s="108"/>
      <c r="HX479" s="108"/>
      <c r="HY479" s="108"/>
      <c r="HZ479" s="108"/>
      <c r="IA479" s="108"/>
      <c r="IB479" s="108"/>
      <c r="IC479" s="108"/>
      <c r="ID479" s="108"/>
      <c r="IE479" s="108"/>
      <c r="IF479" s="108"/>
      <c r="IG479" s="108"/>
      <c r="IH479" s="108"/>
      <c r="II479" s="108"/>
      <c r="IJ479" s="108"/>
      <c r="IK479" s="108"/>
      <c r="IL479" s="108"/>
      <c r="IM479" s="108"/>
      <c r="IN479" s="108"/>
      <c r="IO479" s="108"/>
      <c r="IP479" s="108"/>
      <c r="IQ479" s="108"/>
      <c r="IR479" s="108"/>
      <c r="IS479" s="108"/>
      <c r="IT479" s="108"/>
      <c r="IU479" s="108"/>
      <c r="IV479" s="108"/>
      <c r="IW479" s="108"/>
    </row>
    <row r="480" customFormat="false" ht="40.5" hidden="false" customHeight="false" outlineLevel="0" collapsed="false">
      <c r="A480" s="128" t="n">
        <v>36866</v>
      </c>
      <c r="B480" s="101" t="s">
        <v>997</v>
      </c>
      <c r="C480" s="102" t="s">
        <v>998</v>
      </c>
      <c r="D480" s="101" t="s">
        <v>963</v>
      </c>
      <c r="E480" s="103"/>
      <c r="F480" s="103"/>
      <c r="G480" s="104" t="s">
        <v>999</v>
      </c>
      <c r="H480" s="103" t="n">
        <v>1</v>
      </c>
      <c r="I480" s="114" t="s">
        <v>1000</v>
      </c>
      <c r="J480" s="101" t="s">
        <v>1001</v>
      </c>
      <c r="K480" s="104" t="s">
        <v>575</v>
      </c>
      <c r="L480" s="104" t="s">
        <v>571</v>
      </c>
      <c r="M480" s="104" t="s">
        <v>575</v>
      </c>
      <c r="N480" s="105" t="n">
        <v>0</v>
      </c>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8"/>
      <c r="AL480" s="108"/>
      <c r="AM480" s="108"/>
      <c r="AN480" s="108"/>
      <c r="AO480" s="108"/>
      <c r="AP480" s="108"/>
      <c r="AQ480" s="108"/>
      <c r="AR480" s="108"/>
      <c r="AS480" s="108"/>
      <c r="AT480" s="108"/>
      <c r="AU480" s="108"/>
      <c r="AV480" s="108"/>
      <c r="AW480" s="108"/>
      <c r="AX480" s="108"/>
      <c r="AY480" s="108"/>
      <c r="AZ480" s="108"/>
      <c r="BA480" s="108"/>
      <c r="BB480" s="108"/>
      <c r="BC480" s="108"/>
      <c r="BD480" s="108"/>
      <c r="BE480" s="108"/>
      <c r="BF480" s="108"/>
      <c r="BG480" s="108"/>
      <c r="BH480" s="108"/>
      <c r="BI480" s="108"/>
      <c r="BJ480" s="108"/>
      <c r="BK480" s="108"/>
      <c r="BL480" s="108"/>
      <c r="BM480" s="108"/>
      <c r="BN480" s="108"/>
      <c r="BO480" s="108"/>
      <c r="BP480" s="108"/>
      <c r="BQ480" s="108"/>
      <c r="BR480" s="108"/>
      <c r="BS480" s="108"/>
      <c r="BT480" s="108"/>
      <c r="BU480" s="108"/>
      <c r="BV480" s="108"/>
      <c r="BW480" s="108"/>
      <c r="BX480" s="108"/>
      <c r="BY480" s="108"/>
      <c r="BZ480" s="108"/>
      <c r="CA480" s="108"/>
      <c r="CB480" s="108"/>
      <c r="CC480" s="108"/>
      <c r="CD480" s="108"/>
      <c r="CE480" s="108"/>
      <c r="CF480" s="108"/>
      <c r="CG480" s="108"/>
      <c r="CH480" s="108"/>
      <c r="CI480" s="108"/>
      <c r="CJ480" s="108"/>
      <c r="CK480" s="108"/>
      <c r="CL480" s="108"/>
      <c r="CM480" s="108"/>
      <c r="CN480" s="108"/>
      <c r="CO480" s="108"/>
      <c r="CP480" s="108"/>
      <c r="CQ480" s="108"/>
      <c r="CR480" s="108"/>
      <c r="CS480" s="108"/>
      <c r="CT480" s="108"/>
      <c r="CU480" s="108"/>
      <c r="CV480" s="108"/>
      <c r="CW480" s="108"/>
      <c r="CX480" s="108"/>
      <c r="CY480" s="108"/>
      <c r="CZ480" s="108"/>
      <c r="DA480" s="108"/>
      <c r="DB480" s="108"/>
      <c r="DC480" s="108"/>
      <c r="DD480" s="108"/>
      <c r="DE480" s="108"/>
      <c r="DF480" s="108"/>
      <c r="DG480" s="108"/>
      <c r="DH480" s="108"/>
      <c r="DI480" s="108"/>
      <c r="DJ480" s="108"/>
      <c r="DK480" s="108"/>
      <c r="DL480" s="108"/>
      <c r="DM480" s="108"/>
      <c r="DN480" s="108"/>
      <c r="DO480" s="108"/>
      <c r="DP480" s="108"/>
      <c r="DQ480" s="108"/>
      <c r="DR480" s="108"/>
      <c r="DS480" s="108"/>
      <c r="DT480" s="108"/>
      <c r="DU480" s="108"/>
      <c r="DV480" s="108"/>
      <c r="DW480" s="108"/>
      <c r="DX480" s="108"/>
      <c r="DY480" s="108"/>
      <c r="DZ480" s="108"/>
      <c r="EA480" s="108"/>
      <c r="EB480" s="108"/>
      <c r="EC480" s="108"/>
      <c r="ED480" s="108"/>
      <c r="EE480" s="108"/>
      <c r="EF480" s="108"/>
      <c r="EG480" s="108"/>
      <c r="EH480" s="108"/>
      <c r="EI480" s="108"/>
      <c r="EJ480" s="108"/>
      <c r="EK480" s="108"/>
      <c r="EL480" s="108"/>
      <c r="EM480" s="108"/>
      <c r="EN480" s="108"/>
      <c r="EO480" s="108"/>
      <c r="EP480" s="108"/>
      <c r="EQ480" s="108"/>
      <c r="ER480" s="108"/>
      <c r="ES480" s="108"/>
      <c r="ET480" s="108"/>
      <c r="EU480" s="108"/>
      <c r="EV480" s="108"/>
      <c r="EW480" s="108"/>
      <c r="EX480" s="108"/>
      <c r="EY480" s="108"/>
      <c r="EZ480" s="108"/>
      <c r="FA480" s="108"/>
      <c r="FB480" s="108"/>
      <c r="FC480" s="108"/>
      <c r="FD480" s="108"/>
      <c r="FE480" s="108"/>
      <c r="FF480" s="108"/>
      <c r="FG480" s="108"/>
      <c r="FH480" s="108"/>
      <c r="FI480" s="108"/>
      <c r="FJ480" s="108"/>
      <c r="FK480" s="108"/>
      <c r="FL480" s="108"/>
      <c r="FM480" s="108"/>
      <c r="FN480" s="108"/>
      <c r="FO480" s="108"/>
      <c r="FP480" s="108"/>
      <c r="FQ480" s="108"/>
      <c r="FR480" s="108"/>
      <c r="FS480" s="108"/>
      <c r="FT480" s="108"/>
      <c r="FU480" s="108"/>
      <c r="FV480" s="108"/>
      <c r="FW480" s="108"/>
      <c r="FX480" s="108"/>
      <c r="FY480" s="108"/>
      <c r="FZ480" s="108"/>
      <c r="GA480" s="108"/>
      <c r="GB480" s="108"/>
      <c r="GC480" s="108"/>
      <c r="GD480" s="108"/>
      <c r="GE480" s="108"/>
      <c r="GF480" s="108"/>
      <c r="GG480" s="108"/>
      <c r="GH480" s="108"/>
      <c r="GI480" s="108"/>
      <c r="GJ480" s="108"/>
      <c r="GK480" s="108"/>
      <c r="GL480" s="108"/>
      <c r="GM480" s="108"/>
      <c r="GN480" s="108"/>
      <c r="GO480" s="108"/>
      <c r="GP480" s="108"/>
      <c r="GQ480" s="108"/>
      <c r="GR480" s="108"/>
      <c r="GS480" s="108"/>
      <c r="GT480" s="108"/>
      <c r="GU480" s="108"/>
      <c r="GV480" s="108"/>
      <c r="GW480" s="108"/>
      <c r="GX480" s="108"/>
      <c r="GY480" s="108"/>
      <c r="GZ480" s="108"/>
      <c r="HA480" s="108"/>
      <c r="HB480" s="108"/>
      <c r="HC480" s="108"/>
      <c r="HD480" s="108"/>
      <c r="HE480" s="108"/>
      <c r="HF480" s="108"/>
      <c r="HG480" s="108"/>
      <c r="HH480" s="108"/>
      <c r="HI480" s="108"/>
      <c r="HJ480" s="108"/>
      <c r="HK480" s="108"/>
      <c r="HL480" s="108"/>
      <c r="HM480" s="108"/>
      <c r="HN480" s="108"/>
      <c r="HO480" s="108"/>
      <c r="HP480" s="108"/>
      <c r="HQ480" s="108"/>
      <c r="HR480" s="108"/>
      <c r="HS480" s="108"/>
      <c r="HT480" s="108"/>
      <c r="HU480" s="108"/>
      <c r="HV480" s="108"/>
      <c r="HW480" s="108"/>
      <c r="HX480" s="108"/>
      <c r="HY480" s="108"/>
      <c r="HZ480" s="108"/>
      <c r="IA480" s="108"/>
      <c r="IB480" s="108"/>
      <c r="IC480" s="108"/>
      <c r="ID480" s="108"/>
      <c r="IE480" s="108"/>
      <c r="IF480" s="108"/>
      <c r="IG480" s="108"/>
      <c r="IH480" s="108"/>
      <c r="II480" s="108"/>
      <c r="IJ480" s="108"/>
      <c r="IK480" s="108"/>
      <c r="IL480" s="108"/>
      <c r="IM480" s="108"/>
      <c r="IN480" s="108"/>
      <c r="IO480" s="108"/>
      <c r="IP480" s="108"/>
      <c r="IQ480" s="108"/>
      <c r="IR480" s="108"/>
      <c r="IS480" s="108"/>
      <c r="IT480" s="108"/>
      <c r="IU480" s="108"/>
      <c r="IV480" s="108"/>
      <c r="IW480" s="108"/>
    </row>
    <row r="481" customFormat="false" ht="14.25" hidden="false" customHeight="false" outlineLevel="0" collapsed="false">
      <c r="A481" s="128" t="n">
        <v>36866</v>
      </c>
      <c r="B481" s="101" t="s">
        <v>1002</v>
      </c>
      <c r="C481" s="102"/>
      <c r="D481" s="101"/>
      <c r="E481" s="103"/>
      <c r="F481" s="103"/>
      <c r="G481" s="104" t="s">
        <v>58</v>
      </c>
      <c r="H481" s="103" t="n">
        <v>3</v>
      </c>
      <c r="I481" s="130" t="s">
        <v>1003</v>
      </c>
      <c r="J481" s="101" t="s">
        <v>1004</v>
      </c>
      <c r="K481" s="104" t="s">
        <v>575</v>
      </c>
      <c r="L481" s="104" t="s">
        <v>571</v>
      </c>
      <c r="M481" s="104" t="s">
        <v>575</v>
      </c>
      <c r="N481" s="105" t="n">
        <v>0</v>
      </c>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8"/>
      <c r="AL481" s="108"/>
      <c r="AM481" s="108"/>
      <c r="AN481" s="108"/>
      <c r="AO481" s="108"/>
      <c r="AP481" s="108"/>
      <c r="AQ481" s="108"/>
      <c r="AR481" s="108"/>
      <c r="AS481" s="108"/>
      <c r="AT481" s="108"/>
      <c r="AU481" s="108"/>
      <c r="AV481" s="108"/>
      <c r="AW481" s="108"/>
      <c r="AX481" s="108"/>
      <c r="AY481" s="108"/>
      <c r="AZ481" s="108"/>
      <c r="BA481" s="108"/>
      <c r="BB481" s="108"/>
      <c r="BC481" s="108"/>
      <c r="BD481" s="108"/>
      <c r="BE481" s="108"/>
      <c r="BF481" s="108"/>
      <c r="BG481" s="108"/>
      <c r="BH481" s="108"/>
      <c r="BI481" s="108"/>
      <c r="BJ481" s="108"/>
      <c r="BK481" s="108"/>
      <c r="BL481" s="108"/>
      <c r="BM481" s="108"/>
      <c r="BN481" s="108"/>
      <c r="BO481" s="108"/>
      <c r="BP481" s="108"/>
      <c r="BQ481" s="108"/>
      <c r="BR481" s="108"/>
      <c r="BS481" s="108"/>
      <c r="BT481" s="108"/>
      <c r="BU481" s="108"/>
      <c r="BV481" s="108"/>
      <c r="BW481" s="108"/>
      <c r="BX481" s="108"/>
      <c r="BY481" s="108"/>
      <c r="BZ481" s="108"/>
      <c r="CA481" s="108"/>
      <c r="CB481" s="108"/>
      <c r="CC481" s="108"/>
      <c r="CD481" s="108"/>
      <c r="CE481" s="108"/>
      <c r="CF481" s="108"/>
      <c r="CG481" s="108"/>
      <c r="CH481" s="108"/>
      <c r="CI481" s="108"/>
      <c r="CJ481" s="108"/>
      <c r="CK481" s="108"/>
      <c r="CL481" s="108"/>
      <c r="CM481" s="108"/>
      <c r="CN481" s="108"/>
      <c r="CO481" s="108"/>
      <c r="CP481" s="108"/>
      <c r="CQ481" s="108"/>
      <c r="CR481" s="108"/>
      <c r="CS481" s="108"/>
      <c r="CT481" s="108"/>
      <c r="CU481" s="108"/>
      <c r="CV481" s="108"/>
      <c r="CW481" s="108"/>
      <c r="CX481" s="108"/>
      <c r="CY481" s="108"/>
      <c r="CZ481" s="108"/>
      <c r="DA481" s="108"/>
      <c r="DB481" s="108"/>
      <c r="DC481" s="108"/>
      <c r="DD481" s="108"/>
      <c r="DE481" s="108"/>
      <c r="DF481" s="108"/>
      <c r="DG481" s="108"/>
      <c r="DH481" s="108"/>
      <c r="DI481" s="108"/>
      <c r="DJ481" s="108"/>
      <c r="DK481" s="108"/>
      <c r="DL481" s="108"/>
      <c r="DM481" s="108"/>
      <c r="DN481" s="108"/>
      <c r="DO481" s="108"/>
      <c r="DP481" s="108"/>
      <c r="DQ481" s="108"/>
      <c r="DR481" s="108"/>
      <c r="DS481" s="108"/>
      <c r="DT481" s="108"/>
      <c r="DU481" s="108"/>
      <c r="DV481" s="108"/>
      <c r="DW481" s="108"/>
      <c r="DX481" s="108"/>
      <c r="DY481" s="108"/>
      <c r="DZ481" s="108"/>
      <c r="EA481" s="108"/>
      <c r="EB481" s="108"/>
      <c r="EC481" s="108"/>
      <c r="ED481" s="108"/>
      <c r="EE481" s="108"/>
      <c r="EF481" s="108"/>
      <c r="EG481" s="108"/>
      <c r="EH481" s="108"/>
      <c r="EI481" s="108"/>
      <c r="EJ481" s="108"/>
      <c r="EK481" s="108"/>
      <c r="EL481" s="108"/>
      <c r="EM481" s="108"/>
      <c r="EN481" s="108"/>
      <c r="EO481" s="108"/>
      <c r="EP481" s="108"/>
      <c r="EQ481" s="108"/>
      <c r="ER481" s="108"/>
      <c r="ES481" s="108"/>
      <c r="ET481" s="108"/>
      <c r="EU481" s="108"/>
      <c r="EV481" s="108"/>
      <c r="EW481" s="108"/>
      <c r="EX481" s="108"/>
      <c r="EY481" s="108"/>
      <c r="EZ481" s="108"/>
      <c r="FA481" s="108"/>
      <c r="FB481" s="108"/>
      <c r="FC481" s="108"/>
      <c r="FD481" s="108"/>
      <c r="FE481" s="108"/>
      <c r="FF481" s="108"/>
      <c r="FG481" s="108"/>
      <c r="FH481" s="108"/>
      <c r="FI481" s="108"/>
      <c r="FJ481" s="108"/>
      <c r="FK481" s="108"/>
      <c r="FL481" s="108"/>
      <c r="FM481" s="108"/>
      <c r="FN481" s="108"/>
      <c r="FO481" s="108"/>
      <c r="FP481" s="108"/>
      <c r="FQ481" s="108"/>
      <c r="FR481" s="108"/>
      <c r="FS481" s="108"/>
      <c r="FT481" s="108"/>
      <c r="FU481" s="108"/>
      <c r="FV481" s="108"/>
      <c r="FW481" s="108"/>
      <c r="FX481" s="108"/>
      <c r="FY481" s="108"/>
      <c r="FZ481" s="108"/>
      <c r="GA481" s="108"/>
      <c r="GB481" s="108"/>
      <c r="GC481" s="108"/>
      <c r="GD481" s="108"/>
      <c r="GE481" s="108"/>
      <c r="GF481" s="108"/>
      <c r="GG481" s="108"/>
      <c r="GH481" s="108"/>
      <c r="GI481" s="108"/>
      <c r="GJ481" s="108"/>
      <c r="GK481" s="108"/>
      <c r="GL481" s="108"/>
      <c r="GM481" s="108"/>
      <c r="GN481" s="108"/>
      <c r="GO481" s="108"/>
      <c r="GP481" s="108"/>
      <c r="GQ481" s="108"/>
      <c r="GR481" s="108"/>
      <c r="GS481" s="108"/>
      <c r="GT481" s="108"/>
      <c r="GU481" s="108"/>
      <c r="GV481" s="108"/>
      <c r="GW481" s="108"/>
      <c r="GX481" s="108"/>
      <c r="GY481" s="108"/>
      <c r="GZ481" s="108"/>
      <c r="HA481" s="108"/>
      <c r="HB481" s="108"/>
      <c r="HC481" s="108"/>
      <c r="HD481" s="108"/>
      <c r="HE481" s="108"/>
      <c r="HF481" s="108"/>
      <c r="HG481" s="108"/>
      <c r="HH481" s="108"/>
      <c r="HI481" s="108"/>
      <c r="HJ481" s="108"/>
      <c r="HK481" s="108"/>
      <c r="HL481" s="108"/>
      <c r="HM481" s="108"/>
      <c r="HN481" s="108"/>
      <c r="HO481" s="108"/>
      <c r="HP481" s="108"/>
      <c r="HQ481" s="108"/>
      <c r="HR481" s="108"/>
      <c r="HS481" s="108"/>
      <c r="HT481" s="108"/>
      <c r="HU481" s="108"/>
      <c r="HV481" s="108"/>
      <c r="HW481" s="108"/>
      <c r="HX481" s="108"/>
      <c r="HY481" s="108"/>
      <c r="HZ481" s="108"/>
      <c r="IA481" s="108"/>
      <c r="IB481" s="108"/>
      <c r="IC481" s="108"/>
      <c r="ID481" s="108"/>
      <c r="IE481" s="108"/>
      <c r="IF481" s="108"/>
      <c r="IG481" s="108"/>
      <c r="IH481" s="108"/>
      <c r="II481" s="108"/>
      <c r="IJ481" s="108"/>
      <c r="IK481" s="108"/>
      <c r="IL481" s="108"/>
      <c r="IM481" s="108"/>
      <c r="IN481" s="108"/>
      <c r="IO481" s="108"/>
      <c r="IP481" s="108"/>
      <c r="IQ481" s="108"/>
      <c r="IR481" s="108"/>
      <c r="IS481" s="108"/>
      <c r="IT481" s="108"/>
      <c r="IU481" s="108"/>
      <c r="IV481" s="108"/>
      <c r="IW481" s="108"/>
    </row>
    <row r="482" customFormat="false" ht="15.75" hidden="false" customHeight="true" outlineLevel="0" collapsed="false">
      <c r="A482" s="93" t="s">
        <v>1005</v>
      </c>
      <c r="B482" s="93"/>
      <c r="C482" s="75" t="n">
        <f aca="false">COUNT(H483:H494)</f>
        <v>11</v>
      </c>
      <c r="D482" s="76"/>
      <c r="E482" s="77"/>
      <c r="F482" s="77"/>
      <c r="G482" s="78"/>
      <c r="H482" s="77"/>
      <c r="I482" s="114"/>
      <c r="J482" s="76"/>
      <c r="K482" s="78"/>
      <c r="L482" s="78"/>
      <c r="M482" s="78"/>
      <c r="N482" s="79"/>
      <c r="O482" s="140"/>
      <c r="P482" s="140"/>
      <c r="Q482" s="140"/>
      <c r="R482" s="140"/>
      <c r="S482" s="140"/>
      <c r="T482" s="140"/>
      <c r="U482" s="140"/>
      <c r="V482" s="140"/>
      <c r="W482" s="140"/>
      <c r="X482" s="140"/>
      <c r="Y482" s="140"/>
      <c r="Z482" s="140"/>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c r="CN482" s="140"/>
      <c r="CO482" s="140"/>
      <c r="CP482" s="140"/>
      <c r="CQ482" s="140"/>
      <c r="CR482" s="140"/>
      <c r="CS482" s="140"/>
      <c r="CT482" s="140"/>
      <c r="CU482" s="140"/>
      <c r="CV482" s="140"/>
      <c r="CW482" s="140"/>
      <c r="CX482" s="140"/>
      <c r="CY482" s="140"/>
      <c r="CZ482" s="140"/>
      <c r="DA482" s="140"/>
      <c r="DB482" s="140"/>
      <c r="DC482" s="140"/>
      <c r="DD482" s="140"/>
      <c r="DE482" s="140"/>
      <c r="DF482" s="140"/>
      <c r="DG482" s="140"/>
      <c r="DH482" s="140"/>
      <c r="DI482" s="140"/>
      <c r="DJ482" s="140"/>
      <c r="DK482" s="140"/>
      <c r="DL482" s="140"/>
      <c r="DM482" s="140"/>
      <c r="DN482" s="140"/>
      <c r="DO482" s="140"/>
      <c r="DP482" s="140"/>
      <c r="DQ482" s="140"/>
      <c r="DR482" s="140"/>
      <c r="DS482" s="140"/>
      <c r="DT482" s="140"/>
      <c r="DU482" s="140"/>
      <c r="DV482" s="140"/>
      <c r="DW482" s="140"/>
      <c r="DX482" s="140"/>
      <c r="DY482" s="140"/>
      <c r="DZ482" s="140"/>
      <c r="EA482" s="140"/>
      <c r="EB482" s="140"/>
      <c r="EC482" s="140"/>
      <c r="ED482" s="140"/>
      <c r="EE482" s="140"/>
      <c r="EF482" s="140"/>
      <c r="EG482" s="140"/>
      <c r="EH482" s="140"/>
      <c r="EI482" s="140"/>
      <c r="EJ482" s="140"/>
      <c r="EK482" s="140"/>
      <c r="EL482" s="140"/>
      <c r="EM482" s="140"/>
      <c r="EN482" s="140"/>
      <c r="EO482" s="140"/>
      <c r="EP482" s="140"/>
      <c r="EQ482" s="140"/>
      <c r="ER482" s="140"/>
      <c r="ES482" s="140"/>
      <c r="ET482" s="140"/>
      <c r="EU482" s="140"/>
      <c r="EV482" s="140"/>
      <c r="EW482" s="140"/>
      <c r="EX482" s="140"/>
      <c r="EY482" s="140"/>
      <c r="EZ482" s="140"/>
      <c r="FA482" s="140"/>
      <c r="FB482" s="140"/>
      <c r="FC482" s="140"/>
      <c r="FD482" s="140"/>
      <c r="FE482" s="140"/>
      <c r="FF482" s="140"/>
      <c r="FG482" s="140"/>
      <c r="FH482" s="140"/>
      <c r="FI482" s="140"/>
      <c r="FJ482" s="140"/>
      <c r="FK482" s="140"/>
      <c r="FL482" s="140"/>
      <c r="FM482" s="140"/>
      <c r="FN482" s="140"/>
      <c r="FO482" s="140"/>
      <c r="FP482" s="140"/>
      <c r="FQ482" s="140"/>
      <c r="FR482" s="140"/>
      <c r="FS482" s="140"/>
      <c r="FT482" s="140"/>
      <c r="FU482" s="140"/>
      <c r="FV482" s="140"/>
      <c r="FW482" s="140"/>
      <c r="FX482" s="140"/>
      <c r="FY482" s="140"/>
      <c r="FZ482" s="140"/>
      <c r="GA482" s="140"/>
      <c r="GB482" s="140"/>
      <c r="GC482" s="140"/>
      <c r="GD482" s="140"/>
      <c r="GE482" s="140"/>
      <c r="GF482" s="140"/>
      <c r="GG482" s="140"/>
      <c r="GH482" s="140"/>
      <c r="GI482" s="140"/>
      <c r="GJ482" s="140"/>
      <c r="GK482" s="140"/>
      <c r="GL482" s="140"/>
      <c r="GM482" s="140"/>
      <c r="GN482" s="140"/>
      <c r="GO482" s="140"/>
      <c r="GP482" s="140"/>
      <c r="GQ482" s="140"/>
      <c r="GR482" s="140"/>
      <c r="GS482" s="140"/>
      <c r="GT482" s="140"/>
      <c r="GU482" s="140"/>
      <c r="GV482" s="140"/>
      <c r="GW482" s="140"/>
      <c r="GX482" s="140"/>
      <c r="GY482" s="140"/>
      <c r="GZ482" s="140"/>
      <c r="HA482" s="140"/>
      <c r="HB482" s="140"/>
      <c r="HC482" s="140"/>
      <c r="HD482" s="140"/>
      <c r="HE482" s="140"/>
      <c r="HF482" s="140"/>
      <c r="HG482" s="140"/>
      <c r="HH482" s="140"/>
      <c r="HI482" s="140"/>
      <c r="HJ482" s="140"/>
      <c r="HK482" s="140"/>
      <c r="HL482" s="140"/>
      <c r="HM482" s="140"/>
      <c r="HN482" s="140"/>
      <c r="HO482" s="140"/>
      <c r="HP482" s="140"/>
      <c r="HQ482" s="140"/>
      <c r="HR482" s="140"/>
      <c r="HS482" s="140"/>
      <c r="HT482" s="140"/>
      <c r="HU482" s="140"/>
      <c r="HV482" s="140"/>
      <c r="HW482" s="140"/>
      <c r="HX482" s="140"/>
      <c r="HY482" s="140"/>
      <c r="HZ482" s="140"/>
      <c r="IA482" s="140"/>
      <c r="IB482" s="140"/>
      <c r="IC482" s="140"/>
      <c r="ID482" s="140"/>
      <c r="IE482" s="140"/>
      <c r="IF482" s="140"/>
      <c r="IG482" s="140"/>
      <c r="IH482" s="140"/>
      <c r="II482" s="140"/>
      <c r="IJ482" s="140"/>
      <c r="IK482" s="140"/>
      <c r="IL482" s="140"/>
      <c r="IM482" s="140"/>
      <c r="IN482" s="140"/>
      <c r="IO482" s="140"/>
      <c r="IP482" s="140"/>
      <c r="IQ482" s="140"/>
      <c r="IR482" s="140"/>
      <c r="IS482" s="140"/>
      <c r="IT482" s="140"/>
      <c r="IU482" s="140"/>
      <c r="IV482" s="140"/>
      <c r="IW482" s="140"/>
    </row>
    <row r="483" customFormat="false" ht="40.5" hidden="false" customHeight="false" outlineLevel="0" collapsed="false">
      <c r="A483" s="128" t="n">
        <v>36865</v>
      </c>
      <c r="B483" s="101" t="s">
        <v>40</v>
      </c>
      <c r="C483" s="102" t="s">
        <v>770</v>
      </c>
      <c r="D483" s="101" t="s">
        <v>1006</v>
      </c>
      <c r="E483" s="103" t="s">
        <v>1007</v>
      </c>
      <c r="F483" s="103" t="s">
        <v>1008</v>
      </c>
      <c r="G483" s="104" t="s">
        <v>1009</v>
      </c>
      <c r="H483" s="103" t="n">
        <v>1</v>
      </c>
      <c r="I483" s="114" t="s">
        <v>1010</v>
      </c>
      <c r="J483" s="101" t="s">
        <v>1011</v>
      </c>
      <c r="K483" s="104" t="s">
        <v>571</v>
      </c>
      <c r="L483" s="104" t="s">
        <v>571</v>
      </c>
      <c r="M483" s="104" t="s">
        <v>571</v>
      </c>
      <c r="N483" s="105" t="n">
        <v>1</v>
      </c>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8"/>
      <c r="AL483" s="108"/>
      <c r="AM483" s="108"/>
      <c r="AN483" s="108"/>
      <c r="AO483" s="108"/>
      <c r="AP483" s="108"/>
      <c r="AQ483" s="108"/>
      <c r="AR483" s="108"/>
      <c r="AS483" s="108"/>
      <c r="AT483" s="108"/>
      <c r="AU483" s="108"/>
      <c r="AV483" s="108"/>
      <c r="AW483" s="108"/>
      <c r="AX483" s="108"/>
      <c r="AY483" s="108"/>
      <c r="AZ483" s="108"/>
      <c r="BA483" s="108"/>
      <c r="BB483" s="108"/>
      <c r="BC483" s="108"/>
      <c r="BD483" s="108"/>
      <c r="BE483" s="108"/>
      <c r="BF483" s="108"/>
      <c r="BG483" s="108"/>
      <c r="BH483" s="108"/>
      <c r="BI483" s="108"/>
      <c r="BJ483" s="108"/>
      <c r="BK483" s="108"/>
      <c r="BL483" s="108"/>
      <c r="BM483" s="108"/>
      <c r="BN483" s="108"/>
      <c r="BO483" s="108"/>
      <c r="BP483" s="108"/>
      <c r="BQ483" s="108"/>
      <c r="BR483" s="108"/>
      <c r="BS483" s="108"/>
      <c r="BT483" s="108"/>
      <c r="BU483" s="108"/>
      <c r="BV483" s="108"/>
      <c r="BW483" s="108"/>
      <c r="BX483" s="108"/>
      <c r="BY483" s="108"/>
      <c r="BZ483" s="108"/>
      <c r="CA483" s="108"/>
      <c r="CB483" s="108"/>
      <c r="CC483" s="108"/>
      <c r="CD483" s="108"/>
      <c r="CE483" s="108"/>
      <c r="CF483" s="108"/>
      <c r="CG483" s="108"/>
      <c r="CH483" s="108"/>
      <c r="CI483" s="108"/>
      <c r="CJ483" s="108"/>
      <c r="CK483" s="108"/>
      <c r="CL483" s="108"/>
      <c r="CM483" s="108"/>
      <c r="CN483" s="108"/>
      <c r="CO483" s="108"/>
      <c r="CP483" s="108"/>
      <c r="CQ483" s="108"/>
      <c r="CR483" s="108"/>
      <c r="CS483" s="108"/>
      <c r="CT483" s="108"/>
      <c r="CU483" s="108"/>
      <c r="CV483" s="108"/>
      <c r="CW483" s="108"/>
      <c r="CX483" s="108"/>
      <c r="CY483" s="108"/>
      <c r="CZ483" s="108"/>
      <c r="DA483" s="108"/>
      <c r="DB483" s="108"/>
      <c r="DC483" s="108"/>
      <c r="DD483" s="108"/>
      <c r="DE483" s="108"/>
      <c r="DF483" s="108"/>
      <c r="DG483" s="108"/>
      <c r="DH483" s="108"/>
      <c r="DI483" s="108"/>
      <c r="DJ483" s="108"/>
      <c r="DK483" s="108"/>
      <c r="DL483" s="108"/>
      <c r="DM483" s="108"/>
      <c r="DN483" s="108"/>
      <c r="DO483" s="108"/>
      <c r="DP483" s="108"/>
      <c r="DQ483" s="108"/>
      <c r="DR483" s="108"/>
      <c r="DS483" s="108"/>
      <c r="DT483" s="108"/>
      <c r="DU483" s="108"/>
      <c r="DV483" s="108"/>
      <c r="DW483" s="108"/>
      <c r="DX483" s="108"/>
      <c r="DY483" s="108"/>
      <c r="DZ483" s="108"/>
      <c r="EA483" s="108"/>
      <c r="EB483" s="108"/>
      <c r="EC483" s="108"/>
      <c r="ED483" s="108"/>
      <c r="EE483" s="108"/>
      <c r="EF483" s="108"/>
      <c r="EG483" s="108"/>
      <c r="EH483" s="108"/>
      <c r="EI483" s="108"/>
      <c r="EJ483" s="108"/>
      <c r="EK483" s="108"/>
      <c r="EL483" s="108"/>
      <c r="EM483" s="108"/>
      <c r="EN483" s="108"/>
      <c r="EO483" s="108"/>
      <c r="EP483" s="108"/>
      <c r="EQ483" s="108"/>
      <c r="ER483" s="108"/>
      <c r="ES483" s="108"/>
      <c r="ET483" s="108"/>
      <c r="EU483" s="108"/>
      <c r="EV483" s="108"/>
      <c r="EW483" s="108"/>
      <c r="EX483" s="108"/>
      <c r="EY483" s="108"/>
      <c r="EZ483" s="108"/>
      <c r="FA483" s="108"/>
      <c r="FB483" s="108"/>
      <c r="FC483" s="108"/>
      <c r="FD483" s="108"/>
      <c r="FE483" s="108"/>
      <c r="FF483" s="108"/>
      <c r="FG483" s="108"/>
      <c r="FH483" s="108"/>
      <c r="FI483" s="108"/>
      <c r="FJ483" s="108"/>
      <c r="FK483" s="108"/>
      <c r="FL483" s="108"/>
      <c r="FM483" s="108"/>
      <c r="FN483" s="108"/>
      <c r="FO483" s="108"/>
      <c r="FP483" s="108"/>
      <c r="FQ483" s="108"/>
      <c r="FR483" s="108"/>
      <c r="FS483" s="108"/>
      <c r="FT483" s="108"/>
      <c r="FU483" s="108"/>
      <c r="FV483" s="108"/>
      <c r="FW483" s="108"/>
      <c r="FX483" s="108"/>
      <c r="FY483" s="108"/>
      <c r="FZ483" s="108"/>
      <c r="GA483" s="108"/>
      <c r="GB483" s="108"/>
      <c r="GC483" s="108"/>
      <c r="GD483" s="108"/>
      <c r="GE483" s="108"/>
      <c r="GF483" s="108"/>
      <c r="GG483" s="108"/>
      <c r="GH483" s="108"/>
      <c r="GI483" s="108"/>
      <c r="GJ483" s="108"/>
      <c r="GK483" s="108"/>
      <c r="GL483" s="108"/>
      <c r="GM483" s="108"/>
      <c r="GN483" s="108"/>
      <c r="GO483" s="108"/>
      <c r="GP483" s="108"/>
      <c r="GQ483" s="108"/>
      <c r="GR483" s="108"/>
      <c r="GS483" s="108"/>
      <c r="GT483" s="108"/>
      <c r="GU483" s="108"/>
      <c r="GV483" s="108"/>
      <c r="GW483" s="108"/>
      <c r="GX483" s="108"/>
      <c r="GY483" s="108"/>
      <c r="GZ483" s="108"/>
      <c r="HA483" s="108"/>
      <c r="HB483" s="108"/>
      <c r="HC483" s="108"/>
      <c r="HD483" s="108"/>
      <c r="HE483" s="108"/>
      <c r="HF483" s="108"/>
      <c r="HG483" s="108"/>
      <c r="HH483" s="108"/>
      <c r="HI483" s="108"/>
      <c r="HJ483" s="108"/>
      <c r="HK483" s="108"/>
      <c r="HL483" s="108"/>
      <c r="HM483" s="108"/>
      <c r="HN483" s="108"/>
      <c r="HO483" s="108"/>
      <c r="HP483" s="108"/>
      <c r="HQ483" s="108"/>
      <c r="HR483" s="108"/>
      <c r="HS483" s="108"/>
      <c r="HT483" s="108"/>
      <c r="HU483" s="108"/>
      <c r="HV483" s="108"/>
      <c r="HW483" s="108"/>
      <c r="HX483" s="108"/>
      <c r="HY483" s="108"/>
      <c r="HZ483" s="108"/>
      <c r="IA483" s="108"/>
      <c r="IB483" s="108"/>
      <c r="IC483" s="108"/>
      <c r="ID483" s="108"/>
      <c r="IE483" s="108"/>
      <c r="IF483" s="108"/>
      <c r="IG483" s="108"/>
      <c r="IH483" s="108"/>
      <c r="II483" s="108"/>
      <c r="IJ483" s="108"/>
      <c r="IK483" s="108"/>
      <c r="IL483" s="108"/>
      <c r="IM483" s="108"/>
      <c r="IN483" s="108"/>
      <c r="IO483" s="108"/>
      <c r="IP483" s="108"/>
      <c r="IQ483" s="108"/>
      <c r="IR483" s="108"/>
      <c r="IS483" s="108"/>
      <c r="IT483" s="108"/>
      <c r="IU483" s="108"/>
      <c r="IV483" s="108"/>
      <c r="IW483" s="108"/>
    </row>
    <row r="484" customFormat="false" ht="27" hidden="false" customHeight="false" outlineLevel="0" collapsed="false">
      <c r="A484" s="80" t="n">
        <v>36865</v>
      </c>
      <c r="B484" s="81" t="s">
        <v>882</v>
      </c>
      <c r="C484" s="82" t="s">
        <v>1012</v>
      </c>
      <c r="D484" s="81" t="s">
        <v>963</v>
      </c>
      <c r="E484" s="83"/>
      <c r="F484" s="83" t="s">
        <v>1013</v>
      </c>
      <c r="G484" s="84" t="s">
        <v>1014</v>
      </c>
      <c r="H484" s="83" t="n">
        <v>1</v>
      </c>
      <c r="I484" s="114" t="s">
        <v>1015</v>
      </c>
      <c r="J484" s="81" t="s">
        <v>1016</v>
      </c>
      <c r="K484" s="84" t="s">
        <v>571</v>
      </c>
      <c r="L484" s="84" t="s">
        <v>571</v>
      </c>
      <c r="M484" s="84" t="s">
        <v>571</v>
      </c>
      <c r="N484" s="85" t="n">
        <v>1</v>
      </c>
    </row>
    <row r="485" customFormat="false" ht="13.5" hidden="false" customHeight="false" outlineLevel="0" collapsed="false">
      <c r="A485" s="80" t="n">
        <v>36865</v>
      </c>
      <c r="B485" s="81" t="s">
        <v>58</v>
      </c>
      <c r="C485" s="82" t="s">
        <v>1017</v>
      </c>
      <c r="D485" s="81" t="s">
        <v>957</v>
      </c>
      <c r="E485" s="83"/>
      <c r="F485" s="83"/>
      <c r="G485" s="84" t="s">
        <v>1018</v>
      </c>
      <c r="H485" s="83" t="n">
        <v>3</v>
      </c>
      <c r="I485" s="114" t="s">
        <v>1019</v>
      </c>
      <c r="J485" s="81" t="s">
        <v>1020</v>
      </c>
      <c r="K485" s="84" t="s">
        <v>571</v>
      </c>
      <c r="L485" s="84" t="s">
        <v>571</v>
      </c>
      <c r="M485" s="84" t="s">
        <v>571</v>
      </c>
      <c r="N485" s="85" t="n">
        <v>1</v>
      </c>
    </row>
    <row r="486" customFormat="false" ht="27" hidden="false" customHeight="false" outlineLevel="0" collapsed="false">
      <c r="A486" s="80" t="n">
        <v>36864</v>
      </c>
      <c r="B486" s="110" t="s">
        <v>882</v>
      </c>
      <c r="C486" s="111" t="s">
        <v>47</v>
      </c>
      <c r="D486" s="112" t="s">
        <v>47</v>
      </c>
      <c r="E486" s="107"/>
      <c r="F486" s="107"/>
      <c r="G486" s="113" t="s">
        <v>1021</v>
      </c>
      <c r="H486" s="113" t="n">
        <v>1</v>
      </c>
      <c r="I486" s="114" t="s">
        <v>1022</v>
      </c>
      <c r="J486" s="82" t="s">
        <v>1023</v>
      </c>
      <c r="K486" s="84" t="s">
        <v>571</v>
      </c>
      <c r="L486" s="84" t="s">
        <v>571</v>
      </c>
      <c r="M486" s="84" t="s">
        <v>571</v>
      </c>
      <c r="N486" s="85" t="n">
        <v>1</v>
      </c>
    </row>
    <row r="487" customFormat="false" ht="27" hidden="false" customHeight="false" outlineLevel="0" collapsed="false">
      <c r="A487" s="80" t="n">
        <v>36864</v>
      </c>
      <c r="B487" s="81" t="s">
        <v>58</v>
      </c>
      <c r="C487" s="82" t="s">
        <v>1017</v>
      </c>
      <c r="D487" s="81" t="s">
        <v>957</v>
      </c>
      <c r="E487" s="83"/>
      <c r="F487" s="83"/>
      <c r="G487" s="84" t="s">
        <v>1024</v>
      </c>
      <c r="H487" s="83" t="n">
        <v>3</v>
      </c>
      <c r="I487" s="114" t="s">
        <v>1025</v>
      </c>
      <c r="J487" s="81" t="s">
        <v>1026</v>
      </c>
      <c r="K487" s="84" t="s">
        <v>571</v>
      </c>
      <c r="L487" s="84" t="s">
        <v>571</v>
      </c>
      <c r="M487" s="84" t="s">
        <v>571</v>
      </c>
      <c r="N487" s="85" t="n">
        <v>1</v>
      </c>
    </row>
    <row r="488" customFormat="false" ht="27" hidden="false" customHeight="false" outlineLevel="0" collapsed="false">
      <c r="A488" s="80" t="n">
        <v>36861</v>
      </c>
      <c r="B488" s="81" t="s">
        <v>40</v>
      </c>
      <c r="C488" s="82" t="s">
        <v>1027</v>
      </c>
      <c r="D488" s="81" t="s">
        <v>1028</v>
      </c>
      <c r="E488" s="83" t="s">
        <v>1029</v>
      </c>
      <c r="F488" s="83" t="s">
        <v>1030</v>
      </c>
      <c r="G488" s="84" t="s">
        <v>1014</v>
      </c>
      <c r="H488" s="83" t="n">
        <v>1</v>
      </c>
      <c r="I488" s="114" t="s">
        <v>1031</v>
      </c>
      <c r="J488" s="81" t="s">
        <v>1032</v>
      </c>
      <c r="K488" s="84" t="s">
        <v>571</v>
      </c>
      <c r="L488" s="84" t="s">
        <v>571</v>
      </c>
      <c r="M488" s="84" t="s">
        <v>571</v>
      </c>
      <c r="N488" s="85" t="n">
        <v>1</v>
      </c>
    </row>
    <row r="489" customFormat="false" ht="27" hidden="false" customHeight="false" outlineLevel="0" collapsed="false">
      <c r="A489" s="80" t="n">
        <v>36861</v>
      </c>
      <c r="B489" s="81" t="s">
        <v>40</v>
      </c>
      <c r="C489" s="82" t="s">
        <v>770</v>
      </c>
      <c r="D489" s="81" t="s">
        <v>1006</v>
      </c>
      <c r="E489" s="83" t="s">
        <v>1007</v>
      </c>
      <c r="F489" s="83" t="s">
        <v>1008</v>
      </c>
      <c r="G489" s="84" t="s">
        <v>1009</v>
      </c>
      <c r="H489" s="83" t="n">
        <v>1</v>
      </c>
      <c r="I489" s="114" t="s">
        <v>1033</v>
      </c>
      <c r="J489" s="81" t="s">
        <v>1034</v>
      </c>
      <c r="K489" s="84" t="s">
        <v>571</v>
      </c>
      <c r="L489" s="84" t="s">
        <v>571</v>
      </c>
      <c r="M489" s="84" t="s">
        <v>571</v>
      </c>
      <c r="N489" s="85" t="n">
        <v>1</v>
      </c>
    </row>
    <row r="490" customFormat="false" ht="13.5" hidden="false" customHeight="false" outlineLevel="0" collapsed="false">
      <c r="A490" s="80" t="n">
        <v>36861</v>
      </c>
      <c r="B490" s="81" t="s">
        <v>58</v>
      </c>
      <c r="C490" s="82" t="s">
        <v>1017</v>
      </c>
      <c r="D490" s="81" t="s">
        <v>957</v>
      </c>
      <c r="E490" s="83"/>
      <c r="F490" s="83"/>
      <c r="G490" s="84"/>
      <c r="H490" s="83" t="n">
        <v>3</v>
      </c>
      <c r="I490" s="114" t="s">
        <v>1019</v>
      </c>
      <c r="J490" s="81" t="s">
        <v>1020</v>
      </c>
      <c r="K490" s="84" t="s">
        <v>571</v>
      </c>
      <c r="L490" s="84" t="s">
        <v>571</v>
      </c>
      <c r="M490" s="84" t="s">
        <v>571</v>
      </c>
      <c r="N490" s="85" t="n">
        <v>1</v>
      </c>
    </row>
    <row r="491" customFormat="false" ht="13.5" hidden="false" customHeight="false" outlineLevel="0" collapsed="false">
      <c r="A491" s="80" t="n">
        <v>36861</v>
      </c>
      <c r="B491" s="81" t="s">
        <v>955</v>
      </c>
      <c r="C491" s="82" t="s">
        <v>1035</v>
      </c>
      <c r="D491" s="81" t="s">
        <v>957</v>
      </c>
      <c r="E491" s="83"/>
      <c r="F491" s="83"/>
      <c r="G491" s="84"/>
      <c r="H491" s="83" t="s">
        <v>1036</v>
      </c>
      <c r="I491" s="114" t="s">
        <v>1037</v>
      </c>
      <c r="J491" s="81" t="s">
        <v>1036</v>
      </c>
      <c r="K491" s="84"/>
      <c r="L491" s="84"/>
      <c r="M491" s="84"/>
      <c r="N491" s="85"/>
    </row>
    <row r="492" customFormat="false" ht="27" hidden="false" customHeight="false" outlineLevel="0" collapsed="false">
      <c r="A492" s="80" t="n">
        <v>36860</v>
      </c>
      <c r="B492" s="81" t="s">
        <v>58</v>
      </c>
      <c r="C492" s="82" t="s">
        <v>100</v>
      </c>
      <c r="D492" s="81" t="s">
        <v>957</v>
      </c>
      <c r="E492" s="83"/>
      <c r="F492" s="83"/>
      <c r="G492" s="84" t="s">
        <v>957</v>
      </c>
      <c r="H492" s="83" t="n">
        <v>1</v>
      </c>
      <c r="I492" s="114" t="s">
        <v>1038</v>
      </c>
      <c r="J492" s="81" t="s">
        <v>1039</v>
      </c>
      <c r="K492" s="84" t="s">
        <v>571</v>
      </c>
      <c r="L492" s="84" t="s">
        <v>571</v>
      </c>
      <c r="M492" s="84" t="s">
        <v>571</v>
      </c>
      <c r="N492" s="85" t="n">
        <v>1</v>
      </c>
    </row>
    <row r="493" customFormat="false" ht="27" hidden="false" customHeight="false" outlineLevel="0" collapsed="false">
      <c r="A493" s="80" t="n">
        <v>36860</v>
      </c>
      <c r="B493" s="81" t="s">
        <v>58</v>
      </c>
      <c r="C493" s="82" t="s">
        <v>1017</v>
      </c>
      <c r="D493" s="81" t="s">
        <v>957</v>
      </c>
      <c r="E493" s="83"/>
      <c r="F493" s="83"/>
      <c r="G493" s="84" t="s">
        <v>1024</v>
      </c>
      <c r="H493" s="83" t="n">
        <v>3</v>
      </c>
      <c r="I493" s="114" t="s">
        <v>1025</v>
      </c>
      <c r="J493" s="81" t="s">
        <v>1026</v>
      </c>
      <c r="K493" s="84" t="s">
        <v>571</v>
      </c>
      <c r="L493" s="84" t="s">
        <v>571</v>
      </c>
      <c r="M493" s="84" t="s">
        <v>571</v>
      </c>
      <c r="N493" s="85" t="n">
        <v>1</v>
      </c>
    </row>
    <row r="494" customFormat="false" ht="27.75" hidden="false" customHeight="false" outlineLevel="0" collapsed="false">
      <c r="A494" s="80" t="n">
        <v>36859</v>
      </c>
      <c r="B494" s="81" t="s">
        <v>40</v>
      </c>
      <c r="C494" s="82" t="s">
        <v>100</v>
      </c>
      <c r="D494" s="81" t="s">
        <v>957</v>
      </c>
      <c r="E494" s="83"/>
      <c r="F494" s="83"/>
      <c r="G494" s="84" t="s">
        <v>1024</v>
      </c>
      <c r="H494" s="83" t="n">
        <v>3</v>
      </c>
      <c r="I494" s="130" t="s">
        <v>1040</v>
      </c>
      <c r="J494" s="81" t="s">
        <v>1026</v>
      </c>
      <c r="K494" s="84" t="s">
        <v>571</v>
      </c>
      <c r="L494" s="84" t="s">
        <v>571</v>
      </c>
      <c r="M494" s="84" t="s">
        <v>571</v>
      </c>
      <c r="N494" s="85" t="n">
        <v>1</v>
      </c>
    </row>
    <row r="495" customFormat="false" ht="13.5" hidden="false" customHeight="false" outlineLevel="0" collapsed="false">
      <c r="A495" s="143" t="s">
        <v>1041</v>
      </c>
      <c r="B495" s="74"/>
      <c r="C495" s="144" t="n">
        <v>8</v>
      </c>
      <c r="D495" s="145"/>
      <c r="E495" s="77"/>
      <c r="F495" s="77"/>
      <c r="G495" s="145"/>
      <c r="H495" s="77"/>
      <c r="I495" s="114"/>
      <c r="J495" s="78"/>
      <c r="K495" s="78"/>
      <c r="L495" s="78"/>
      <c r="M495" s="78"/>
      <c r="N495" s="146"/>
    </row>
    <row r="496" customFormat="false" ht="54" hidden="false" customHeight="false" outlineLevel="0" collapsed="false">
      <c r="A496" s="80" t="n">
        <v>36858</v>
      </c>
      <c r="B496" s="81" t="s">
        <v>40</v>
      </c>
      <c r="C496" s="82" t="s">
        <v>1042</v>
      </c>
      <c r="D496" s="81" t="s">
        <v>55</v>
      </c>
      <c r="E496" s="83" t="s">
        <v>1043</v>
      </c>
      <c r="F496" s="83" t="s">
        <v>1013</v>
      </c>
      <c r="G496" s="84" t="s">
        <v>1044</v>
      </c>
      <c r="H496" s="83" t="n">
        <v>1</v>
      </c>
      <c r="I496" s="114" t="s">
        <v>1045</v>
      </c>
      <c r="J496" s="81" t="s">
        <v>1046</v>
      </c>
      <c r="K496" s="84" t="s">
        <v>571</v>
      </c>
      <c r="L496" s="84" t="s">
        <v>571</v>
      </c>
      <c r="M496" s="84" t="s">
        <v>571</v>
      </c>
      <c r="N496" s="85" t="n">
        <v>1</v>
      </c>
    </row>
    <row r="497" customFormat="false" ht="54" hidden="false" customHeight="false" outlineLevel="0" collapsed="false">
      <c r="A497" s="80" t="n">
        <v>36858</v>
      </c>
      <c r="B497" s="81" t="s">
        <v>40</v>
      </c>
      <c r="C497" s="82" t="s">
        <v>981</v>
      </c>
      <c r="D497" s="81" t="s">
        <v>55</v>
      </c>
      <c r="E497" s="83" t="s">
        <v>1043</v>
      </c>
      <c r="F497" s="83" t="s">
        <v>1013</v>
      </c>
      <c r="G497" s="84" t="s">
        <v>1044</v>
      </c>
      <c r="H497" s="83" t="n">
        <v>1</v>
      </c>
      <c r="I497" s="114" t="s">
        <v>1045</v>
      </c>
      <c r="J497" s="81" t="s">
        <v>1046</v>
      </c>
      <c r="K497" s="84" t="s">
        <v>571</v>
      </c>
      <c r="L497" s="84" t="s">
        <v>571</v>
      </c>
      <c r="M497" s="84" t="s">
        <v>571</v>
      </c>
      <c r="N497" s="85" t="n">
        <v>1</v>
      </c>
    </row>
    <row r="498" customFormat="false" ht="13.5" hidden="false" customHeight="false" outlineLevel="0" collapsed="false">
      <c r="A498" s="80" t="n">
        <v>36858</v>
      </c>
      <c r="B498" s="81" t="s">
        <v>58</v>
      </c>
      <c r="C498" s="82" t="s">
        <v>140</v>
      </c>
      <c r="D498" s="81" t="s">
        <v>957</v>
      </c>
      <c r="E498" s="83"/>
      <c r="F498" s="83"/>
      <c r="G498" s="84"/>
      <c r="H498" s="83" t="n">
        <v>3</v>
      </c>
      <c r="I498" s="114" t="s">
        <v>1019</v>
      </c>
      <c r="J498" s="81" t="s">
        <v>1020</v>
      </c>
      <c r="K498" s="84" t="s">
        <v>571</v>
      </c>
      <c r="L498" s="84" t="s">
        <v>571</v>
      </c>
      <c r="M498" s="84" t="s">
        <v>571</v>
      </c>
      <c r="N498" s="85" t="n">
        <v>1</v>
      </c>
    </row>
    <row r="499" customFormat="false" ht="13.5" hidden="false" customHeight="false" outlineLevel="0" collapsed="false">
      <c r="A499" s="80" t="n">
        <v>36857</v>
      </c>
      <c r="B499" s="81" t="s">
        <v>58</v>
      </c>
      <c r="C499" s="82" t="s">
        <v>1017</v>
      </c>
      <c r="D499" s="81" t="s">
        <v>957</v>
      </c>
      <c r="E499" s="83"/>
      <c r="F499" s="83"/>
      <c r="G499" s="84"/>
      <c r="H499" s="83" t="n">
        <v>3</v>
      </c>
      <c r="I499" s="114" t="s">
        <v>1047</v>
      </c>
      <c r="J499" s="84"/>
      <c r="K499" s="84" t="s">
        <v>571</v>
      </c>
      <c r="L499" s="84" t="s">
        <v>571</v>
      </c>
      <c r="M499" s="84" t="s">
        <v>571</v>
      </c>
      <c r="N499" s="85" t="n">
        <v>1</v>
      </c>
    </row>
    <row r="500" customFormat="false" ht="27" hidden="false" customHeight="false" outlineLevel="0" collapsed="false">
      <c r="A500" s="80" t="n">
        <v>36852</v>
      </c>
      <c r="B500" s="81" t="s">
        <v>1048</v>
      </c>
      <c r="C500" s="82" t="s">
        <v>1049</v>
      </c>
      <c r="D500" s="81" t="s">
        <v>47</v>
      </c>
      <c r="E500" s="83" t="s">
        <v>1050</v>
      </c>
      <c r="F500" s="83"/>
      <c r="G500" s="84" t="s">
        <v>1021</v>
      </c>
      <c r="H500" s="83" t="n">
        <v>1</v>
      </c>
      <c r="I500" s="114" t="s">
        <v>1051</v>
      </c>
      <c r="J500" s="81" t="s">
        <v>1052</v>
      </c>
      <c r="K500" s="84" t="s">
        <v>571</v>
      </c>
      <c r="L500" s="84" t="s">
        <v>571</v>
      </c>
      <c r="M500" s="84" t="s">
        <v>571</v>
      </c>
      <c r="N500" s="85" t="n">
        <v>1</v>
      </c>
    </row>
    <row r="501" customFormat="false" ht="13.5" hidden="false" customHeight="false" outlineLevel="0" collapsed="false">
      <c r="A501" s="80" t="n">
        <v>36852</v>
      </c>
      <c r="B501" s="81" t="s">
        <v>955</v>
      </c>
      <c r="C501" s="82" t="s">
        <v>181</v>
      </c>
      <c r="D501" s="81" t="s">
        <v>957</v>
      </c>
      <c r="E501" s="83"/>
      <c r="F501" s="83"/>
      <c r="G501" s="84"/>
      <c r="H501" s="83" t="n">
        <v>1</v>
      </c>
      <c r="I501" s="114" t="s">
        <v>1053</v>
      </c>
      <c r="J501" s="81" t="s">
        <v>1052</v>
      </c>
      <c r="K501" s="84" t="s">
        <v>571</v>
      </c>
      <c r="L501" s="84" t="s">
        <v>571</v>
      </c>
      <c r="M501" s="84" t="s">
        <v>571</v>
      </c>
      <c r="N501" s="85" t="n">
        <v>1</v>
      </c>
    </row>
    <row r="502" customFormat="false" ht="40.5" hidden="false" customHeight="false" outlineLevel="0" collapsed="false">
      <c r="A502" s="109" t="n">
        <v>36852</v>
      </c>
      <c r="B502" s="81" t="s">
        <v>40</v>
      </c>
      <c r="C502" s="82" t="s">
        <v>1054</v>
      </c>
      <c r="D502" s="81" t="s">
        <v>1055</v>
      </c>
      <c r="E502" s="83"/>
      <c r="F502" s="83"/>
      <c r="G502" s="84"/>
      <c r="H502" s="83" t="n">
        <v>3</v>
      </c>
      <c r="I502" s="114" t="s">
        <v>1056</v>
      </c>
      <c r="J502" s="81" t="s">
        <v>1057</v>
      </c>
      <c r="K502" s="84" t="s">
        <v>571</v>
      </c>
      <c r="L502" s="84" t="s">
        <v>571</v>
      </c>
      <c r="M502" s="84" t="s">
        <v>575</v>
      </c>
      <c r="N502" s="85" t="n">
        <v>1</v>
      </c>
    </row>
    <row r="503" customFormat="false" ht="40.5" hidden="false" customHeight="false" outlineLevel="0" collapsed="false">
      <c r="A503" s="109" t="n">
        <v>36852</v>
      </c>
      <c r="B503" s="81" t="s">
        <v>40</v>
      </c>
      <c r="C503" s="82" t="s">
        <v>1058</v>
      </c>
      <c r="D503" s="81" t="s">
        <v>1055</v>
      </c>
      <c r="E503" s="83"/>
      <c r="F503" s="83"/>
      <c r="G503" s="84"/>
      <c r="H503" s="83" t="n">
        <v>3</v>
      </c>
      <c r="I503" s="114" t="s">
        <v>1056</v>
      </c>
      <c r="J503" s="81" t="s">
        <v>1057</v>
      </c>
      <c r="K503" s="84" t="s">
        <v>571</v>
      </c>
      <c r="L503" s="84" t="s">
        <v>571</v>
      </c>
      <c r="M503" s="84" t="s">
        <v>575</v>
      </c>
      <c r="N503" s="85" t="n">
        <v>1</v>
      </c>
    </row>
    <row r="504" customFormat="false" ht="41.25" hidden="false" customHeight="false" outlineLevel="0" collapsed="false">
      <c r="A504" s="109" t="n">
        <v>36852</v>
      </c>
      <c r="B504" s="81" t="s">
        <v>40</v>
      </c>
      <c r="C504" s="82" t="s">
        <v>1059</v>
      </c>
      <c r="D504" s="81" t="s">
        <v>1055</v>
      </c>
      <c r="E504" s="83"/>
      <c r="F504" s="83"/>
      <c r="G504" s="84"/>
      <c r="H504" s="83" t="n">
        <v>1</v>
      </c>
      <c r="I504" s="130" t="s">
        <v>1060</v>
      </c>
      <c r="J504" s="81" t="s">
        <v>1061</v>
      </c>
      <c r="K504" s="84" t="s">
        <v>571</v>
      </c>
      <c r="L504" s="84" t="s">
        <v>571</v>
      </c>
      <c r="M504" s="84" t="s">
        <v>571</v>
      </c>
      <c r="N504" s="85" t="n">
        <v>1</v>
      </c>
    </row>
    <row r="505" customFormat="false" ht="13.5" hidden="false" customHeight="false" outlineLevel="0" collapsed="false">
      <c r="A505" s="143" t="s">
        <v>1062</v>
      </c>
      <c r="B505" s="74"/>
      <c r="C505" s="144" t="n">
        <v>28</v>
      </c>
      <c r="D505" s="145"/>
      <c r="E505" s="77"/>
      <c r="F505" s="77"/>
      <c r="G505" s="145"/>
      <c r="H505" s="77"/>
      <c r="I505" s="114"/>
      <c r="J505" s="78"/>
      <c r="K505" s="78"/>
      <c r="L505" s="78"/>
      <c r="M505" s="78"/>
      <c r="N505" s="146"/>
    </row>
    <row r="506" customFormat="false" ht="27" hidden="false" customHeight="false" outlineLevel="0" collapsed="false">
      <c r="A506" s="109" t="n">
        <v>36851</v>
      </c>
      <c r="B506" s="81" t="s">
        <v>40</v>
      </c>
      <c r="C506" s="82" t="s">
        <v>1063</v>
      </c>
      <c r="D506" s="147" t="s">
        <v>1064</v>
      </c>
      <c r="E506" s="148" t="s">
        <v>1065</v>
      </c>
      <c r="F506" s="83" t="s">
        <v>1066</v>
      </c>
      <c r="G506" s="84"/>
      <c r="H506" s="83" t="n">
        <v>1</v>
      </c>
      <c r="I506" s="114" t="s">
        <v>1067</v>
      </c>
      <c r="J506" s="129" t="s">
        <v>1068</v>
      </c>
      <c r="K506" s="84" t="s">
        <v>571</v>
      </c>
      <c r="L506" s="84" t="s">
        <v>571</v>
      </c>
      <c r="M506" s="84" t="s">
        <v>571</v>
      </c>
      <c r="N506" s="85" t="n">
        <v>1</v>
      </c>
    </row>
    <row r="507" customFormat="false" ht="27" hidden="false" customHeight="false" outlineLevel="0" collapsed="false">
      <c r="A507" s="109" t="n">
        <v>36851</v>
      </c>
      <c r="B507" s="81" t="s">
        <v>40</v>
      </c>
      <c r="C507" s="82" t="s">
        <v>1069</v>
      </c>
      <c r="D507" s="147" t="s">
        <v>1064</v>
      </c>
      <c r="E507" s="148" t="s">
        <v>1065</v>
      </c>
      <c r="F507" s="83" t="s">
        <v>1070</v>
      </c>
      <c r="G507" s="84"/>
      <c r="H507" s="83" t="n">
        <v>1</v>
      </c>
      <c r="I507" s="114" t="s">
        <v>1067</v>
      </c>
      <c r="J507" s="129" t="s">
        <v>1068</v>
      </c>
      <c r="K507" s="84" t="s">
        <v>571</v>
      </c>
      <c r="L507" s="84" t="s">
        <v>571</v>
      </c>
      <c r="M507" s="84" t="s">
        <v>571</v>
      </c>
      <c r="N507" s="85" t="n">
        <v>1</v>
      </c>
    </row>
    <row r="508" customFormat="false" ht="27" hidden="false" customHeight="false" outlineLevel="0" collapsed="false">
      <c r="A508" s="109" t="n">
        <v>36851</v>
      </c>
      <c r="B508" s="81" t="s">
        <v>40</v>
      </c>
      <c r="C508" s="82" t="s">
        <v>1071</v>
      </c>
      <c r="D508" s="147" t="s">
        <v>1064</v>
      </c>
      <c r="E508" s="148" t="s">
        <v>1065</v>
      </c>
      <c r="F508" s="83" t="s">
        <v>1072</v>
      </c>
      <c r="G508" s="84"/>
      <c r="H508" s="83" t="n">
        <v>1</v>
      </c>
      <c r="I508" s="114" t="s">
        <v>1067</v>
      </c>
      <c r="J508" s="129" t="s">
        <v>1068</v>
      </c>
      <c r="K508" s="84" t="s">
        <v>571</v>
      </c>
      <c r="L508" s="84" t="s">
        <v>571</v>
      </c>
      <c r="M508" s="84" t="s">
        <v>571</v>
      </c>
      <c r="N508" s="85" t="n">
        <v>1</v>
      </c>
    </row>
    <row r="509" customFormat="false" ht="27" hidden="false" customHeight="false" outlineLevel="0" collapsed="false">
      <c r="A509" s="109" t="n">
        <v>36851</v>
      </c>
      <c r="B509" s="81" t="s">
        <v>40</v>
      </c>
      <c r="C509" s="82" t="s">
        <v>1073</v>
      </c>
      <c r="D509" s="147" t="s">
        <v>1064</v>
      </c>
      <c r="E509" s="148" t="s">
        <v>1065</v>
      </c>
      <c r="F509" s="83" t="s">
        <v>1074</v>
      </c>
      <c r="G509" s="84"/>
      <c r="H509" s="83" t="n">
        <v>1</v>
      </c>
      <c r="I509" s="114" t="s">
        <v>1067</v>
      </c>
      <c r="J509" s="129" t="s">
        <v>1068</v>
      </c>
      <c r="K509" s="84" t="s">
        <v>571</v>
      </c>
      <c r="L509" s="84" t="s">
        <v>571</v>
      </c>
      <c r="M509" s="84" t="s">
        <v>571</v>
      </c>
      <c r="N509" s="85" t="n">
        <v>1</v>
      </c>
    </row>
    <row r="510" customFormat="false" ht="40.5" hidden="false" customHeight="false" outlineLevel="0" collapsed="false">
      <c r="A510" s="109" t="n">
        <v>36851</v>
      </c>
      <c r="B510" s="81" t="s">
        <v>40</v>
      </c>
      <c r="C510" s="82" t="s">
        <v>770</v>
      </c>
      <c r="D510" s="81" t="s">
        <v>963</v>
      </c>
      <c r="E510" s="83" t="s">
        <v>1036</v>
      </c>
      <c r="F510" s="83" t="s">
        <v>1036</v>
      </c>
      <c r="G510" s="84" t="s">
        <v>1075</v>
      </c>
      <c r="H510" s="83" t="n">
        <v>1</v>
      </c>
      <c r="I510" s="114" t="s">
        <v>1076</v>
      </c>
      <c r="J510" s="81" t="s">
        <v>1077</v>
      </c>
      <c r="K510" s="84" t="s">
        <v>571</v>
      </c>
      <c r="L510" s="84" t="s">
        <v>571</v>
      </c>
      <c r="M510" s="84" t="s">
        <v>571</v>
      </c>
      <c r="N510" s="85" t="n">
        <v>1</v>
      </c>
    </row>
    <row r="511" customFormat="false" ht="13.5" hidden="false" customHeight="false" outlineLevel="0" collapsed="false">
      <c r="A511" s="109" t="n">
        <v>36851</v>
      </c>
      <c r="B511" s="81" t="s">
        <v>955</v>
      </c>
      <c r="C511" s="82" t="s">
        <v>1078</v>
      </c>
      <c r="D511" s="81" t="s">
        <v>957</v>
      </c>
      <c r="E511" s="83"/>
      <c r="F511" s="83"/>
      <c r="G511" s="84"/>
      <c r="H511" s="83" t="n">
        <v>3</v>
      </c>
      <c r="I511" s="114" t="s">
        <v>1079</v>
      </c>
      <c r="J511" s="84" t="s">
        <v>1036</v>
      </c>
      <c r="K511" s="84" t="s">
        <v>571</v>
      </c>
      <c r="L511" s="84" t="s">
        <v>571</v>
      </c>
      <c r="M511" s="84" t="s">
        <v>571</v>
      </c>
      <c r="N511" s="84" t="s">
        <v>1036</v>
      </c>
    </row>
    <row r="512" customFormat="false" ht="13.5" hidden="false" customHeight="false" outlineLevel="0" collapsed="false">
      <c r="A512" s="109" t="n">
        <v>36851</v>
      </c>
      <c r="B512" s="81" t="s">
        <v>955</v>
      </c>
      <c r="C512" s="82" t="s">
        <v>140</v>
      </c>
      <c r="D512" s="81" t="s">
        <v>957</v>
      </c>
      <c r="E512" s="83"/>
      <c r="F512" s="83"/>
      <c r="G512" s="84"/>
      <c r="H512" s="83" t="n">
        <v>3</v>
      </c>
      <c r="I512" s="114" t="s">
        <v>1080</v>
      </c>
      <c r="J512" s="81" t="s">
        <v>1081</v>
      </c>
      <c r="K512" s="84" t="s">
        <v>571</v>
      </c>
      <c r="L512" s="84" t="s">
        <v>571</v>
      </c>
      <c r="M512" s="84" t="s">
        <v>571</v>
      </c>
      <c r="N512" s="84" t="s">
        <v>1036</v>
      </c>
    </row>
    <row r="513" customFormat="false" ht="27" hidden="false" customHeight="false" outlineLevel="0" collapsed="false">
      <c r="A513" s="109" t="n">
        <v>36851</v>
      </c>
      <c r="B513" s="81" t="s">
        <v>955</v>
      </c>
      <c r="C513" s="82" t="s">
        <v>1017</v>
      </c>
      <c r="D513" s="81" t="s">
        <v>957</v>
      </c>
      <c r="E513" s="83"/>
      <c r="F513" s="83"/>
      <c r="G513" s="84"/>
      <c r="H513" s="83" t="n">
        <v>3</v>
      </c>
      <c r="I513" s="114" t="s">
        <v>1082</v>
      </c>
      <c r="J513" s="84" t="s">
        <v>1036</v>
      </c>
      <c r="K513" s="84" t="s">
        <v>571</v>
      </c>
      <c r="L513" s="84" t="s">
        <v>571</v>
      </c>
      <c r="M513" s="84" t="s">
        <v>571</v>
      </c>
      <c r="N513" s="84" t="s">
        <v>1036</v>
      </c>
    </row>
    <row r="514" customFormat="false" ht="40.5" hidden="false" customHeight="false" outlineLevel="0" collapsed="false">
      <c r="A514" s="109" t="n">
        <v>36850</v>
      </c>
      <c r="B514" s="81" t="s">
        <v>40</v>
      </c>
      <c r="C514" s="81" t="s">
        <v>770</v>
      </c>
      <c r="D514" s="81" t="s">
        <v>1006</v>
      </c>
      <c r="E514" s="83" t="s">
        <v>1007</v>
      </c>
      <c r="F514" s="83" t="s">
        <v>1008</v>
      </c>
      <c r="G514" s="81" t="s">
        <v>963</v>
      </c>
      <c r="H514" s="83" t="n">
        <v>1</v>
      </c>
      <c r="I514" s="114" t="s">
        <v>1076</v>
      </c>
      <c r="J514" s="81" t="s">
        <v>1083</v>
      </c>
      <c r="K514" s="84" t="s">
        <v>571</v>
      </c>
      <c r="L514" s="84" t="s">
        <v>571</v>
      </c>
      <c r="M514" s="84" t="s">
        <v>571</v>
      </c>
      <c r="N514" s="85" t="n">
        <v>1</v>
      </c>
    </row>
    <row r="515" customFormat="false" ht="13.5" hidden="false" customHeight="false" outlineLevel="0" collapsed="false">
      <c r="A515" s="109" t="n">
        <v>36850</v>
      </c>
      <c r="B515" s="81" t="s">
        <v>40</v>
      </c>
      <c r="C515" s="81" t="s">
        <v>1084</v>
      </c>
      <c r="D515" s="81" t="s">
        <v>963</v>
      </c>
      <c r="E515" s="83"/>
      <c r="F515" s="83"/>
      <c r="G515" s="147" t="s">
        <v>1085</v>
      </c>
      <c r="H515" s="83" t="n">
        <v>3</v>
      </c>
      <c r="I515" s="114" t="s">
        <v>1086</v>
      </c>
      <c r="J515" s="81" t="s">
        <v>1087</v>
      </c>
      <c r="K515" s="84" t="s">
        <v>571</v>
      </c>
      <c r="L515" s="84" t="s">
        <v>571</v>
      </c>
      <c r="M515" s="84" t="s">
        <v>571</v>
      </c>
      <c r="N515" s="85" t="n">
        <v>1</v>
      </c>
    </row>
    <row r="516" customFormat="false" ht="40.5" hidden="false" customHeight="false" outlineLevel="0" collapsed="false">
      <c r="A516" s="109" t="n">
        <v>36850</v>
      </c>
      <c r="B516" s="81" t="s">
        <v>40</v>
      </c>
      <c r="C516" s="81" t="s">
        <v>1088</v>
      </c>
      <c r="D516" s="81" t="s">
        <v>1089</v>
      </c>
      <c r="E516" s="83"/>
      <c r="F516" s="83"/>
      <c r="G516" s="81" t="s">
        <v>1024</v>
      </c>
      <c r="H516" s="83" t="n">
        <v>3</v>
      </c>
      <c r="I516" s="114" t="s">
        <v>1090</v>
      </c>
      <c r="J516" s="81" t="s">
        <v>1091</v>
      </c>
      <c r="K516" s="84" t="s">
        <v>571</v>
      </c>
      <c r="L516" s="84" t="s">
        <v>571</v>
      </c>
      <c r="M516" s="84" t="s">
        <v>571</v>
      </c>
      <c r="N516" s="85" t="n">
        <v>1</v>
      </c>
    </row>
    <row r="517" customFormat="false" ht="40.5" hidden="false" customHeight="false" outlineLevel="0" collapsed="false">
      <c r="A517" s="109" t="n">
        <v>36850</v>
      </c>
      <c r="B517" s="81" t="s">
        <v>955</v>
      </c>
      <c r="C517" s="82" t="s">
        <v>1092</v>
      </c>
      <c r="D517" s="81" t="s">
        <v>957</v>
      </c>
      <c r="E517" s="83"/>
      <c r="F517" s="83"/>
      <c r="G517" s="147" t="s">
        <v>1093</v>
      </c>
      <c r="H517" s="83" t="n">
        <v>3</v>
      </c>
      <c r="I517" s="114" t="s">
        <v>1094</v>
      </c>
      <c r="J517" s="81" t="s">
        <v>1095</v>
      </c>
      <c r="K517" s="84" t="s">
        <v>571</v>
      </c>
      <c r="L517" s="84" t="s">
        <v>571</v>
      </c>
      <c r="M517" s="84" t="s">
        <v>571</v>
      </c>
      <c r="N517" s="85" t="n">
        <v>1</v>
      </c>
    </row>
    <row r="518" customFormat="false" ht="40.5" hidden="false" customHeight="false" outlineLevel="0" collapsed="false">
      <c r="A518" s="109" t="n">
        <v>36850</v>
      </c>
      <c r="B518" s="81" t="s">
        <v>955</v>
      </c>
      <c r="C518" s="82" t="s">
        <v>140</v>
      </c>
      <c r="D518" s="81" t="s">
        <v>957</v>
      </c>
      <c r="E518" s="83"/>
      <c r="F518" s="83"/>
      <c r="G518" s="147" t="s">
        <v>1093</v>
      </c>
      <c r="H518" s="83" t="n">
        <v>3</v>
      </c>
      <c r="I518" s="114" t="s">
        <v>1096</v>
      </c>
      <c r="J518" s="81" t="s">
        <v>1095</v>
      </c>
      <c r="K518" s="84" t="s">
        <v>571</v>
      </c>
      <c r="L518" s="84" t="s">
        <v>571</v>
      </c>
      <c r="M518" s="84" t="s">
        <v>571</v>
      </c>
      <c r="N518" s="85" t="n">
        <v>1</v>
      </c>
    </row>
    <row r="519" customFormat="false" ht="67.5" hidden="false" customHeight="false" outlineLevel="0" collapsed="false">
      <c r="A519" s="109" t="n">
        <v>36850</v>
      </c>
      <c r="B519" s="81" t="s">
        <v>955</v>
      </c>
      <c r="C519" s="82" t="s">
        <v>61</v>
      </c>
      <c r="D519" s="81" t="s">
        <v>957</v>
      </c>
      <c r="E519" s="83"/>
      <c r="F519" s="83"/>
      <c r="G519" s="147" t="s">
        <v>1085</v>
      </c>
      <c r="H519" s="83" t="n">
        <v>1</v>
      </c>
      <c r="I519" s="114" t="s">
        <v>1097</v>
      </c>
      <c r="J519" s="81" t="s">
        <v>1098</v>
      </c>
      <c r="K519" s="84" t="s">
        <v>571</v>
      </c>
      <c r="L519" s="84" t="s">
        <v>571</v>
      </c>
      <c r="M519" s="84" t="s">
        <v>571</v>
      </c>
      <c r="N519" s="113" t="n">
        <v>1</v>
      </c>
    </row>
    <row r="520" customFormat="false" ht="40.5" hidden="false" customHeight="false" outlineLevel="0" collapsed="false">
      <c r="A520" s="109" t="n">
        <v>36850</v>
      </c>
      <c r="B520" s="81" t="s">
        <v>955</v>
      </c>
      <c r="C520" s="82" t="s">
        <v>61</v>
      </c>
      <c r="D520" s="81" t="s">
        <v>957</v>
      </c>
      <c r="E520" s="83"/>
      <c r="F520" s="83"/>
      <c r="G520" s="147" t="s">
        <v>1085</v>
      </c>
      <c r="H520" s="83" t="n">
        <v>1</v>
      </c>
      <c r="I520" s="114" t="s">
        <v>1031</v>
      </c>
      <c r="J520" s="81" t="s">
        <v>1083</v>
      </c>
      <c r="K520" s="84" t="s">
        <v>571</v>
      </c>
      <c r="L520" s="84" t="s">
        <v>571</v>
      </c>
      <c r="M520" s="84" t="s">
        <v>571</v>
      </c>
      <c r="N520" s="113" t="n">
        <v>1</v>
      </c>
    </row>
    <row r="521" customFormat="false" ht="40.5" hidden="false" customHeight="false" outlineLevel="0" collapsed="false">
      <c r="A521" s="109" t="n">
        <v>36847</v>
      </c>
      <c r="B521" s="81" t="s">
        <v>40</v>
      </c>
      <c r="C521" s="82" t="s">
        <v>1099</v>
      </c>
      <c r="D521" s="81" t="s">
        <v>1100</v>
      </c>
      <c r="E521" s="83" t="s">
        <v>1101</v>
      </c>
      <c r="F521" s="83" t="s">
        <v>1102</v>
      </c>
      <c r="G521" s="81" t="s">
        <v>963</v>
      </c>
      <c r="H521" s="83" t="n">
        <v>1</v>
      </c>
      <c r="I521" s="114" t="s">
        <v>1076</v>
      </c>
      <c r="J521" s="81" t="s">
        <v>1083</v>
      </c>
      <c r="K521" s="84" t="s">
        <v>571</v>
      </c>
      <c r="L521" s="84" t="s">
        <v>571</v>
      </c>
      <c r="M521" s="84" t="s">
        <v>571</v>
      </c>
      <c r="N521" s="113" t="n">
        <v>1</v>
      </c>
    </row>
    <row r="522" customFormat="false" ht="40.5" hidden="false" customHeight="false" outlineLevel="0" collapsed="false">
      <c r="A522" s="109" t="n">
        <v>36847</v>
      </c>
      <c r="B522" s="81" t="s">
        <v>40</v>
      </c>
      <c r="C522" s="82" t="s">
        <v>1103</v>
      </c>
      <c r="D522" s="81" t="s">
        <v>55</v>
      </c>
      <c r="E522" s="83" t="s">
        <v>1104</v>
      </c>
      <c r="F522" s="83" t="s">
        <v>1105</v>
      </c>
      <c r="G522" s="147" t="s">
        <v>1106</v>
      </c>
      <c r="H522" s="83" t="n">
        <v>1</v>
      </c>
      <c r="I522" s="114" t="s">
        <v>1107</v>
      </c>
      <c r="J522" s="81" t="s">
        <v>1083</v>
      </c>
      <c r="K522" s="84" t="s">
        <v>571</v>
      </c>
      <c r="L522" s="84" t="s">
        <v>575</v>
      </c>
      <c r="M522" s="84" t="s">
        <v>571</v>
      </c>
      <c r="N522" s="113" t="n">
        <v>1</v>
      </c>
    </row>
    <row r="523" customFormat="false" ht="13.5" hidden="false" customHeight="false" outlineLevel="0" collapsed="false">
      <c r="A523" s="109" t="n">
        <v>36847</v>
      </c>
      <c r="B523" s="81" t="s">
        <v>40</v>
      </c>
      <c r="C523" s="82" t="s">
        <v>1108</v>
      </c>
      <c r="D523" s="81" t="s">
        <v>51</v>
      </c>
      <c r="E523" s="83" t="s">
        <v>1106</v>
      </c>
      <c r="F523" s="83"/>
      <c r="G523" s="147" t="s">
        <v>1109</v>
      </c>
      <c r="H523" s="83" t="n">
        <v>3</v>
      </c>
      <c r="I523" s="114" t="s">
        <v>1110</v>
      </c>
      <c r="J523" s="81" t="s">
        <v>1111</v>
      </c>
      <c r="K523" s="84" t="s">
        <v>571</v>
      </c>
      <c r="L523" s="84" t="s">
        <v>571</v>
      </c>
      <c r="M523" s="84" t="s">
        <v>571</v>
      </c>
      <c r="N523" s="113" t="n">
        <v>1</v>
      </c>
    </row>
    <row r="524" customFormat="false" ht="13.5" hidden="false" customHeight="false" outlineLevel="0" collapsed="false">
      <c r="A524" s="109" t="n">
        <v>36847</v>
      </c>
      <c r="B524" s="81" t="s">
        <v>955</v>
      </c>
      <c r="C524" s="82" t="s">
        <v>51</v>
      </c>
      <c r="D524" s="81" t="s">
        <v>1112</v>
      </c>
      <c r="E524" s="83" t="s">
        <v>1106</v>
      </c>
      <c r="F524" s="83" t="s">
        <v>1106</v>
      </c>
      <c r="G524" s="147" t="s">
        <v>1113</v>
      </c>
      <c r="H524" s="83" t="n">
        <v>3</v>
      </c>
      <c r="I524" s="114" t="s">
        <v>1114</v>
      </c>
      <c r="J524" s="81" t="s">
        <v>1115</v>
      </c>
      <c r="K524" s="84" t="s">
        <v>571</v>
      </c>
      <c r="L524" s="84" t="s">
        <v>571</v>
      </c>
      <c r="M524" s="84" t="s">
        <v>571</v>
      </c>
      <c r="N524" s="113" t="n">
        <v>0</v>
      </c>
    </row>
    <row r="525" customFormat="false" ht="40.5" hidden="false" customHeight="false" outlineLevel="0" collapsed="false">
      <c r="A525" s="109" t="n">
        <v>36846</v>
      </c>
      <c r="B525" s="81" t="s">
        <v>40</v>
      </c>
      <c r="C525" s="81" t="s">
        <v>101</v>
      </c>
      <c r="D525" s="81" t="s">
        <v>51</v>
      </c>
      <c r="E525" s="81" t="s">
        <v>1116</v>
      </c>
      <c r="F525" s="81" t="s">
        <v>1065</v>
      </c>
      <c r="G525" s="147" t="s">
        <v>1117</v>
      </c>
      <c r="H525" s="83" t="n">
        <v>1</v>
      </c>
      <c r="I525" s="114" t="s">
        <v>1118</v>
      </c>
      <c r="J525" s="81" t="s">
        <v>1119</v>
      </c>
      <c r="K525" s="84" t="s">
        <v>571</v>
      </c>
      <c r="L525" s="84" t="s">
        <v>571</v>
      </c>
      <c r="M525" s="84" t="s">
        <v>571</v>
      </c>
      <c r="N525" s="113" t="n">
        <v>1</v>
      </c>
    </row>
    <row r="526" customFormat="false" ht="40.5" hidden="false" customHeight="false" outlineLevel="0" collapsed="false">
      <c r="A526" s="109" t="n">
        <v>36846</v>
      </c>
      <c r="B526" s="81" t="s">
        <v>40</v>
      </c>
      <c r="C526" s="81" t="s">
        <v>104</v>
      </c>
      <c r="D526" s="81" t="s">
        <v>51</v>
      </c>
      <c r="E526" s="81" t="s">
        <v>1120</v>
      </c>
      <c r="F526" s="81" t="s">
        <v>1065</v>
      </c>
      <c r="G526" s="147" t="s">
        <v>1117</v>
      </c>
      <c r="H526" s="83" t="n">
        <v>1</v>
      </c>
      <c r="I526" s="114" t="s">
        <v>1118</v>
      </c>
      <c r="J526" s="81" t="s">
        <v>1119</v>
      </c>
      <c r="K526" s="84" t="s">
        <v>571</v>
      </c>
      <c r="L526" s="84" t="s">
        <v>571</v>
      </c>
      <c r="M526" s="84" t="s">
        <v>571</v>
      </c>
      <c r="N526" s="113" t="n">
        <v>1</v>
      </c>
    </row>
    <row r="527" customFormat="false" ht="40.5" hidden="false" customHeight="false" outlineLevel="0" collapsed="false">
      <c r="A527" s="109" t="n">
        <v>36846</v>
      </c>
      <c r="B527" s="81" t="s">
        <v>40</v>
      </c>
      <c r="C527" s="81" t="s">
        <v>1121</v>
      </c>
      <c r="D527" s="81" t="s">
        <v>51</v>
      </c>
      <c r="E527" s="81" t="s">
        <v>1074</v>
      </c>
      <c r="F527" s="81" t="s">
        <v>1065</v>
      </c>
      <c r="G527" s="147" t="s">
        <v>1117</v>
      </c>
      <c r="H527" s="83" t="n">
        <v>1</v>
      </c>
      <c r="I527" s="114" t="s">
        <v>1118</v>
      </c>
      <c r="J527" s="81" t="s">
        <v>1119</v>
      </c>
      <c r="K527" s="84" t="s">
        <v>571</v>
      </c>
      <c r="L527" s="84" t="s">
        <v>571</v>
      </c>
      <c r="M527" s="84" t="s">
        <v>571</v>
      </c>
      <c r="N527" s="113" t="n">
        <v>1</v>
      </c>
    </row>
    <row r="528" customFormat="false" ht="27" hidden="false" customHeight="false" outlineLevel="0" collapsed="false">
      <c r="A528" s="109" t="n">
        <v>36846</v>
      </c>
      <c r="B528" s="81" t="s">
        <v>40</v>
      </c>
      <c r="C528" s="81" t="s">
        <v>1122</v>
      </c>
      <c r="D528" s="81" t="s">
        <v>51</v>
      </c>
      <c r="E528" s="83"/>
      <c r="F528" s="83"/>
      <c r="G528" s="147" t="s">
        <v>1117</v>
      </c>
      <c r="H528" s="83" t="n">
        <v>1</v>
      </c>
      <c r="I528" s="114" t="s">
        <v>1118</v>
      </c>
      <c r="J528" s="81" t="s">
        <v>1036</v>
      </c>
      <c r="K528" s="84" t="s">
        <v>571</v>
      </c>
      <c r="L528" s="84" t="s">
        <v>571</v>
      </c>
      <c r="M528" s="84" t="s">
        <v>571</v>
      </c>
      <c r="N528" s="113" t="n">
        <v>1</v>
      </c>
    </row>
    <row r="529" customFormat="false" ht="13.5" hidden="false" customHeight="false" outlineLevel="0" collapsed="false">
      <c r="A529" s="109" t="n">
        <v>36846</v>
      </c>
      <c r="B529" s="81" t="s">
        <v>58</v>
      </c>
      <c r="C529" s="82" t="s">
        <v>1123</v>
      </c>
      <c r="D529" s="81" t="s">
        <v>957</v>
      </c>
      <c r="E529" s="83"/>
      <c r="F529" s="83"/>
      <c r="G529" s="147" t="s">
        <v>58</v>
      </c>
      <c r="H529" s="83" t="n">
        <v>3</v>
      </c>
      <c r="I529" s="114" t="s">
        <v>1124</v>
      </c>
      <c r="J529" s="81" t="s">
        <v>1081</v>
      </c>
      <c r="K529" s="84" t="s">
        <v>571</v>
      </c>
      <c r="L529" s="84" t="s">
        <v>571</v>
      </c>
      <c r="M529" s="84" t="s">
        <v>571</v>
      </c>
      <c r="N529" s="113" t="n">
        <v>1</v>
      </c>
    </row>
    <row r="530" customFormat="false" ht="54" hidden="false" customHeight="false" outlineLevel="0" collapsed="false">
      <c r="A530" s="109" t="n">
        <v>36845</v>
      </c>
      <c r="B530" s="81" t="s">
        <v>40</v>
      </c>
      <c r="C530" s="82" t="s">
        <v>1125</v>
      </c>
      <c r="D530" s="82" t="s">
        <v>1126</v>
      </c>
      <c r="E530" s="83" t="s">
        <v>1127</v>
      </c>
      <c r="F530" s="107"/>
      <c r="G530" s="147" t="s">
        <v>1014</v>
      </c>
      <c r="H530" s="83" t="n">
        <v>1</v>
      </c>
      <c r="I530" s="114" t="s">
        <v>1128</v>
      </c>
      <c r="J530" s="81" t="s">
        <v>1129</v>
      </c>
      <c r="K530" s="84" t="s">
        <v>571</v>
      </c>
      <c r="L530" s="84" t="s">
        <v>571</v>
      </c>
      <c r="M530" s="84" t="s">
        <v>571</v>
      </c>
      <c r="N530" s="113" t="n">
        <v>0</v>
      </c>
    </row>
    <row r="531" customFormat="false" ht="54" hidden="false" customHeight="false" outlineLevel="0" collapsed="false">
      <c r="A531" s="109" t="n">
        <v>36845</v>
      </c>
      <c r="B531" s="81" t="s">
        <v>40</v>
      </c>
      <c r="C531" s="82" t="s">
        <v>1130</v>
      </c>
      <c r="D531" s="82" t="s">
        <v>110</v>
      </c>
      <c r="E531" s="83" t="s">
        <v>1127</v>
      </c>
      <c r="F531" s="107"/>
      <c r="G531" s="147" t="s">
        <v>1014</v>
      </c>
      <c r="H531" s="83" t="n">
        <v>1</v>
      </c>
      <c r="I531" s="114" t="s">
        <v>1128</v>
      </c>
      <c r="J531" s="81" t="s">
        <v>1129</v>
      </c>
      <c r="K531" s="84" t="s">
        <v>571</v>
      </c>
      <c r="L531" s="84" t="s">
        <v>571</v>
      </c>
      <c r="M531" s="84" t="s">
        <v>571</v>
      </c>
      <c r="N531" s="113" t="n">
        <v>0</v>
      </c>
    </row>
    <row r="532" customFormat="false" ht="27" hidden="false" customHeight="false" outlineLevel="0" collapsed="false">
      <c r="A532" s="109" t="n">
        <v>36845</v>
      </c>
      <c r="B532" s="81" t="s">
        <v>882</v>
      </c>
      <c r="C532" s="82" t="s">
        <v>1131</v>
      </c>
      <c r="D532" s="81" t="s">
        <v>51</v>
      </c>
      <c r="E532" s="83" t="s">
        <v>1132</v>
      </c>
      <c r="F532" s="83"/>
      <c r="G532" s="81" t="s">
        <v>1133</v>
      </c>
      <c r="H532" s="83" t="n">
        <v>3</v>
      </c>
      <c r="I532" s="114" t="s">
        <v>1134</v>
      </c>
      <c r="J532" s="81" t="s">
        <v>1135</v>
      </c>
      <c r="K532" s="84" t="s">
        <v>571</v>
      </c>
      <c r="L532" s="84" t="s">
        <v>571</v>
      </c>
      <c r="M532" s="84" t="s">
        <v>571</v>
      </c>
      <c r="N532" s="113" t="n">
        <v>2</v>
      </c>
    </row>
    <row r="533" customFormat="false" ht="14.25" hidden="false" customHeight="false" outlineLevel="0" collapsed="false">
      <c r="A533" s="109" t="n">
        <v>36845</v>
      </c>
      <c r="B533" s="81" t="s">
        <v>58</v>
      </c>
      <c r="C533" s="82" t="s">
        <v>1136</v>
      </c>
      <c r="D533" s="112" t="s">
        <v>961</v>
      </c>
      <c r="E533" s="83"/>
      <c r="F533" s="83"/>
      <c r="G533" s="147" t="s">
        <v>58</v>
      </c>
      <c r="H533" s="83" t="n">
        <v>3</v>
      </c>
      <c r="I533" s="130" t="s">
        <v>1137</v>
      </c>
      <c r="J533" s="81" t="s">
        <v>1138</v>
      </c>
      <c r="K533" s="84" t="s">
        <v>571</v>
      </c>
      <c r="L533" s="84" t="s">
        <v>571</v>
      </c>
      <c r="M533" s="84" t="s">
        <v>571</v>
      </c>
      <c r="N533" s="113" t="n">
        <v>1</v>
      </c>
    </row>
    <row r="534" customFormat="false" ht="13.5" hidden="false" customHeight="false" outlineLevel="0" collapsed="false">
      <c r="A534" s="143" t="s">
        <v>1139</v>
      </c>
      <c r="B534" s="74"/>
      <c r="C534" s="144" t="n">
        <v>10</v>
      </c>
      <c r="D534" s="145"/>
      <c r="E534" s="77"/>
      <c r="F534" s="77"/>
      <c r="G534" s="145"/>
      <c r="H534" s="77"/>
      <c r="I534" s="114"/>
      <c r="J534" s="78"/>
      <c r="K534" s="78"/>
      <c r="L534" s="78"/>
      <c r="M534" s="78"/>
      <c r="N534" s="146"/>
    </row>
    <row r="535" customFormat="false" ht="13.5" hidden="false" customHeight="false" outlineLevel="0" collapsed="false">
      <c r="A535" s="109" t="n">
        <v>36844</v>
      </c>
      <c r="B535" s="81" t="s">
        <v>955</v>
      </c>
      <c r="C535" s="82" t="s">
        <v>100</v>
      </c>
      <c r="D535" s="81" t="s">
        <v>957</v>
      </c>
      <c r="E535" s="83"/>
      <c r="F535" s="83"/>
      <c r="G535" s="147" t="s">
        <v>1113</v>
      </c>
      <c r="H535" s="83" t="n">
        <v>3</v>
      </c>
      <c r="I535" s="114" t="s">
        <v>1140</v>
      </c>
      <c r="J535" s="129" t="s">
        <v>1141</v>
      </c>
      <c r="K535" s="84" t="s">
        <v>571</v>
      </c>
      <c r="L535" s="84" t="s">
        <v>571</v>
      </c>
      <c r="M535" s="84" t="s">
        <v>575</v>
      </c>
      <c r="N535" s="113" t="n">
        <v>0</v>
      </c>
    </row>
    <row r="536" customFormat="false" ht="13.5" hidden="false" customHeight="false" outlineLevel="0" collapsed="false">
      <c r="A536" s="109" t="n">
        <v>36844</v>
      </c>
      <c r="B536" s="81" t="s">
        <v>58</v>
      </c>
      <c r="C536" s="82" t="s">
        <v>1142</v>
      </c>
      <c r="D536" s="81" t="s">
        <v>957</v>
      </c>
      <c r="E536" s="83"/>
      <c r="F536" s="83"/>
      <c r="G536" s="147"/>
      <c r="H536" s="83" t="n">
        <v>3</v>
      </c>
      <c r="I536" s="114" t="s">
        <v>1143</v>
      </c>
      <c r="J536" s="129" t="s">
        <v>1144</v>
      </c>
      <c r="K536" s="84" t="s">
        <v>571</v>
      </c>
      <c r="L536" s="84" t="s">
        <v>571</v>
      </c>
      <c r="M536" s="84" t="s">
        <v>571</v>
      </c>
      <c r="N536" s="113" t="n">
        <v>0</v>
      </c>
    </row>
    <row r="537" customFormat="false" ht="27" hidden="false" customHeight="false" outlineLevel="0" collapsed="false">
      <c r="A537" s="109" t="n">
        <v>36844</v>
      </c>
      <c r="B537" s="147" t="s">
        <v>40</v>
      </c>
      <c r="C537" s="82" t="s">
        <v>892</v>
      </c>
      <c r="D537" s="81" t="s">
        <v>131</v>
      </c>
      <c r="E537" s="83" t="s">
        <v>1145</v>
      </c>
      <c r="F537" s="83"/>
      <c r="G537" s="147" t="s">
        <v>1146</v>
      </c>
      <c r="H537" s="83" t="n">
        <v>1</v>
      </c>
      <c r="I537" s="114" t="s">
        <v>1147</v>
      </c>
      <c r="J537" s="129" t="s">
        <v>1148</v>
      </c>
      <c r="K537" s="84" t="s">
        <v>571</v>
      </c>
      <c r="L537" s="84" t="s">
        <v>575</v>
      </c>
      <c r="M537" s="84" t="s">
        <v>575</v>
      </c>
      <c r="N537" s="113" t="s">
        <v>1149</v>
      </c>
    </row>
    <row r="538" customFormat="false" ht="67.5" hidden="false" customHeight="false" outlineLevel="0" collapsed="false">
      <c r="A538" s="109" t="n">
        <v>36840</v>
      </c>
      <c r="B538" s="147" t="s">
        <v>40</v>
      </c>
      <c r="C538" s="82" t="s">
        <v>146</v>
      </c>
      <c r="D538" s="81" t="s">
        <v>1150</v>
      </c>
      <c r="E538" s="84" t="s">
        <v>1151</v>
      </c>
      <c r="F538" s="83" t="s">
        <v>1152</v>
      </c>
      <c r="G538" s="147" t="s">
        <v>58</v>
      </c>
      <c r="H538" s="83" t="n">
        <v>1</v>
      </c>
      <c r="I538" s="114" t="s">
        <v>1153</v>
      </c>
      <c r="J538" s="129" t="s">
        <v>1154</v>
      </c>
      <c r="K538" s="84" t="s">
        <v>1155</v>
      </c>
      <c r="L538" s="84" t="s">
        <v>1155</v>
      </c>
      <c r="M538" s="84" t="s">
        <v>1155</v>
      </c>
      <c r="N538" s="113" t="n">
        <v>0</v>
      </c>
    </row>
    <row r="539" customFormat="false" ht="67.5" hidden="false" customHeight="false" outlineLevel="0" collapsed="false">
      <c r="A539" s="109" t="n">
        <v>36840</v>
      </c>
      <c r="B539" s="147" t="s">
        <v>40</v>
      </c>
      <c r="C539" s="82" t="s">
        <v>147</v>
      </c>
      <c r="D539" s="81" t="s">
        <v>1150</v>
      </c>
      <c r="E539" s="84" t="s">
        <v>1151</v>
      </c>
      <c r="F539" s="83" t="s">
        <v>1152</v>
      </c>
      <c r="G539" s="147"/>
      <c r="H539" s="83" t="n">
        <v>1</v>
      </c>
      <c r="I539" s="114" t="s">
        <v>1153</v>
      </c>
      <c r="J539" s="129" t="s">
        <v>1154</v>
      </c>
      <c r="K539" s="84" t="s">
        <v>1155</v>
      </c>
      <c r="L539" s="84" t="s">
        <v>1155</v>
      </c>
      <c r="M539" s="84" t="s">
        <v>1155</v>
      </c>
      <c r="N539" s="113" t="n">
        <v>0</v>
      </c>
    </row>
    <row r="540" customFormat="false" ht="40.5" hidden="false" customHeight="false" outlineLevel="0" collapsed="false">
      <c r="A540" s="109" t="n">
        <v>36839</v>
      </c>
      <c r="B540" s="81" t="s">
        <v>58</v>
      </c>
      <c r="C540" s="82" t="s">
        <v>1156</v>
      </c>
      <c r="D540" s="81" t="s">
        <v>1157</v>
      </c>
      <c r="E540" s="83"/>
      <c r="F540" s="83"/>
      <c r="G540" s="147" t="s">
        <v>1158</v>
      </c>
      <c r="H540" s="83" t="n">
        <v>3</v>
      </c>
      <c r="I540" s="114" t="s">
        <v>1159</v>
      </c>
      <c r="J540" s="129" t="s">
        <v>1160</v>
      </c>
      <c r="K540" s="84" t="s">
        <v>571</v>
      </c>
      <c r="L540" s="84" t="s">
        <v>571</v>
      </c>
      <c r="M540" s="84" t="s">
        <v>571</v>
      </c>
      <c r="N540" s="113" t="n">
        <v>0</v>
      </c>
    </row>
    <row r="541" customFormat="false" ht="40.5" hidden="false" customHeight="false" outlineLevel="0" collapsed="false">
      <c r="A541" s="109" t="n">
        <v>36839</v>
      </c>
      <c r="B541" s="81" t="s">
        <v>1161</v>
      </c>
      <c r="C541" s="82" t="s">
        <v>1162</v>
      </c>
      <c r="D541" s="81" t="s">
        <v>1163</v>
      </c>
      <c r="E541" s="83"/>
      <c r="F541" s="83"/>
      <c r="G541" s="147" t="s">
        <v>1158</v>
      </c>
      <c r="H541" s="83" t="n">
        <v>3</v>
      </c>
      <c r="I541" s="114" t="s">
        <v>1164</v>
      </c>
      <c r="J541" s="129" t="s">
        <v>1165</v>
      </c>
      <c r="K541" s="84" t="s">
        <v>571</v>
      </c>
      <c r="L541" s="84" t="s">
        <v>571</v>
      </c>
      <c r="M541" s="84" t="s">
        <v>1036</v>
      </c>
      <c r="N541" s="113" t="s">
        <v>1149</v>
      </c>
    </row>
    <row r="542" customFormat="false" ht="27" hidden="false" customHeight="false" outlineLevel="0" collapsed="false">
      <c r="A542" s="109" t="n">
        <v>36839</v>
      </c>
      <c r="B542" s="81" t="s">
        <v>1161</v>
      </c>
      <c r="C542" s="82" t="s">
        <v>1162</v>
      </c>
      <c r="D542" s="81" t="s">
        <v>1163</v>
      </c>
      <c r="E542" s="83"/>
      <c r="F542" s="83"/>
      <c r="G542" s="147" t="s">
        <v>58</v>
      </c>
      <c r="H542" s="83" t="n">
        <v>3</v>
      </c>
      <c r="I542" s="114" t="s">
        <v>1166</v>
      </c>
      <c r="J542" s="129" t="s">
        <v>1167</v>
      </c>
      <c r="K542" s="84" t="s">
        <v>1036</v>
      </c>
      <c r="L542" s="84" t="s">
        <v>1036</v>
      </c>
      <c r="M542" s="84" t="s">
        <v>1036</v>
      </c>
      <c r="N542" s="113" t="n">
        <v>1</v>
      </c>
    </row>
    <row r="543" customFormat="false" ht="27" hidden="false" customHeight="true" outlineLevel="0" collapsed="false">
      <c r="A543" s="109" t="n">
        <v>36839</v>
      </c>
      <c r="B543" s="147" t="s">
        <v>40</v>
      </c>
      <c r="C543" s="149" t="s">
        <v>1168</v>
      </c>
      <c r="D543" s="81" t="s">
        <v>1169</v>
      </c>
      <c r="E543" s="83" t="s">
        <v>1170</v>
      </c>
      <c r="F543" s="83" t="s">
        <v>1171</v>
      </c>
      <c r="G543" s="150" t="s">
        <v>58</v>
      </c>
      <c r="H543" s="83" t="n">
        <v>3</v>
      </c>
      <c r="I543" s="114" t="s">
        <v>1172</v>
      </c>
      <c r="J543" s="106" t="s">
        <v>1173</v>
      </c>
      <c r="K543" s="151" t="s">
        <v>575</v>
      </c>
      <c r="L543" s="151" t="s">
        <v>575</v>
      </c>
      <c r="M543" s="151" t="s">
        <v>575</v>
      </c>
      <c r="N543" s="151" t="s">
        <v>1149</v>
      </c>
    </row>
    <row r="544" customFormat="false" ht="27" hidden="false" customHeight="false" outlineLevel="0" collapsed="false">
      <c r="A544" s="109" t="n">
        <v>36839</v>
      </c>
      <c r="B544" s="147" t="s">
        <v>40</v>
      </c>
      <c r="C544" s="149" t="s">
        <v>1174</v>
      </c>
      <c r="D544" s="81" t="s">
        <v>1169</v>
      </c>
      <c r="E544" s="83" t="s">
        <v>1170</v>
      </c>
      <c r="F544" s="83" t="s">
        <v>1171</v>
      </c>
      <c r="G544" s="150" t="s">
        <v>58</v>
      </c>
      <c r="H544" s="83"/>
      <c r="I544" s="114"/>
      <c r="J544" s="106"/>
      <c r="K544" s="151"/>
      <c r="L544" s="151"/>
      <c r="M544" s="151"/>
      <c r="N544" s="151"/>
    </row>
    <row r="545" customFormat="false" ht="27" hidden="false" customHeight="false" outlineLevel="0" collapsed="false">
      <c r="A545" s="109" t="n">
        <v>36839</v>
      </c>
      <c r="B545" s="147" t="s">
        <v>40</v>
      </c>
      <c r="C545" s="149" t="s">
        <v>1175</v>
      </c>
      <c r="D545" s="81" t="s">
        <v>1169</v>
      </c>
      <c r="E545" s="83" t="s">
        <v>1170</v>
      </c>
      <c r="F545" s="83" t="s">
        <v>1171</v>
      </c>
      <c r="G545" s="150" t="s">
        <v>58</v>
      </c>
      <c r="H545" s="83"/>
      <c r="I545" s="114"/>
      <c r="J545" s="106"/>
      <c r="K545" s="151"/>
      <c r="L545" s="151"/>
      <c r="M545" s="151"/>
      <c r="N545" s="151"/>
    </row>
    <row r="546" customFormat="false" ht="27" hidden="false" customHeight="false" outlineLevel="0" collapsed="false">
      <c r="A546" s="109" t="n">
        <v>36839</v>
      </c>
      <c r="B546" s="147" t="s">
        <v>40</v>
      </c>
      <c r="C546" s="149" t="s">
        <v>1176</v>
      </c>
      <c r="D546" s="81" t="s">
        <v>1169</v>
      </c>
      <c r="E546" s="83" t="s">
        <v>1170</v>
      </c>
      <c r="F546" s="83" t="s">
        <v>1171</v>
      </c>
      <c r="G546" s="150" t="s">
        <v>58</v>
      </c>
      <c r="H546" s="83"/>
      <c r="I546" s="114"/>
      <c r="J546" s="106"/>
      <c r="K546" s="151"/>
      <c r="L546" s="151"/>
      <c r="M546" s="151"/>
      <c r="N546" s="151"/>
    </row>
    <row r="547" customFormat="false" ht="57" hidden="false" customHeight="true" outlineLevel="0" collapsed="false">
      <c r="A547" s="109" t="n">
        <v>36839</v>
      </c>
      <c r="B547" s="147" t="s">
        <v>40</v>
      </c>
      <c r="C547" s="149" t="s">
        <v>1177</v>
      </c>
      <c r="D547" s="81" t="s">
        <v>1169</v>
      </c>
      <c r="E547" s="103" t="s">
        <v>1170</v>
      </c>
      <c r="F547" s="83" t="s">
        <v>1171</v>
      </c>
      <c r="G547" s="149" t="s">
        <v>58</v>
      </c>
      <c r="H547" s="103"/>
      <c r="I547" s="114"/>
      <c r="J547" s="106"/>
      <c r="K547" s="151"/>
      <c r="L547" s="151"/>
      <c r="M547" s="151"/>
      <c r="N547" s="151"/>
      <c r="O547" s="44"/>
      <c r="P547" s="44"/>
      <c r="Q547" s="44"/>
      <c r="R547" s="44"/>
      <c r="S547" s="44"/>
      <c r="T547" s="44"/>
      <c r="U547" s="44"/>
      <c r="V547" s="44"/>
      <c r="W547" s="44"/>
      <c r="X547" s="44"/>
      <c r="Y547" s="44"/>
      <c r="Z547" s="44"/>
      <c r="AA547" s="44"/>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c r="BF547" s="34"/>
      <c r="BG547" s="34"/>
      <c r="BH547" s="34"/>
      <c r="BI547" s="34"/>
      <c r="BJ547" s="34"/>
      <c r="BK547" s="34"/>
      <c r="BL547" s="34"/>
      <c r="BM547" s="34"/>
      <c r="BN547" s="34"/>
      <c r="BO547" s="34"/>
      <c r="BP547" s="34"/>
      <c r="BQ547" s="34"/>
      <c r="BR547" s="34"/>
      <c r="BS547" s="34"/>
      <c r="BT547" s="34"/>
      <c r="BU547" s="34"/>
      <c r="BV547" s="34"/>
      <c r="BW547" s="34"/>
      <c r="BX547" s="34"/>
      <c r="BY547" s="34"/>
      <c r="BZ547" s="34"/>
      <c r="CA547" s="34"/>
      <c r="CB547" s="34"/>
      <c r="CC547" s="34"/>
      <c r="CD547" s="34"/>
      <c r="CE547" s="34"/>
      <c r="CF547" s="34"/>
      <c r="CG547" s="34"/>
      <c r="CH547" s="34"/>
      <c r="CI547" s="34"/>
      <c r="CJ547" s="34"/>
      <c r="CK547" s="34"/>
      <c r="CL547" s="34"/>
      <c r="CM547" s="34"/>
      <c r="CN547" s="34"/>
      <c r="CO547" s="34"/>
      <c r="CP547" s="34"/>
      <c r="CQ547" s="34"/>
      <c r="CR547" s="34"/>
      <c r="CS547" s="34"/>
      <c r="CT547" s="34"/>
      <c r="CU547" s="34"/>
      <c r="CV547" s="34"/>
      <c r="CW547" s="34"/>
      <c r="CX547" s="34"/>
      <c r="CY547" s="34"/>
      <c r="CZ547" s="34"/>
      <c r="DA547" s="34"/>
      <c r="DB547" s="34"/>
      <c r="DC547" s="34"/>
      <c r="DD547" s="34"/>
      <c r="DE547" s="34"/>
      <c r="DF547" s="34"/>
      <c r="DG547" s="34"/>
      <c r="DH547" s="34"/>
      <c r="DI547" s="34"/>
      <c r="DJ547" s="34"/>
      <c r="DK547" s="34"/>
      <c r="DL547" s="34"/>
      <c r="DM547" s="34"/>
      <c r="DN547" s="34"/>
      <c r="DO547" s="34"/>
      <c r="DP547" s="34"/>
      <c r="DQ547" s="34"/>
      <c r="DR547" s="34"/>
      <c r="DS547" s="34"/>
      <c r="DT547" s="34"/>
      <c r="DU547" s="34"/>
      <c r="DV547" s="34"/>
      <c r="DW547" s="34"/>
      <c r="DX547" s="34"/>
      <c r="DY547" s="34"/>
      <c r="DZ547" s="34"/>
      <c r="EA547" s="34"/>
      <c r="EB547" s="34"/>
      <c r="EC547" s="34"/>
      <c r="ED547" s="34"/>
      <c r="EE547" s="34"/>
      <c r="EF547" s="34"/>
      <c r="EG547" s="34"/>
      <c r="EH547" s="34"/>
      <c r="EI547" s="34"/>
      <c r="EJ547" s="34"/>
      <c r="EK547" s="34"/>
      <c r="EL547" s="34"/>
      <c r="EM547" s="34"/>
      <c r="EN547" s="34"/>
      <c r="EO547" s="34"/>
      <c r="EP547" s="34"/>
      <c r="EQ547" s="34"/>
      <c r="ER547" s="34"/>
      <c r="ES547" s="34"/>
      <c r="ET547" s="34"/>
      <c r="EU547" s="34"/>
      <c r="EV547" s="34"/>
      <c r="EW547" s="34"/>
      <c r="EX547" s="34"/>
      <c r="EY547" s="34"/>
      <c r="EZ547" s="34"/>
      <c r="FA547" s="34"/>
      <c r="FB547" s="34"/>
      <c r="FC547" s="34"/>
      <c r="FD547" s="34"/>
      <c r="FE547" s="34"/>
      <c r="FF547" s="34"/>
      <c r="FG547" s="34"/>
      <c r="FH547" s="34"/>
      <c r="FI547" s="34"/>
      <c r="FJ547" s="34"/>
      <c r="FK547" s="34"/>
      <c r="FL547" s="34"/>
      <c r="FM547" s="34"/>
      <c r="FN547" s="34"/>
      <c r="FO547" s="34"/>
      <c r="FP547" s="34"/>
      <c r="FQ547" s="34"/>
      <c r="FR547" s="34"/>
      <c r="FS547" s="34"/>
      <c r="FT547" s="34"/>
      <c r="FU547" s="34"/>
      <c r="FV547" s="34"/>
      <c r="FW547" s="34"/>
      <c r="FX547" s="34"/>
      <c r="FY547" s="34"/>
      <c r="FZ547" s="34"/>
      <c r="GA547" s="34"/>
      <c r="GB547" s="34"/>
      <c r="GC547" s="34"/>
      <c r="GD547" s="34"/>
      <c r="GE547" s="34"/>
      <c r="GF547" s="34"/>
      <c r="GG547" s="34"/>
      <c r="GH547" s="34"/>
      <c r="GI547" s="34"/>
      <c r="GJ547" s="34"/>
      <c r="GK547" s="34"/>
      <c r="GL547" s="34"/>
      <c r="GM547" s="34"/>
      <c r="GN547" s="34"/>
      <c r="GO547" s="34"/>
      <c r="GP547" s="34"/>
      <c r="GQ547" s="34"/>
      <c r="GR547" s="34"/>
      <c r="GS547" s="34"/>
      <c r="GT547" s="34"/>
      <c r="GU547" s="34"/>
      <c r="GV547" s="34"/>
      <c r="GW547" s="34"/>
      <c r="GX547" s="34"/>
      <c r="GY547" s="34"/>
      <c r="GZ547" s="34"/>
      <c r="HA547" s="34"/>
      <c r="HB547" s="34"/>
      <c r="HC547" s="34"/>
      <c r="HD547" s="34"/>
      <c r="HE547" s="34"/>
      <c r="HF547" s="34"/>
      <c r="HG547" s="34"/>
      <c r="HH547" s="34"/>
      <c r="HI547" s="34"/>
      <c r="HJ547" s="34"/>
      <c r="HK547" s="34"/>
      <c r="HL547" s="34"/>
      <c r="HM547" s="34"/>
      <c r="HN547" s="34"/>
      <c r="HO547" s="34"/>
      <c r="HP547" s="34"/>
      <c r="HQ547" s="34"/>
      <c r="HR547" s="34"/>
      <c r="HS547" s="34"/>
      <c r="HT547" s="34"/>
      <c r="HU547" s="34"/>
      <c r="HV547" s="34"/>
      <c r="HW547" s="34"/>
      <c r="HX547" s="34"/>
      <c r="HY547" s="34"/>
      <c r="HZ547" s="34"/>
      <c r="IA547" s="34"/>
      <c r="IB547" s="34"/>
      <c r="IC547" s="34"/>
      <c r="ID547" s="34"/>
      <c r="IE547" s="34"/>
      <c r="IF547" s="34"/>
      <c r="IG547" s="34"/>
      <c r="IH547" s="34"/>
      <c r="II547" s="34"/>
      <c r="IJ547" s="34"/>
      <c r="IK547" s="34"/>
      <c r="IL547" s="34"/>
      <c r="IM547" s="34"/>
      <c r="IN547" s="34"/>
      <c r="IO547" s="34"/>
      <c r="IP547" s="34"/>
      <c r="IQ547" s="34"/>
      <c r="IR547" s="34"/>
      <c r="IS547" s="34"/>
      <c r="IT547" s="34"/>
      <c r="IU547" s="34"/>
      <c r="IV547" s="34"/>
      <c r="IW547" s="34"/>
    </row>
    <row r="548" customFormat="false" ht="27" hidden="false" customHeight="true" outlineLevel="0" collapsed="false">
      <c r="A548" s="109" t="n">
        <v>36838</v>
      </c>
      <c r="B548" s="147" t="s">
        <v>40</v>
      </c>
      <c r="C548" s="150" t="s">
        <v>1178</v>
      </c>
      <c r="D548" s="83" t="s">
        <v>47</v>
      </c>
      <c r="E548" s="83" t="s">
        <v>1179</v>
      </c>
      <c r="F548" s="84" t="s">
        <v>1180</v>
      </c>
      <c r="G548" s="83" t="s">
        <v>1181</v>
      </c>
      <c r="H548" s="83" t="n">
        <v>2</v>
      </c>
      <c r="I548" s="114" t="s">
        <v>1182</v>
      </c>
      <c r="J548" s="106" t="s">
        <v>1183</v>
      </c>
      <c r="K548" s="151" t="s">
        <v>571</v>
      </c>
      <c r="L548" s="151" t="s">
        <v>571</v>
      </c>
      <c r="M548" s="151" t="s">
        <v>575</v>
      </c>
      <c r="N548" s="152" t="n">
        <v>1</v>
      </c>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c r="BF548" s="34"/>
      <c r="BG548" s="34"/>
      <c r="BH548" s="34"/>
      <c r="BI548" s="34"/>
      <c r="BJ548" s="34"/>
      <c r="BK548" s="34"/>
      <c r="BL548" s="34"/>
      <c r="BM548" s="34"/>
      <c r="BN548" s="34"/>
      <c r="BO548" s="34"/>
      <c r="BP548" s="34"/>
      <c r="BQ548" s="34"/>
      <c r="BR548" s="34"/>
      <c r="BS548" s="34"/>
      <c r="BT548" s="34"/>
      <c r="BU548" s="34"/>
      <c r="BV548" s="34"/>
      <c r="BW548" s="34"/>
      <c r="BX548" s="34"/>
      <c r="BY548" s="34"/>
      <c r="BZ548" s="34"/>
      <c r="CA548" s="34"/>
      <c r="CB548" s="34"/>
      <c r="CC548" s="34"/>
      <c r="CD548" s="34"/>
      <c r="CE548" s="34"/>
      <c r="CF548" s="34"/>
      <c r="CG548" s="34"/>
      <c r="CH548" s="34"/>
      <c r="CI548" s="34"/>
      <c r="CJ548" s="34"/>
      <c r="CK548" s="34"/>
      <c r="CL548" s="34"/>
      <c r="CM548" s="34"/>
      <c r="CN548" s="34"/>
      <c r="CO548" s="34"/>
      <c r="CP548" s="34"/>
      <c r="CQ548" s="34"/>
      <c r="CR548" s="34"/>
      <c r="CS548" s="34"/>
      <c r="CT548" s="34"/>
      <c r="CU548" s="34"/>
      <c r="CV548" s="34"/>
      <c r="CW548" s="34"/>
      <c r="CX548" s="34"/>
      <c r="CY548" s="34"/>
      <c r="CZ548" s="34"/>
      <c r="DA548" s="34"/>
      <c r="DB548" s="34"/>
      <c r="DC548" s="34"/>
      <c r="DD548" s="34"/>
      <c r="DE548" s="34"/>
      <c r="DF548" s="34"/>
      <c r="DG548" s="34"/>
      <c r="DH548" s="34"/>
      <c r="DI548" s="34"/>
      <c r="DJ548" s="34"/>
      <c r="DK548" s="34"/>
      <c r="DL548" s="34"/>
      <c r="DM548" s="34"/>
      <c r="DN548" s="34"/>
      <c r="DO548" s="34"/>
      <c r="DP548" s="34"/>
      <c r="DQ548" s="34"/>
      <c r="DR548" s="34"/>
      <c r="DS548" s="34"/>
      <c r="DT548" s="34"/>
      <c r="DU548" s="34"/>
      <c r="DV548" s="34"/>
      <c r="DW548" s="34"/>
      <c r="DX548" s="34"/>
      <c r="DY548" s="34"/>
      <c r="DZ548" s="34"/>
      <c r="EA548" s="34"/>
      <c r="EB548" s="34"/>
      <c r="EC548" s="34"/>
      <c r="ED548" s="34"/>
      <c r="EE548" s="34"/>
      <c r="EF548" s="34"/>
      <c r="EG548" s="34"/>
      <c r="EH548" s="34"/>
      <c r="EI548" s="34"/>
      <c r="EJ548" s="34"/>
      <c r="EK548" s="34"/>
      <c r="EL548" s="34"/>
      <c r="EM548" s="34"/>
      <c r="EN548" s="34"/>
      <c r="EO548" s="34"/>
      <c r="EP548" s="34"/>
      <c r="EQ548" s="34"/>
      <c r="ER548" s="34"/>
      <c r="ES548" s="34"/>
      <c r="ET548" s="34"/>
      <c r="EU548" s="34"/>
      <c r="EV548" s="34"/>
      <c r="EW548" s="34"/>
      <c r="EX548" s="34"/>
      <c r="EY548" s="34"/>
      <c r="EZ548" s="34"/>
      <c r="FA548" s="34"/>
      <c r="FB548" s="34"/>
      <c r="FC548" s="34"/>
      <c r="FD548" s="34"/>
      <c r="FE548" s="34"/>
      <c r="FF548" s="34"/>
      <c r="FG548" s="34"/>
      <c r="FH548" s="34"/>
      <c r="FI548" s="34"/>
      <c r="FJ548" s="34"/>
      <c r="FK548" s="34"/>
      <c r="FL548" s="34"/>
      <c r="FM548" s="34"/>
      <c r="FN548" s="34"/>
      <c r="FO548" s="34"/>
      <c r="FP548" s="34"/>
      <c r="FQ548" s="34"/>
      <c r="FR548" s="34"/>
      <c r="FS548" s="34"/>
      <c r="FT548" s="34"/>
      <c r="FU548" s="34"/>
      <c r="FV548" s="34"/>
      <c r="FW548" s="34"/>
      <c r="FX548" s="34"/>
      <c r="FY548" s="34"/>
      <c r="FZ548" s="34"/>
      <c r="GA548" s="34"/>
      <c r="GB548" s="34"/>
      <c r="GC548" s="34"/>
      <c r="GD548" s="34"/>
      <c r="GE548" s="34"/>
      <c r="GF548" s="34"/>
      <c r="GG548" s="34"/>
      <c r="GH548" s="34"/>
      <c r="GI548" s="34"/>
      <c r="GJ548" s="34"/>
      <c r="GK548" s="34"/>
      <c r="GL548" s="34"/>
      <c r="GM548" s="34"/>
      <c r="GN548" s="34"/>
      <c r="GO548" s="34"/>
      <c r="GP548" s="34"/>
      <c r="GQ548" s="34"/>
      <c r="GR548" s="34"/>
      <c r="GS548" s="34"/>
      <c r="GT548" s="34"/>
      <c r="GU548" s="34"/>
      <c r="GV548" s="34"/>
      <c r="GW548" s="34"/>
      <c r="GX548" s="34"/>
      <c r="GY548" s="34"/>
      <c r="GZ548" s="34"/>
      <c r="HA548" s="34"/>
      <c r="HB548" s="34"/>
      <c r="HC548" s="34"/>
      <c r="HD548" s="34"/>
      <c r="HE548" s="34"/>
      <c r="HF548" s="34"/>
      <c r="HG548" s="34"/>
      <c r="HH548" s="34"/>
      <c r="HI548" s="34"/>
      <c r="HJ548" s="34"/>
      <c r="HK548" s="34"/>
      <c r="HL548" s="34"/>
      <c r="HM548" s="34"/>
      <c r="HN548" s="34"/>
      <c r="HO548" s="34"/>
      <c r="HP548" s="34"/>
      <c r="HQ548" s="34"/>
      <c r="HR548" s="34"/>
      <c r="HS548" s="34"/>
      <c r="HT548" s="34"/>
      <c r="HU548" s="34"/>
      <c r="HV548" s="34"/>
      <c r="HW548" s="34"/>
      <c r="HX548" s="34"/>
      <c r="HY548" s="34"/>
      <c r="HZ548" s="34"/>
      <c r="IA548" s="34"/>
      <c r="IB548" s="34"/>
      <c r="IC548" s="34"/>
      <c r="ID548" s="34"/>
      <c r="IE548" s="34"/>
      <c r="IF548" s="34"/>
      <c r="IG548" s="34"/>
      <c r="IH548" s="34"/>
      <c r="II548" s="34"/>
      <c r="IJ548" s="34"/>
      <c r="IK548" s="34"/>
      <c r="IL548" s="34"/>
      <c r="IM548" s="34"/>
      <c r="IN548" s="34"/>
      <c r="IO548" s="34"/>
      <c r="IP548" s="34"/>
      <c r="IQ548" s="34"/>
      <c r="IR548" s="34"/>
      <c r="IS548" s="34"/>
      <c r="IT548" s="34"/>
      <c r="IU548" s="34"/>
      <c r="IV548" s="34"/>
      <c r="IW548" s="34"/>
    </row>
    <row r="549" customFormat="false" ht="27" hidden="false" customHeight="false" outlineLevel="0" collapsed="false">
      <c r="A549" s="109" t="n">
        <v>36838</v>
      </c>
      <c r="B549" s="147" t="s">
        <v>40</v>
      </c>
      <c r="C549" s="150" t="s">
        <v>1184</v>
      </c>
      <c r="D549" s="83" t="s">
        <v>47</v>
      </c>
      <c r="E549" s="83" t="s">
        <v>1179</v>
      </c>
      <c r="F549" s="84" t="s">
        <v>1185</v>
      </c>
      <c r="G549" s="83" t="s">
        <v>1181</v>
      </c>
      <c r="H549" s="83"/>
      <c r="I549" s="114"/>
      <c r="J549" s="106"/>
      <c r="K549" s="151"/>
      <c r="L549" s="151"/>
      <c r="M549" s="151"/>
      <c r="N549" s="152"/>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c r="BF549" s="34"/>
      <c r="BG549" s="34"/>
      <c r="BH549" s="34"/>
      <c r="BI549" s="34"/>
      <c r="BJ549" s="34"/>
      <c r="BK549" s="34"/>
      <c r="BL549" s="34"/>
      <c r="BM549" s="34"/>
      <c r="BN549" s="34"/>
      <c r="BO549" s="34"/>
      <c r="BP549" s="34"/>
      <c r="BQ549" s="34"/>
      <c r="BR549" s="34"/>
      <c r="BS549" s="34"/>
      <c r="BT549" s="34"/>
      <c r="BU549" s="34"/>
      <c r="BV549" s="34"/>
      <c r="BW549" s="34"/>
      <c r="BX549" s="34"/>
      <c r="BY549" s="34"/>
      <c r="BZ549" s="34"/>
      <c r="CA549" s="34"/>
      <c r="CB549" s="34"/>
      <c r="CC549" s="34"/>
      <c r="CD549" s="34"/>
      <c r="CE549" s="34"/>
      <c r="CF549" s="34"/>
      <c r="CG549" s="34"/>
      <c r="CH549" s="34"/>
      <c r="CI549" s="34"/>
      <c r="CJ549" s="34"/>
      <c r="CK549" s="34"/>
      <c r="CL549" s="34"/>
      <c r="CM549" s="34"/>
      <c r="CN549" s="34"/>
      <c r="CO549" s="34"/>
      <c r="CP549" s="34"/>
      <c r="CQ549" s="34"/>
      <c r="CR549" s="34"/>
      <c r="CS549" s="34"/>
      <c r="CT549" s="34"/>
      <c r="CU549" s="34"/>
      <c r="CV549" s="34"/>
      <c r="CW549" s="34"/>
      <c r="CX549" s="34"/>
      <c r="CY549" s="34"/>
      <c r="CZ549" s="34"/>
      <c r="DA549" s="34"/>
      <c r="DB549" s="34"/>
      <c r="DC549" s="34"/>
      <c r="DD549" s="34"/>
      <c r="DE549" s="34"/>
      <c r="DF549" s="34"/>
      <c r="DG549" s="34"/>
      <c r="DH549" s="34"/>
      <c r="DI549" s="34"/>
      <c r="DJ549" s="34"/>
      <c r="DK549" s="34"/>
      <c r="DL549" s="34"/>
      <c r="DM549" s="34"/>
      <c r="DN549" s="34"/>
      <c r="DO549" s="34"/>
      <c r="DP549" s="34"/>
      <c r="DQ549" s="34"/>
      <c r="DR549" s="34"/>
      <c r="DS549" s="34"/>
      <c r="DT549" s="34"/>
      <c r="DU549" s="34"/>
      <c r="DV549" s="34"/>
      <c r="DW549" s="34"/>
      <c r="DX549" s="34"/>
      <c r="DY549" s="34"/>
      <c r="DZ549" s="34"/>
      <c r="EA549" s="34"/>
      <c r="EB549" s="34"/>
      <c r="EC549" s="34"/>
      <c r="ED549" s="34"/>
      <c r="EE549" s="34"/>
      <c r="EF549" s="34"/>
      <c r="EG549" s="34"/>
      <c r="EH549" s="34"/>
      <c r="EI549" s="34"/>
      <c r="EJ549" s="34"/>
      <c r="EK549" s="34"/>
      <c r="EL549" s="34"/>
      <c r="EM549" s="34"/>
      <c r="EN549" s="34"/>
      <c r="EO549" s="34"/>
      <c r="EP549" s="34"/>
      <c r="EQ549" s="34"/>
      <c r="ER549" s="34"/>
      <c r="ES549" s="34"/>
      <c r="ET549" s="34"/>
      <c r="EU549" s="34"/>
      <c r="EV549" s="34"/>
      <c r="EW549" s="34"/>
      <c r="EX549" s="34"/>
      <c r="EY549" s="34"/>
      <c r="EZ549" s="34"/>
      <c r="FA549" s="34"/>
      <c r="FB549" s="34"/>
      <c r="FC549" s="34"/>
      <c r="FD549" s="34"/>
      <c r="FE549" s="34"/>
      <c r="FF549" s="34"/>
      <c r="FG549" s="34"/>
      <c r="FH549" s="34"/>
      <c r="FI549" s="34"/>
      <c r="FJ549" s="34"/>
      <c r="FK549" s="34"/>
      <c r="FL549" s="34"/>
      <c r="FM549" s="34"/>
      <c r="FN549" s="34"/>
      <c r="FO549" s="34"/>
      <c r="FP549" s="34"/>
      <c r="FQ549" s="34"/>
      <c r="FR549" s="34"/>
      <c r="FS549" s="34"/>
      <c r="FT549" s="34"/>
      <c r="FU549" s="34"/>
      <c r="FV549" s="34"/>
      <c r="FW549" s="34"/>
      <c r="FX549" s="34"/>
      <c r="FY549" s="34"/>
      <c r="FZ549" s="34"/>
      <c r="GA549" s="34"/>
      <c r="GB549" s="34"/>
      <c r="GC549" s="34"/>
      <c r="GD549" s="34"/>
      <c r="GE549" s="34"/>
      <c r="GF549" s="34"/>
      <c r="GG549" s="34"/>
      <c r="GH549" s="34"/>
      <c r="GI549" s="34"/>
      <c r="GJ549" s="34"/>
      <c r="GK549" s="34"/>
      <c r="GL549" s="34"/>
      <c r="GM549" s="34"/>
      <c r="GN549" s="34"/>
      <c r="GO549" s="34"/>
      <c r="GP549" s="34"/>
      <c r="GQ549" s="34"/>
      <c r="GR549" s="34"/>
      <c r="GS549" s="34"/>
      <c r="GT549" s="34"/>
      <c r="GU549" s="34"/>
      <c r="GV549" s="34"/>
      <c r="GW549" s="34"/>
      <c r="GX549" s="34"/>
      <c r="GY549" s="34"/>
      <c r="GZ549" s="34"/>
      <c r="HA549" s="34"/>
      <c r="HB549" s="34"/>
      <c r="HC549" s="34"/>
      <c r="HD549" s="34"/>
      <c r="HE549" s="34"/>
      <c r="HF549" s="34"/>
      <c r="HG549" s="34"/>
      <c r="HH549" s="34"/>
      <c r="HI549" s="34"/>
      <c r="HJ549" s="34"/>
      <c r="HK549" s="34"/>
      <c r="HL549" s="34"/>
      <c r="HM549" s="34"/>
      <c r="HN549" s="34"/>
      <c r="HO549" s="34"/>
      <c r="HP549" s="34"/>
      <c r="HQ549" s="34"/>
      <c r="HR549" s="34"/>
      <c r="HS549" s="34"/>
      <c r="HT549" s="34"/>
      <c r="HU549" s="34"/>
      <c r="HV549" s="34"/>
      <c r="HW549" s="34"/>
      <c r="HX549" s="34"/>
      <c r="HY549" s="34"/>
      <c r="HZ549" s="34"/>
      <c r="IA549" s="34"/>
      <c r="IB549" s="34"/>
      <c r="IC549" s="34"/>
      <c r="ID549" s="34"/>
      <c r="IE549" s="34"/>
      <c r="IF549" s="34"/>
      <c r="IG549" s="34"/>
      <c r="IH549" s="34"/>
      <c r="II549" s="34"/>
      <c r="IJ549" s="34"/>
      <c r="IK549" s="34"/>
      <c r="IL549" s="34"/>
      <c r="IM549" s="34"/>
      <c r="IN549" s="34"/>
      <c r="IO549" s="34"/>
      <c r="IP549" s="34"/>
      <c r="IQ549" s="34"/>
      <c r="IR549" s="34"/>
      <c r="IS549" s="34"/>
      <c r="IT549" s="34"/>
      <c r="IU549" s="34"/>
      <c r="IV549" s="34"/>
      <c r="IW549" s="34"/>
    </row>
    <row r="550" customFormat="false" ht="13.5" hidden="false" customHeight="false" outlineLevel="0" collapsed="false">
      <c r="A550" s="109" t="n">
        <v>36838</v>
      </c>
      <c r="B550" s="147" t="s">
        <v>40</v>
      </c>
      <c r="C550" s="150" t="s">
        <v>1186</v>
      </c>
      <c r="D550" s="83" t="s">
        <v>1187</v>
      </c>
      <c r="E550" s="83" t="s">
        <v>1029</v>
      </c>
      <c r="F550" s="84" t="s">
        <v>1188</v>
      </c>
      <c r="G550" s="83" t="s">
        <v>1181</v>
      </c>
      <c r="H550" s="83"/>
      <c r="I550" s="114"/>
      <c r="J550" s="106"/>
      <c r="K550" s="151"/>
      <c r="L550" s="151"/>
      <c r="M550" s="151"/>
      <c r="N550" s="152"/>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c r="BF550" s="34"/>
      <c r="BG550" s="34"/>
      <c r="BH550" s="34"/>
      <c r="BI550" s="34"/>
      <c r="BJ550" s="34"/>
      <c r="BK550" s="34"/>
      <c r="BL550" s="34"/>
      <c r="BM550" s="34"/>
      <c r="BN550" s="34"/>
      <c r="BO550" s="34"/>
      <c r="BP550" s="34"/>
      <c r="BQ550" s="34"/>
      <c r="BR550" s="34"/>
      <c r="BS550" s="34"/>
      <c r="BT550" s="34"/>
      <c r="BU550" s="34"/>
      <c r="BV550" s="34"/>
      <c r="BW550" s="34"/>
      <c r="BX550" s="34"/>
      <c r="BY550" s="34"/>
      <c r="BZ550" s="34"/>
      <c r="CA550" s="34"/>
      <c r="CB550" s="34"/>
      <c r="CC550" s="34"/>
      <c r="CD550" s="34"/>
      <c r="CE550" s="34"/>
      <c r="CF550" s="34"/>
      <c r="CG550" s="34"/>
      <c r="CH550" s="34"/>
      <c r="CI550" s="34"/>
      <c r="CJ550" s="34"/>
      <c r="CK550" s="34"/>
      <c r="CL550" s="34"/>
      <c r="CM550" s="34"/>
      <c r="CN550" s="34"/>
      <c r="CO550" s="34"/>
      <c r="CP550" s="34"/>
      <c r="CQ550" s="34"/>
      <c r="CR550" s="34"/>
      <c r="CS550" s="34"/>
      <c r="CT550" s="34"/>
      <c r="CU550" s="34"/>
      <c r="CV550" s="34"/>
      <c r="CW550" s="34"/>
      <c r="CX550" s="34"/>
      <c r="CY550" s="34"/>
      <c r="CZ550" s="34"/>
      <c r="DA550" s="34"/>
      <c r="DB550" s="34"/>
      <c r="DC550" s="34"/>
      <c r="DD550" s="34"/>
      <c r="DE550" s="34"/>
      <c r="DF550" s="34"/>
      <c r="DG550" s="34"/>
      <c r="DH550" s="34"/>
      <c r="DI550" s="34"/>
      <c r="DJ550" s="34"/>
      <c r="DK550" s="34"/>
      <c r="DL550" s="34"/>
      <c r="DM550" s="34"/>
      <c r="DN550" s="34"/>
      <c r="DO550" s="34"/>
      <c r="DP550" s="34"/>
      <c r="DQ550" s="34"/>
      <c r="DR550" s="34"/>
      <c r="DS550" s="34"/>
      <c r="DT550" s="34"/>
      <c r="DU550" s="34"/>
      <c r="DV550" s="34"/>
      <c r="DW550" s="34"/>
      <c r="DX550" s="34"/>
      <c r="DY550" s="34"/>
      <c r="DZ550" s="34"/>
      <c r="EA550" s="34"/>
      <c r="EB550" s="34"/>
      <c r="EC550" s="34"/>
      <c r="ED550" s="34"/>
      <c r="EE550" s="34"/>
      <c r="EF550" s="34"/>
      <c r="EG550" s="34"/>
      <c r="EH550" s="34"/>
      <c r="EI550" s="34"/>
      <c r="EJ550" s="34"/>
      <c r="EK550" s="34"/>
      <c r="EL550" s="34"/>
      <c r="EM550" s="34"/>
      <c r="EN550" s="34"/>
      <c r="EO550" s="34"/>
      <c r="EP550" s="34"/>
      <c r="EQ550" s="34"/>
      <c r="ER550" s="34"/>
      <c r="ES550" s="34"/>
      <c r="ET550" s="34"/>
      <c r="EU550" s="34"/>
      <c r="EV550" s="34"/>
      <c r="EW550" s="34"/>
      <c r="EX550" s="34"/>
      <c r="EY550" s="34"/>
      <c r="EZ550" s="34"/>
      <c r="FA550" s="34"/>
      <c r="FB550" s="34"/>
      <c r="FC550" s="34"/>
      <c r="FD550" s="34"/>
      <c r="FE550" s="34"/>
      <c r="FF550" s="34"/>
      <c r="FG550" s="34"/>
      <c r="FH550" s="34"/>
      <c r="FI550" s="34"/>
      <c r="FJ550" s="34"/>
      <c r="FK550" s="34"/>
      <c r="FL550" s="34"/>
      <c r="FM550" s="34"/>
      <c r="FN550" s="34"/>
      <c r="FO550" s="34"/>
      <c r="FP550" s="34"/>
      <c r="FQ550" s="34"/>
      <c r="FR550" s="34"/>
      <c r="FS550" s="34"/>
      <c r="FT550" s="34"/>
      <c r="FU550" s="34"/>
      <c r="FV550" s="34"/>
      <c r="FW550" s="34"/>
      <c r="FX550" s="34"/>
      <c r="FY550" s="34"/>
      <c r="FZ550" s="34"/>
      <c r="GA550" s="34"/>
      <c r="GB550" s="34"/>
      <c r="GC550" s="34"/>
      <c r="GD550" s="34"/>
      <c r="GE550" s="34"/>
      <c r="GF550" s="34"/>
      <c r="GG550" s="34"/>
      <c r="GH550" s="34"/>
      <c r="GI550" s="34"/>
      <c r="GJ550" s="34"/>
      <c r="GK550" s="34"/>
      <c r="GL550" s="34"/>
      <c r="GM550" s="34"/>
      <c r="GN550" s="34"/>
      <c r="GO550" s="34"/>
      <c r="GP550" s="34"/>
      <c r="GQ550" s="34"/>
      <c r="GR550" s="34"/>
      <c r="GS550" s="34"/>
      <c r="GT550" s="34"/>
      <c r="GU550" s="34"/>
      <c r="GV550" s="34"/>
      <c r="GW550" s="34"/>
      <c r="GX550" s="34"/>
      <c r="GY550" s="34"/>
      <c r="GZ550" s="34"/>
      <c r="HA550" s="34"/>
      <c r="HB550" s="34"/>
      <c r="HC550" s="34"/>
      <c r="HD550" s="34"/>
      <c r="HE550" s="34"/>
      <c r="HF550" s="34"/>
      <c r="HG550" s="34"/>
      <c r="HH550" s="34"/>
      <c r="HI550" s="34"/>
      <c r="HJ550" s="34"/>
      <c r="HK550" s="34"/>
      <c r="HL550" s="34"/>
      <c r="HM550" s="34"/>
      <c r="HN550" s="34"/>
      <c r="HO550" s="34"/>
      <c r="HP550" s="34"/>
      <c r="HQ550" s="34"/>
      <c r="HR550" s="34"/>
      <c r="HS550" s="34"/>
      <c r="HT550" s="34"/>
      <c r="HU550" s="34"/>
      <c r="HV550" s="34"/>
      <c r="HW550" s="34"/>
      <c r="HX550" s="34"/>
      <c r="HY550" s="34"/>
      <c r="HZ550" s="34"/>
      <c r="IA550" s="34"/>
      <c r="IB550" s="34"/>
      <c r="IC550" s="34"/>
      <c r="ID550" s="34"/>
      <c r="IE550" s="34"/>
      <c r="IF550" s="34"/>
      <c r="IG550" s="34"/>
      <c r="IH550" s="34"/>
      <c r="II550" s="34"/>
      <c r="IJ550" s="34"/>
      <c r="IK550" s="34"/>
      <c r="IL550" s="34"/>
      <c r="IM550" s="34"/>
      <c r="IN550" s="34"/>
      <c r="IO550" s="34"/>
      <c r="IP550" s="34"/>
      <c r="IQ550" s="34"/>
      <c r="IR550" s="34"/>
      <c r="IS550" s="34"/>
      <c r="IT550" s="34"/>
      <c r="IU550" s="34"/>
      <c r="IV550" s="34"/>
      <c r="IW550" s="34"/>
    </row>
    <row r="551" customFormat="false" ht="13.5" hidden="false" customHeight="false" outlineLevel="0" collapsed="false">
      <c r="A551" s="109" t="n">
        <v>36838</v>
      </c>
      <c r="B551" s="147" t="s">
        <v>40</v>
      </c>
      <c r="C551" s="150" t="s">
        <v>1189</v>
      </c>
      <c r="D551" s="83" t="s">
        <v>1190</v>
      </c>
      <c r="E551" s="83" t="s">
        <v>1029</v>
      </c>
      <c r="F551" s="84" t="s">
        <v>1188</v>
      </c>
      <c r="G551" s="83" t="s">
        <v>1181</v>
      </c>
      <c r="H551" s="83"/>
      <c r="I551" s="114"/>
      <c r="J551" s="106"/>
      <c r="K551" s="151"/>
      <c r="L551" s="151"/>
      <c r="M551" s="151"/>
      <c r="N551" s="152"/>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c r="BF551" s="34"/>
      <c r="BG551" s="34"/>
      <c r="BH551" s="34"/>
      <c r="BI551" s="34"/>
      <c r="BJ551" s="34"/>
      <c r="BK551" s="34"/>
      <c r="BL551" s="34"/>
      <c r="BM551" s="34"/>
      <c r="BN551" s="34"/>
      <c r="BO551" s="34"/>
      <c r="BP551" s="34"/>
      <c r="BQ551" s="34"/>
      <c r="BR551" s="34"/>
      <c r="BS551" s="34"/>
      <c r="BT551" s="34"/>
      <c r="BU551" s="34"/>
      <c r="BV551" s="34"/>
      <c r="BW551" s="34"/>
      <c r="BX551" s="34"/>
      <c r="BY551" s="34"/>
      <c r="BZ551" s="34"/>
      <c r="CA551" s="34"/>
      <c r="CB551" s="34"/>
      <c r="CC551" s="34"/>
      <c r="CD551" s="34"/>
      <c r="CE551" s="34"/>
      <c r="CF551" s="34"/>
      <c r="CG551" s="34"/>
      <c r="CH551" s="34"/>
      <c r="CI551" s="34"/>
      <c r="CJ551" s="34"/>
      <c r="CK551" s="34"/>
      <c r="CL551" s="34"/>
      <c r="CM551" s="34"/>
      <c r="CN551" s="34"/>
      <c r="CO551" s="34"/>
      <c r="CP551" s="34"/>
      <c r="CQ551" s="34"/>
      <c r="CR551" s="34"/>
      <c r="CS551" s="34"/>
      <c r="CT551" s="34"/>
      <c r="CU551" s="34"/>
      <c r="CV551" s="34"/>
      <c r="CW551" s="34"/>
      <c r="CX551" s="34"/>
      <c r="CY551" s="34"/>
      <c r="CZ551" s="34"/>
      <c r="DA551" s="34"/>
      <c r="DB551" s="34"/>
      <c r="DC551" s="34"/>
      <c r="DD551" s="34"/>
      <c r="DE551" s="34"/>
      <c r="DF551" s="34"/>
      <c r="DG551" s="34"/>
      <c r="DH551" s="34"/>
      <c r="DI551" s="34"/>
      <c r="DJ551" s="34"/>
      <c r="DK551" s="34"/>
      <c r="DL551" s="34"/>
      <c r="DM551" s="34"/>
      <c r="DN551" s="34"/>
      <c r="DO551" s="34"/>
      <c r="DP551" s="34"/>
      <c r="DQ551" s="34"/>
      <c r="DR551" s="34"/>
      <c r="DS551" s="34"/>
      <c r="DT551" s="34"/>
      <c r="DU551" s="34"/>
      <c r="DV551" s="34"/>
      <c r="DW551" s="34"/>
      <c r="DX551" s="34"/>
      <c r="DY551" s="34"/>
      <c r="DZ551" s="34"/>
      <c r="EA551" s="34"/>
      <c r="EB551" s="34"/>
      <c r="EC551" s="34"/>
      <c r="ED551" s="34"/>
      <c r="EE551" s="34"/>
      <c r="EF551" s="34"/>
      <c r="EG551" s="34"/>
      <c r="EH551" s="34"/>
      <c r="EI551" s="34"/>
      <c r="EJ551" s="34"/>
      <c r="EK551" s="34"/>
      <c r="EL551" s="34"/>
      <c r="EM551" s="34"/>
      <c r="EN551" s="34"/>
      <c r="EO551" s="34"/>
      <c r="EP551" s="34"/>
      <c r="EQ551" s="34"/>
      <c r="ER551" s="34"/>
      <c r="ES551" s="34"/>
      <c r="ET551" s="34"/>
      <c r="EU551" s="34"/>
      <c r="EV551" s="34"/>
      <c r="EW551" s="34"/>
      <c r="EX551" s="34"/>
      <c r="EY551" s="34"/>
      <c r="EZ551" s="34"/>
      <c r="FA551" s="34"/>
      <c r="FB551" s="34"/>
      <c r="FC551" s="34"/>
      <c r="FD551" s="34"/>
      <c r="FE551" s="34"/>
      <c r="FF551" s="34"/>
      <c r="FG551" s="34"/>
      <c r="FH551" s="34"/>
      <c r="FI551" s="34"/>
      <c r="FJ551" s="34"/>
      <c r="FK551" s="34"/>
      <c r="FL551" s="34"/>
      <c r="FM551" s="34"/>
      <c r="FN551" s="34"/>
      <c r="FO551" s="34"/>
      <c r="FP551" s="34"/>
      <c r="FQ551" s="34"/>
      <c r="FR551" s="34"/>
      <c r="FS551" s="34"/>
      <c r="FT551" s="34"/>
      <c r="FU551" s="34"/>
      <c r="FV551" s="34"/>
      <c r="FW551" s="34"/>
      <c r="FX551" s="34"/>
      <c r="FY551" s="34"/>
      <c r="FZ551" s="34"/>
      <c r="GA551" s="34"/>
      <c r="GB551" s="34"/>
      <c r="GC551" s="34"/>
      <c r="GD551" s="34"/>
      <c r="GE551" s="34"/>
      <c r="GF551" s="34"/>
      <c r="GG551" s="34"/>
      <c r="GH551" s="34"/>
      <c r="GI551" s="34"/>
      <c r="GJ551" s="34"/>
      <c r="GK551" s="34"/>
      <c r="GL551" s="34"/>
      <c r="GM551" s="34"/>
      <c r="GN551" s="34"/>
      <c r="GO551" s="34"/>
      <c r="GP551" s="34"/>
      <c r="GQ551" s="34"/>
      <c r="GR551" s="34"/>
      <c r="GS551" s="34"/>
      <c r="GT551" s="34"/>
      <c r="GU551" s="34"/>
      <c r="GV551" s="34"/>
      <c r="GW551" s="34"/>
      <c r="GX551" s="34"/>
      <c r="GY551" s="34"/>
      <c r="GZ551" s="34"/>
      <c r="HA551" s="34"/>
      <c r="HB551" s="34"/>
      <c r="HC551" s="34"/>
      <c r="HD551" s="34"/>
      <c r="HE551" s="34"/>
      <c r="HF551" s="34"/>
      <c r="HG551" s="34"/>
      <c r="HH551" s="34"/>
      <c r="HI551" s="34"/>
      <c r="HJ551" s="34"/>
      <c r="HK551" s="34"/>
      <c r="HL551" s="34"/>
      <c r="HM551" s="34"/>
      <c r="HN551" s="34"/>
      <c r="HO551" s="34"/>
      <c r="HP551" s="34"/>
      <c r="HQ551" s="34"/>
      <c r="HR551" s="34"/>
      <c r="HS551" s="34"/>
      <c r="HT551" s="34"/>
      <c r="HU551" s="34"/>
      <c r="HV551" s="34"/>
      <c r="HW551" s="34"/>
      <c r="HX551" s="34"/>
      <c r="HY551" s="34"/>
      <c r="HZ551" s="34"/>
      <c r="IA551" s="34"/>
      <c r="IB551" s="34"/>
      <c r="IC551" s="34"/>
      <c r="ID551" s="34"/>
      <c r="IE551" s="34"/>
      <c r="IF551" s="34"/>
      <c r="IG551" s="34"/>
      <c r="IH551" s="34"/>
      <c r="II551" s="34"/>
      <c r="IJ551" s="34"/>
      <c r="IK551" s="34"/>
      <c r="IL551" s="34"/>
      <c r="IM551" s="34"/>
      <c r="IN551" s="34"/>
      <c r="IO551" s="34"/>
      <c r="IP551" s="34"/>
      <c r="IQ551" s="34"/>
      <c r="IR551" s="34"/>
      <c r="IS551" s="34"/>
      <c r="IT551" s="34"/>
      <c r="IU551" s="34"/>
      <c r="IV551" s="34"/>
      <c r="IW551" s="34"/>
    </row>
    <row r="552" customFormat="false" ht="13.5" hidden="false" customHeight="false" outlineLevel="0" collapsed="false">
      <c r="A552" s="109" t="n">
        <v>36838</v>
      </c>
      <c r="B552" s="147" t="s">
        <v>40</v>
      </c>
      <c r="C552" s="150" t="s">
        <v>1191</v>
      </c>
      <c r="D552" s="83" t="s">
        <v>1192</v>
      </c>
      <c r="E552" s="83" t="s">
        <v>1029</v>
      </c>
      <c r="F552" s="84" t="s">
        <v>1193</v>
      </c>
      <c r="G552" s="83" t="s">
        <v>1181</v>
      </c>
      <c r="H552" s="83"/>
      <c r="I552" s="114"/>
      <c r="J552" s="106"/>
      <c r="K552" s="151"/>
      <c r="L552" s="151"/>
      <c r="M552" s="151"/>
      <c r="N552" s="152"/>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c r="AQ552" s="34"/>
      <c r="AR552" s="34"/>
      <c r="AS552" s="34"/>
      <c r="AT552" s="34"/>
      <c r="AU552" s="34"/>
      <c r="AV552" s="34"/>
      <c r="AW552" s="34"/>
      <c r="AX552" s="34"/>
      <c r="AY552" s="34"/>
      <c r="AZ552" s="34"/>
      <c r="BA552" s="34"/>
      <c r="BB552" s="34"/>
      <c r="BC552" s="34"/>
      <c r="BD552" s="34"/>
      <c r="BE552" s="34"/>
      <c r="BF552" s="34"/>
      <c r="BG552" s="34"/>
      <c r="BH552" s="34"/>
      <c r="BI552" s="34"/>
      <c r="BJ552" s="34"/>
      <c r="BK552" s="34"/>
      <c r="BL552" s="34"/>
      <c r="BM552" s="34"/>
      <c r="BN552" s="34"/>
      <c r="BO552" s="34"/>
      <c r="BP552" s="34"/>
      <c r="BQ552" s="34"/>
      <c r="BR552" s="34"/>
      <c r="BS552" s="34"/>
      <c r="BT552" s="34"/>
      <c r="BU552" s="34"/>
      <c r="BV552" s="34"/>
      <c r="BW552" s="34"/>
      <c r="BX552" s="34"/>
      <c r="BY552" s="34"/>
      <c r="BZ552" s="34"/>
      <c r="CA552" s="34"/>
      <c r="CB552" s="34"/>
      <c r="CC552" s="34"/>
      <c r="CD552" s="34"/>
      <c r="CE552" s="34"/>
      <c r="CF552" s="34"/>
      <c r="CG552" s="34"/>
      <c r="CH552" s="34"/>
      <c r="CI552" s="34"/>
      <c r="CJ552" s="34"/>
      <c r="CK552" s="34"/>
      <c r="CL552" s="34"/>
      <c r="CM552" s="34"/>
      <c r="CN552" s="34"/>
      <c r="CO552" s="34"/>
      <c r="CP552" s="34"/>
      <c r="CQ552" s="34"/>
      <c r="CR552" s="34"/>
      <c r="CS552" s="34"/>
      <c r="CT552" s="34"/>
      <c r="CU552" s="34"/>
      <c r="CV552" s="34"/>
      <c r="CW552" s="34"/>
      <c r="CX552" s="34"/>
      <c r="CY552" s="34"/>
      <c r="CZ552" s="34"/>
      <c r="DA552" s="34"/>
      <c r="DB552" s="34"/>
      <c r="DC552" s="34"/>
      <c r="DD552" s="34"/>
      <c r="DE552" s="34"/>
      <c r="DF552" s="34"/>
      <c r="DG552" s="34"/>
      <c r="DH552" s="34"/>
      <c r="DI552" s="34"/>
      <c r="DJ552" s="34"/>
      <c r="DK552" s="34"/>
      <c r="DL552" s="34"/>
      <c r="DM552" s="34"/>
      <c r="DN552" s="34"/>
      <c r="DO552" s="34"/>
      <c r="DP552" s="34"/>
      <c r="DQ552" s="34"/>
      <c r="DR552" s="34"/>
      <c r="DS552" s="34"/>
      <c r="DT552" s="34"/>
      <c r="DU552" s="34"/>
      <c r="DV552" s="34"/>
      <c r="DW552" s="34"/>
      <c r="DX552" s="34"/>
      <c r="DY552" s="34"/>
      <c r="DZ552" s="34"/>
      <c r="EA552" s="34"/>
      <c r="EB552" s="34"/>
      <c r="EC552" s="34"/>
      <c r="ED552" s="34"/>
      <c r="EE552" s="34"/>
      <c r="EF552" s="34"/>
      <c r="EG552" s="34"/>
      <c r="EH552" s="34"/>
      <c r="EI552" s="34"/>
      <c r="EJ552" s="34"/>
      <c r="EK552" s="34"/>
      <c r="EL552" s="34"/>
      <c r="EM552" s="34"/>
      <c r="EN552" s="34"/>
      <c r="EO552" s="34"/>
      <c r="EP552" s="34"/>
      <c r="EQ552" s="34"/>
      <c r="ER552" s="34"/>
      <c r="ES552" s="34"/>
      <c r="ET552" s="34"/>
      <c r="EU552" s="34"/>
      <c r="EV552" s="34"/>
      <c r="EW552" s="34"/>
      <c r="EX552" s="34"/>
      <c r="EY552" s="34"/>
      <c r="EZ552" s="34"/>
      <c r="FA552" s="34"/>
      <c r="FB552" s="34"/>
      <c r="FC552" s="34"/>
      <c r="FD552" s="34"/>
      <c r="FE552" s="34"/>
      <c r="FF552" s="34"/>
      <c r="FG552" s="34"/>
      <c r="FH552" s="34"/>
      <c r="FI552" s="34"/>
      <c r="FJ552" s="34"/>
      <c r="FK552" s="34"/>
      <c r="FL552" s="34"/>
      <c r="FM552" s="34"/>
      <c r="FN552" s="34"/>
      <c r="FO552" s="34"/>
      <c r="FP552" s="34"/>
      <c r="FQ552" s="34"/>
      <c r="FR552" s="34"/>
      <c r="FS552" s="34"/>
      <c r="FT552" s="34"/>
      <c r="FU552" s="34"/>
      <c r="FV552" s="34"/>
      <c r="FW552" s="34"/>
      <c r="FX552" s="34"/>
      <c r="FY552" s="34"/>
      <c r="FZ552" s="34"/>
      <c r="GA552" s="34"/>
      <c r="GB552" s="34"/>
      <c r="GC552" s="34"/>
      <c r="GD552" s="34"/>
      <c r="GE552" s="34"/>
      <c r="GF552" s="34"/>
      <c r="GG552" s="34"/>
      <c r="GH552" s="34"/>
      <c r="GI552" s="34"/>
      <c r="GJ552" s="34"/>
      <c r="GK552" s="34"/>
      <c r="GL552" s="34"/>
      <c r="GM552" s="34"/>
      <c r="GN552" s="34"/>
      <c r="GO552" s="34"/>
      <c r="GP552" s="34"/>
      <c r="GQ552" s="34"/>
      <c r="GR552" s="34"/>
      <c r="GS552" s="34"/>
      <c r="GT552" s="34"/>
      <c r="GU552" s="34"/>
      <c r="GV552" s="34"/>
      <c r="GW552" s="34"/>
      <c r="GX552" s="34"/>
      <c r="GY552" s="34"/>
      <c r="GZ552" s="34"/>
      <c r="HA552" s="34"/>
      <c r="HB552" s="34"/>
      <c r="HC552" s="34"/>
      <c r="HD552" s="34"/>
      <c r="HE552" s="34"/>
      <c r="HF552" s="34"/>
      <c r="HG552" s="34"/>
      <c r="HH552" s="34"/>
      <c r="HI552" s="34"/>
      <c r="HJ552" s="34"/>
      <c r="HK552" s="34"/>
      <c r="HL552" s="34"/>
      <c r="HM552" s="34"/>
      <c r="HN552" s="34"/>
      <c r="HO552" s="34"/>
      <c r="HP552" s="34"/>
      <c r="HQ552" s="34"/>
      <c r="HR552" s="34"/>
      <c r="HS552" s="34"/>
      <c r="HT552" s="34"/>
      <c r="HU552" s="34"/>
      <c r="HV552" s="34"/>
      <c r="HW552" s="34"/>
      <c r="HX552" s="34"/>
      <c r="HY552" s="34"/>
      <c r="HZ552" s="34"/>
      <c r="IA552" s="34"/>
      <c r="IB552" s="34"/>
      <c r="IC552" s="34"/>
      <c r="ID552" s="34"/>
      <c r="IE552" s="34"/>
      <c r="IF552" s="34"/>
      <c r="IG552" s="34"/>
      <c r="IH552" s="34"/>
      <c r="II552" s="34"/>
      <c r="IJ552" s="34"/>
      <c r="IK552" s="34"/>
      <c r="IL552" s="34"/>
      <c r="IM552" s="34"/>
      <c r="IN552" s="34"/>
      <c r="IO552" s="34"/>
      <c r="IP552" s="34"/>
      <c r="IQ552" s="34"/>
      <c r="IR552" s="34"/>
      <c r="IS552" s="34"/>
      <c r="IT552" s="34"/>
      <c r="IU552" s="34"/>
      <c r="IV552" s="34"/>
      <c r="IW552" s="34"/>
    </row>
    <row r="553" customFormat="false" ht="13.5" hidden="false" customHeight="false" outlineLevel="0" collapsed="false">
      <c r="A553" s="109" t="n">
        <v>36838</v>
      </c>
      <c r="B553" s="147" t="s">
        <v>40</v>
      </c>
      <c r="C553" s="150" t="s">
        <v>1194</v>
      </c>
      <c r="D553" s="83" t="s">
        <v>1195</v>
      </c>
      <c r="E553" s="83" t="s">
        <v>1029</v>
      </c>
      <c r="F553" s="84" t="s">
        <v>1196</v>
      </c>
      <c r="G553" s="83" t="s">
        <v>1181</v>
      </c>
      <c r="H553" s="83"/>
      <c r="I553" s="114"/>
      <c r="J553" s="106"/>
      <c r="K553" s="151"/>
      <c r="L553" s="151"/>
      <c r="M553" s="151"/>
      <c r="N553" s="152"/>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c r="AQ553" s="34"/>
      <c r="AR553" s="34"/>
      <c r="AS553" s="34"/>
      <c r="AT553" s="34"/>
      <c r="AU553" s="34"/>
      <c r="AV553" s="34"/>
      <c r="AW553" s="34"/>
      <c r="AX553" s="34"/>
      <c r="AY553" s="34"/>
      <c r="AZ553" s="34"/>
      <c r="BA553" s="34"/>
      <c r="BB553" s="34"/>
      <c r="BC553" s="34"/>
      <c r="BD553" s="34"/>
      <c r="BE553" s="34"/>
      <c r="BF553" s="34"/>
      <c r="BG553" s="34"/>
      <c r="BH553" s="34"/>
      <c r="BI553" s="34"/>
      <c r="BJ553" s="34"/>
      <c r="BK553" s="34"/>
      <c r="BL553" s="34"/>
      <c r="BM553" s="34"/>
      <c r="BN553" s="34"/>
      <c r="BO553" s="34"/>
      <c r="BP553" s="34"/>
      <c r="BQ553" s="34"/>
      <c r="BR553" s="34"/>
      <c r="BS553" s="34"/>
      <c r="BT553" s="34"/>
      <c r="BU553" s="34"/>
      <c r="BV553" s="34"/>
      <c r="BW553" s="34"/>
      <c r="BX553" s="34"/>
      <c r="BY553" s="34"/>
      <c r="BZ553" s="34"/>
      <c r="CA553" s="34"/>
      <c r="CB553" s="34"/>
      <c r="CC553" s="34"/>
      <c r="CD553" s="34"/>
      <c r="CE553" s="34"/>
      <c r="CF553" s="34"/>
      <c r="CG553" s="34"/>
      <c r="CH553" s="34"/>
      <c r="CI553" s="34"/>
      <c r="CJ553" s="34"/>
      <c r="CK553" s="34"/>
      <c r="CL553" s="34"/>
      <c r="CM553" s="34"/>
      <c r="CN553" s="34"/>
      <c r="CO553" s="34"/>
      <c r="CP553" s="34"/>
      <c r="CQ553" s="34"/>
      <c r="CR553" s="34"/>
      <c r="CS553" s="34"/>
      <c r="CT553" s="34"/>
      <c r="CU553" s="34"/>
      <c r="CV553" s="34"/>
      <c r="CW553" s="34"/>
      <c r="CX553" s="34"/>
      <c r="CY553" s="34"/>
      <c r="CZ553" s="34"/>
      <c r="DA553" s="34"/>
      <c r="DB553" s="34"/>
      <c r="DC553" s="34"/>
      <c r="DD553" s="34"/>
      <c r="DE553" s="34"/>
      <c r="DF553" s="34"/>
      <c r="DG553" s="34"/>
      <c r="DH553" s="34"/>
      <c r="DI553" s="34"/>
      <c r="DJ553" s="34"/>
      <c r="DK553" s="34"/>
      <c r="DL553" s="34"/>
      <c r="DM553" s="34"/>
      <c r="DN553" s="34"/>
      <c r="DO553" s="34"/>
      <c r="DP553" s="34"/>
      <c r="DQ553" s="34"/>
      <c r="DR553" s="34"/>
      <c r="DS553" s="34"/>
      <c r="DT553" s="34"/>
      <c r="DU553" s="34"/>
      <c r="DV553" s="34"/>
      <c r="DW553" s="34"/>
      <c r="DX553" s="34"/>
      <c r="DY553" s="34"/>
      <c r="DZ553" s="34"/>
      <c r="EA553" s="34"/>
      <c r="EB553" s="34"/>
      <c r="EC553" s="34"/>
      <c r="ED553" s="34"/>
      <c r="EE553" s="34"/>
      <c r="EF553" s="34"/>
      <c r="EG553" s="34"/>
      <c r="EH553" s="34"/>
      <c r="EI553" s="34"/>
      <c r="EJ553" s="34"/>
      <c r="EK553" s="34"/>
      <c r="EL553" s="34"/>
      <c r="EM553" s="34"/>
      <c r="EN553" s="34"/>
      <c r="EO553" s="34"/>
      <c r="EP553" s="34"/>
      <c r="EQ553" s="34"/>
      <c r="ER553" s="34"/>
      <c r="ES553" s="34"/>
      <c r="ET553" s="34"/>
      <c r="EU553" s="34"/>
      <c r="EV553" s="34"/>
      <c r="EW553" s="34"/>
      <c r="EX553" s="34"/>
      <c r="EY553" s="34"/>
      <c r="EZ553" s="34"/>
      <c r="FA553" s="34"/>
      <c r="FB553" s="34"/>
      <c r="FC553" s="34"/>
      <c r="FD553" s="34"/>
      <c r="FE553" s="34"/>
      <c r="FF553" s="34"/>
      <c r="FG553" s="34"/>
      <c r="FH553" s="34"/>
      <c r="FI553" s="34"/>
      <c r="FJ553" s="34"/>
      <c r="FK553" s="34"/>
      <c r="FL553" s="34"/>
      <c r="FM553" s="34"/>
      <c r="FN553" s="34"/>
      <c r="FO553" s="34"/>
      <c r="FP553" s="34"/>
      <c r="FQ553" s="34"/>
      <c r="FR553" s="34"/>
      <c r="FS553" s="34"/>
      <c r="FT553" s="34"/>
      <c r="FU553" s="34"/>
      <c r="FV553" s="34"/>
      <c r="FW553" s="34"/>
      <c r="FX553" s="34"/>
      <c r="FY553" s="34"/>
      <c r="FZ553" s="34"/>
      <c r="GA553" s="34"/>
      <c r="GB553" s="34"/>
      <c r="GC553" s="34"/>
      <c r="GD553" s="34"/>
      <c r="GE553" s="34"/>
      <c r="GF553" s="34"/>
      <c r="GG553" s="34"/>
      <c r="GH553" s="34"/>
      <c r="GI553" s="34"/>
      <c r="GJ553" s="34"/>
      <c r="GK553" s="34"/>
      <c r="GL553" s="34"/>
      <c r="GM553" s="34"/>
      <c r="GN553" s="34"/>
      <c r="GO553" s="34"/>
      <c r="GP553" s="34"/>
      <c r="GQ553" s="34"/>
      <c r="GR553" s="34"/>
      <c r="GS553" s="34"/>
      <c r="GT553" s="34"/>
      <c r="GU553" s="34"/>
      <c r="GV553" s="34"/>
      <c r="GW553" s="34"/>
      <c r="GX553" s="34"/>
      <c r="GY553" s="34"/>
      <c r="GZ553" s="34"/>
      <c r="HA553" s="34"/>
      <c r="HB553" s="34"/>
      <c r="HC553" s="34"/>
      <c r="HD553" s="34"/>
      <c r="HE553" s="34"/>
      <c r="HF553" s="34"/>
      <c r="HG553" s="34"/>
      <c r="HH553" s="34"/>
      <c r="HI553" s="34"/>
      <c r="HJ553" s="34"/>
      <c r="HK553" s="34"/>
      <c r="HL553" s="34"/>
      <c r="HM553" s="34"/>
      <c r="HN553" s="34"/>
      <c r="HO553" s="34"/>
      <c r="HP553" s="34"/>
      <c r="HQ553" s="34"/>
      <c r="HR553" s="34"/>
      <c r="HS553" s="34"/>
      <c r="HT553" s="34"/>
      <c r="HU553" s="34"/>
      <c r="HV553" s="34"/>
      <c r="HW553" s="34"/>
      <c r="HX553" s="34"/>
      <c r="HY553" s="34"/>
      <c r="HZ553" s="34"/>
      <c r="IA553" s="34"/>
      <c r="IB553" s="34"/>
      <c r="IC553" s="34"/>
      <c r="ID553" s="34"/>
      <c r="IE553" s="34"/>
      <c r="IF553" s="34"/>
      <c r="IG553" s="34"/>
      <c r="IH553" s="34"/>
      <c r="II553" s="34"/>
      <c r="IJ553" s="34"/>
      <c r="IK553" s="34"/>
      <c r="IL553" s="34"/>
      <c r="IM553" s="34"/>
      <c r="IN553" s="34"/>
      <c r="IO553" s="34"/>
      <c r="IP553" s="34"/>
      <c r="IQ553" s="34"/>
      <c r="IR553" s="34"/>
      <c r="IS553" s="34"/>
      <c r="IT553" s="34"/>
      <c r="IU553" s="34"/>
      <c r="IV553" s="34"/>
      <c r="IW553" s="34"/>
    </row>
    <row r="554" customFormat="false" ht="13.5" hidden="false" customHeight="false" outlineLevel="0" collapsed="false">
      <c r="A554" s="109" t="n">
        <v>36838</v>
      </c>
      <c r="B554" s="147" t="s">
        <v>40</v>
      </c>
      <c r="C554" s="150" t="s">
        <v>1197</v>
      </c>
      <c r="D554" s="83" t="s">
        <v>1190</v>
      </c>
      <c r="E554" s="83" t="s">
        <v>1029</v>
      </c>
      <c r="F554" s="84" t="s">
        <v>1198</v>
      </c>
      <c r="G554" s="83" t="s">
        <v>1181</v>
      </c>
      <c r="H554" s="83"/>
      <c r="I554" s="114"/>
      <c r="J554" s="106"/>
      <c r="K554" s="151"/>
      <c r="L554" s="151"/>
      <c r="M554" s="151"/>
      <c r="N554" s="152"/>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c r="AQ554" s="34"/>
      <c r="AR554" s="34"/>
      <c r="AS554" s="34"/>
      <c r="AT554" s="34"/>
      <c r="AU554" s="34"/>
      <c r="AV554" s="34"/>
      <c r="AW554" s="34"/>
      <c r="AX554" s="34"/>
      <c r="AY554" s="34"/>
      <c r="AZ554" s="34"/>
      <c r="BA554" s="34"/>
      <c r="BB554" s="34"/>
      <c r="BC554" s="34"/>
      <c r="BD554" s="34"/>
      <c r="BE554" s="34"/>
      <c r="BF554" s="34"/>
      <c r="BG554" s="34"/>
      <c r="BH554" s="34"/>
      <c r="BI554" s="34"/>
      <c r="BJ554" s="34"/>
      <c r="BK554" s="34"/>
      <c r="BL554" s="34"/>
      <c r="BM554" s="34"/>
      <c r="BN554" s="34"/>
      <c r="BO554" s="34"/>
      <c r="BP554" s="34"/>
      <c r="BQ554" s="34"/>
      <c r="BR554" s="34"/>
      <c r="BS554" s="34"/>
      <c r="BT554" s="34"/>
      <c r="BU554" s="34"/>
      <c r="BV554" s="34"/>
      <c r="BW554" s="34"/>
      <c r="BX554" s="34"/>
      <c r="BY554" s="34"/>
      <c r="BZ554" s="34"/>
      <c r="CA554" s="34"/>
      <c r="CB554" s="34"/>
      <c r="CC554" s="34"/>
      <c r="CD554" s="34"/>
      <c r="CE554" s="34"/>
      <c r="CF554" s="34"/>
      <c r="CG554" s="34"/>
      <c r="CH554" s="34"/>
      <c r="CI554" s="34"/>
      <c r="CJ554" s="34"/>
      <c r="CK554" s="34"/>
      <c r="CL554" s="34"/>
      <c r="CM554" s="34"/>
      <c r="CN554" s="34"/>
      <c r="CO554" s="34"/>
      <c r="CP554" s="34"/>
      <c r="CQ554" s="34"/>
      <c r="CR554" s="34"/>
      <c r="CS554" s="34"/>
      <c r="CT554" s="34"/>
      <c r="CU554" s="34"/>
      <c r="CV554" s="34"/>
      <c r="CW554" s="34"/>
      <c r="CX554" s="34"/>
      <c r="CY554" s="34"/>
      <c r="CZ554" s="34"/>
      <c r="DA554" s="34"/>
      <c r="DB554" s="34"/>
      <c r="DC554" s="34"/>
      <c r="DD554" s="34"/>
      <c r="DE554" s="34"/>
      <c r="DF554" s="34"/>
      <c r="DG554" s="34"/>
      <c r="DH554" s="34"/>
      <c r="DI554" s="34"/>
      <c r="DJ554" s="34"/>
      <c r="DK554" s="34"/>
      <c r="DL554" s="34"/>
      <c r="DM554" s="34"/>
      <c r="DN554" s="34"/>
      <c r="DO554" s="34"/>
      <c r="DP554" s="34"/>
      <c r="DQ554" s="34"/>
      <c r="DR554" s="34"/>
      <c r="DS554" s="34"/>
      <c r="DT554" s="34"/>
      <c r="DU554" s="34"/>
      <c r="DV554" s="34"/>
      <c r="DW554" s="34"/>
      <c r="DX554" s="34"/>
      <c r="DY554" s="34"/>
      <c r="DZ554" s="34"/>
      <c r="EA554" s="34"/>
      <c r="EB554" s="34"/>
      <c r="EC554" s="34"/>
      <c r="ED554" s="34"/>
      <c r="EE554" s="34"/>
      <c r="EF554" s="34"/>
      <c r="EG554" s="34"/>
      <c r="EH554" s="34"/>
      <c r="EI554" s="34"/>
      <c r="EJ554" s="34"/>
      <c r="EK554" s="34"/>
      <c r="EL554" s="34"/>
      <c r="EM554" s="34"/>
      <c r="EN554" s="34"/>
      <c r="EO554" s="34"/>
      <c r="EP554" s="34"/>
      <c r="EQ554" s="34"/>
      <c r="ER554" s="34"/>
      <c r="ES554" s="34"/>
      <c r="ET554" s="34"/>
      <c r="EU554" s="34"/>
      <c r="EV554" s="34"/>
      <c r="EW554" s="34"/>
      <c r="EX554" s="34"/>
      <c r="EY554" s="34"/>
      <c r="EZ554" s="34"/>
      <c r="FA554" s="34"/>
      <c r="FB554" s="34"/>
      <c r="FC554" s="34"/>
      <c r="FD554" s="34"/>
      <c r="FE554" s="34"/>
      <c r="FF554" s="34"/>
      <c r="FG554" s="34"/>
      <c r="FH554" s="34"/>
      <c r="FI554" s="34"/>
      <c r="FJ554" s="34"/>
      <c r="FK554" s="34"/>
      <c r="FL554" s="34"/>
      <c r="FM554" s="34"/>
      <c r="FN554" s="34"/>
      <c r="FO554" s="34"/>
      <c r="FP554" s="34"/>
      <c r="FQ554" s="34"/>
      <c r="FR554" s="34"/>
      <c r="FS554" s="34"/>
      <c r="FT554" s="34"/>
      <c r="FU554" s="34"/>
      <c r="FV554" s="34"/>
      <c r="FW554" s="34"/>
      <c r="FX554" s="34"/>
      <c r="FY554" s="34"/>
      <c r="FZ554" s="34"/>
      <c r="GA554" s="34"/>
      <c r="GB554" s="34"/>
      <c r="GC554" s="34"/>
      <c r="GD554" s="34"/>
      <c r="GE554" s="34"/>
      <c r="GF554" s="34"/>
      <c r="GG554" s="34"/>
      <c r="GH554" s="34"/>
      <c r="GI554" s="34"/>
      <c r="GJ554" s="34"/>
      <c r="GK554" s="34"/>
      <c r="GL554" s="34"/>
      <c r="GM554" s="34"/>
      <c r="GN554" s="34"/>
      <c r="GO554" s="34"/>
      <c r="GP554" s="34"/>
      <c r="GQ554" s="34"/>
      <c r="GR554" s="34"/>
      <c r="GS554" s="34"/>
      <c r="GT554" s="34"/>
      <c r="GU554" s="34"/>
      <c r="GV554" s="34"/>
      <c r="GW554" s="34"/>
      <c r="GX554" s="34"/>
      <c r="GY554" s="34"/>
      <c r="GZ554" s="34"/>
      <c r="HA554" s="34"/>
      <c r="HB554" s="34"/>
      <c r="HC554" s="34"/>
      <c r="HD554" s="34"/>
      <c r="HE554" s="34"/>
      <c r="HF554" s="34"/>
      <c r="HG554" s="34"/>
      <c r="HH554" s="34"/>
      <c r="HI554" s="34"/>
      <c r="HJ554" s="34"/>
      <c r="HK554" s="34"/>
      <c r="HL554" s="34"/>
      <c r="HM554" s="34"/>
      <c r="HN554" s="34"/>
      <c r="HO554" s="34"/>
      <c r="HP554" s="34"/>
      <c r="HQ554" s="34"/>
      <c r="HR554" s="34"/>
      <c r="HS554" s="34"/>
      <c r="HT554" s="34"/>
      <c r="HU554" s="34"/>
      <c r="HV554" s="34"/>
      <c r="HW554" s="34"/>
      <c r="HX554" s="34"/>
      <c r="HY554" s="34"/>
      <c r="HZ554" s="34"/>
      <c r="IA554" s="34"/>
      <c r="IB554" s="34"/>
      <c r="IC554" s="34"/>
      <c r="ID554" s="34"/>
      <c r="IE554" s="34"/>
      <c r="IF554" s="34"/>
      <c r="IG554" s="34"/>
      <c r="IH554" s="34"/>
      <c r="II554" s="34"/>
      <c r="IJ554" s="34"/>
      <c r="IK554" s="34"/>
      <c r="IL554" s="34"/>
      <c r="IM554" s="34"/>
      <c r="IN554" s="34"/>
      <c r="IO554" s="34"/>
      <c r="IP554" s="34"/>
      <c r="IQ554" s="34"/>
      <c r="IR554" s="34"/>
      <c r="IS554" s="34"/>
      <c r="IT554" s="34"/>
      <c r="IU554" s="34"/>
      <c r="IV554" s="34"/>
      <c r="IW554" s="34"/>
    </row>
    <row r="555" customFormat="false" ht="14.25" hidden="false" customHeight="false" outlineLevel="0" collapsed="false">
      <c r="A555" s="109" t="n">
        <v>36838</v>
      </c>
      <c r="B555" s="147" t="s">
        <v>40</v>
      </c>
      <c r="C555" s="150" t="s">
        <v>256</v>
      </c>
      <c r="D555" s="83" t="s">
        <v>1199</v>
      </c>
      <c r="E555" s="83" t="s">
        <v>1200</v>
      </c>
      <c r="F555" s="84" t="s">
        <v>1201</v>
      </c>
      <c r="G555" s="83" t="s">
        <v>1181</v>
      </c>
      <c r="H555" s="83"/>
      <c r="I555" s="130"/>
      <c r="J555" s="106"/>
      <c r="K555" s="151"/>
      <c r="L555" s="151"/>
      <c r="M555" s="151"/>
      <c r="N555" s="152"/>
      <c r="O555" s="34"/>
      <c r="P555" s="34"/>
      <c r="Q555" s="34"/>
      <c r="R555" s="34"/>
      <c r="S555" s="34"/>
      <c r="T555" s="34"/>
      <c r="U555" s="34"/>
      <c r="V555" s="34"/>
      <c r="W555" s="34"/>
      <c r="X555" s="34"/>
      <c r="Y555" s="34"/>
      <c r="Z555" s="34"/>
      <c r="AA555" s="34"/>
      <c r="AB555" s="34"/>
      <c r="AC555" s="34"/>
      <c r="AD555" s="34"/>
      <c r="AE555" s="34"/>
      <c r="AF555" s="34"/>
      <c r="AG555" s="34"/>
      <c r="AH555" s="34"/>
      <c r="AI555" s="34"/>
      <c r="AJ555" s="34"/>
      <c r="AK555" s="34"/>
      <c r="AL555" s="34"/>
      <c r="AM555" s="34"/>
      <c r="AN555" s="34"/>
      <c r="AO555" s="34"/>
      <c r="AP555" s="34"/>
      <c r="AQ555" s="34"/>
      <c r="AR555" s="34"/>
      <c r="AS555" s="34"/>
      <c r="AT555" s="34"/>
      <c r="AU555" s="34"/>
      <c r="AV555" s="34"/>
      <c r="AW555" s="34"/>
      <c r="AX555" s="34"/>
      <c r="AY555" s="34"/>
      <c r="AZ555" s="34"/>
      <c r="BA555" s="34"/>
      <c r="BB555" s="34"/>
      <c r="BC555" s="34"/>
      <c r="BD555" s="34"/>
      <c r="BE555" s="34"/>
      <c r="BF555" s="34"/>
      <c r="BG555" s="34"/>
      <c r="BH555" s="34"/>
      <c r="BI555" s="34"/>
      <c r="BJ555" s="34"/>
      <c r="BK555" s="34"/>
      <c r="BL555" s="34"/>
      <c r="BM555" s="34"/>
      <c r="BN555" s="34"/>
      <c r="BO555" s="34"/>
      <c r="BP555" s="34"/>
      <c r="BQ555" s="34"/>
      <c r="BR555" s="34"/>
      <c r="BS555" s="34"/>
      <c r="BT555" s="34"/>
      <c r="BU555" s="34"/>
      <c r="BV555" s="34"/>
      <c r="BW555" s="34"/>
      <c r="BX555" s="34"/>
      <c r="BY555" s="34"/>
      <c r="BZ555" s="34"/>
      <c r="CA555" s="34"/>
      <c r="CB555" s="34"/>
      <c r="CC555" s="34"/>
      <c r="CD555" s="34"/>
      <c r="CE555" s="34"/>
      <c r="CF555" s="34"/>
      <c r="CG555" s="34"/>
      <c r="CH555" s="34"/>
      <c r="CI555" s="34"/>
      <c r="CJ555" s="34"/>
      <c r="CK555" s="34"/>
      <c r="CL555" s="34"/>
      <c r="CM555" s="34"/>
      <c r="CN555" s="34"/>
      <c r="CO555" s="34"/>
      <c r="CP555" s="34"/>
      <c r="CQ555" s="34"/>
      <c r="CR555" s="34"/>
      <c r="CS555" s="34"/>
      <c r="CT555" s="34"/>
      <c r="CU555" s="34"/>
      <c r="CV555" s="34"/>
      <c r="CW555" s="34"/>
      <c r="CX555" s="34"/>
      <c r="CY555" s="34"/>
      <c r="CZ555" s="34"/>
      <c r="DA555" s="34"/>
      <c r="DB555" s="34"/>
      <c r="DC555" s="34"/>
      <c r="DD555" s="34"/>
      <c r="DE555" s="34"/>
      <c r="DF555" s="34"/>
      <c r="DG555" s="34"/>
      <c r="DH555" s="34"/>
      <c r="DI555" s="34"/>
      <c r="DJ555" s="34"/>
      <c r="DK555" s="34"/>
      <c r="DL555" s="34"/>
      <c r="DM555" s="34"/>
      <c r="DN555" s="34"/>
      <c r="DO555" s="34"/>
      <c r="DP555" s="34"/>
      <c r="DQ555" s="34"/>
      <c r="DR555" s="34"/>
      <c r="DS555" s="34"/>
      <c r="DT555" s="34"/>
      <c r="DU555" s="34"/>
      <c r="DV555" s="34"/>
      <c r="DW555" s="34"/>
      <c r="DX555" s="34"/>
      <c r="DY555" s="34"/>
      <c r="DZ555" s="34"/>
      <c r="EA555" s="34"/>
      <c r="EB555" s="34"/>
      <c r="EC555" s="34"/>
      <c r="ED555" s="34"/>
      <c r="EE555" s="34"/>
      <c r="EF555" s="34"/>
      <c r="EG555" s="34"/>
      <c r="EH555" s="34"/>
      <c r="EI555" s="34"/>
      <c r="EJ555" s="34"/>
      <c r="EK555" s="34"/>
      <c r="EL555" s="34"/>
      <c r="EM555" s="34"/>
      <c r="EN555" s="34"/>
      <c r="EO555" s="34"/>
      <c r="EP555" s="34"/>
      <c r="EQ555" s="34"/>
      <c r="ER555" s="34"/>
      <c r="ES555" s="34"/>
      <c r="ET555" s="34"/>
      <c r="EU555" s="34"/>
      <c r="EV555" s="34"/>
      <c r="EW555" s="34"/>
      <c r="EX555" s="34"/>
      <c r="EY555" s="34"/>
      <c r="EZ555" s="34"/>
      <c r="FA555" s="34"/>
      <c r="FB555" s="34"/>
      <c r="FC555" s="34"/>
      <c r="FD555" s="34"/>
      <c r="FE555" s="34"/>
      <c r="FF555" s="34"/>
      <c r="FG555" s="34"/>
      <c r="FH555" s="34"/>
      <c r="FI555" s="34"/>
      <c r="FJ555" s="34"/>
      <c r="FK555" s="34"/>
      <c r="FL555" s="34"/>
      <c r="FM555" s="34"/>
      <c r="FN555" s="34"/>
      <c r="FO555" s="34"/>
      <c r="FP555" s="34"/>
      <c r="FQ555" s="34"/>
      <c r="FR555" s="34"/>
      <c r="FS555" s="34"/>
      <c r="FT555" s="34"/>
      <c r="FU555" s="34"/>
      <c r="FV555" s="34"/>
      <c r="FW555" s="34"/>
      <c r="FX555" s="34"/>
      <c r="FY555" s="34"/>
      <c r="FZ555" s="34"/>
      <c r="GA555" s="34"/>
      <c r="GB555" s="34"/>
      <c r="GC555" s="34"/>
      <c r="GD555" s="34"/>
      <c r="GE555" s="34"/>
      <c r="GF555" s="34"/>
      <c r="GG555" s="34"/>
      <c r="GH555" s="34"/>
      <c r="GI555" s="34"/>
      <c r="GJ555" s="34"/>
      <c r="GK555" s="34"/>
      <c r="GL555" s="34"/>
      <c r="GM555" s="34"/>
      <c r="GN555" s="34"/>
      <c r="GO555" s="34"/>
      <c r="GP555" s="34"/>
      <c r="GQ555" s="34"/>
      <c r="GR555" s="34"/>
      <c r="GS555" s="34"/>
      <c r="GT555" s="34"/>
      <c r="GU555" s="34"/>
      <c r="GV555" s="34"/>
      <c r="GW555" s="34"/>
      <c r="GX555" s="34"/>
      <c r="GY555" s="34"/>
      <c r="GZ555" s="34"/>
      <c r="HA555" s="34"/>
      <c r="HB555" s="34"/>
      <c r="HC555" s="34"/>
      <c r="HD555" s="34"/>
      <c r="HE555" s="34"/>
      <c r="HF555" s="34"/>
      <c r="HG555" s="34"/>
      <c r="HH555" s="34"/>
      <c r="HI555" s="34"/>
      <c r="HJ555" s="34"/>
      <c r="HK555" s="34"/>
      <c r="HL555" s="34"/>
      <c r="HM555" s="34"/>
      <c r="HN555" s="34"/>
      <c r="HO555" s="34"/>
      <c r="HP555" s="34"/>
      <c r="HQ555" s="34"/>
      <c r="HR555" s="34"/>
      <c r="HS555" s="34"/>
      <c r="HT555" s="34"/>
      <c r="HU555" s="34"/>
      <c r="HV555" s="34"/>
      <c r="HW555" s="34"/>
      <c r="HX555" s="34"/>
      <c r="HY555" s="34"/>
      <c r="HZ555" s="34"/>
      <c r="IA555" s="34"/>
      <c r="IB555" s="34"/>
      <c r="IC555" s="34"/>
      <c r="ID555" s="34"/>
      <c r="IE555" s="34"/>
      <c r="IF555" s="34"/>
      <c r="IG555" s="34"/>
      <c r="IH555" s="34"/>
      <c r="II555" s="34"/>
      <c r="IJ555" s="34"/>
      <c r="IK555" s="34"/>
      <c r="IL555" s="34"/>
      <c r="IM555" s="34"/>
      <c r="IN555" s="34"/>
      <c r="IO555" s="34"/>
      <c r="IP555" s="34"/>
      <c r="IQ555" s="34"/>
      <c r="IR555" s="34"/>
      <c r="IS555" s="34"/>
      <c r="IT555" s="34"/>
      <c r="IU555" s="34"/>
      <c r="IV555" s="34"/>
      <c r="IW555" s="34"/>
    </row>
    <row r="556" customFormat="false" ht="13.5" hidden="false" customHeight="false" outlineLevel="0" collapsed="false">
      <c r="A556" s="153" t="s">
        <v>1139</v>
      </c>
      <c r="B556" s="145"/>
      <c r="C556" s="144" t="n">
        <v>33</v>
      </c>
      <c r="D556" s="77"/>
      <c r="E556" s="77"/>
      <c r="F556" s="78"/>
      <c r="G556" s="77"/>
      <c r="H556" s="77"/>
      <c r="I556" s="114"/>
      <c r="J556" s="76"/>
      <c r="K556" s="76"/>
      <c r="L556" s="76"/>
      <c r="M556" s="76"/>
      <c r="N556" s="76"/>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4"/>
      <c r="FH556" s="34"/>
      <c r="FI556" s="34"/>
      <c r="FJ556" s="34"/>
      <c r="FK556" s="34"/>
      <c r="FL556" s="34"/>
      <c r="FM556" s="34"/>
      <c r="FN556" s="34"/>
      <c r="FO556" s="34"/>
      <c r="FP556" s="34"/>
      <c r="FQ556" s="34"/>
      <c r="FR556" s="34"/>
      <c r="FS556" s="34"/>
      <c r="FT556" s="34"/>
      <c r="FU556" s="34"/>
      <c r="FV556" s="34"/>
      <c r="FW556" s="34"/>
      <c r="FX556" s="34"/>
      <c r="FY556" s="34"/>
      <c r="FZ556" s="34"/>
      <c r="GA556" s="34"/>
      <c r="GB556" s="34"/>
      <c r="GC556" s="34"/>
      <c r="GD556" s="34"/>
      <c r="GE556" s="34"/>
      <c r="GF556" s="34"/>
      <c r="GG556" s="34"/>
      <c r="GH556" s="34"/>
      <c r="GI556" s="34"/>
      <c r="GJ556" s="34"/>
      <c r="GK556" s="34"/>
      <c r="GL556" s="34"/>
      <c r="GM556" s="34"/>
      <c r="GN556" s="34"/>
      <c r="GO556" s="34"/>
      <c r="GP556" s="34"/>
      <c r="GQ556" s="34"/>
      <c r="GR556" s="34"/>
      <c r="GS556" s="34"/>
      <c r="GT556" s="34"/>
      <c r="GU556" s="34"/>
      <c r="GV556" s="34"/>
      <c r="GW556" s="34"/>
      <c r="GX556" s="34"/>
      <c r="GY556" s="34"/>
      <c r="GZ556" s="34"/>
      <c r="HA556" s="34"/>
      <c r="HB556" s="34"/>
      <c r="HC556" s="34"/>
      <c r="HD556" s="34"/>
      <c r="HE556" s="34"/>
      <c r="HF556" s="34"/>
      <c r="HG556" s="34"/>
      <c r="HH556" s="34"/>
      <c r="HI556" s="34"/>
      <c r="HJ556" s="34"/>
      <c r="HK556" s="34"/>
      <c r="HL556" s="34"/>
      <c r="HM556" s="34"/>
      <c r="HN556" s="34"/>
      <c r="HO556" s="34"/>
      <c r="HP556" s="34"/>
      <c r="HQ556" s="34"/>
      <c r="HR556" s="34"/>
      <c r="HS556" s="34"/>
      <c r="HT556" s="34"/>
      <c r="HU556" s="34"/>
      <c r="HV556" s="34"/>
      <c r="HW556" s="34"/>
      <c r="HX556" s="34"/>
      <c r="HY556" s="34"/>
      <c r="HZ556" s="34"/>
      <c r="IA556" s="34"/>
      <c r="IB556" s="34"/>
      <c r="IC556" s="34"/>
      <c r="ID556" s="34"/>
      <c r="IE556" s="34"/>
      <c r="IF556" s="34"/>
      <c r="IG556" s="34"/>
      <c r="IH556" s="34"/>
      <c r="II556" s="34"/>
      <c r="IJ556" s="34"/>
      <c r="IK556" s="34"/>
      <c r="IL556" s="34"/>
      <c r="IM556" s="34"/>
      <c r="IN556" s="34"/>
      <c r="IO556" s="34"/>
      <c r="IP556" s="34"/>
      <c r="IQ556" s="34"/>
      <c r="IR556" s="34"/>
      <c r="IS556" s="34"/>
      <c r="IT556" s="34"/>
      <c r="IU556" s="34"/>
      <c r="IV556" s="34"/>
      <c r="IW556" s="34"/>
    </row>
    <row r="557" customFormat="false" ht="39" hidden="false" customHeight="false" outlineLevel="0" collapsed="false">
      <c r="A557" s="109" t="n">
        <v>36837</v>
      </c>
      <c r="B557" s="110" t="s">
        <v>40</v>
      </c>
      <c r="C557" s="111"/>
      <c r="D557" s="112" t="s">
        <v>1202</v>
      </c>
      <c r="E557" s="107" t="s">
        <v>1203</v>
      </c>
      <c r="F557" s="107" t="s">
        <v>1204</v>
      </c>
      <c r="G557" s="113" t="s">
        <v>649</v>
      </c>
      <c r="H557" s="113" t="n">
        <v>4</v>
      </c>
      <c r="I557" s="114" t="s">
        <v>1205</v>
      </c>
      <c r="J557" s="112" t="s">
        <v>1206</v>
      </c>
      <c r="K557" s="113"/>
      <c r="L557" s="113"/>
      <c r="M557" s="113"/>
      <c r="N557" s="81"/>
    </row>
    <row r="558" customFormat="false" ht="39" hidden="false" customHeight="false" outlineLevel="0" collapsed="false">
      <c r="A558" s="109" t="n">
        <v>36837</v>
      </c>
      <c r="B558" s="110" t="s">
        <v>40</v>
      </c>
      <c r="C558" s="111"/>
      <c r="D558" s="112" t="s">
        <v>55</v>
      </c>
      <c r="E558" s="107" t="s">
        <v>957</v>
      </c>
      <c r="F558" s="107" t="s">
        <v>1157</v>
      </c>
      <c r="G558" s="113" t="s">
        <v>1207</v>
      </c>
      <c r="H558" s="113" t="n">
        <v>3</v>
      </c>
      <c r="I558" s="114" t="s">
        <v>1208</v>
      </c>
      <c r="J558" s="112" t="s">
        <v>1209</v>
      </c>
      <c r="K558" s="113"/>
      <c r="L558" s="113"/>
      <c r="M558" s="113"/>
      <c r="N558" s="81"/>
    </row>
    <row r="559" customFormat="false" ht="13.5" hidden="false" customHeight="false" outlineLevel="0" collapsed="false">
      <c r="A559" s="109" t="n">
        <v>36837</v>
      </c>
      <c r="B559" s="110" t="s">
        <v>40</v>
      </c>
      <c r="C559" s="111"/>
      <c r="D559" s="112" t="s">
        <v>107</v>
      </c>
      <c r="E559" s="107" t="s">
        <v>1203</v>
      </c>
      <c r="F559" s="107" t="s">
        <v>1204</v>
      </c>
      <c r="G559" s="113" t="s">
        <v>1210</v>
      </c>
      <c r="H559" s="113" t="n">
        <v>1</v>
      </c>
      <c r="I559" s="114" t="s">
        <v>1211</v>
      </c>
      <c r="J559" s="112" t="s">
        <v>1212</v>
      </c>
      <c r="K559" s="113"/>
      <c r="L559" s="113"/>
      <c r="M559" s="113"/>
      <c r="N559" s="81"/>
    </row>
    <row r="560" customFormat="false" ht="51.75" hidden="false" customHeight="false" outlineLevel="0" collapsed="false">
      <c r="A560" s="109" t="n">
        <v>36837</v>
      </c>
      <c r="B560" s="110" t="s">
        <v>40</v>
      </c>
      <c r="C560" s="111"/>
      <c r="D560" s="112" t="s">
        <v>107</v>
      </c>
      <c r="E560" s="107" t="s">
        <v>957</v>
      </c>
      <c r="F560" s="107" t="s">
        <v>1157</v>
      </c>
      <c r="G560" s="113" t="s">
        <v>1210</v>
      </c>
      <c r="H560" s="113" t="n">
        <v>4</v>
      </c>
      <c r="I560" s="114" t="s">
        <v>1213</v>
      </c>
      <c r="J560" s="112" t="s">
        <v>1214</v>
      </c>
      <c r="K560" s="113"/>
      <c r="L560" s="113"/>
      <c r="M560" s="113"/>
      <c r="N560" s="81"/>
    </row>
    <row r="561" customFormat="false" ht="13.5" hidden="false" customHeight="false" outlineLevel="0" collapsed="false">
      <c r="A561" s="109" t="n">
        <v>36837</v>
      </c>
      <c r="B561" s="110" t="s">
        <v>40</v>
      </c>
      <c r="C561" s="111"/>
      <c r="D561" s="112" t="s">
        <v>51</v>
      </c>
      <c r="E561" s="107" t="s">
        <v>957</v>
      </c>
      <c r="F561" s="107" t="s">
        <v>1157</v>
      </c>
      <c r="G561" s="113" t="s">
        <v>1207</v>
      </c>
      <c r="H561" s="113" t="n">
        <v>3</v>
      </c>
      <c r="I561" s="114" t="s">
        <v>1208</v>
      </c>
      <c r="J561" s="112" t="s">
        <v>1215</v>
      </c>
      <c r="K561" s="113"/>
      <c r="L561" s="113"/>
      <c r="M561" s="113"/>
      <c r="N561" s="81"/>
    </row>
    <row r="562" customFormat="false" ht="39" hidden="false" customHeight="false" outlineLevel="0" collapsed="false">
      <c r="A562" s="109" t="n">
        <v>36836</v>
      </c>
      <c r="B562" s="110" t="s">
        <v>40</v>
      </c>
      <c r="C562" s="111"/>
      <c r="D562" s="112" t="s">
        <v>55</v>
      </c>
      <c r="E562" s="107" t="s">
        <v>957</v>
      </c>
      <c r="F562" s="107" t="s">
        <v>1157</v>
      </c>
      <c r="G562" s="113" t="s">
        <v>1207</v>
      </c>
      <c r="H562" s="113" t="n">
        <v>3</v>
      </c>
      <c r="I562" s="114" t="s">
        <v>1208</v>
      </c>
      <c r="J562" s="112" t="s">
        <v>1216</v>
      </c>
      <c r="K562" s="113"/>
      <c r="L562" s="113"/>
      <c r="M562" s="113"/>
      <c r="N562" s="81"/>
    </row>
    <row r="563" customFormat="false" ht="39" hidden="false" customHeight="false" outlineLevel="0" collapsed="false">
      <c r="A563" s="109" t="n">
        <v>36836</v>
      </c>
      <c r="B563" s="110" t="s">
        <v>40</v>
      </c>
      <c r="C563" s="111"/>
      <c r="D563" s="112" t="s">
        <v>55</v>
      </c>
      <c r="E563" s="107" t="s">
        <v>957</v>
      </c>
      <c r="F563" s="107" t="s">
        <v>1157</v>
      </c>
      <c r="G563" s="113" t="s">
        <v>1207</v>
      </c>
      <c r="H563" s="113" t="n">
        <v>3</v>
      </c>
      <c r="I563" s="114" t="s">
        <v>1208</v>
      </c>
      <c r="J563" s="112" t="s">
        <v>1217</v>
      </c>
      <c r="K563" s="113"/>
      <c r="L563" s="113"/>
      <c r="M563" s="113"/>
      <c r="N563" s="81"/>
    </row>
    <row r="564" customFormat="false" ht="90" hidden="false" customHeight="false" outlineLevel="0" collapsed="false">
      <c r="A564" s="109" t="n">
        <v>36836</v>
      </c>
      <c r="B564" s="110" t="s">
        <v>40</v>
      </c>
      <c r="C564" s="111"/>
      <c r="D564" s="112" t="s">
        <v>107</v>
      </c>
      <c r="E564" s="107" t="s">
        <v>1203</v>
      </c>
      <c r="F564" s="107" t="s">
        <v>1204</v>
      </c>
      <c r="G564" s="113" t="s">
        <v>1210</v>
      </c>
      <c r="H564" s="113" t="n">
        <v>1</v>
      </c>
      <c r="I564" s="114" t="s">
        <v>1211</v>
      </c>
      <c r="J564" s="112" t="s">
        <v>1218</v>
      </c>
      <c r="K564" s="113"/>
      <c r="L564" s="113"/>
      <c r="M564" s="113"/>
      <c r="N564" s="81"/>
    </row>
    <row r="565" customFormat="false" ht="39" hidden="false" customHeight="false" outlineLevel="0" collapsed="false">
      <c r="A565" s="109" t="n">
        <v>36836</v>
      </c>
      <c r="B565" s="110" t="s">
        <v>40</v>
      </c>
      <c r="C565" s="111"/>
      <c r="D565" s="112" t="s">
        <v>51</v>
      </c>
      <c r="E565" s="107" t="s">
        <v>957</v>
      </c>
      <c r="F565" s="107" t="s">
        <v>1157</v>
      </c>
      <c r="G565" s="113" t="s">
        <v>1207</v>
      </c>
      <c r="H565" s="113" t="n">
        <v>3</v>
      </c>
      <c r="I565" s="114" t="s">
        <v>1208</v>
      </c>
      <c r="J565" s="112" t="s">
        <v>1219</v>
      </c>
      <c r="K565" s="113"/>
      <c r="L565" s="113"/>
      <c r="M565" s="113"/>
      <c r="N565" s="81"/>
    </row>
    <row r="566" customFormat="false" ht="26.25" hidden="false" customHeight="false" outlineLevel="0" collapsed="false">
      <c r="A566" s="109" t="n">
        <v>36836</v>
      </c>
      <c r="B566" s="110" t="s">
        <v>40</v>
      </c>
      <c r="C566" s="111"/>
      <c r="D566" s="112" t="s">
        <v>51</v>
      </c>
      <c r="E566" s="107" t="s">
        <v>1220</v>
      </c>
      <c r="F566" s="107" t="s">
        <v>1157</v>
      </c>
      <c r="G566" s="113" t="s">
        <v>1207</v>
      </c>
      <c r="H566" s="113" t="n">
        <v>3</v>
      </c>
      <c r="I566" s="114" t="s">
        <v>1208</v>
      </c>
      <c r="J566" s="112" t="s">
        <v>1221</v>
      </c>
      <c r="K566" s="113"/>
      <c r="L566" s="113"/>
      <c r="M566" s="113"/>
      <c r="N566" s="81"/>
    </row>
    <row r="567" customFormat="false" ht="26.25" hidden="false" customHeight="false" outlineLevel="0" collapsed="false">
      <c r="A567" s="109" t="n">
        <v>36833</v>
      </c>
      <c r="B567" s="110" t="s">
        <v>58</v>
      </c>
      <c r="C567" s="111"/>
      <c r="D567" s="112" t="s">
        <v>1202</v>
      </c>
      <c r="E567" s="107" t="s">
        <v>957</v>
      </c>
      <c r="F567" s="107" t="s">
        <v>1157</v>
      </c>
      <c r="G567" s="113" t="s">
        <v>1207</v>
      </c>
      <c r="H567" s="113" t="n">
        <v>3</v>
      </c>
      <c r="I567" s="114" t="s">
        <v>1208</v>
      </c>
      <c r="J567" s="112" t="s">
        <v>1222</v>
      </c>
      <c r="K567" s="113"/>
      <c r="L567" s="113"/>
      <c r="M567" s="113"/>
      <c r="N567" s="81"/>
    </row>
    <row r="568" customFormat="false" ht="26.25" hidden="false" customHeight="false" outlineLevel="0" collapsed="false">
      <c r="A568" s="109" t="n">
        <v>36833</v>
      </c>
      <c r="B568" s="110" t="s">
        <v>58</v>
      </c>
      <c r="C568" s="111"/>
      <c r="D568" s="112" t="s">
        <v>107</v>
      </c>
      <c r="E568" s="107" t="s">
        <v>957</v>
      </c>
      <c r="F568" s="107" t="s">
        <v>1157</v>
      </c>
      <c r="G568" s="113" t="s">
        <v>1210</v>
      </c>
      <c r="H568" s="113" t="n">
        <v>1</v>
      </c>
      <c r="I568" s="114" t="s">
        <v>1223</v>
      </c>
      <c r="J568" s="112" t="s">
        <v>1224</v>
      </c>
      <c r="K568" s="113" t="s">
        <v>571</v>
      </c>
      <c r="L568" s="113"/>
      <c r="M568" s="113"/>
      <c r="N568" s="81"/>
    </row>
    <row r="569" customFormat="false" ht="13.5" hidden="false" customHeight="false" outlineLevel="0" collapsed="false">
      <c r="A569" s="109" t="n">
        <v>36833</v>
      </c>
      <c r="B569" s="110" t="s">
        <v>40</v>
      </c>
      <c r="C569" s="111"/>
      <c r="D569" s="112" t="s">
        <v>51</v>
      </c>
      <c r="E569" s="107" t="s">
        <v>1225</v>
      </c>
      <c r="F569" s="107" t="s">
        <v>1226</v>
      </c>
      <c r="G569" s="113" t="s">
        <v>1210</v>
      </c>
      <c r="H569" s="113" t="n">
        <v>1</v>
      </c>
      <c r="I569" s="114" t="s">
        <v>1227</v>
      </c>
      <c r="J569" s="112" t="s">
        <v>1228</v>
      </c>
      <c r="K569" s="113" t="s">
        <v>571</v>
      </c>
      <c r="L569" s="113"/>
      <c r="M569" s="113"/>
      <c r="N569" s="81"/>
    </row>
    <row r="570" customFormat="false" ht="13.5" hidden="false" customHeight="false" outlineLevel="0" collapsed="false">
      <c r="A570" s="109" t="n">
        <v>36832</v>
      </c>
      <c r="B570" s="110" t="s">
        <v>40</v>
      </c>
      <c r="C570" s="111"/>
      <c r="D570" s="112" t="s">
        <v>55</v>
      </c>
      <c r="E570" s="107" t="s">
        <v>1203</v>
      </c>
      <c r="F570" s="107" t="s">
        <v>1204</v>
      </c>
      <c r="G570" s="113" t="s">
        <v>1210</v>
      </c>
      <c r="H570" s="113" t="n">
        <v>1</v>
      </c>
      <c r="I570" s="114" t="s">
        <v>1227</v>
      </c>
      <c r="J570" s="112" t="s">
        <v>1229</v>
      </c>
      <c r="K570" s="113"/>
      <c r="L570" s="113"/>
      <c r="M570" s="113"/>
      <c r="N570" s="81"/>
    </row>
    <row r="571" customFormat="false" ht="13.5" hidden="false" customHeight="false" outlineLevel="0" collapsed="false">
      <c r="A571" s="109" t="n">
        <v>36832</v>
      </c>
      <c r="B571" s="110" t="s">
        <v>40</v>
      </c>
      <c r="C571" s="111"/>
      <c r="D571" s="112" t="s">
        <v>55</v>
      </c>
      <c r="E571" s="107" t="s">
        <v>1203</v>
      </c>
      <c r="F571" s="107" t="s">
        <v>1204</v>
      </c>
      <c r="G571" s="113" t="s">
        <v>1210</v>
      </c>
      <c r="H571" s="113" t="n">
        <v>1</v>
      </c>
      <c r="I571" s="114" t="s">
        <v>1227</v>
      </c>
      <c r="J571" s="112" t="s">
        <v>1229</v>
      </c>
      <c r="K571" s="113"/>
      <c r="L571" s="113"/>
      <c r="M571" s="113"/>
      <c r="N571" s="81"/>
    </row>
    <row r="572" customFormat="false" ht="13.5" hidden="false" customHeight="false" outlineLevel="0" collapsed="false">
      <c r="A572" s="109" t="n">
        <v>36832</v>
      </c>
      <c r="B572" s="110" t="s">
        <v>40</v>
      </c>
      <c r="C572" s="111"/>
      <c r="D572" s="112" t="s">
        <v>55</v>
      </c>
      <c r="E572" s="107" t="s">
        <v>957</v>
      </c>
      <c r="F572" s="107" t="s">
        <v>1157</v>
      </c>
      <c r="G572" s="113" t="s">
        <v>1207</v>
      </c>
      <c r="H572" s="113" t="n">
        <v>3</v>
      </c>
      <c r="I572" s="114" t="s">
        <v>1208</v>
      </c>
      <c r="J572" s="112" t="s">
        <v>1230</v>
      </c>
      <c r="K572" s="113"/>
      <c r="L572" s="113"/>
      <c r="M572" s="113"/>
      <c r="N572" s="81"/>
    </row>
    <row r="573" customFormat="false" ht="26.25" hidden="false" customHeight="false" outlineLevel="0" collapsed="false">
      <c r="A573" s="109" t="n">
        <v>36832</v>
      </c>
      <c r="B573" s="110" t="s">
        <v>40</v>
      </c>
      <c r="C573" s="111" t="s">
        <v>942</v>
      </c>
      <c r="D573" s="112" t="s">
        <v>107</v>
      </c>
      <c r="E573" s="107" t="s">
        <v>957</v>
      </c>
      <c r="F573" s="107" t="s">
        <v>1157</v>
      </c>
      <c r="G573" s="113" t="s">
        <v>1210</v>
      </c>
      <c r="H573" s="113" t="n">
        <v>1</v>
      </c>
      <c r="I573" s="114" t="s">
        <v>1227</v>
      </c>
      <c r="J573" s="112" t="s">
        <v>1231</v>
      </c>
      <c r="K573" s="113"/>
      <c r="L573" s="113"/>
      <c r="M573" s="113"/>
      <c r="N573" s="81"/>
    </row>
    <row r="574" customFormat="false" ht="13.5" hidden="false" customHeight="false" outlineLevel="0" collapsed="false">
      <c r="A574" s="109" t="n">
        <v>36832</v>
      </c>
      <c r="B574" s="110" t="s">
        <v>40</v>
      </c>
      <c r="C574" s="111"/>
      <c r="D574" s="112" t="s">
        <v>1232</v>
      </c>
      <c r="E574" s="107" t="s">
        <v>1203</v>
      </c>
      <c r="F574" s="107" t="s">
        <v>1204</v>
      </c>
      <c r="G574" s="113" t="s">
        <v>1207</v>
      </c>
      <c r="H574" s="113" t="n">
        <v>3</v>
      </c>
      <c r="I574" s="114" t="s">
        <v>1208</v>
      </c>
      <c r="J574" s="112" t="s">
        <v>1233</v>
      </c>
      <c r="K574" s="113"/>
      <c r="L574" s="113"/>
      <c r="M574" s="113"/>
      <c r="N574" s="81"/>
    </row>
    <row r="575" customFormat="false" ht="26.25" hidden="false" customHeight="false" outlineLevel="0" collapsed="false">
      <c r="A575" s="109" t="n">
        <v>36832</v>
      </c>
      <c r="B575" s="110" t="s">
        <v>40</v>
      </c>
      <c r="C575" s="111"/>
      <c r="D575" s="112" t="s">
        <v>1232</v>
      </c>
      <c r="E575" s="107" t="s">
        <v>1203</v>
      </c>
      <c r="F575" s="107" t="s">
        <v>1204</v>
      </c>
      <c r="G575" s="113" t="s">
        <v>1207</v>
      </c>
      <c r="H575" s="113" t="n">
        <v>3</v>
      </c>
      <c r="I575" s="114" t="s">
        <v>1208</v>
      </c>
      <c r="J575" s="112" t="s">
        <v>1234</v>
      </c>
      <c r="K575" s="113"/>
      <c r="L575" s="113"/>
      <c r="M575" s="113"/>
      <c r="N575" s="81"/>
    </row>
    <row r="576" customFormat="false" ht="26.25" hidden="false" customHeight="false" outlineLevel="0" collapsed="false">
      <c r="A576" s="109" t="n">
        <v>36832</v>
      </c>
      <c r="B576" s="110" t="s">
        <v>40</v>
      </c>
      <c r="C576" s="111"/>
      <c r="D576" s="112" t="s">
        <v>1232</v>
      </c>
      <c r="E576" s="107" t="s">
        <v>1203</v>
      </c>
      <c r="F576" s="107" t="s">
        <v>1204</v>
      </c>
      <c r="G576" s="113" t="s">
        <v>1207</v>
      </c>
      <c r="H576" s="113" t="n">
        <v>3</v>
      </c>
      <c r="I576" s="114" t="s">
        <v>1208</v>
      </c>
      <c r="J576" s="112" t="s">
        <v>1235</v>
      </c>
      <c r="K576" s="113"/>
      <c r="L576" s="113"/>
      <c r="M576" s="113"/>
      <c r="N576" s="81"/>
    </row>
    <row r="577" customFormat="false" ht="26.25" hidden="false" customHeight="false" outlineLevel="0" collapsed="false">
      <c r="A577" s="109" t="n">
        <v>36832</v>
      </c>
      <c r="B577" s="110" t="s">
        <v>40</v>
      </c>
      <c r="C577" s="111"/>
      <c r="D577" s="112" t="s">
        <v>1232</v>
      </c>
      <c r="E577" s="107" t="s">
        <v>1203</v>
      </c>
      <c r="F577" s="107" t="s">
        <v>1204</v>
      </c>
      <c r="G577" s="113" t="s">
        <v>1207</v>
      </c>
      <c r="H577" s="113" t="n">
        <v>3</v>
      </c>
      <c r="I577" s="114" t="s">
        <v>1208</v>
      </c>
      <c r="J577" s="112" t="s">
        <v>1236</v>
      </c>
      <c r="K577" s="113"/>
      <c r="L577" s="113"/>
      <c r="M577" s="113"/>
      <c r="N577" s="81"/>
    </row>
    <row r="578" customFormat="false" ht="26.25" hidden="false" customHeight="false" outlineLevel="0" collapsed="false">
      <c r="A578" s="109" t="n">
        <v>36832</v>
      </c>
      <c r="B578" s="110" t="s">
        <v>40</v>
      </c>
      <c r="C578" s="111"/>
      <c r="D578" s="112" t="s">
        <v>1232</v>
      </c>
      <c r="E578" s="107" t="s">
        <v>1203</v>
      </c>
      <c r="F578" s="107" t="s">
        <v>1204</v>
      </c>
      <c r="G578" s="113" t="s">
        <v>1207</v>
      </c>
      <c r="H578" s="113" t="n">
        <v>3</v>
      </c>
      <c r="I578" s="114" t="s">
        <v>1208</v>
      </c>
      <c r="J578" s="112" t="s">
        <v>1237</v>
      </c>
      <c r="K578" s="113"/>
      <c r="L578" s="113"/>
      <c r="M578" s="113"/>
      <c r="N578" s="81"/>
    </row>
    <row r="579" customFormat="false" ht="26.25" hidden="false" customHeight="false" outlineLevel="0" collapsed="false">
      <c r="A579" s="109" t="n">
        <v>36832</v>
      </c>
      <c r="B579" s="110" t="s">
        <v>40</v>
      </c>
      <c r="C579" s="111"/>
      <c r="D579" s="112" t="s">
        <v>1238</v>
      </c>
      <c r="E579" s="107" t="s">
        <v>1203</v>
      </c>
      <c r="F579" s="107" t="s">
        <v>1204</v>
      </c>
      <c r="G579" s="113" t="s">
        <v>1207</v>
      </c>
      <c r="H579" s="113" t="n">
        <v>3</v>
      </c>
      <c r="I579" s="114" t="s">
        <v>1208</v>
      </c>
      <c r="J579" s="112" t="s">
        <v>1239</v>
      </c>
      <c r="K579" s="113"/>
      <c r="L579" s="113"/>
      <c r="M579" s="113"/>
      <c r="N579" s="81"/>
    </row>
    <row r="580" customFormat="false" ht="26.25" hidden="false" customHeight="false" outlineLevel="0" collapsed="false">
      <c r="A580" s="109" t="n">
        <v>36832</v>
      </c>
      <c r="B580" s="110" t="s">
        <v>40</v>
      </c>
      <c r="C580" s="111"/>
      <c r="D580" s="112" t="s">
        <v>1238</v>
      </c>
      <c r="E580" s="107" t="s">
        <v>1203</v>
      </c>
      <c r="F580" s="107" t="s">
        <v>1204</v>
      </c>
      <c r="G580" s="113" t="s">
        <v>1207</v>
      </c>
      <c r="H580" s="113" t="n">
        <v>3</v>
      </c>
      <c r="I580" s="114" t="s">
        <v>1208</v>
      </c>
      <c r="J580" s="112" t="s">
        <v>1240</v>
      </c>
      <c r="K580" s="113"/>
      <c r="L580" s="113"/>
      <c r="M580" s="113"/>
      <c r="N580" s="81"/>
    </row>
    <row r="581" customFormat="false" ht="26.25" hidden="false" customHeight="false" outlineLevel="0" collapsed="false">
      <c r="A581" s="109" t="n">
        <v>36832</v>
      </c>
      <c r="B581" s="110" t="s">
        <v>40</v>
      </c>
      <c r="C581" s="111"/>
      <c r="D581" s="112" t="s">
        <v>1238</v>
      </c>
      <c r="E581" s="107" t="s">
        <v>1203</v>
      </c>
      <c r="F581" s="107" t="s">
        <v>1204</v>
      </c>
      <c r="G581" s="113" t="s">
        <v>1207</v>
      </c>
      <c r="H581" s="113" t="n">
        <v>3</v>
      </c>
      <c r="I581" s="114" t="s">
        <v>1208</v>
      </c>
      <c r="J581" s="112" t="s">
        <v>1241</v>
      </c>
      <c r="K581" s="113"/>
      <c r="L581" s="113"/>
      <c r="M581" s="113"/>
      <c r="N581" s="81"/>
    </row>
    <row r="582" customFormat="false" ht="26.25" hidden="false" customHeight="false" outlineLevel="0" collapsed="false">
      <c r="A582" s="109" t="n">
        <v>36832</v>
      </c>
      <c r="B582" s="110" t="s">
        <v>40</v>
      </c>
      <c r="C582" s="111"/>
      <c r="D582" s="112" t="s">
        <v>1238</v>
      </c>
      <c r="E582" s="107" t="s">
        <v>1203</v>
      </c>
      <c r="F582" s="107" t="s">
        <v>1204</v>
      </c>
      <c r="G582" s="113" t="s">
        <v>1207</v>
      </c>
      <c r="H582" s="113" t="n">
        <v>3</v>
      </c>
      <c r="I582" s="114" t="s">
        <v>1208</v>
      </c>
      <c r="J582" s="112" t="s">
        <v>1242</v>
      </c>
      <c r="K582" s="113"/>
      <c r="L582" s="113"/>
      <c r="M582" s="113"/>
      <c r="N582" s="81"/>
    </row>
    <row r="583" customFormat="false" ht="13.5" hidden="false" customHeight="false" outlineLevel="0" collapsed="false">
      <c r="A583" s="109" t="n">
        <v>36832</v>
      </c>
      <c r="B583" s="110" t="s">
        <v>40</v>
      </c>
      <c r="C583" s="111"/>
      <c r="D583" s="112" t="s">
        <v>51</v>
      </c>
      <c r="E583" s="107" t="s">
        <v>957</v>
      </c>
      <c r="F583" s="107" t="s">
        <v>1157</v>
      </c>
      <c r="G583" s="113" t="s">
        <v>1207</v>
      </c>
      <c r="H583" s="113" t="n">
        <v>3</v>
      </c>
      <c r="I583" s="114" t="s">
        <v>1208</v>
      </c>
      <c r="J583" s="112" t="s">
        <v>1230</v>
      </c>
      <c r="K583" s="113"/>
      <c r="L583" s="113"/>
      <c r="M583" s="113"/>
      <c r="N583" s="81"/>
    </row>
    <row r="584" customFormat="false" ht="13.5" hidden="false" customHeight="false" outlineLevel="0" collapsed="false">
      <c r="A584" s="109" t="n">
        <v>36831</v>
      </c>
      <c r="B584" s="110" t="s">
        <v>40</v>
      </c>
      <c r="C584" s="111"/>
      <c r="D584" s="112" t="s">
        <v>55</v>
      </c>
      <c r="E584" s="107" t="s">
        <v>1203</v>
      </c>
      <c r="F584" s="107" t="s">
        <v>1204</v>
      </c>
      <c r="G584" s="113" t="s">
        <v>1210</v>
      </c>
      <c r="H584" s="113" t="n">
        <v>1</v>
      </c>
      <c r="I584" s="114" t="s">
        <v>1227</v>
      </c>
      <c r="J584" s="112" t="s">
        <v>1229</v>
      </c>
      <c r="K584" s="113"/>
      <c r="L584" s="113"/>
      <c r="M584" s="113"/>
      <c r="N584" s="81"/>
    </row>
    <row r="585" customFormat="false" ht="13.5" hidden="false" customHeight="false" outlineLevel="0" collapsed="false">
      <c r="A585" s="109" t="n">
        <v>36831</v>
      </c>
      <c r="B585" s="110" t="s">
        <v>40</v>
      </c>
      <c r="C585" s="111"/>
      <c r="D585" s="112" t="s">
        <v>55</v>
      </c>
      <c r="E585" s="107" t="s">
        <v>1203</v>
      </c>
      <c r="F585" s="107" t="s">
        <v>1204</v>
      </c>
      <c r="G585" s="113" t="s">
        <v>1210</v>
      </c>
      <c r="H585" s="113" t="n">
        <v>1</v>
      </c>
      <c r="I585" s="114" t="s">
        <v>1227</v>
      </c>
      <c r="J585" s="112" t="s">
        <v>1229</v>
      </c>
      <c r="K585" s="113"/>
      <c r="L585" s="113"/>
      <c r="M585" s="113"/>
      <c r="N585" s="81"/>
    </row>
    <row r="586" customFormat="false" ht="13.5" hidden="false" customHeight="false" outlineLevel="0" collapsed="false">
      <c r="A586" s="109" t="n">
        <v>36831</v>
      </c>
      <c r="B586" s="110" t="s">
        <v>40</v>
      </c>
      <c r="C586" s="111"/>
      <c r="D586" s="112" t="s">
        <v>107</v>
      </c>
      <c r="E586" s="107" t="s">
        <v>1203</v>
      </c>
      <c r="F586" s="107" t="s">
        <v>1204</v>
      </c>
      <c r="G586" s="113" t="s">
        <v>1207</v>
      </c>
      <c r="H586" s="113" t="n">
        <v>3</v>
      </c>
      <c r="I586" s="114" t="s">
        <v>1208</v>
      </c>
      <c r="J586" s="112" t="s">
        <v>1233</v>
      </c>
      <c r="K586" s="113"/>
      <c r="L586" s="113"/>
      <c r="M586" s="113"/>
      <c r="N586" s="81"/>
    </row>
    <row r="587" customFormat="false" ht="26.25" hidden="false" customHeight="false" outlineLevel="0" collapsed="false">
      <c r="A587" s="109" t="n">
        <v>36831</v>
      </c>
      <c r="B587" s="110" t="s">
        <v>40</v>
      </c>
      <c r="C587" s="111"/>
      <c r="D587" s="112" t="s">
        <v>51</v>
      </c>
      <c r="E587" s="107" t="s">
        <v>957</v>
      </c>
      <c r="F587" s="107" t="s">
        <v>1157</v>
      </c>
      <c r="G587" s="113" t="s">
        <v>1207</v>
      </c>
      <c r="H587" s="113" t="n">
        <v>4</v>
      </c>
      <c r="I587" s="114" t="s">
        <v>1208</v>
      </c>
      <c r="J587" s="112" t="s">
        <v>1243</v>
      </c>
      <c r="K587" s="113"/>
      <c r="L587" s="113"/>
      <c r="M587" s="113"/>
      <c r="N587" s="81"/>
    </row>
    <row r="588" customFormat="false" ht="26.25" hidden="false" customHeight="false" outlineLevel="0" collapsed="false">
      <c r="A588" s="109" t="n">
        <v>36831</v>
      </c>
      <c r="B588" s="110" t="s">
        <v>40</v>
      </c>
      <c r="C588" s="111"/>
      <c r="D588" s="112" t="s">
        <v>234</v>
      </c>
      <c r="E588" s="107" t="s">
        <v>1203</v>
      </c>
      <c r="F588" s="107" t="s">
        <v>1204</v>
      </c>
      <c r="G588" s="113" t="s">
        <v>1210</v>
      </c>
      <c r="H588" s="113" t="n">
        <v>1</v>
      </c>
      <c r="I588" s="114" t="s">
        <v>1227</v>
      </c>
      <c r="J588" s="112" t="s">
        <v>1244</v>
      </c>
      <c r="K588" s="113" t="s">
        <v>571</v>
      </c>
      <c r="L588" s="113"/>
      <c r="M588" s="113"/>
      <c r="N588" s="81"/>
    </row>
    <row r="589" customFormat="false" ht="26.25" hidden="false" customHeight="false" outlineLevel="0" collapsed="false">
      <c r="A589" s="109" t="n">
        <v>36831</v>
      </c>
      <c r="B589" s="110" t="s">
        <v>58</v>
      </c>
      <c r="C589" s="111"/>
      <c r="D589" s="112" t="s">
        <v>1202</v>
      </c>
      <c r="E589" s="107" t="s">
        <v>1203</v>
      </c>
      <c r="F589" s="107" t="s">
        <v>1204</v>
      </c>
      <c r="G589" s="113" t="s">
        <v>1207</v>
      </c>
      <c r="H589" s="113" t="n">
        <v>4</v>
      </c>
      <c r="I589" s="114" t="s">
        <v>1208</v>
      </c>
      <c r="J589" s="112" t="s">
        <v>1245</v>
      </c>
      <c r="K589" s="107"/>
      <c r="L589" s="107"/>
      <c r="M589" s="107"/>
      <c r="N589" s="81"/>
    </row>
    <row r="590" customFormat="false" ht="13.5" hidden="false" customHeight="false" outlineLevel="0" collapsed="false">
      <c r="H590" s="154"/>
    </row>
    <row r="591" customFormat="false" ht="13.5" hidden="false" customHeight="false" outlineLevel="0" collapsed="false">
      <c r="H591" s="154"/>
    </row>
    <row r="592" customFormat="false" ht="13.5" hidden="false" customHeight="false" outlineLevel="0" collapsed="false">
      <c r="H592" s="154"/>
    </row>
    <row r="595" customFormat="false" ht="13.5" hidden="false" customHeight="false" outlineLevel="0" collapsed="false">
      <c r="H595" s="154"/>
    </row>
    <row r="597" customFormat="false" ht="13.5" hidden="false" customHeight="false" outlineLevel="0" collapsed="false">
      <c r="H597" s="154"/>
    </row>
  </sheetData>
  <autoFilter ref="C1:C597"/>
  <mergeCells count="27">
    <mergeCell ref="I95:I113"/>
    <mergeCell ref="J95:J113"/>
    <mergeCell ref="K95:K113"/>
    <mergeCell ref="L95:L113"/>
    <mergeCell ref="M95:M113"/>
    <mergeCell ref="N95:N113"/>
    <mergeCell ref="I303:I310"/>
    <mergeCell ref="J303:J310"/>
    <mergeCell ref="K303:K310"/>
    <mergeCell ref="L303:L310"/>
    <mergeCell ref="M303:M310"/>
    <mergeCell ref="I322:I327"/>
    <mergeCell ref="J322:J327"/>
    <mergeCell ref="I335:I339"/>
    <mergeCell ref="J335:J339"/>
    <mergeCell ref="I344:I348"/>
    <mergeCell ref="J344:J348"/>
    <mergeCell ref="J543:J547"/>
    <mergeCell ref="K543:K547"/>
    <mergeCell ref="L543:L547"/>
    <mergeCell ref="M543:M547"/>
    <mergeCell ref="N543:N547"/>
    <mergeCell ref="J548:J555"/>
    <mergeCell ref="K548:K555"/>
    <mergeCell ref="L548:L555"/>
    <mergeCell ref="M548:M555"/>
    <mergeCell ref="N548:N555"/>
  </mergeCells>
  <printOptions headings="false" gridLines="false" gridLinesSet="true" horizontalCentered="false" verticalCentered="false"/>
  <pageMargins left="0" right="0" top="0.570138888888889" bottom="0.540277777777778" header="0.511811023622047" footer="0.511811023622047"/>
  <pageSetup paperSize="1" scale="100" fitToWidth="1" fitToHeight="5"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1264</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16</v>
      </c>
      <c r="D4" s="3"/>
      <c r="E4" s="0" t="s">
        <v>6</v>
      </c>
      <c r="F4" s="3" t="n">
        <f aca="false">1+1+1+1+1+1+1+1+1</f>
        <v>9</v>
      </c>
    </row>
    <row r="5" customFormat="false" ht="12.75" hidden="false" customHeight="false" outlineLevel="0" collapsed="false">
      <c r="A5" s="0" t="n">
        <v>2</v>
      </c>
      <c r="B5" s="3" t="s">
        <v>7</v>
      </c>
      <c r="C5" s="3" t="n">
        <f aca="false">+F15</f>
        <v>1</v>
      </c>
      <c r="D5" s="3"/>
      <c r="E5" s="0" t="s">
        <v>8</v>
      </c>
      <c r="F5" s="0" t="n">
        <v>0</v>
      </c>
    </row>
    <row r="6" customFormat="false" ht="12.75" hidden="false" customHeight="false" outlineLevel="0" collapsed="false">
      <c r="A6" s="0" t="n">
        <v>3</v>
      </c>
      <c r="B6" s="3" t="s">
        <v>9</v>
      </c>
      <c r="C6" s="3" t="n">
        <f aca="false">+F25</f>
        <v>5</v>
      </c>
      <c r="D6" s="3"/>
      <c r="E6" s="7" t="s">
        <v>10</v>
      </c>
      <c r="F6" s="0" t="n">
        <f aca="false">1+1+1+1+1+1</f>
        <v>6</v>
      </c>
    </row>
    <row r="7" customFormat="false" ht="12.75" hidden="false" customHeight="false" outlineLevel="0" collapsed="false">
      <c r="A7" s="0" t="n">
        <v>4</v>
      </c>
      <c r="B7" s="3" t="s">
        <v>11</v>
      </c>
      <c r="C7" s="3" t="n">
        <f aca="false">+F31</f>
        <v>0</v>
      </c>
      <c r="D7" s="3"/>
      <c r="E7" s="7" t="s">
        <v>12</v>
      </c>
      <c r="F7" s="8" t="n">
        <v>0</v>
      </c>
    </row>
    <row r="8" customFormat="false" ht="12.75" hidden="false" customHeight="false" outlineLevel="0" collapsed="false">
      <c r="A8" s="0" t="n">
        <v>5</v>
      </c>
      <c r="B8" s="3" t="s">
        <v>13</v>
      </c>
      <c r="C8" s="3" t="n">
        <v>0</v>
      </c>
      <c r="D8" s="3"/>
      <c r="E8" s="0" t="s">
        <v>14</v>
      </c>
      <c r="F8" s="0" t="n">
        <v>1</v>
      </c>
    </row>
    <row r="9" customFormat="false" ht="13.5" hidden="false" customHeight="false" outlineLevel="0" collapsed="false">
      <c r="A9" s="9"/>
      <c r="B9" s="9" t="s">
        <v>3</v>
      </c>
      <c r="C9" s="10" t="n">
        <f aca="false">SUM(C4:C8)</f>
        <v>22</v>
      </c>
      <c r="D9" s="3"/>
      <c r="E9" s="11" t="s">
        <v>3</v>
      </c>
      <c r="F9" s="10" t="n">
        <f aca="false">SUM(F4:F8)</f>
        <v>16</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1</v>
      </c>
    </row>
    <row r="14" customFormat="false" ht="12.75" hidden="false" customHeight="false" outlineLevel="0" collapsed="false">
      <c r="B14" s="12"/>
      <c r="C14" s="3"/>
      <c r="D14" s="3"/>
      <c r="E14" s="7" t="s">
        <v>14</v>
      </c>
      <c r="F14" s="8" t="n">
        <v>0</v>
      </c>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1</v>
      </c>
    </row>
    <row r="20" customFormat="false" ht="12.75" hidden="false" customHeight="false" outlineLevel="0" collapsed="false">
      <c r="B20" s="12"/>
      <c r="C20" s="3"/>
      <c r="D20" s="3"/>
      <c r="E20" s="0" t="s">
        <v>19</v>
      </c>
      <c r="F20" s="0" t="n">
        <v>0</v>
      </c>
    </row>
    <row r="21" customFormat="false" ht="12.75" hidden="false" customHeight="false" outlineLevel="0" collapsed="false">
      <c r="B21" s="12"/>
      <c r="C21" s="3"/>
      <c r="D21" s="3"/>
      <c r="E21" s="0" t="s">
        <v>20</v>
      </c>
      <c r="F21" s="0" t="n">
        <v>0</v>
      </c>
    </row>
    <row r="22" customFormat="false" ht="12.75" hidden="false" customHeight="false" outlineLevel="0" collapsed="false">
      <c r="B22" s="12"/>
      <c r="C22" s="3"/>
      <c r="D22" s="3"/>
      <c r="E22" s="0" t="s">
        <v>1258</v>
      </c>
      <c r="F22" s="0" t="n">
        <v>1</v>
      </c>
    </row>
    <row r="23" customFormat="false" ht="12.75" hidden="false" customHeight="false" outlineLevel="0" collapsed="false">
      <c r="E23" s="0" t="s">
        <v>22</v>
      </c>
      <c r="F23" s="0" t="n">
        <v>0</v>
      </c>
    </row>
    <row r="24" customFormat="false" ht="12.75" hidden="false" customHeight="false" outlineLevel="0" collapsed="false">
      <c r="E24" s="7" t="s">
        <v>14</v>
      </c>
      <c r="F24" s="8" t="n">
        <f aca="false">1+1+1</f>
        <v>3</v>
      </c>
    </row>
    <row r="25" customFormat="false" ht="12.75" hidden="false" customHeight="true" outlineLevel="0" collapsed="false">
      <c r="E25" s="11" t="s">
        <v>3</v>
      </c>
      <c r="F25" s="15" t="n">
        <f aca="false">SUM(F19:F24)</f>
        <v>5</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28" activeCellId="0" sqref="B28"/>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1265</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5</v>
      </c>
      <c r="D4" s="3"/>
      <c r="E4" s="0" t="s">
        <v>6</v>
      </c>
      <c r="F4" s="3"/>
    </row>
    <row r="5" customFormat="false" ht="12.75" hidden="false" customHeight="false" outlineLevel="0" collapsed="false">
      <c r="A5" s="0" t="n">
        <v>2</v>
      </c>
      <c r="B5" s="3" t="s">
        <v>7</v>
      </c>
      <c r="C5" s="3" t="n">
        <f aca="false">F14</f>
        <v>0</v>
      </c>
      <c r="D5" s="3"/>
      <c r="E5" s="0" t="s">
        <v>8</v>
      </c>
      <c r="F5" s="0" t="n">
        <f aca="false">1</f>
        <v>1</v>
      </c>
    </row>
    <row r="6" customFormat="false" ht="12.75" hidden="false" customHeight="false" outlineLevel="0" collapsed="false">
      <c r="A6" s="0" t="n">
        <v>3</v>
      </c>
      <c r="B6" s="3" t="s">
        <v>9</v>
      </c>
      <c r="C6" s="3" t="n">
        <f aca="false">F24</f>
        <v>16</v>
      </c>
      <c r="D6" s="3"/>
      <c r="E6" s="7" t="s">
        <v>10</v>
      </c>
      <c r="F6" s="0" t="n">
        <f aca="false">1+1+1+1</f>
        <v>4</v>
      </c>
    </row>
    <row r="7" customFormat="false" ht="12.75" hidden="false" customHeight="false" outlineLevel="0" collapsed="false">
      <c r="A7" s="0" t="n">
        <v>4</v>
      </c>
      <c r="B7" s="3" t="s">
        <v>11</v>
      </c>
      <c r="C7" s="3" t="n">
        <f aca="false">F30</f>
        <v>0</v>
      </c>
      <c r="D7" s="3"/>
      <c r="E7" s="7" t="s">
        <v>12</v>
      </c>
      <c r="F7" s="13"/>
    </row>
    <row r="8" customFormat="false" ht="13.5" hidden="false" customHeight="false" outlineLevel="0" collapsed="false">
      <c r="A8" s="0" t="n">
        <v>5</v>
      </c>
      <c r="B8" s="3" t="s">
        <v>13</v>
      </c>
      <c r="C8" s="8" t="n">
        <v>0</v>
      </c>
      <c r="D8" s="3"/>
      <c r="E8" s="11" t="s">
        <v>3</v>
      </c>
      <c r="F8" s="10" t="n">
        <f aca="false">SUM(F4:F7)</f>
        <v>5</v>
      </c>
    </row>
    <row r="9" customFormat="false" ht="14.25" hidden="false" customHeight="false" outlineLevel="0" collapsed="false">
      <c r="A9" s="9"/>
      <c r="B9" s="9" t="s">
        <v>3</v>
      </c>
      <c r="C9" s="10" t="n">
        <f aca="false">SUM(C4:C8)</f>
        <v>21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t="n">
        <v>0</v>
      </c>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2.75" hidden="false" customHeight="false" outlineLevel="0" collapsed="false">
      <c r="B18" s="12"/>
      <c r="C18" s="3"/>
      <c r="D18" s="3"/>
      <c r="E18" s="7" t="s">
        <v>18</v>
      </c>
      <c r="F18" s="3"/>
    </row>
    <row r="19" customFormat="false" ht="12.75" hidden="false" customHeight="false" outlineLevel="0" collapsed="false">
      <c r="B19" s="12"/>
      <c r="C19" s="3"/>
      <c r="D19" s="3"/>
      <c r="E19" s="0" t="s">
        <v>19</v>
      </c>
      <c r="F19" s="0" t="n">
        <f aca="false">1</f>
        <v>1</v>
      </c>
    </row>
    <row r="20" customFormat="false" ht="12.75" hidden="false" customHeight="false" outlineLevel="0" collapsed="false">
      <c r="B20" s="12"/>
      <c r="C20" s="3"/>
      <c r="D20" s="3"/>
      <c r="E20" s="0" t="s">
        <v>20</v>
      </c>
      <c r="F20" s="0" t="n">
        <f aca="false">1+1</f>
        <v>2</v>
      </c>
    </row>
    <row r="21" customFormat="false" ht="12.75" hidden="false" customHeight="false" outlineLevel="0" collapsed="false">
      <c r="B21" s="12"/>
      <c r="C21" s="3"/>
      <c r="D21" s="3"/>
      <c r="E21" s="0" t="s">
        <v>1258</v>
      </c>
      <c r="F21" s="0" t="n">
        <f aca="false">1+1+1</f>
        <v>3</v>
      </c>
    </row>
    <row r="22" customFormat="false" ht="12.75" hidden="false" customHeight="false" outlineLevel="0" collapsed="false">
      <c r="B22" s="12"/>
      <c r="C22" s="3"/>
      <c r="D22" s="3"/>
      <c r="E22" s="0" t="s">
        <v>22</v>
      </c>
      <c r="F22" s="0" t="n">
        <f aca="false">1*4</f>
        <v>4</v>
      </c>
    </row>
    <row r="23" customFormat="false" ht="12.75" hidden="false" customHeight="false" outlineLevel="0" collapsed="false">
      <c r="E23" s="7" t="s">
        <v>14</v>
      </c>
      <c r="F23" s="8" t="n">
        <f aca="false">1+1+1+1+1+1</f>
        <v>6</v>
      </c>
    </row>
    <row r="24" customFormat="false" ht="13.5" hidden="false" customHeight="false" outlineLevel="0" collapsed="false">
      <c r="E24" s="11" t="s">
        <v>3</v>
      </c>
      <c r="F24" s="10" t="n">
        <f aca="false">SUM(F18:F23)</f>
        <v>16</v>
      </c>
    </row>
    <row r="25" customFormat="false" ht="12.75" hidden="false" customHeight="tru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5" min="5" style="0" width="46.56"/>
  </cols>
  <sheetData>
    <row r="1" customFormat="false" ht="31.5" hidden="false" customHeight="false" outlineLevel="0" collapsed="false">
      <c r="B1" s="4" t="s">
        <v>1266</v>
      </c>
      <c r="C1" s="3"/>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F8</f>
        <v>6</v>
      </c>
      <c r="D4" s="3"/>
      <c r="E4" s="0" t="s">
        <v>6</v>
      </c>
      <c r="F4" s="3" t="n">
        <f aca="false">1+1</f>
        <v>2</v>
      </c>
    </row>
    <row r="5" customFormat="false" ht="12.75" hidden="false" customHeight="false" outlineLevel="0" collapsed="false">
      <c r="A5" s="0" t="n">
        <v>2</v>
      </c>
      <c r="B5" s="3" t="s">
        <v>7</v>
      </c>
      <c r="C5" s="3" t="n">
        <f aca="false">F14</f>
        <v>0</v>
      </c>
      <c r="D5" s="3"/>
      <c r="E5" s="0" t="s">
        <v>8</v>
      </c>
    </row>
    <row r="6" customFormat="false" ht="13.5" hidden="false" customHeight="true" outlineLevel="0" collapsed="false">
      <c r="A6" s="0" t="n">
        <v>3</v>
      </c>
      <c r="B6" s="3" t="s">
        <v>9</v>
      </c>
      <c r="C6" s="3" t="n">
        <f aca="false">F22</f>
        <v>5</v>
      </c>
      <c r="D6" s="3"/>
      <c r="E6" s="7" t="s">
        <v>10</v>
      </c>
      <c r="F6" s="0" t="n">
        <v>1</v>
      </c>
    </row>
    <row r="7" customFormat="false" ht="13.5" hidden="false" customHeight="true" outlineLevel="0" collapsed="false">
      <c r="A7" s="0" t="n">
        <v>4</v>
      </c>
      <c r="B7" s="3" t="s">
        <v>11</v>
      </c>
      <c r="C7" s="3" t="n">
        <f aca="false">F28</f>
        <v>0</v>
      </c>
      <c r="D7" s="3"/>
      <c r="E7" s="7" t="s">
        <v>12</v>
      </c>
      <c r="F7" s="8" t="n">
        <f aca="false">1+1+1</f>
        <v>3</v>
      </c>
    </row>
    <row r="8" customFormat="false" ht="13.5" hidden="false" customHeight="false" outlineLevel="0" collapsed="false">
      <c r="A8" s="0" t="n">
        <v>5</v>
      </c>
      <c r="B8" s="3" t="s">
        <v>13</v>
      </c>
      <c r="C8" s="13"/>
      <c r="D8" s="3"/>
      <c r="E8" s="11" t="s">
        <v>3</v>
      </c>
      <c r="F8" s="10" t="n">
        <f aca="false">SUM(F4:F7)</f>
        <v>6</v>
      </c>
    </row>
    <row r="9" customFormat="false" ht="14.25" hidden="false" customHeight="false" outlineLevel="0" collapsed="false">
      <c r="A9" s="9"/>
      <c r="B9" s="9" t="s">
        <v>3</v>
      </c>
      <c r="C9" s="10" t="n">
        <f aca="false">SUM(C4:C8)</f>
        <v>11</v>
      </c>
      <c r="D9" s="3"/>
      <c r="E9" s="3"/>
      <c r="F9" s="3"/>
    </row>
    <row r="10" customFormat="false" ht="13.5" hidden="false" customHeight="false" outlineLevel="0" collapsed="false">
      <c r="B10" s="12"/>
      <c r="C10" s="3"/>
      <c r="D10" s="3"/>
      <c r="E10" s="12"/>
      <c r="F10" s="3"/>
    </row>
    <row r="11" customFormat="false" ht="12.75" hidden="false" customHeight="false" outlineLevel="0" collapsed="false">
      <c r="B11" s="12"/>
      <c r="C11" s="3"/>
      <c r="D11" s="3"/>
      <c r="E11" s="6" t="s">
        <v>15</v>
      </c>
      <c r="F11" s="5"/>
    </row>
    <row r="12" customFormat="false" ht="12.75" hidden="false" customHeight="false" outlineLevel="0" collapsed="false">
      <c r="B12" s="12"/>
      <c r="C12" s="3"/>
      <c r="D12" s="3"/>
      <c r="E12" s="7" t="s">
        <v>16</v>
      </c>
      <c r="F12" s="3"/>
    </row>
    <row r="13" customFormat="false" ht="12.75" hidden="false" customHeight="false" outlineLevel="0" collapsed="false">
      <c r="B13" s="12"/>
      <c r="C13" s="3"/>
      <c r="D13" s="3"/>
      <c r="E13" s="7" t="s">
        <v>14</v>
      </c>
      <c r="F13" s="13" t="n">
        <v>0</v>
      </c>
    </row>
    <row r="14" customFormat="false" ht="13.5" hidden="false" customHeight="false" outlineLevel="0" collapsed="false">
      <c r="B14" s="12"/>
      <c r="C14" s="3"/>
      <c r="D14" s="3"/>
      <c r="E14" s="11" t="s">
        <v>3</v>
      </c>
      <c r="F14" s="10" t="n">
        <f aca="false">SUM(F12:F13)</f>
        <v>0</v>
      </c>
    </row>
    <row r="15" customFormat="false" ht="13.5" hidden="false" customHeight="false" outlineLevel="0" collapsed="false">
      <c r="B15" s="12"/>
      <c r="C15" s="3"/>
      <c r="D15" s="3"/>
    </row>
    <row r="16" customFormat="false" ht="12.75" hidden="false" customHeight="false" outlineLevel="0" collapsed="false">
      <c r="B16" s="12"/>
      <c r="C16" s="13"/>
      <c r="D16" s="3"/>
    </row>
    <row r="17" customFormat="false" ht="12.75" hidden="false" customHeight="false" outlineLevel="0" collapsed="false">
      <c r="B17" s="12"/>
      <c r="C17" s="14"/>
      <c r="D17" s="3"/>
      <c r="E17" s="6" t="s">
        <v>17</v>
      </c>
      <c r="F17" s="5"/>
    </row>
    <row r="18" customFormat="false" ht="15.75" hidden="false" customHeight="true" outlineLevel="0" collapsed="false">
      <c r="B18" s="12"/>
      <c r="C18" s="3"/>
      <c r="D18" s="3"/>
      <c r="E18" s="7" t="s">
        <v>18</v>
      </c>
      <c r="F18" s="3"/>
    </row>
    <row r="19" customFormat="false" ht="12.75" hidden="false" customHeight="false" outlineLevel="0" collapsed="false">
      <c r="B19" s="12"/>
      <c r="C19" s="3"/>
      <c r="D19" s="3"/>
      <c r="E19" s="0" t="s">
        <v>19</v>
      </c>
      <c r="F19" s="0" t="n">
        <f aca="false">1+1+1+1+1</f>
        <v>5</v>
      </c>
    </row>
    <row r="20" customFormat="false" ht="12.75" hidden="false" customHeight="false" outlineLevel="0" collapsed="false">
      <c r="B20" s="12"/>
      <c r="C20" s="3"/>
      <c r="D20" s="3"/>
      <c r="E20" s="0" t="s">
        <v>1258</v>
      </c>
    </row>
    <row r="21" customFormat="false" ht="12.75" hidden="false" customHeight="false" outlineLevel="0" collapsed="false">
      <c r="B21" s="12"/>
      <c r="C21" s="3"/>
      <c r="D21" s="3"/>
      <c r="E21" s="7" t="s">
        <v>14</v>
      </c>
      <c r="F21" s="8"/>
    </row>
    <row r="22" customFormat="false" ht="13.5" hidden="false" customHeight="false" outlineLevel="0" collapsed="false">
      <c r="B22" s="12"/>
      <c r="C22" s="3"/>
      <c r="D22" s="3"/>
      <c r="E22" s="11" t="s">
        <v>3</v>
      </c>
      <c r="F22" s="10" t="n">
        <f aca="false">SUM(F18:F21)</f>
        <v>5</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31" activeCellId="0" sqref="B31"/>
    </sheetView>
  </sheetViews>
  <sheetFormatPr defaultColWidth="9.0546875" defaultRowHeight="12.75" customHeight="true" zeroHeight="false" outlineLevelRow="0" outlineLevelCol="0"/>
  <cols>
    <col collapsed="false" customWidth="true" hidden="false" outlineLevel="0" max="2" min="2" style="0" width="33.28"/>
    <col collapsed="false" customWidth="true" hidden="false" outlineLevel="0" max="5" min="5" style="0" width="46.42"/>
  </cols>
  <sheetData>
    <row r="1" customFormat="false" ht="15.75" hidden="false" customHeight="false" outlineLevel="0" collapsed="false">
      <c r="A1" s="7"/>
      <c r="B1" s="4" t="s">
        <v>1267</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1268</v>
      </c>
      <c r="B3" s="5" t="s">
        <v>2</v>
      </c>
      <c r="C3" s="5" t="s">
        <v>3</v>
      </c>
      <c r="D3" s="3"/>
      <c r="E3" s="6" t="s">
        <v>4</v>
      </c>
      <c r="F3" s="5"/>
    </row>
    <row r="4" customFormat="false" ht="12.75" hidden="false" customHeight="false" outlineLevel="0" collapsed="false">
      <c r="A4" s="12" t="n">
        <v>1</v>
      </c>
      <c r="B4" s="3" t="s">
        <v>5</v>
      </c>
      <c r="C4" s="3" t="n">
        <v>4</v>
      </c>
      <c r="D4" s="3"/>
      <c r="E4" s="0" t="s">
        <v>6</v>
      </c>
      <c r="F4" s="3" t="n">
        <v>3</v>
      </c>
    </row>
    <row r="5" customFormat="false" ht="12.75" hidden="false" customHeight="false" outlineLevel="0" collapsed="false">
      <c r="A5" s="12" t="n">
        <v>2</v>
      </c>
      <c r="B5" s="3" t="s">
        <v>7</v>
      </c>
      <c r="C5" s="3"/>
      <c r="D5" s="3"/>
      <c r="E5" s="0" t="s">
        <v>8</v>
      </c>
    </row>
    <row r="6" customFormat="false" ht="12.75" hidden="false" customHeight="false" outlineLevel="0" collapsed="false">
      <c r="A6" s="12" t="n">
        <v>3</v>
      </c>
      <c r="B6" s="3" t="s">
        <v>9</v>
      </c>
      <c r="C6" s="3"/>
      <c r="D6" s="3"/>
      <c r="E6" s="7" t="s">
        <v>10</v>
      </c>
      <c r="F6" s="0" t="n">
        <v>1</v>
      </c>
    </row>
    <row r="7" customFormat="false" ht="12.75" hidden="false" customHeight="false" outlineLevel="0" collapsed="false">
      <c r="A7" s="12" t="n">
        <v>4</v>
      </c>
      <c r="B7" s="3" t="s">
        <v>11</v>
      </c>
      <c r="C7" s="3" t="n">
        <v>4</v>
      </c>
      <c r="D7" s="3"/>
      <c r="E7" s="7" t="s">
        <v>12</v>
      </c>
      <c r="F7" s="13"/>
    </row>
    <row r="8" customFormat="false" ht="13.5" hidden="false" customHeight="false" outlineLevel="0" collapsed="false">
      <c r="A8" s="12" t="n">
        <v>5</v>
      </c>
      <c r="B8" s="3" t="s">
        <v>13</v>
      </c>
      <c r="C8" s="13"/>
      <c r="D8" s="3"/>
      <c r="E8" s="11" t="s">
        <v>3</v>
      </c>
      <c r="F8" s="10" t="n">
        <f aca="false">SUM(F4:F7)</f>
        <v>4</v>
      </c>
    </row>
    <row r="9" customFormat="false" ht="14.25" hidden="false" customHeight="false" outlineLevel="0" collapsed="false">
      <c r="A9" s="155"/>
      <c r="B9" s="9" t="s">
        <v>3</v>
      </c>
      <c r="C9" s="10" t="n">
        <f aca="false">SUM(C4:C8)</f>
        <v>8</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0</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56"/>
      <c r="B17" s="12"/>
      <c r="C17" s="14"/>
      <c r="D17" s="3"/>
      <c r="E17" s="6" t="s">
        <v>17</v>
      </c>
      <c r="F17" s="5"/>
    </row>
    <row r="18" customFormat="false" ht="12.75" hidden="false" customHeight="false" outlineLevel="0" collapsed="false">
      <c r="A18" s="7"/>
      <c r="B18" s="12"/>
      <c r="C18" s="3"/>
      <c r="D18" s="3"/>
      <c r="E18" s="7" t="s">
        <v>18</v>
      </c>
      <c r="F18" s="3"/>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1258</v>
      </c>
      <c r="F20" s="0" t="n">
        <v>2</v>
      </c>
    </row>
    <row r="21" customFormat="false" ht="12.75" hidden="false" customHeight="false" outlineLevel="0" collapsed="false">
      <c r="A21" s="7"/>
      <c r="B21" s="12"/>
      <c r="C21" s="3"/>
      <c r="D21" s="3"/>
      <c r="E21" s="7" t="s">
        <v>14</v>
      </c>
      <c r="F21" s="13"/>
    </row>
    <row r="22" customFormat="false" ht="13.5" hidden="false" customHeight="false" outlineLevel="0" collapsed="false">
      <c r="A22" s="7"/>
      <c r="B22" s="12"/>
      <c r="C22" s="3"/>
      <c r="D22" s="3"/>
      <c r="E22" s="11" t="s">
        <v>3</v>
      </c>
      <c r="F22" s="10" t="n">
        <f aca="false">SUM(F18:F21)</f>
        <v>4</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4.14"/>
    <col collapsed="false" customWidth="true" hidden="false" outlineLevel="0" max="2" min="2" style="0" width="19.56"/>
    <col collapsed="false" customWidth="true" hidden="false" outlineLevel="0" max="4" min="4" style="0" width="5.41"/>
    <col collapsed="false" customWidth="true" hidden="false" outlineLevel="0" max="5" min="5" style="0" width="47.14"/>
  </cols>
  <sheetData>
    <row r="1" customFormat="false" ht="31.5" hidden="false" customHeight="false" outlineLevel="0" collapsed="false">
      <c r="A1" s="7"/>
      <c r="B1" s="4" t="s">
        <v>1269</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1268</v>
      </c>
      <c r="B3" s="5" t="s">
        <v>2</v>
      </c>
      <c r="C3" s="5" t="s">
        <v>3</v>
      </c>
      <c r="D3" s="3"/>
      <c r="E3" s="6" t="s">
        <v>4</v>
      </c>
      <c r="F3" s="5"/>
    </row>
    <row r="4" customFormat="false" ht="12.75" hidden="false" customHeight="false" outlineLevel="0" collapsed="false">
      <c r="A4" s="12" t="n">
        <v>1</v>
      </c>
      <c r="B4" s="3" t="s">
        <v>5</v>
      </c>
      <c r="C4" s="3" t="n">
        <v>16</v>
      </c>
      <c r="D4" s="3"/>
      <c r="E4" s="0" t="s">
        <v>6</v>
      </c>
      <c r="F4" s="3" t="n">
        <v>3</v>
      </c>
    </row>
    <row r="5" customFormat="false" ht="12.75" hidden="false" customHeight="false" outlineLevel="0" collapsed="false">
      <c r="A5" s="12" t="n">
        <v>2</v>
      </c>
      <c r="B5" s="3" t="s">
        <v>7</v>
      </c>
      <c r="C5" s="3"/>
      <c r="D5" s="3"/>
      <c r="E5" s="0" t="s">
        <v>1270</v>
      </c>
    </row>
    <row r="6" customFormat="false" ht="12.75" hidden="false" customHeight="false" outlineLevel="0" collapsed="false">
      <c r="A6" s="12" t="n">
        <v>3</v>
      </c>
      <c r="B6" s="3" t="s">
        <v>9</v>
      </c>
      <c r="C6" s="3" t="n">
        <v>12</v>
      </c>
      <c r="D6" s="3"/>
      <c r="E6" s="7" t="s">
        <v>10</v>
      </c>
      <c r="F6" s="0" t="n">
        <v>2</v>
      </c>
    </row>
    <row r="7" customFormat="false" ht="12.75" hidden="false" customHeight="false" outlineLevel="0" collapsed="false">
      <c r="A7" s="12" t="n">
        <v>4</v>
      </c>
      <c r="B7" s="3" t="s">
        <v>11</v>
      </c>
      <c r="C7" s="3"/>
      <c r="D7" s="3"/>
      <c r="E7" s="7" t="s">
        <v>12</v>
      </c>
    </row>
    <row r="8" customFormat="false" ht="12.75" hidden="false" customHeight="false" outlineLevel="0" collapsed="false">
      <c r="A8" s="12" t="n">
        <v>5</v>
      </c>
      <c r="B8" s="3" t="s">
        <v>13</v>
      </c>
      <c r="C8" s="13"/>
      <c r="D8" s="3"/>
      <c r="E8" s="0" t="s">
        <v>14</v>
      </c>
      <c r="F8" s="13" t="n">
        <v>11</v>
      </c>
    </row>
    <row r="9" customFormat="false" ht="13.5" hidden="false" customHeight="false" outlineLevel="0" collapsed="false">
      <c r="A9" s="155"/>
      <c r="B9" s="9" t="s">
        <v>3</v>
      </c>
      <c r="C9" s="10" t="n">
        <f aca="false">SUM(C4:C8)</f>
        <v>28</v>
      </c>
      <c r="D9" s="3"/>
      <c r="E9" s="11" t="s">
        <v>3</v>
      </c>
      <c r="F9" s="10" t="n">
        <f aca="false">SUM(F4:F8)</f>
        <v>16</v>
      </c>
    </row>
    <row r="10" customFormat="false" ht="13.5" hidden="false" customHeight="false" outlineLevel="0" collapsed="false">
      <c r="D10" s="3"/>
      <c r="E10" s="3"/>
      <c r="F10" s="3"/>
    </row>
    <row r="11" customFormat="false" ht="12.75" hidden="false" customHeight="false" outlineLevel="0" collapsed="false">
      <c r="A11" s="7"/>
      <c r="B11" s="12"/>
      <c r="C11" s="3"/>
      <c r="D11" s="3"/>
      <c r="E11" s="12"/>
      <c r="F11" s="3"/>
    </row>
    <row r="12" customFormat="false" ht="12.75" hidden="false" customHeight="false" outlineLevel="0" collapsed="false">
      <c r="A12" s="7"/>
      <c r="B12" s="12"/>
      <c r="C12" s="3"/>
      <c r="D12" s="3"/>
      <c r="E12" s="6" t="s">
        <v>15</v>
      </c>
      <c r="F12" s="5"/>
    </row>
    <row r="13" customFormat="false" ht="12.75" hidden="false" customHeight="false" outlineLevel="0" collapsed="false">
      <c r="A13" s="7"/>
      <c r="B13" s="12"/>
      <c r="C13" s="3"/>
      <c r="D13" s="3"/>
      <c r="E13" s="7" t="s">
        <v>16</v>
      </c>
      <c r="F13" s="3"/>
    </row>
    <row r="14" customFormat="false" ht="12.75" hidden="false" customHeight="false" outlineLevel="0" collapsed="false">
      <c r="A14" s="7"/>
      <c r="B14" s="12"/>
      <c r="C14" s="3"/>
      <c r="D14" s="3"/>
      <c r="E14" s="7" t="s">
        <v>14</v>
      </c>
      <c r="F14" s="13" t="n">
        <v>0</v>
      </c>
    </row>
    <row r="15" customFormat="false" ht="13.5" hidden="false" customHeight="false" outlineLevel="0" collapsed="false">
      <c r="A15" s="7"/>
      <c r="B15" s="12"/>
      <c r="C15" s="3"/>
      <c r="D15" s="3"/>
      <c r="E15" s="11" t="s">
        <v>3</v>
      </c>
      <c r="F15" s="10" t="n">
        <f aca="false">SUM(F13:F14)</f>
        <v>0</v>
      </c>
    </row>
    <row r="16" customFormat="false" ht="13.5" hidden="false" customHeight="false" outlineLevel="0" collapsed="false">
      <c r="A16" s="7"/>
      <c r="B16" s="12"/>
      <c r="C16" s="3"/>
      <c r="D16" s="3"/>
    </row>
    <row r="17" customFormat="false" ht="12.75" hidden="false" customHeight="false" outlineLevel="0" collapsed="false">
      <c r="A17" s="7"/>
      <c r="B17" s="12"/>
      <c r="C17" s="13"/>
      <c r="D17" s="3"/>
    </row>
    <row r="18" customFormat="false" ht="12.75" hidden="false" customHeight="false" outlineLevel="0" collapsed="false">
      <c r="A18" s="156"/>
      <c r="B18" s="12"/>
      <c r="C18" s="14"/>
      <c r="D18" s="3"/>
      <c r="E18" s="6" t="s">
        <v>17</v>
      </c>
      <c r="F18" s="5"/>
    </row>
    <row r="19" customFormat="false" ht="12.75" hidden="false" customHeight="false" outlineLevel="0" collapsed="false">
      <c r="A19" s="7"/>
      <c r="B19" s="12"/>
      <c r="C19" s="3"/>
      <c r="D19" s="3"/>
      <c r="E19" s="7" t="s">
        <v>18</v>
      </c>
      <c r="F19" s="3" t="n">
        <v>1</v>
      </c>
    </row>
    <row r="20" customFormat="false" ht="12.75" hidden="false" customHeight="false" outlineLevel="0" collapsed="false">
      <c r="A20" s="7"/>
      <c r="B20" s="12"/>
      <c r="C20" s="3"/>
      <c r="D20" s="3"/>
      <c r="E20" s="0" t="s">
        <v>19</v>
      </c>
      <c r="F20" s="0" t="n">
        <v>5</v>
      </c>
    </row>
    <row r="21" customFormat="false" ht="12.75" hidden="false" customHeight="false" outlineLevel="0" collapsed="false">
      <c r="A21" s="7"/>
      <c r="B21" s="12"/>
      <c r="C21" s="3"/>
      <c r="D21" s="3"/>
      <c r="E21" s="0" t="s">
        <v>1258</v>
      </c>
      <c r="F21" s="0" t="n">
        <v>1</v>
      </c>
    </row>
    <row r="22" customFormat="false" ht="12.75" hidden="false" customHeight="false" outlineLevel="0" collapsed="false">
      <c r="A22" s="7"/>
      <c r="B22" s="12"/>
      <c r="C22" s="3"/>
      <c r="D22" s="3"/>
      <c r="E22" s="7" t="s">
        <v>1271</v>
      </c>
      <c r="F22" s="0" t="n">
        <v>2</v>
      </c>
    </row>
    <row r="23" customFormat="false" ht="12.75" hidden="false" customHeight="false" outlineLevel="0" collapsed="false">
      <c r="A23" s="7"/>
      <c r="B23" s="12"/>
      <c r="C23" s="3"/>
      <c r="D23" s="3"/>
      <c r="E23" s="0" t="s">
        <v>14</v>
      </c>
      <c r="F23" s="13" t="n">
        <v>3</v>
      </c>
    </row>
    <row r="24" customFormat="false" ht="13.5" hidden="false" customHeight="false" outlineLevel="0" collapsed="false">
      <c r="A24" s="7"/>
      <c r="B24" s="12"/>
      <c r="C24" s="3"/>
      <c r="D24" s="3"/>
      <c r="E24" s="11" t="s">
        <v>3</v>
      </c>
      <c r="F24" s="10" t="n">
        <f aca="false">SUM(F19:F23)</f>
        <v>12</v>
      </c>
    </row>
    <row r="25" customFormat="false" ht="13.5" hidden="false" customHeight="false" outlineLevel="0" collapsed="false">
      <c r="E25" s="12"/>
      <c r="F25" s="3"/>
    </row>
    <row r="26" customFormat="false" ht="12.75" hidden="false" customHeight="false" outlineLevel="0" collapsed="false">
      <c r="E26" s="12"/>
      <c r="F26" s="14"/>
    </row>
    <row r="27" customFormat="false" ht="12.75" hidden="false" customHeight="false" outlineLevel="0" collapsed="false">
      <c r="E27" s="6" t="s">
        <v>23</v>
      </c>
      <c r="F27" s="5"/>
    </row>
    <row r="28" customFormat="false" ht="12.75" hidden="false" customHeight="false" outlineLevel="0" collapsed="false">
      <c r="E28" s="7" t="s">
        <v>24</v>
      </c>
      <c r="F28" s="3" t="n">
        <v>0</v>
      </c>
    </row>
    <row r="29" customFormat="false" ht="12.75" hidden="false" customHeight="false" outlineLevel="0" collapsed="false">
      <c r="E29" s="16" t="s">
        <v>14</v>
      </c>
      <c r="F29" s="13" t="n">
        <v>0</v>
      </c>
    </row>
    <row r="30" customFormat="false" ht="13.5" hidden="false" customHeight="false" outlineLevel="0" collapsed="false">
      <c r="E30" s="11" t="s">
        <v>3</v>
      </c>
      <c r="F30" s="10" t="n">
        <f aca="false">SUM(F28:F29)</f>
        <v>0</v>
      </c>
    </row>
    <row r="31"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7"/>
      <c r="B1" s="4" t="s">
        <v>1272</v>
      </c>
      <c r="C1" s="3"/>
      <c r="D1" s="3"/>
      <c r="E1" s="3"/>
      <c r="F1" s="3"/>
    </row>
    <row r="2" customFormat="false" ht="15.75" hidden="false" customHeight="false" outlineLevel="0" collapsed="false">
      <c r="A2" s="7"/>
      <c r="B2" s="4"/>
      <c r="C2" s="3"/>
      <c r="D2" s="3"/>
      <c r="E2" s="3"/>
      <c r="F2" s="3"/>
    </row>
    <row r="3" customFormat="false" ht="12.75" hidden="false" customHeight="false" outlineLevel="0" collapsed="false">
      <c r="A3" s="5" t="s">
        <v>1268</v>
      </c>
      <c r="B3" s="5" t="s">
        <v>2</v>
      </c>
      <c r="C3" s="5" t="s">
        <v>3</v>
      </c>
      <c r="D3" s="3"/>
      <c r="E3" s="6" t="s">
        <v>4</v>
      </c>
      <c r="F3" s="5"/>
    </row>
    <row r="4" customFormat="false" ht="12.75" hidden="false" customHeight="false" outlineLevel="0" collapsed="false">
      <c r="A4" s="12" t="n">
        <v>1</v>
      </c>
      <c r="B4" s="3" t="s">
        <v>5</v>
      </c>
      <c r="C4" s="3" t="n">
        <v>3</v>
      </c>
      <c r="D4" s="3"/>
      <c r="E4" s="0" t="s">
        <v>6</v>
      </c>
      <c r="F4" s="3" t="n">
        <v>1</v>
      </c>
    </row>
    <row r="5" customFormat="false" ht="12.75" hidden="false" customHeight="false" outlineLevel="0" collapsed="false">
      <c r="A5" s="12" t="n">
        <v>2</v>
      </c>
      <c r="B5" s="3" t="s">
        <v>7</v>
      </c>
      <c r="C5" s="3" t="n">
        <v>1</v>
      </c>
      <c r="D5" s="3"/>
      <c r="E5" s="0" t="s">
        <v>1270</v>
      </c>
      <c r="F5" s="0" t="n">
        <v>2</v>
      </c>
    </row>
    <row r="6" customFormat="false" ht="12.75" hidden="false" customHeight="false" outlineLevel="0" collapsed="false">
      <c r="A6" s="12" t="n">
        <v>3</v>
      </c>
      <c r="B6" s="3" t="s">
        <v>9</v>
      </c>
      <c r="C6" s="3" t="n">
        <v>6</v>
      </c>
      <c r="D6" s="3"/>
      <c r="E6" s="7" t="s">
        <v>10</v>
      </c>
      <c r="F6" s="0" t="n">
        <v>0</v>
      </c>
    </row>
    <row r="7" customFormat="false" ht="12.75" hidden="false" customHeight="false" outlineLevel="0" collapsed="false">
      <c r="A7" s="12" t="n">
        <v>4</v>
      </c>
      <c r="B7" s="3" t="s">
        <v>11</v>
      </c>
      <c r="C7" s="3" t="n">
        <v>0</v>
      </c>
      <c r="D7" s="3"/>
      <c r="E7" s="7" t="s">
        <v>12</v>
      </c>
      <c r="F7" s="13" t="n">
        <v>0</v>
      </c>
    </row>
    <row r="8" customFormat="false" ht="13.5" hidden="false" customHeight="false" outlineLevel="0" collapsed="false">
      <c r="A8" s="12" t="n">
        <v>5</v>
      </c>
      <c r="B8" s="3" t="s">
        <v>13</v>
      </c>
      <c r="C8" s="13" t="n">
        <v>0</v>
      </c>
      <c r="D8" s="3"/>
      <c r="E8" s="11" t="s">
        <v>3</v>
      </c>
      <c r="F8" s="10" t="n">
        <f aca="false">SUM(F4:F7)</f>
        <v>3</v>
      </c>
    </row>
    <row r="9" customFormat="false" ht="14.25" hidden="false" customHeight="false" outlineLevel="0" collapsed="false">
      <c r="A9" s="155"/>
      <c r="B9" s="9" t="s">
        <v>3</v>
      </c>
      <c r="C9" s="10" t="n">
        <f aca="false">SUM(C4:C8)</f>
        <v>10</v>
      </c>
      <c r="D9" s="3"/>
      <c r="E9" s="3"/>
      <c r="F9" s="3"/>
    </row>
    <row r="10" customFormat="false" ht="13.5" hidden="false" customHeight="false" outlineLevel="0" collapsed="false">
      <c r="A10" s="7"/>
      <c r="B10" s="12"/>
      <c r="C10" s="3"/>
      <c r="D10" s="3"/>
      <c r="E10" s="12"/>
      <c r="F10" s="3"/>
    </row>
    <row r="11" customFormat="false" ht="12.75" hidden="false" customHeight="false" outlineLevel="0" collapsed="false">
      <c r="A11" s="7"/>
      <c r="B11" s="12"/>
      <c r="C11" s="3"/>
      <c r="D11" s="3"/>
      <c r="E11" s="6" t="s">
        <v>15</v>
      </c>
      <c r="F11" s="5"/>
    </row>
    <row r="12" customFormat="false" ht="12.75" hidden="false" customHeight="false" outlineLevel="0" collapsed="false">
      <c r="A12" s="7"/>
      <c r="B12" s="12"/>
      <c r="C12" s="3"/>
      <c r="D12" s="3"/>
      <c r="E12" s="7" t="s">
        <v>16</v>
      </c>
      <c r="F12" s="3" t="n">
        <v>1</v>
      </c>
    </row>
    <row r="13" customFormat="false" ht="12.75" hidden="false" customHeight="false" outlineLevel="0" collapsed="false">
      <c r="A13" s="7"/>
      <c r="B13" s="12"/>
      <c r="C13" s="3"/>
      <c r="D13" s="3"/>
      <c r="E13" s="7" t="s">
        <v>14</v>
      </c>
      <c r="F13" s="13" t="n">
        <v>0</v>
      </c>
    </row>
    <row r="14" customFormat="false" ht="13.5" hidden="false" customHeight="false" outlineLevel="0" collapsed="false">
      <c r="A14" s="7"/>
      <c r="B14" s="12"/>
      <c r="C14" s="3"/>
      <c r="D14" s="3"/>
      <c r="E14" s="11" t="s">
        <v>3</v>
      </c>
      <c r="F14" s="10" t="n">
        <f aca="false">SUM(F12:F13)</f>
        <v>1</v>
      </c>
    </row>
    <row r="15" customFormat="false" ht="13.5" hidden="false" customHeight="false" outlineLevel="0" collapsed="false">
      <c r="A15" s="7"/>
      <c r="B15" s="12"/>
      <c r="C15" s="3"/>
      <c r="D15" s="3"/>
    </row>
    <row r="16" customFormat="false" ht="12.75" hidden="false" customHeight="false" outlineLevel="0" collapsed="false">
      <c r="A16" s="7"/>
      <c r="B16" s="12"/>
      <c r="C16" s="13"/>
      <c r="D16" s="3"/>
    </row>
    <row r="17" customFormat="false" ht="12.75" hidden="false" customHeight="false" outlineLevel="0" collapsed="false">
      <c r="A17" s="156"/>
      <c r="B17" s="12"/>
      <c r="C17" s="14"/>
      <c r="D17" s="3"/>
      <c r="E17" s="6" t="s">
        <v>17</v>
      </c>
      <c r="F17" s="5"/>
    </row>
    <row r="18" customFormat="false" ht="12.75" hidden="false" customHeight="false" outlineLevel="0" collapsed="false">
      <c r="A18" s="7"/>
      <c r="B18" s="12"/>
      <c r="C18" s="3"/>
      <c r="D18" s="3"/>
      <c r="E18" s="7" t="s">
        <v>18</v>
      </c>
      <c r="F18" s="3" t="n">
        <v>1</v>
      </c>
    </row>
    <row r="19" customFormat="false" ht="12.75" hidden="false" customHeight="false" outlineLevel="0" collapsed="false">
      <c r="A19" s="7"/>
      <c r="B19" s="12"/>
      <c r="C19" s="3"/>
      <c r="D19" s="3"/>
      <c r="E19" s="0" t="s">
        <v>19</v>
      </c>
      <c r="F19" s="0" t="n">
        <v>2</v>
      </c>
    </row>
    <row r="20" customFormat="false" ht="12.75" hidden="false" customHeight="false" outlineLevel="0" collapsed="false">
      <c r="A20" s="7"/>
      <c r="B20" s="12"/>
      <c r="C20" s="3"/>
      <c r="D20" s="3"/>
      <c r="E20" s="0" t="s">
        <v>1258</v>
      </c>
      <c r="F20" s="0" t="n">
        <v>1</v>
      </c>
    </row>
    <row r="21" customFormat="false" ht="12.75" hidden="false" customHeight="false" outlineLevel="0" collapsed="false">
      <c r="A21" s="7"/>
      <c r="B21" s="12"/>
      <c r="C21" s="3"/>
      <c r="D21" s="3"/>
      <c r="E21" s="7" t="s">
        <v>14</v>
      </c>
      <c r="F21" s="13" t="n">
        <v>2</v>
      </c>
    </row>
    <row r="22" customFormat="false" ht="13.5" hidden="false" customHeight="false" outlineLevel="0" collapsed="false">
      <c r="A22" s="7"/>
      <c r="B22" s="12"/>
      <c r="C22" s="3"/>
      <c r="D22" s="3"/>
      <c r="E22" s="11" t="s">
        <v>3</v>
      </c>
      <c r="F22" s="10" t="n">
        <f aca="false">SUM(F18:F21)</f>
        <v>6</v>
      </c>
    </row>
    <row r="23" customFormat="false" ht="13.5" hidden="false" customHeight="false" outlineLevel="0" collapsed="false">
      <c r="E23" s="12"/>
      <c r="F23" s="3"/>
    </row>
    <row r="24" customFormat="false" ht="12.75" hidden="false" customHeight="false" outlineLevel="0" collapsed="false">
      <c r="E24" s="12"/>
      <c r="F24" s="14"/>
    </row>
    <row r="25" customFormat="false" ht="12.75" hidden="false" customHeight="false" outlineLevel="0" collapsed="false">
      <c r="E25" s="6" t="s">
        <v>23</v>
      </c>
      <c r="F25" s="5"/>
    </row>
    <row r="26" customFormat="false" ht="12.75" hidden="false" customHeight="false" outlineLevel="0" collapsed="false">
      <c r="E26" s="7" t="s">
        <v>24</v>
      </c>
      <c r="F26" s="3" t="n">
        <v>0</v>
      </c>
    </row>
    <row r="27" customFormat="false" ht="12.75" hidden="false" customHeight="false" outlineLevel="0" collapsed="false">
      <c r="E27" s="16" t="s">
        <v>14</v>
      </c>
      <c r="F27" s="13" t="n">
        <v>0</v>
      </c>
    </row>
    <row r="28" customFormat="false" ht="13.5" hidden="false" customHeight="false" outlineLevel="0" collapsed="false">
      <c r="E28" s="11" t="s">
        <v>3</v>
      </c>
      <c r="F28" s="10"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8" activeCellId="0" sqref="G48"/>
    </sheetView>
  </sheetViews>
  <sheetFormatPr defaultColWidth="9.0546875" defaultRowHeight="12.75" customHeight="true" zeroHeight="false" outlineLevelRow="0" outlineLevelCol="0"/>
  <cols>
    <col collapsed="false" customWidth="true" hidden="false" outlineLevel="0" max="1" min="1" style="7" width="6.99"/>
    <col collapsed="false" customWidth="true" hidden="false" outlineLevel="0" max="2" min="2" style="12"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4" t="s">
        <v>1273</v>
      </c>
    </row>
    <row r="2" customFormat="false" ht="15.75" hidden="false" customHeight="false" outlineLevel="0" collapsed="false">
      <c r="B2" s="4"/>
    </row>
    <row r="3" customFormat="false" ht="12.75" hidden="false" customHeight="false" outlineLevel="0" collapsed="false">
      <c r="A3" s="5" t="s">
        <v>1268</v>
      </c>
      <c r="B3" s="5" t="s">
        <v>2</v>
      </c>
      <c r="C3" s="5" t="s">
        <v>3</v>
      </c>
      <c r="E3" s="6" t="s">
        <v>4</v>
      </c>
      <c r="F3" s="5"/>
    </row>
    <row r="4" customFormat="false" ht="12.75" hidden="false" customHeight="false" outlineLevel="0" collapsed="false">
      <c r="A4" s="12" t="n">
        <v>1</v>
      </c>
      <c r="B4" s="3" t="s">
        <v>5</v>
      </c>
      <c r="C4" s="3" t="n">
        <v>10</v>
      </c>
      <c r="E4" s="7" t="s">
        <v>10</v>
      </c>
      <c r="F4" s="3" t="n">
        <v>7</v>
      </c>
    </row>
    <row r="5" customFormat="false" ht="12.75" hidden="false" customHeight="false" outlineLevel="0" collapsed="false">
      <c r="A5" s="12" t="n">
        <v>2</v>
      </c>
      <c r="B5" s="3" t="s">
        <v>7</v>
      </c>
      <c r="C5" s="3" t="n">
        <f aca="false">C17</f>
        <v>0</v>
      </c>
      <c r="E5" s="7" t="s">
        <v>14</v>
      </c>
      <c r="F5" s="13" t="n">
        <v>3</v>
      </c>
    </row>
    <row r="6" customFormat="false" ht="13.5" hidden="false" customHeight="false" outlineLevel="0" collapsed="false">
      <c r="A6" s="12" t="n">
        <v>3</v>
      </c>
      <c r="B6" s="3" t="s">
        <v>9</v>
      </c>
      <c r="C6" s="3" t="n">
        <v>19</v>
      </c>
      <c r="E6" s="11" t="s">
        <v>3</v>
      </c>
      <c r="F6" s="10" t="n">
        <f aca="false">+F5+F4</f>
        <v>10</v>
      </c>
    </row>
    <row r="7" customFormat="false" ht="13.5" hidden="false" customHeight="false" outlineLevel="0" collapsed="false">
      <c r="A7" s="12" t="n">
        <v>4</v>
      </c>
      <c r="B7" s="3" t="s">
        <v>11</v>
      </c>
      <c r="C7" s="3" t="n">
        <v>4</v>
      </c>
    </row>
    <row r="8" customFormat="false" ht="14.25" hidden="false" customHeight="true" outlineLevel="0" collapsed="false">
      <c r="A8" s="12" t="n">
        <v>5</v>
      </c>
      <c r="B8" s="3" t="s">
        <v>13</v>
      </c>
      <c r="C8" s="13" t="n">
        <f aca="false">C38</f>
        <v>0</v>
      </c>
      <c r="E8" s="12"/>
    </row>
    <row r="9" customFormat="false" ht="13.5" hidden="false" customHeight="false" outlineLevel="0" collapsed="false">
      <c r="A9" s="155"/>
      <c r="B9" s="9" t="s">
        <v>3</v>
      </c>
      <c r="C9" s="10" t="n">
        <f aca="false">SUM(C4:C8)</f>
        <v>33</v>
      </c>
      <c r="E9" s="6" t="s">
        <v>17</v>
      </c>
      <c r="F9" s="5"/>
    </row>
    <row r="10" customFormat="false" ht="13.5" hidden="false" customHeight="false" outlineLevel="0" collapsed="false">
      <c r="E10" s="7" t="s">
        <v>1274</v>
      </c>
      <c r="F10" s="3" t="n">
        <v>19</v>
      </c>
    </row>
    <row r="11" customFormat="false" ht="12.75" hidden="false" customHeight="false" outlineLevel="0" collapsed="false">
      <c r="E11" s="7" t="s">
        <v>14</v>
      </c>
      <c r="F11" s="13" t="n">
        <v>0</v>
      </c>
    </row>
    <row r="12" customFormat="false" ht="13.5" hidden="false" customHeight="false" outlineLevel="0" collapsed="false">
      <c r="E12" s="11" t="s">
        <v>3</v>
      </c>
      <c r="F12" s="10" t="n">
        <f aca="false">SUM(F10:F11)</f>
        <v>19</v>
      </c>
    </row>
    <row r="13" customFormat="false" ht="13.5" hidden="false" customHeight="false" outlineLevel="0" collapsed="false">
      <c r="E13" s="12"/>
    </row>
    <row r="14" customFormat="false" ht="12.75" hidden="false" customHeight="false" outlineLevel="0" collapsed="false">
      <c r="E14" s="12"/>
      <c r="F14" s="14"/>
    </row>
    <row r="15" customFormat="false" ht="12.75" hidden="false" customHeight="false" outlineLevel="0" collapsed="false">
      <c r="E15" s="6" t="s">
        <v>23</v>
      </c>
      <c r="F15" s="5"/>
    </row>
    <row r="16" customFormat="false" ht="12.75" hidden="false" customHeight="false" outlineLevel="0" collapsed="false">
      <c r="C16" s="13"/>
      <c r="E16" s="7" t="s">
        <v>24</v>
      </c>
      <c r="F16" s="3" t="n">
        <v>1</v>
      </c>
    </row>
    <row r="17" customFormat="false" ht="12.75" hidden="false" customHeight="false" outlineLevel="0" collapsed="false">
      <c r="A17" s="156"/>
      <c r="C17" s="14"/>
      <c r="E17" s="16" t="s">
        <v>14</v>
      </c>
      <c r="F17" s="13" t="n">
        <v>3</v>
      </c>
    </row>
    <row r="18" customFormat="false" ht="13.5" hidden="false" customHeight="false" outlineLevel="0" collapsed="false">
      <c r="E18" s="11" t="s">
        <v>3</v>
      </c>
      <c r="F18" s="10" t="n">
        <f aca="false">SUM(F16:F17)</f>
        <v>4</v>
      </c>
    </row>
    <row r="19" customFormat="false" ht="13.5" hidden="false" customHeight="false" outlineLevel="0" collapsed="false"/>
    <row r="26" customFormat="false" ht="12.75" hidden="false" customHeight="false" outlineLevel="0" collapsed="false">
      <c r="A26" s="157"/>
    </row>
    <row r="34" customFormat="false" ht="12.75" hidden="false" customHeight="false" outlineLevel="0" collapsed="false">
      <c r="A34" s="156"/>
      <c r="C34" s="14"/>
    </row>
    <row r="37" customFormat="false" ht="12.75" hidden="false" customHeight="false" outlineLevel="0" collapsed="false">
      <c r="C37" s="13"/>
    </row>
    <row r="38" customFormat="false" ht="12.75" hidden="false" customHeight="false" outlineLevel="0" collapsed="false">
      <c r="A38" s="156"/>
      <c r="C38" s="14"/>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158" width="9.14"/>
    <col collapsed="false" customWidth="true" hidden="false" outlineLevel="0" max="5" min="5" style="0" width="16.7"/>
  </cols>
  <sheetData>
    <row r="1" customFormat="false" ht="27" hidden="false" customHeight="false" outlineLevel="0" collapsed="false">
      <c r="A1" s="25" t="s">
        <v>25</v>
      </c>
      <c r="B1" s="26" t="s">
        <v>26</v>
      </c>
      <c r="C1" s="26" t="s">
        <v>27</v>
      </c>
      <c r="D1" s="28" t="s">
        <v>32</v>
      </c>
      <c r="E1" s="28" t="s">
        <v>33</v>
      </c>
      <c r="F1" s="29" t="s">
        <v>35</v>
      </c>
      <c r="G1" s="29" t="s">
        <v>36</v>
      </c>
      <c r="H1" s="29" t="s">
        <v>37</v>
      </c>
    </row>
    <row r="2" customFormat="false" ht="13.5" hidden="false" customHeight="false" outlineLevel="0" collapsed="false">
      <c r="A2" s="159"/>
      <c r="B2" s="47"/>
      <c r="C2" s="47"/>
      <c r="D2" s="54"/>
      <c r="E2" s="54"/>
      <c r="F2" s="51"/>
      <c r="G2" s="51"/>
      <c r="H2" s="51"/>
    </row>
    <row r="3" customFormat="false" ht="13.5" hidden="false" customHeight="false" outlineLevel="0" collapsed="false">
      <c r="A3" s="41"/>
      <c r="B3" s="42"/>
      <c r="C3" s="43"/>
      <c r="D3" s="54"/>
      <c r="E3" s="54"/>
      <c r="F3" s="51"/>
      <c r="G3" s="51"/>
      <c r="H3" s="51"/>
    </row>
    <row r="4" customFormat="false" ht="13.5" hidden="false" customHeight="false" outlineLevel="0" collapsed="false">
      <c r="A4" s="160" t="n">
        <v>36865</v>
      </c>
      <c r="B4" s="24" t="s">
        <v>40</v>
      </c>
      <c r="C4" s="161" t="s">
        <v>1275</v>
      </c>
      <c r="D4" s="54" t="n">
        <v>1</v>
      </c>
      <c r="E4" s="24" t="s">
        <v>1227</v>
      </c>
      <c r="F4" s="162" t="s">
        <v>571</v>
      </c>
      <c r="G4" s="162" t="s">
        <v>571</v>
      </c>
      <c r="H4" s="162" t="s">
        <v>575</v>
      </c>
    </row>
    <row r="5" customFormat="false" ht="13.5" hidden="false" customHeight="false" outlineLevel="0" collapsed="false">
      <c r="A5" s="160" t="n">
        <v>36865</v>
      </c>
      <c r="B5" s="24" t="s">
        <v>40</v>
      </c>
      <c r="C5" s="161" t="s">
        <v>1276</v>
      </c>
      <c r="D5" s="54" t="n">
        <v>1</v>
      </c>
      <c r="E5" s="24" t="s">
        <v>1227</v>
      </c>
      <c r="F5" s="162" t="s">
        <v>571</v>
      </c>
      <c r="G5" s="162" t="s">
        <v>571</v>
      </c>
      <c r="H5" s="162" t="s">
        <v>575</v>
      </c>
    </row>
    <row r="6" customFormat="false" ht="12.75" hidden="false" customHeight="false" outlineLevel="0" collapsed="false">
      <c r="A6" s="160" t="n">
        <v>36865</v>
      </c>
      <c r="B6" s="24" t="s">
        <v>40</v>
      </c>
      <c r="C6" s="161" t="s">
        <v>1277</v>
      </c>
      <c r="D6" s="163" t="n">
        <v>1</v>
      </c>
      <c r="E6" s="24" t="s">
        <v>1227</v>
      </c>
      <c r="F6" s="162" t="s">
        <v>571</v>
      </c>
      <c r="G6" s="162" t="s">
        <v>571</v>
      </c>
      <c r="H6" s="162" t="s">
        <v>575</v>
      </c>
    </row>
    <row r="7" customFormat="false" ht="12.75" hidden="false" customHeight="false" outlineLevel="0" collapsed="false">
      <c r="A7" s="109" t="n">
        <v>36838</v>
      </c>
      <c r="B7" s="107" t="s">
        <v>40</v>
      </c>
      <c r="C7" s="164" t="s">
        <v>1275</v>
      </c>
      <c r="D7" s="165" t="n">
        <v>1</v>
      </c>
      <c r="E7" s="107" t="s">
        <v>1227</v>
      </c>
      <c r="F7" s="113" t="s">
        <v>571</v>
      </c>
      <c r="G7" s="113" t="s">
        <v>571</v>
      </c>
      <c r="H7" s="113" t="s">
        <v>575</v>
      </c>
    </row>
    <row r="8" customFormat="false" ht="12.75" hidden="false" customHeight="false" outlineLevel="0" collapsed="false">
      <c r="A8" s="109" t="n">
        <v>36837</v>
      </c>
      <c r="B8" s="107" t="s">
        <v>40</v>
      </c>
      <c r="C8" s="112" t="s">
        <v>1275</v>
      </c>
      <c r="D8" s="113" t="n">
        <v>1</v>
      </c>
      <c r="E8" s="107" t="s">
        <v>1227</v>
      </c>
      <c r="F8" s="113" t="s">
        <v>571</v>
      </c>
      <c r="G8" s="113" t="s">
        <v>571</v>
      </c>
      <c r="H8" s="113" t="s">
        <v>575</v>
      </c>
    </row>
    <row r="9" customFormat="false" ht="12.75" hidden="false" customHeight="false" outlineLevel="0" collapsed="false">
      <c r="A9" s="109" t="n">
        <v>36837</v>
      </c>
      <c r="B9" s="107" t="s">
        <v>40</v>
      </c>
      <c r="C9" s="112" t="s">
        <v>1276</v>
      </c>
      <c r="D9" s="113" t="n">
        <v>1</v>
      </c>
      <c r="E9" s="107" t="s">
        <v>1227</v>
      </c>
      <c r="F9" s="113" t="s">
        <v>571</v>
      </c>
      <c r="G9" s="113" t="s">
        <v>571</v>
      </c>
      <c r="H9" s="113" t="s">
        <v>575</v>
      </c>
    </row>
    <row r="10" customFormat="false" ht="12.75" hidden="false" customHeight="false" outlineLevel="0" collapsed="false">
      <c r="A10" s="109" t="n">
        <v>36837</v>
      </c>
      <c r="B10" s="107" t="s">
        <v>40</v>
      </c>
      <c r="C10" s="112" t="s">
        <v>1277</v>
      </c>
      <c r="D10" s="113" t="n">
        <v>1</v>
      </c>
      <c r="E10" s="107" t="s">
        <v>1227</v>
      </c>
      <c r="F10" s="113" t="s">
        <v>571</v>
      </c>
      <c r="G10" s="113" t="s">
        <v>571</v>
      </c>
      <c r="H10" s="113" t="s">
        <v>575</v>
      </c>
    </row>
    <row r="11" customFormat="false" ht="12.75" hidden="false" customHeight="false" outlineLevel="0" collapsed="false">
      <c r="A11" s="109" t="n">
        <v>36832</v>
      </c>
      <c r="B11" s="107" t="s">
        <v>40</v>
      </c>
      <c r="C11" s="112" t="s">
        <v>1278</v>
      </c>
      <c r="D11" s="113" t="n">
        <v>1</v>
      </c>
      <c r="E11" s="107" t="s">
        <v>1227</v>
      </c>
      <c r="F11" s="113" t="s">
        <v>571</v>
      </c>
      <c r="G11" s="113" t="s">
        <v>571</v>
      </c>
      <c r="H11" s="113" t="s">
        <v>575</v>
      </c>
    </row>
    <row r="12" customFormat="false" ht="12.75" hidden="false" customHeight="false" outlineLevel="0" collapsed="false">
      <c r="A12" s="109" t="n">
        <v>36832</v>
      </c>
      <c r="B12" s="107" t="s">
        <v>40</v>
      </c>
      <c r="C12" s="112" t="s">
        <v>1278</v>
      </c>
      <c r="D12" s="113" t="n">
        <v>1</v>
      </c>
      <c r="E12" s="107" t="s">
        <v>1227</v>
      </c>
      <c r="F12" s="113" t="s">
        <v>571</v>
      </c>
      <c r="G12" s="113" t="s">
        <v>571</v>
      </c>
      <c r="H12" s="113" t="s">
        <v>575</v>
      </c>
    </row>
    <row r="13" customFormat="false" ht="12.75" hidden="false" customHeight="false" outlineLevel="0" collapsed="false">
      <c r="A13" s="109" t="n">
        <v>36832</v>
      </c>
      <c r="B13" s="107" t="s">
        <v>40</v>
      </c>
      <c r="C13" s="112" t="s">
        <v>1278</v>
      </c>
      <c r="D13" s="113" t="n">
        <v>1</v>
      </c>
      <c r="E13" s="107" t="s">
        <v>1227</v>
      </c>
      <c r="F13" s="113" t="s">
        <v>571</v>
      </c>
      <c r="G13" s="113" t="s">
        <v>571</v>
      </c>
      <c r="H13" s="113" t="s">
        <v>575</v>
      </c>
    </row>
    <row r="14" customFormat="false" ht="12.75" hidden="false" customHeight="false" outlineLevel="0" collapsed="false">
      <c r="A14" s="109" t="n">
        <v>36832</v>
      </c>
      <c r="B14" s="107" t="s">
        <v>40</v>
      </c>
      <c r="C14" s="112" t="s">
        <v>1278</v>
      </c>
      <c r="D14" s="113" t="n">
        <v>1</v>
      </c>
      <c r="E14" s="107" t="s">
        <v>1227</v>
      </c>
      <c r="F14" s="113" t="s">
        <v>571</v>
      </c>
      <c r="G14" s="113" t="s">
        <v>571</v>
      </c>
      <c r="H14" s="113" t="s">
        <v>575</v>
      </c>
    </row>
    <row r="15" customFormat="false" ht="12.75" hidden="false" customHeight="false" outlineLevel="0" collapsed="false">
      <c r="A15" s="109" t="n">
        <v>36832</v>
      </c>
      <c r="B15" s="107" t="s">
        <v>40</v>
      </c>
      <c r="C15" s="112" t="s">
        <v>1278</v>
      </c>
      <c r="D15" s="113" t="n">
        <v>1</v>
      </c>
      <c r="E15" s="107" t="s">
        <v>1227</v>
      </c>
      <c r="F15" s="113" t="s">
        <v>571</v>
      </c>
      <c r="G15" s="113" t="s">
        <v>571</v>
      </c>
      <c r="H15" s="113" t="s">
        <v>575</v>
      </c>
    </row>
    <row r="16" customFormat="false" ht="12.75" hidden="false" customHeight="false" outlineLevel="0" collapsed="false">
      <c r="A16" s="109" t="n">
        <v>36832</v>
      </c>
      <c r="B16" s="107" t="s">
        <v>40</v>
      </c>
      <c r="C16" s="112" t="s">
        <v>1278</v>
      </c>
      <c r="D16" s="113" t="n">
        <v>1</v>
      </c>
      <c r="E16" s="107" t="s">
        <v>1227</v>
      </c>
      <c r="F16" s="113" t="s">
        <v>571</v>
      </c>
      <c r="G16" s="113" t="s">
        <v>571</v>
      </c>
      <c r="H16" s="113" t="s">
        <v>575</v>
      </c>
    </row>
    <row r="17" customFormat="false" ht="12.75" hidden="false" customHeight="false" outlineLevel="0" collapsed="false">
      <c r="A17" s="109" t="n">
        <v>36832</v>
      </c>
      <c r="B17" s="107" t="s">
        <v>40</v>
      </c>
      <c r="C17" s="112" t="s">
        <v>1278</v>
      </c>
      <c r="D17" s="113" t="n">
        <v>1</v>
      </c>
      <c r="E17" s="107" t="s">
        <v>1227</v>
      </c>
      <c r="F17" s="113" t="s">
        <v>571</v>
      </c>
      <c r="G17" s="113" t="s">
        <v>571</v>
      </c>
      <c r="H17" s="113" t="s">
        <v>575</v>
      </c>
    </row>
    <row r="18" customFormat="false" ht="12.75" hidden="false" customHeight="false" outlineLevel="0" collapsed="false">
      <c r="A18" s="109" t="n">
        <v>36832</v>
      </c>
      <c r="B18" s="107" t="s">
        <v>40</v>
      </c>
      <c r="C18" s="112" t="s">
        <v>1278</v>
      </c>
      <c r="D18" s="113" t="n">
        <v>1</v>
      </c>
      <c r="E18" s="107" t="s">
        <v>1227</v>
      </c>
      <c r="F18" s="113" t="s">
        <v>571</v>
      </c>
      <c r="G18" s="113" t="s">
        <v>571</v>
      </c>
      <c r="H18" s="113" t="s">
        <v>575</v>
      </c>
    </row>
    <row r="19" customFormat="false" ht="12.75" hidden="false" customHeight="false" outlineLevel="0" collapsed="false">
      <c r="A19" s="109" t="n">
        <v>36832</v>
      </c>
      <c r="B19" s="107" t="s">
        <v>40</v>
      </c>
      <c r="C19" s="112" t="s">
        <v>1278</v>
      </c>
      <c r="D19" s="113" t="n">
        <v>1</v>
      </c>
      <c r="E19" s="107" t="s">
        <v>1227</v>
      </c>
      <c r="F19" s="113" t="s">
        <v>571</v>
      </c>
      <c r="G19" s="113" t="s">
        <v>571</v>
      </c>
      <c r="H19" s="113" t="s">
        <v>575</v>
      </c>
    </row>
    <row r="20" customFormat="false" ht="12.75" hidden="false" customHeight="false" outlineLevel="0" collapsed="false">
      <c r="A20" s="109" t="n">
        <v>36832</v>
      </c>
      <c r="B20" s="107" t="s">
        <v>40</v>
      </c>
      <c r="C20" s="112" t="s">
        <v>1278</v>
      </c>
      <c r="D20" s="113" t="n">
        <v>1</v>
      </c>
      <c r="E20" s="107" t="s">
        <v>1227</v>
      </c>
      <c r="F20" s="113" t="s">
        <v>571</v>
      </c>
      <c r="G20" s="113" t="s">
        <v>571</v>
      </c>
      <c r="H20" s="113" t="s">
        <v>575</v>
      </c>
    </row>
    <row r="21" customFormat="false" ht="12.75" hidden="false" customHeight="false" outlineLevel="0" collapsed="false">
      <c r="A21" s="109" t="n">
        <v>36832</v>
      </c>
      <c r="B21" s="107" t="s">
        <v>40</v>
      </c>
      <c r="C21" s="112" t="s">
        <v>1278</v>
      </c>
      <c r="D21" s="113" t="n">
        <v>1</v>
      </c>
      <c r="E21" s="107" t="s">
        <v>1227</v>
      </c>
      <c r="F21" s="113" t="s">
        <v>571</v>
      </c>
      <c r="G21" s="113" t="s">
        <v>571</v>
      </c>
      <c r="H21" s="113" t="s">
        <v>575</v>
      </c>
    </row>
    <row r="22" customFormat="false" ht="12.75" hidden="false" customHeight="false" outlineLevel="0" collapsed="false">
      <c r="A22" s="109" t="n">
        <v>36832</v>
      </c>
      <c r="B22" s="107" t="s">
        <v>40</v>
      </c>
      <c r="C22" s="112" t="s">
        <v>1278</v>
      </c>
      <c r="D22" s="113" t="n">
        <v>1</v>
      </c>
      <c r="E22" s="107" t="s">
        <v>1227</v>
      </c>
      <c r="F22" s="113" t="s">
        <v>571</v>
      </c>
      <c r="G22" s="113" t="s">
        <v>571</v>
      </c>
      <c r="H22" s="113" t="s">
        <v>575</v>
      </c>
    </row>
    <row r="23" customFormat="false" ht="12.75" hidden="false" customHeight="false" outlineLevel="0" collapsed="false">
      <c r="A23" s="109" t="n">
        <v>36832</v>
      </c>
      <c r="B23" s="107" t="s">
        <v>40</v>
      </c>
      <c r="C23" s="112" t="s">
        <v>1278</v>
      </c>
      <c r="D23" s="113" t="n">
        <v>1</v>
      </c>
      <c r="E23" s="107" t="s">
        <v>1227</v>
      </c>
      <c r="F23" s="113" t="s">
        <v>571</v>
      </c>
      <c r="G23" s="113" t="s">
        <v>571</v>
      </c>
      <c r="H23" s="113" t="s">
        <v>575</v>
      </c>
    </row>
    <row r="24" customFormat="false" ht="12.75" hidden="false" customHeight="false" outlineLevel="0" collapsed="false">
      <c r="A24" s="109" t="n">
        <v>36832</v>
      </c>
      <c r="B24" s="107" t="s">
        <v>40</v>
      </c>
      <c r="C24" s="112" t="s">
        <v>1278</v>
      </c>
      <c r="D24" s="113" t="n">
        <v>1</v>
      </c>
      <c r="E24" s="107" t="s">
        <v>1227</v>
      </c>
      <c r="F24" s="113" t="s">
        <v>571</v>
      </c>
      <c r="G24" s="113" t="s">
        <v>571</v>
      </c>
      <c r="H24" s="113" t="s">
        <v>575</v>
      </c>
    </row>
    <row r="25" customFormat="false" ht="12.75" hidden="false" customHeight="false" outlineLevel="0" collapsed="false">
      <c r="A25" s="109" t="n">
        <v>36831</v>
      </c>
      <c r="B25" s="107" t="s">
        <v>40</v>
      </c>
      <c r="C25" s="112" t="s">
        <v>1276</v>
      </c>
      <c r="D25" s="113" t="n">
        <v>1</v>
      </c>
      <c r="E25" s="107" t="s">
        <v>1227</v>
      </c>
      <c r="F25" s="113" t="s">
        <v>571</v>
      </c>
      <c r="G25" s="113" t="s">
        <v>571</v>
      </c>
      <c r="H25" s="113" t="s">
        <v>575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4" activeCellId="0" sqref="F14"/>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1246</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9</v>
      </c>
      <c r="D4" s="3"/>
      <c r="E4" s="0" t="s">
        <v>6</v>
      </c>
      <c r="F4" s="3"/>
    </row>
    <row r="5" customFormat="false" ht="12.75" hidden="false" customHeight="false" outlineLevel="0" collapsed="false">
      <c r="A5" s="0" t="n">
        <v>2</v>
      </c>
      <c r="B5" s="3" t="s">
        <v>7</v>
      </c>
      <c r="C5" s="3" t="n">
        <f aca="false">+F15</f>
        <v>1</v>
      </c>
      <c r="D5" s="3"/>
      <c r="E5" s="0" t="s">
        <v>8</v>
      </c>
    </row>
    <row r="6" customFormat="false" ht="12.75" hidden="false" customHeight="false" outlineLevel="0" collapsed="false">
      <c r="A6" s="0" t="n">
        <v>3</v>
      </c>
      <c r="B6" s="3" t="s">
        <v>9</v>
      </c>
      <c r="C6" s="3" t="n">
        <f aca="false">+F25</f>
        <v>6</v>
      </c>
      <c r="D6" s="3"/>
      <c r="E6" s="7" t="s">
        <v>10</v>
      </c>
      <c r="F6" s="0" t="n">
        <v>6</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c r="F8" s="0" t="n">
        <v>3</v>
      </c>
    </row>
    <row r="9" customFormat="false" ht="13.5" hidden="false" customHeight="false" outlineLevel="0" collapsed="false">
      <c r="A9" s="9"/>
      <c r="B9" s="9" t="s">
        <v>3</v>
      </c>
      <c r="C9" s="10" t="n">
        <f aca="false">SUM(C4:C8)</f>
        <v>16</v>
      </c>
      <c r="D9" s="3"/>
      <c r="E9" s="11" t="s">
        <v>3</v>
      </c>
      <c r="F9" s="10" t="n">
        <f aca="false">SUM(F4:F8)</f>
        <v>9</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1</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1</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v>5</v>
      </c>
    </row>
    <row r="22" customFormat="false" ht="12.75" hidden="false" customHeight="false" outlineLevel="0" collapsed="false">
      <c r="B22" s="12"/>
      <c r="C22" s="3"/>
      <c r="D22" s="3"/>
      <c r="E22" s="0" t="s">
        <v>21</v>
      </c>
    </row>
    <row r="23" customFormat="false" ht="12.75" hidden="false" customHeight="false" outlineLevel="0" collapsed="false">
      <c r="E23" s="0" t="s">
        <v>22</v>
      </c>
    </row>
    <row r="24" customFormat="false" ht="12.75" hidden="false" customHeight="false" outlineLevel="0" collapsed="false">
      <c r="E24" s="7" t="s">
        <v>14</v>
      </c>
      <c r="F24" s="8" t="n">
        <v>1</v>
      </c>
    </row>
    <row r="25" customFormat="false" ht="12.75" hidden="false" customHeight="true" outlineLevel="0" collapsed="false">
      <c r="E25" s="11" t="s">
        <v>3</v>
      </c>
      <c r="F25" s="15" t="n">
        <f aca="false">SUM(F19:F24)</f>
        <v>6</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1247</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37</v>
      </c>
      <c r="D4" s="3"/>
      <c r="E4" s="0" t="s">
        <v>6</v>
      </c>
      <c r="F4" s="3" t="n">
        <v>1</v>
      </c>
    </row>
    <row r="5" customFormat="false" ht="12.75" hidden="false" customHeight="false" outlineLevel="0" collapsed="false">
      <c r="A5" s="0" t="n">
        <v>2</v>
      </c>
      <c r="B5" s="3" t="s">
        <v>7</v>
      </c>
      <c r="C5" s="3" t="n">
        <f aca="false">+F15</f>
        <v>0</v>
      </c>
      <c r="D5" s="3"/>
      <c r="E5" s="0" t="s">
        <v>8</v>
      </c>
      <c r="F5" s="0" t="n">
        <v>2</v>
      </c>
    </row>
    <row r="6" customFormat="false" ht="12.75" hidden="false" customHeight="false" outlineLevel="0" collapsed="false">
      <c r="A6" s="0" t="n">
        <v>3</v>
      </c>
      <c r="B6" s="3" t="s">
        <v>9</v>
      </c>
      <c r="C6" s="3" t="n">
        <f aca="false">+F25</f>
        <v>7</v>
      </c>
      <c r="D6" s="3"/>
      <c r="E6" s="7" t="s">
        <v>10</v>
      </c>
      <c r="F6" s="0" t="n">
        <f aca="false">5+2+2+5+2+7+1</f>
        <v>24</v>
      </c>
    </row>
    <row r="7" customFormat="false" ht="12.75" hidden="false" customHeight="false" outlineLevel="0" collapsed="false">
      <c r="A7" s="0" t="n">
        <v>4</v>
      </c>
      <c r="B7" s="3" t="s">
        <v>11</v>
      </c>
      <c r="C7" s="3" t="n">
        <f aca="false">+F31</f>
        <v>0</v>
      </c>
      <c r="D7" s="3"/>
      <c r="E7" s="7" t="s">
        <v>12</v>
      </c>
      <c r="F7" s="8" t="n">
        <v>1</v>
      </c>
    </row>
    <row r="8" customFormat="false" ht="12.75" hidden="false" customHeight="false" outlineLevel="0" collapsed="false">
      <c r="A8" s="0" t="n">
        <v>5</v>
      </c>
      <c r="B8" s="3" t="s">
        <v>13</v>
      </c>
      <c r="C8" s="3" t="n">
        <v>0</v>
      </c>
      <c r="D8" s="3"/>
      <c r="E8" s="0" t="s">
        <v>14</v>
      </c>
      <c r="F8" s="0" t="n">
        <f aca="false">2+2+2+3</f>
        <v>9</v>
      </c>
    </row>
    <row r="9" customFormat="false" ht="13.5" hidden="false" customHeight="false" outlineLevel="0" collapsed="false">
      <c r="A9" s="9"/>
      <c r="B9" s="9" t="s">
        <v>3</v>
      </c>
      <c r="C9" s="10" t="n">
        <f aca="false">SUM(C4:C8)</f>
        <v>44</v>
      </c>
      <c r="D9" s="3"/>
      <c r="E9" s="11" t="s">
        <v>3</v>
      </c>
      <c r="F9" s="10" t="n">
        <f aca="false">SUM(F4:F8)</f>
        <v>37</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v>1</v>
      </c>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v>1</v>
      </c>
    </row>
    <row r="22" customFormat="false" ht="12.75" hidden="false" customHeight="false" outlineLevel="0" collapsed="false">
      <c r="B22" s="12"/>
      <c r="C22" s="3"/>
      <c r="D22" s="3"/>
      <c r="E22" s="0" t="s">
        <v>21</v>
      </c>
    </row>
    <row r="23" customFormat="false" ht="12.75" hidden="false" customHeight="false" outlineLevel="0" collapsed="false">
      <c r="E23" s="0" t="s">
        <v>22</v>
      </c>
    </row>
    <row r="24" customFormat="false" ht="12.75" hidden="false" customHeight="false" outlineLevel="0" collapsed="false">
      <c r="E24" s="7" t="s">
        <v>14</v>
      </c>
      <c r="F24" s="8" t="n">
        <v>5</v>
      </c>
    </row>
    <row r="25" customFormat="false" ht="12.75" hidden="false" customHeight="true" outlineLevel="0" collapsed="false">
      <c r="E25" s="11" t="s">
        <v>3</v>
      </c>
      <c r="F25" s="15" t="n">
        <f aca="false">SUM(F19:F24)</f>
        <v>7</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1" activeCellId="0" sqref="F21"/>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1248</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41</v>
      </c>
      <c r="D4" s="3"/>
      <c r="E4" s="0" t="s">
        <v>6</v>
      </c>
      <c r="F4" s="3" t="n">
        <f aca="false">1+1+1+1*2</f>
        <v>5</v>
      </c>
    </row>
    <row r="5" customFormat="false" ht="12.75" hidden="false" customHeight="false" outlineLevel="0" collapsed="false">
      <c r="A5" s="0" t="n">
        <v>2</v>
      </c>
      <c r="B5" s="3" t="s">
        <v>7</v>
      </c>
      <c r="C5" s="3" t="n">
        <f aca="false">+F15</f>
        <v>0</v>
      </c>
      <c r="D5" s="3"/>
      <c r="E5" s="0" t="s">
        <v>8</v>
      </c>
      <c r="F5" s="0" t="n">
        <f aca="false">1</f>
        <v>1</v>
      </c>
    </row>
    <row r="6" customFormat="false" ht="12.75" hidden="false" customHeight="false" outlineLevel="0" collapsed="false">
      <c r="A6" s="0" t="n">
        <v>3</v>
      </c>
      <c r="B6" s="3" t="s">
        <v>9</v>
      </c>
      <c r="C6" s="3" t="n">
        <f aca="false">+F25</f>
        <v>7</v>
      </c>
      <c r="D6" s="3"/>
      <c r="E6" s="7" t="s">
        <v>10</v>
      </c>
      <c r="F6" s="0" t="n">
        <f aca="false">1*4+1+1*23+1*4</f>
        <v>32</v>
      </c>
    </row>
    <row r="7" customFormat="false" ht="12.75" hidden="false" customHeight="false" outlineLevel="0" collapsed="false">
      <c r="A7" s="0" t="n">
        <v>4</v>
      </c>
      <c r="B7" s="3" t="s">
        <v>11</v>
      </c>
      <c r="C7" s="3" t="n">
        <f aca="false">+F31</f>
        <v>0</v>
      </c>
      <c r="D7" s="3"/>
      <c r="E7" s="7" t="s">
        <v>12</v>
      </c>
      <c r="F7" s="8" t="n">
        <f aca="false">1+1</f>
        <v>2</v>
      </c>
    </row>
    <row r="8" customFormat="false" ht="12.75" hidden="false" customHeight="false" outlineLevel="0" collapsed="false">
      <c r="A8" s="0" t="n">
        <v>5</v>
      </c>
      <c r="B8" s="3" t="s">
        <v>13</v>
      </c>
      <c r="C8" s="3" t="n">
        <v>0</v>
      </c>
      <c r="D8" s="3"/>
      <c r="E8" s="0" t="s">
        <v>14</v>
      </c>
      <c r="F8" s="0" t="n">
        <f aca="false">1</f>
        <v>1</v>
      </c>
    </row>
    <row r="9" customFormat="false" ht="13.5" hidden="false" customHeight="false" outlineLevel="0" collapsed="false">
      <c r="A9" s="9"/>
      <c r="B9" s="9" t="s">
        <v>3</v>
      </c>
      <c r="C9" s="10" t="n">
        <f aca="false">SUM(C4:C8)</f>
        <v>48</v>
      </c>
      <c r="D9" s="3"/>
      <c r="E9" s="11" t="s">
        <v>3</v>
      </c>
      <c r="F9" s="10" t="n">
        <f aca="false">SUM(F4:F8)</f>
        <v>41</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f>
        <v>1</v>
      </c>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c r="F22" s="0" t="n">
        <f aca="false">1+1</f>
        <v>2</v>
      </c>
    </row>
    <row r="23" customFormat="false" ht="12.75" hidden="false" customHeight="false" outlineLevel="0" collapsed="false">
      <c r="E23" s="0" t="s">
        <v>22</v>
      </c>
    </row>
    <row r="24" customFormat="false" ht="12.75" hidden="false" customHeight="false" outlineLevel="0" collapsed="false">
      <c r="E24" s="7" t="s">
        <v>14</v>
      </c>
      <c r="F24" s="8" t="n">
        <f aca="false">2+1+1</f>
        <v>4</v>
      </c>
    </row>
    <row r="25" customFormat="false" ht="12.75" hidden="false" customHeight="true" outlineLevel="0" collapsed="false">
      <c r="E25" s="11" t="s">
        <v>3</v>
      </c>
      <c r="F25" s="15" t="n">
        <f aca="false">SUM(F19:F24)</f>
        <v>7</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5" activeCellId="0" sqref="F25"/>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1249</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11</v>
      </c>
      <c r="D4" s="3"/>
      <c r="E4" s="0" t="s">
        <v>6</v>
      </c>
      <c r="F4" s="3" t="n">
        <f aca="false">1*2+1+1+1</f>
        <v>5</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3</v>
      </c>
      <c r="D6" s="3"/>
      <c r="E6" s="7" t="s">
        <v>10</v>
      </c>
      <c r="F6" s="0" t="n">
        <f aca="false">2+1+1*2</f>
        <v>5</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c r="F8" s="0" t="n">
        <f aca="false">1</f>
        <v>1</v>
      </c>
    </row>
    <row r="9" customFormat="false" ht="13.5" hidden="false" customHeight="false" outlineLevel="0" collapsed="false">
      <c r="A9" s="9"/>
      <c r="B9" s="9" t="s">
        <v>3</v>
      </c>
      <c r="C9" s="10" t="n">
        <f aca="false">SUM(C4:C8)</f>
        <v>14</v>
      </c>
      <c r="D9" s="3"/>
      <c r="E9" s="11" t="s">
        <v>3</v>
      </c>
      <c r="F9" s="10" t="n">
        <f aca="false">SUM(F4:F8)</f>
        <v>11</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f>
        <v>1</v>
      </c>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c r="F21" s="0" t="n">
        <f aca="false">1</f>
        <v>1</v>
      </c>
    </row>
    <row r="22" customFormat="false" ht="12.75" hidden="false" customHeight="false" outlineLevel="0" collapsed="false">
      <c r="B22" s="12"/>
      <c r="C22" s="3"/>
      <c r="D22" s="3"/>
      <c r="E22" s="0" t="s">
        <v>21</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3</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1250</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4</v>
      </c>
      <c r="D4" s="3"/>
      <c r="E4" s="0" t="s">
        <v>6</v>
      </c>
      <c r="F4" s="3" t="n">
        <f aca="false">1+1+1</f>
        <v>3</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2</v>
      </c>
      <c r="D6" s="3"/>
      <c r="E6" s="7" t="s">
        <v>10</v>
      </c>
      <c r="F6" s="0" t="n">
        <f aca="false">1</f>
        <v>1</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row>
    <row r="9" customFormat="false" ht="13.5" hidden="false" customHeight="false" outlineLevel="0" collapsed="false">
      <c r="A9" s="9"/>
      <c r="B9" s="9" t="s">
        <v>3</v>
      </c>
      <c r="C9" s="10" t="n">
        <f aca="false">SUM(C4:C8)</f>
        <v>6</v>
      </c>
      <c r="D9" s="3"/>
      <c r="E9" s="11" t="s">
        <v>3</v>
      </c>
      <c r="F9" s="10" t="n">
        <f aca="false">SUM(F4:F8)</f>
        <v>4</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t="n">
        <f aca="false">1</f>
        <v>1</v>
      </c>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2</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1251</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8</v>
      </c>
      <c r="D4" s="3"/>
      <c r="E4" s="0" t="s">
        <v>6</v>
      </c>
      <c r="F4" s="3" t="n">
        <f aca="false">1*2+1</f>
        <v>3</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1</v>
      </c>
      <c r="D6" s="3"/>
      <c r="E6" s="7" t="s">
        <v>10</v>
      </c>
      <c r="F6" s="0" t="n">
        <f aca="false">1+1+1+1</f>
        <v>4</v>
      </c>
    </row>
    <row r="7" customFormat="false" ht="12.75" hidden="false" customHeight="false" outlineLevel="0" collapsed="false">
      <c r="A7" s="0" t="n">
        <v>4</v>
      </c>
      <c r="B7" s="3" t="s">
        <v>11</v>
      </c>
      <c r="C7" s="3" t="n">
        <f aca="false">+F31</f>
        <v>0</v>
      </c>
      <c r="D7" s="3"/>
      <c r="E7" s="7" t="s">
        <v>12</v>
      </c>
      <c r="F7" s="8" t="n">
        <v>1</v>
      </c>
    </row>
    <row r="8" customFormat="false" ht="12.75" hidden="false" customHeight="false" outlineLevel="0" collapsed="false">
      <c r="A8" s="0" t="n">
        <v>5</v>
      </c>
      <c r="B8" s="3" t="s">
        <v>13</v>
      </c>
      <c r="C8" s="3" t="n">
        <v>0</v>
      </c>
      <c r="D8" s="3"/>
      <c r="E8" s="0" t="s">
        <v>14</v>
      </c>
    </row>
    <row r="9" customFormat="false" ht="13.5" hidden="false" customHeight="false" outlineLevel="0" collapsed="false">
      <c r="A9" s="9"/>
      <c r="B9" s="9" t="s">
        <v>3</v>
      </c>
      <c r="C9" s="10" t="n">
        <f aca="false">SUM(C4:C8)</f>
        <v>9</v>
      </c>
      <c r="D9" s="3"/>
      <c r="E9" s="11" t="s">
        <v>3</v>
      </c>
      <c r="F9" s="10" t="n">
        <f aca="false">SUM(F4:F8)</f>
        <v>8</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1</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7" activeCellId="0" sqref="B17"/>
    </sheetView>
  </sheetViews>
  <sheetFormatPr defaultColWidth="9.0546875" defaultRowHeight="12.75" customHeight="true" zeroHeight="false" outlineLevelRow="0" outlineLevelCol="0"/>
  <cols>
    <col collapsed="false" customWidth="true" hidden="false" outlineLevel="0" max="2" min="2" style="0" width="18.85"/>
    <col collapsed="false" customWidth="true" hidden="false" outlineLevel="0" max="3" min="3" style="0" width="5.56"/>
    <col collapsed="false" customWidth="true" hidden="false" outlineLevel="0" max="4" min="4" style="0" width="6.13"/>
    <col collapsed="false" customWidth="true" hidden="false" outlineLevel="0" max="5" min="5" style="0" width="46.56"/>
    <col collapsed="false" customWidth="true" hidden="false" outlineLevel="0" max="6" min="6" style="0" width="3.99"/>
  </cols>
  <sheetData>
    <row r="1" customFormat="false" ht="20.25" hidden="false" customHeight="true" outlineLevel="0" collapsed="false">
      <c r="B1" s="1" t="s">
        <v>1252</v>
      </c>
      <c r="C1" s="2"/>
      <c r="D1" s="3"/>
      <c r="E1" s="3"/>
      <c r="F1" s="3"/>
    </row>
    <row r="2" customFormat="false" ht="15.75" hidden="false" customHeight="false" outlineLevel="0" collapsed="false">
      <c r="B2" s="4"/>
      <c r="C2" s="3"/>
      <c r="D2" s="3"/>
      <c r="E2" s="3"/>
      <c r="F2" s="3"/>
    </row>
    <row r="3" customFormat="false" ht="12.75" hidden="false" customHeight="false" outlineLevel="0" collapsed="false">
      <c r="A3" s="5" t="s">
        <v>1</v>
      </c>
      <c r="B3" s="5" t="s">
        <v>2</v>
      </c>
      <c r="C3" s="5" t="s">
        <v>3</v>
      </c>
      <c r="D3" s="3"/>
      <c r="E3" s="6" t="s">
        <v>4</v>
      </c>
      <c r="F3" s="5"/>
    </row>
    <row r="4" customFormat="false" ht="12.75" hidden="false" customHeight="false" outlineLevel="0" collapsed="false">
      <c r="A4" s="0" t="n">
        <v>1</v>
      </c>
      <c r="B4" s="3" t="s">
        <v>5</v>
      </c>
      <c r="C4" s="3" t="n">
        <f aca="false">+F9</f>
        <v>17</v>
      </c>
      <c r="D4" s="3"/>
      <c r="E4" s="0" t="s">
        <v>6</v>
      </c>
      <c r="F4" s="3" t="n">
        <f aca="false">1+1+1+1+1</f>
        <v>5</v>
      </c>
    </row>
    <row r="5" customFormat="false" ht="12.75" hidden="false" customHeight="false" outlineLevel="0" collapsed="false">
      <c r="A5" s="0" t="n">
        <v>2</v>
      </c>
      <c r="B5" s="3" t="s">
        <v>7</v>
      </c>
      <c r="C5" s="3" t="n">
        <f aca="false">+F15</f>
        <v>0</v>
      </c>
      <c r="D5" s="3"/>
      <c r="E5" s="0" t="s">
        <v>8</v>
      </c>
    </row>
    <row r="6" customFormat="false" ht="12.75" hidden="false" customHeight="false" outlineLevel="0" collapsed="false">
      <c r="A6" s="0" t="n">
        <v>3</v>
      </c>
      <c r="B6" s="3" t="s">
        <v>9</v>
      </c>
      <c r="C6" s="3" t="n">
        <f aca="false">+F25</f>
        <v>7</v>
      </c>
      <c r="D6" s="3"/>
      <c r="E6" s="7" t="s">
        <v>10</v>
      </c>
      <c r="F6" s="0" t="n">
        <f aca="false">1+1+1+1+1+1+1+1+1+1+1+1</f>
        <v>12</v>
      </c>
    </row>
    <row r="7" customFormat="false" ht="12.75" hidden="false" customHeight="false" outlineLevel="0" collapsed="false">
      <c r="A7" s="0" t="n">
        <v>4</v>
      </c>
      <c r="B7" s="3" t="s">
        <v>11</v>
      </c>
      <c r="C7" s="3" t="n">
        <f aca="false">+F31</f>
        <v>0</v>
      </c>
      <c r="D7" s="3"/>
      <c r="E7" s="7" t="s">
        <v>12</v>
      </c>
      <c r="F7" s="8"/>
    </row>
    <row r="8" customFormat="false" ht="12.75" hidden="false" customHeight="false" outlineLevel="0" collapsed="false">
      <c r="A8" s="0" t="n">
        <v>5</v>
      </c>
      <c r="B8" s="3" t="s">
        <v>13</v>
      </c>
      <c r="C8" s="3" t="n">
        <v>0</v>
      </c>
      <c r="D8" s="3"/>
      <c r="E8" s="0" t="s">
        <v>14</v>
      </c>
    </row>
    <row r="9" customFormat="false" ht="13.5" hidden="false" customHeight="false" outlineLevel="0" collapsed="false">
      <c r="A9" s="9"/>
      <c r="B9" s="9" t="s">
        <v>3</v>
      </c>
      <c r="C9" s="10" t="n">
        <f aca="false">SUM(C4:C8)</f>
        <v>24</v>
      </c>
      <c r="D9" s="3"/>
      <c r="E9" s="11" t="s">
        <v>3</v>
      </c>
      <c r="F9" s="10" t="n">
        <f aca="false">SUM(F4:F8)</f>
        <v>17</v>
      </c>
    </row>
    <row r="10" customFormat="false" ht="13.5" hidden="false" customHeight="false" outlineLevel="0" collapsed="false">
      <c r="B10" s="12"/>
      <c r="C10" s="3"/>
      <c r="D10" s="3"/>
      <c r="E10" s="3"/>
      <c r="F10" s="3"/>
    </row>
    <row r="11" customFormat="false" ht="12.75" hidden="false" customHeight="false" outlineLevel="0" collapsed="false">
      <c r="B11" s="12"/>
      <c r="C11" s="3"/>
      <c r="D11" s="3"/>
      <c r="E11" s="12"/>
      <c r="F11" s="3"/>
    </row>
    <row r="12" customFormat="false" ht="12.75" hidden="false" customHeight="false" outlineLevel="0" collapsed="false">
      <c r="B12" s="12"/>
      <c r="C12" s="3"/>
      <c r="D12" s="3"/>
      <c r="E12" s="6" t="s">
        <v>15</v>
      </c>
      <c r="F12" s="5"/>
    </row>
    <row r="13" customFormat="false" ht="12.75" hidden="false" customHeight="false" outlineLevel="0" collapsed="false">
      <c r="B13" s="12"/>
      <c r="C13" s="3"/>
      <c r="D13" s="3"/>
      <c r="E13" s="7" t="s">
        <v>16</v>
      </c>
      <c r="F13" s="3" t="n">
        <v>0</v>
      </c>
    </row>
    <row r="14" customFormat="false" ht="12.75" hidden="false" customHeight="false" outlineLevel="0" collapsed="false">
      <c r="B14" s="12"/>
      <c r="C14" s="3"/>
      <c r="D14" s="3"/>
      <c r="E14" s="7" t="s">
        <v>14</v>
      </c>
      <c r="F14" s="8"/>
    </row>
    <row r="15" customFormat="false" ht="13.5" hidden="false" customHeight="false" outlineLevel="0" collapsed="false">
      <c r="B15" s="12"/>
      <c r="C15" s="3"/>
      <c r="D15" s="3"/>
      <c r="E15" s="11" t="s">
        <v>3</v>
      </c>
      <c r="F15" s="10" t="n">
        <f aca="false">SUM(F13:F14)</f>
        <v>0</v>
      </c>
    </row>
    <row r="16" customFormat="false" ht="13.5" hidden="false" customHeight="false" outlineLevel="0" collapsed="false">
      <c r="B16" s="12"/>
      <c r="C16" s="13"/>
      <c r="D16" s="3"/>
    </row>
    <row r="17" customFormat="false" ht="12.75" hidden="false" customHeight="false" outlineLevel="0" collapsed="false">
      <c r="B17" s="12"/>
      <c r="C17" s="14"/>
      <c r="D17" s="3"/>
    </row>
    <row r="18" customFormat="false" ht="12.75" hidden="false" customHeight="false" outlineLevel="0" collapsed="false">
      <c r="B18" s="12"/>
      <c r="C18" s="3"/>
      <c r="D18" s="3"/>
      <c r="E18" s="6" t="s">
        <v>17</v>
      </c>
      <c r="F18" s="5"/>
    </row>
    <row r="19" customFormat="false" ht="12.75" hidden="false" customHeight="false" outlineLevel="0" collapsed="false">
      <c r="B19" s="12"/>
      <c r="C19" s="3"/>
      <c r="D19" s="3"/>
      <c r="E19" s="7" t="s">
        <v>18</v>
      </c>
      <c r="F19" s="3"/>
    </row>
    <row r="20" customFormat="false" ht="12.75" hidden="false" customHeight="false" outlineLevel="0" collapsed="false">
      <c r="B20" s="12"/>
      <c r="C20" s="3"/>
      <c r="D20" s="3"/>
      <c r="E20" s="0" t="s">
        <v>19</v>
      </c>
    </row>
    <row r="21" customFormat="false" ht="12.75" hidden="false" customHeight="false" outlineLevel="0" collapsed="false">
      <c r="B21" s="12"/>
      <c r="C21" s="3"/>
      <c r="D21" s="3"/>
      <c r="E21" s="0" t="s">
        <v>20</v>
      </c>
    </row>
    <row r="22" customFormat="false" ht="12.75" hidden="false" customHeight="false" outlineLevel="0" collapsed="false">
      <c r="B22" s="12"/>
      <c r="C22" s="3"/>
      <c r="D22" s="3"/>
      <c r="E22" s="0" t="s">
        <v>21</v>
      </c>
      <c r="F22" s="0" t="n">
        <f aca="false">1*2+1+1+1+1</f>
        <v>6</v>
      </c>
    </row>
    <row r="23" customFormat="false" ht="12.75" hidden="false" customHeight="false" outlineLevel="0" collapsed="false">
      <c r="E23" s="0" t="s">
        <v>22</v>
      </c>
    </row>
    <row r="24" customFormat="false" ht="12.75" hidden="false" customHeight="false" outlineLevel="0" collapsed="false">
      <c r="E24" s="7" t="s">
        <v>14</v>
      </c>
      <c r="F24" s="8" t="n">
        <f aca="false">1</f>
        <v>1</v>
      </c>
    </row>
    <row r="25" customFormat="false" ht="12.75" hidden="false" customHeight="true" outlineLevel="0" collapsed="false">
      <c r="E25" s="11" t="s">
        <v>3</v>
      </c>
      <c r="F25" s="15" t="n">
        <f aca="false">SUM(F19:F24)</f>
        <v>7</v>
      </c>
    </row>
    <row r="26" customFormat="false" ht="13.5" hidden="false" customHeight="false" outlineLevel="0" collapsed="false">
      <c r="E26" s="12"/>
      <c r="F26" s="3"/>
    </row>
    <row r="27" customFormat="false" ht="12.75" hidden="false" customHeight="false" outlineLevel="0" collapsed="false">
      <c r="E27" s="12"/>
      <c r="F27" s="14"/>
    </row>
    <row r="28" customFormat="false" ht="12.75" hidden="false" customHeight="false" outlineLevel="0" collapsed="false">
      <c r="E28" s="6" t="s">
        <v>23</v>
      </c>
      <c r="F28" s="5"/>
    </row>
    <row r="29" customFormat="false" ht="12.75" hidden="false" customHeight="false" outlineLevel="0" collapsed="false">
      <c r="E29" s="7" t="s">
        <v>24</v>
      </c>
      <c r="F29" s="3" t="n">
        <v>0</v>
      </c>
    </row>
    <row r="30" customFormat="false" ht="12.75" hidden="false" customHeight="false" outlineLevel="0" collapsed="false">
      <c r="E30" s="16" t="s">
        <v>14</v>
      </c>
      <c r="F30" s="8" t="n">
        <v>0</v>
      </c>
    </row>
    <row r="31" customFormat="false" ht="13.5" hidden="false" customHeight="false" outlineLevel="0" collapsed="false">
      <c r="E31" s="11" t="s">
        <v>3</v>
      </c>
      <c r="F31" s="10" t="n">
        <f aca="false">SUM(F29:F30)</f>
        <v>0</v>
      </c>
    </row>
    <row r="3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clobusch</cp:lastModifiedBy>
  <cp:lastPrinted>2001-04-17T13:16:21Z</cp:lastPrinted>
  <dcterms:modified xsi:type="dcterms:W3CDTF">2001-04-20T12:48:34Z</dcterms:modified>
  <cp:revision>0</cp:revision>
  <dc:subject/>
  <dc:title/>
</cp:coreProperties>
</file>