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CAL GAS CURVE" sheetId="1" state="visible" r:id="rId3"/>
  </sheets>
  <externalReferences>
    <externalReference r:id="rId4"/>
  </externalReferences>
  <definedNames>
    <definedName function="false" hidden="false" localSheetId="0" name="_xlnm.Print_Area" vbProcedure="false">'LOCAL GAS CURVE'!$A$1:$M$53</definedName>
    <definedName function="false" hidden="false" name="COUNTRY" vbProcedure="false">[1]ASS!$J$40</definedName>
    <definedName function="false" hidden="false" name="CURRENCY" vbProcedure="false">[1]ASS!$J$41</definedName>
    <definedName function="false" hidden="false" name="EIRR" vbProcedure="false">[1]ASS!$W$13</definedName>
    <definedName function="false" hidden="false" name="ENPV" vbProcedure="false">[1]ASS!$X$13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mthbeg" vbProcedure="false">#REF!</definedName>
    <definedName function="false" hidden="false" name="mthend" vbProcedure="false">#REF!</definedName>
    <definedName function="false" hidden="false" name="Newvolume" vbProcedure="false">#REF!</definedName>
    <definedName function="false" hidden="false" name="Oldvolume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sencount" vbProcedure="false">1</definedName>
    <definedName function="false" hidden="false" name="TOC" vbProcedure="false">#REF!</definedName>
    <definedName function="false" hidden="false" localSheetId="0" name="Newvolume" vbProcedure="false">#REF!</definedName>
    <definedName function="false" hidden="false" localSheetId="0" name="Oldvolu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<sst xmlns="http://schemas.openxmlformats.org/spreadsheetml/2006/main" count="53" uniqueCount="53">
  <si>
    <t xml:space="preserve">Mark Date</t>
  </si>
  <si>
    <t xml:space="preserve">Curve Date</t>
  </si>
  <si>
    <t xml:space="preserve">Term</t>
  </si>
  <si>
    <t xml:space="preserve">Daily Volume</t>
  </si>
  <si>
    <t xml:space="preserve">30 Y - 0 M</t>
  </si>
  <si>
    <t xml:space="preserve">Delivery Point</t>
  </si>
  <si>
    <t xml:space="preserve">IF-FGT/Z2</t>
  </si>
  <si>
    <t xml:space="preserve">NYMEX Offer</t>
  </si>
  <si>
    <t xml:space="preserve">FGT Z2 Offer</t>
  </si>
  <si>
    <t xml:space="preserve">Origination (Jared)</t>
  </si>
  <si>
    <t xml:space="preserve">Volatility Offer</t>
  </si>
  <si>
    <t xml:space="preserve">Calculated Swap Price</t>
  </si>
  <si>
    <t xml:space="preserve">EXCLUDED</t>
  </si>
  <si>
    <t xml:space="preserve">Start Date</t>
  </si>
  <si>
    <t xml:space="preserve">End Date</t>
  </si>
  <si>
    <t xml:space="preserve">Nymex Swap</t>
  </si>
  <si>
    <t xml:space="preserve">Nymex Spread</t>
  </si>
  <si>
    <t xml:space="preserve">East Desk "Transport" Offer</t>
  </si>
  <si>
    <t xml:space="preserve">Total Delivered Price to FGT Mkt Area</t>
  </si>
  <si>
    <t xml:space="preserve">Total Delivered Price to FGT Mkt Area (Annual)</t>
  </si>
  <si>
    <t xml:space="preserve">East Desk "Transport" Offer (Annual)</t>
  </si>
  <si>
    <t xml:space="preserve">June 02 - May 03</t>
  </si>
  <si>
    <t xml:space="preserve">June 03 - May 04</t>
  </si>
  <si>
    <t xml:space="preserve">June 04 - May 05</t>
  </si>
  <si>
    <t xml:space="preserve">June 05 - May 06</t>
  </si>
  <si>
    <t xml:space="preserve">June 06 - May 07</t>
  </si>
  <si>
    <t xml:space="preserve">June 07 - May 08</t>
  </si>
  <si>
    <t xml:space="preserve">Month</t>
  </si>
  <si>
    <t xml:space="preserve">Volume</t>
  </si>
  <si>
    <t xml:space="preserve">Price</t>
  </si>
  <si>
    <t xml:space="preserve">June 08 - May 09</t>
  </si>
  <si>
    <t xml:space="preserve">June 09 - May 10</t>
  </si>
  <si>
    <t xml:space="preserve">June 10 - May 11</t>
  </si>
  <si>
    <t xml:space="preserve">June011 - May 12</t>
  </si>
  <si>
    <t xml:space="preserve">June 12 - May 13</t>
  </si>
  <si>
    <t xml:space="preserve">June 13 - May 14</t>
  </si>
  <si>
    <t xml:space="preserve">June 14 - May 15</t>
  </si>
  <si>
    <t xml:space="preserve">June 15 - May 16</t>
  </si>
  <si>
    <t xml:space="preserve">June16 - May 17</t>
  </si>
  <si>
    <t xml:space="preserve">June17 - May 18</t>
  </si>
  <si>
    <t xml:space="preserve">June 18 - May 19</t>
  </si>
  <si>
    <t xml:space="preserve">June 19 - May 20</t>
  </si>
  <si>
    <t xml:space="preserve">June 20 - May 21</t>
  </si>
  <si>
    <t xml:space="preserve">June 21 - May 22</t>
  </si>
  <si>
    <t xml:space="preserve">June 22 - May 23</t>
  </si>
  <si>
    <t xml:space="preserve">June 23 - May 24</t>
  </si>
  <si>
    <t xml:space="preserve">June 24 - May 25</t>
  </si>
  <si>
    <t xml:space="preserve">June 25 - May 26</t>
  </si>
  <si>
    <t xml:space="preserve">June 26 - May 27</t>
  </si>
  <si>
    <t xml:space="preserve">June 27 - May 28</t>
  </si>
  <si>
    <t xml:space="preserve">June 28 - May 29</t>
  </si>
  <si>
    <t xml:space="preserve">June 29 - May 30</t>
  </si>
  <si>
    <t xml:space="preserve">June 30 - May 31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</si>
</sst>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\$#,##0.000"/>
    <numFmt numFmtId="173" formatCode="[$-409]m/d/yyyy"/>
    <numFmt numFmtId="174" formatCode="[$-409]mmm\-yy"/>
    <numFmt numFmtId="175" formatCode="_(* #,##0.00_);_(* \(#,##0.00\);_(* \-??_);_(@_)"/>
    <numFmt numFmtId="176" formatCode="_(* #,##0_);_(* \(#,##0\);_(* \-??_);_(@_)"/>
    <numFmt numFmtId="177" formatCode="\$#,##0.0000"/>
    <numFmt numFmtId="178" formatCode="0.000"/>
    <numFmt numFmtId="179" formatCode="\$#,##0.00"/>
    <numFmt numFmtId="180" formatCode="0.00"/>
    <numFmt numFmtId="181" formatCode="0.00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9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9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tfin/CTGMidstream/DEALS/ft%20pierce/Models/Ft%20Pierce%20Merchant%20Model_AQ_501F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"/>
      <sheetName val="ASS2"/>
      <sheetName val="CF"/>
      <sheetName val="RETURNS"/>
      <sheetName val="EINC"/>
      <sheetName val="DRAWDOWN"/>
      <sheetName val="IDC_FEES"/>
      <sheetName val="FIN"/>
      <sheetName val="TAXES"/>
      <sheetName val="DEPR"/>
      <sheetName val="TCASH"/>
      <sheetName val="BS_IS"/>
      <sheetName val="O&amp;M SUMMARY_183MW"/>
      <sheetName val="O&amp;M SUMMARY_196MW"/>
      <sheetName val="ICF CURVES_01_30_01"/>
      <sheetName val="LOCAL GAS CURVE"/>
      <sheetName val="LIBOR"/>
      <sheetName val="CAPACITY PMT"/>
      <sheetName val="TRANS PMT"/>
      <sheetName val="Converge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9.56"/>
    <col collapsed="false" customWidth="true" hidden="false" outlineLevel="0" max="3" min="3" style="1" width="20.85"/>
    <col collapsed="false" customWidth="true" hidden="false" outlineLevel="0" max="4" min="4" style="1" width="14.56"/>
    <col collapsed="false" customWidth="true" hidden="false" outlineLevel="0" max="5" min="5" style="1" width="14.41"/>
    <col collapsed="false" customWidth="true" hidden="false" outlineLevel="0" max="6" min="6" style="1" width="15.41"/>
    <col collapsed="false" customWidth="true" hidden="false" outlineLevel="0" max="7" min="7" style="1" width="20.13"/>
    <col collapsed="false" customWidth="true" hidden="false" outlineLevel="0" max="8" min="8" style="1" width="23.99"/>
    <col collapsed="false" customWidth="true" hidden="false" outlineLevel="0" max="9" min="9" style="1" width="24.99"/>
    <col collapsed="false" customWidth="true" hidden="false" outlineLevel="0" max="10" min="10" style="1" width="11.7"/>
    <col collapsed="false" customWidth="false" hidden="false" outlineLevel="0" max="257" min="11" style="1" width="9.14"/>
  </cols>
  <sheetData>
    <row r="2" customFormat="false" ht="12.75" hidden="false" customHeight="false" outlineLevel="0" collapsed="false">
      <c r="H2" s="2"/>
      <c r="I2" s="2"/>
      <c r="J2" s="2"/>
    </row>
    <row r="3" customFormat="false" ht="12.75" hidden="false" customHeight="false" outlineLevel="0" collapsed="false">
      <c r="A3" s="3" t="s">
        <v>0</v>
      </c>
      <c r="B3" s="4" t="n">
        <v>36951</v>
      </c>
      <c r="C3" s="5"/>
    </row>
    <row r="4" customFormat="false" ht="12.75" hidden="false" customHeight="false" outlineLevel="0" collapsed="false">
      <c r="A4" s="3" t="s">
        <v>1</v>
      </c>
      <c r="B4" s="4" t="n">
        <v>36950</v>
      </c>
      <c r="C4" s="5"/>
      <c r="D4" s="6"/>
    </row>
    <row r="5" customFormat="false" ht="12.75" hidden="false" customHeight="false" outlineLevel="0" collapsed="false">
      <c r="B5" s="3"/>
      <c r="C5" s="3"/>
    </row>
    <row r="6" customFormat="false" ht="12.75" hidden="false" customHeight="false" outlineLevel="0" collapsed="false">
      <c r="A6" s="7"/>
      <c r="B6" s="7"/>
      <c r="C6" s="7"/>
      <c r="D6" s="7"/>
      <c r="E6" s="7"/>
      <c r="F6" s="7"/>
      <c r="G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8" t="s">
        <v>2</v>
      </c>
      <c r="B7" s="9" t="n">
        <f aca="false">INDEX(A23:A51,D21,1)</f>
        <v>40330</v>
      </c>
      <c r="C7" s="9"/>
      <c r="D7" s="9" t="n">
        <f aca="false">INDEX(B23:B51,D21,1)</f>
        <v>40693</v>
      </c>
      <c r="E7" s="10"/>
      <c r="F7" s="10"/>
      <c r="G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12"/>
      <c r="B8" s="13"/>
      <c r="C8" s="13"/>
      <c r="D8" s="13"/>
      <c r="E8" s="14"/>
      <c r="F8" s="15"/>
      <c r="G8" s="16"/>
    </row>
    <row r="9" customFormat="false" ht="12.75" hidden="false" customHeight="false" outlineLevel="0" collapsed="false">
      <c r="A9" s="8" t="s">
        <v>3</v>
      </c>
      <c r="B9" s="17" t="n">
        <v>15000</v>
      </c>
      <c r="C9" s="18"/>
      <c r="D9" s="19" t="s">
        <v>4</v>
      </c>
      <c r="E9" s="14"/>
      <c r="F9" s="15"/>
      <c r="G9" s="16"/>
    </row>
    <row r="10" customFormat="false" ht="12.75" hidden="false" customHeight="false" outlineLevel="0" collapsed="false">
      <c r="A10" s="8"/>
      <c r="B10" s="13"/>
      <c r="C10" s="13"/>
      <c r="D10" s="13"/>
      <c r="E10" s="14"/>
      <c r="F10" s="15"/>
      <c r="G10" s="16"/>
    </row>
    <row r="11" customFormat="false" ht="12.75" hidden="false" customHeight="false" outlineLevel="0" collapsed="false">
      <c r="A11" s="8" t="s">
        <v>5</v>
      </c>
      <c r="B11" s="9" t="s">
        <v>6</v>
      </c>
      <c r="C11" s="20"/>
      <c r="D11" s="13"/>
      <c r="E11" s="14"/>
      <c r="F11" s="15"/>
      <c r="G11" s="16"/>
    </row>
    <row r="12" customFormat="false" ht="13.5" hidden="false" customHeight="false" outlineLevel="0" collapsed="false">
      <c r="A12" s="12"/>
      <c r="B12" s="13"/>
      <c r="C12" s="13"/>
      <c r="D12" s="13"/>
      <c r="E12" s="14"/>
      <c r="F12" s="21"/>
      <c r="G12" s="16"/>
    </row>
    <row r="13" customFormat="false" ht="12.75" hidden="true" customHeight="false" outlineLevel="0" collapsed="false">
      <c r="A13" s="8" t="s">
        <v>7</v>
      </c>
      <c r="B13" s="22" t="n">
        <v>0</v>
      </c>
      <c r="C13" s="22"/>
      <c r="D13" s="22" t="n">
        <v>0.06</v>
      </c>
      <c r="E13" s="14"/>
      <c r="F13" s="21"/>
      <c r="G13" s="16"/>
    </row>
    <row r="14" customFormat="false" ht="12.75" hidden="true" customHeight="false" outlineLevel="0" collapsed="false">
      <c r="A14" s="8" t="s">
        <v>8</v>
      </c>
      <c r="B14" s="22" t="n">
        <v>0</v>
      </c>
      <c r="C14" s="22"/>
      <c r="D14" s="22" t="n">
        <v>0.025</v>
      </c>
      <c r="E14" s="14"/>
      <c r="F14" s="21"/>
      <c r="G14" s="16"/>
    </row>
    <row r="15" customFormat="false" ht="12.75" hidden="true" customHeight="false" outlineLevel="0" collapsed="false">
      <c r="A15" s="8" t="s">
        <v>9</v>
      </c>
      <c r="B15" s="22" t="n">
        <v>0</v>
      </c>
      <c r="C15" s="22"/>
      <c r="D15" s="22" t="n">
        <v>0.025</v>
      </c>
      <c r="E15" s="14"/>
      <c r="F15" s="15"/>
      <c r="G15" s="23"/>
    </row>
    <row r="16" customFormat="false" ht="12.75" hidden="true" customHeight="false" outlineLevel="0" collapsed="false">
      <c r="A16" s="8" t="s">
        <v>10</v>
      </c>
      <c r="B16" s="22" t="n">
        <v>0</v>
      </c>
      <c r="C16" s="22"/>
      <c r="D16" s="22" t="n">
        <v>0.02</v>
      </c>
      <c r="E16" s="14"/>
      <c r="F16" s="15"/>
      <c r="G16" s="23"/>
    </row>
    <row r="17" customFormat="false" ht="13.5" hidden="true" customHeight="false" outlineLevel="0" collapsed="false">
      <c r="A17" s="3"/>
      <c r="B17" s="24"/>
      <c r="C17" s="24"/>
      <c r="D17" s="13"/>
      <c r="E17" s="21"/>
    </row>
    <row r="18" customFormat="false" ht="13.5" hidden="false" customHeight="false" outlineLevel="0" collapsed="false">
      <c r="A18" s="3" t="s">
        <v>11</v>
      </c>
      <c r="B18" s="25" t="n">
        <v>5.19484773179294</v>
      </c>
      <c r="C18" s="26"/>
      <c r="D18" s="13"/>
      <c r="E18" s="21"/>
    </row>
    <row r="19" customFormat="false" ht="12.75" hidden="false" customHeight="false" outlineLevel="0" collapsed="false">
      <c r="A19" s="3"/>
      <c r="B19" s="26"/>
      <c r="C19" s="26"/>
      <c r="D19" s="13"/>
      <c r="E19" s="21"/>
      <c r="L19" s="2"/>
    </row>
    <row r="20" customFormat="false" ht="12.75" hidden="false" customHeight="false" outlineLevel="0" collapsed="false">
      <c r="A20" s="12"/>
      <c r="B20" s="13"/>
      <c r="C20" s="13"/>
      <c r="D20" s="13"/>
      <c r="E20" s="14"/>
      <c r="F20" s="15"/>
      <c r="G20" s="16"/>
      <c r="H20" s="27"/>
      <c r="I20" s="27"/>
      <c r="J20" s="27"/>
    </row>
    <row r="21" customFormat="false" ht="12.75" hidden="false" customHeight="false" outlineLevel="0" collapsed="false">
      <c r="A21" s="7"/>
      <c r="B21" s="7"/>
      <c r="C21" s="7"/>
      <c r="D21" s="28" t="n">
        <v>9</v>
      </c>
      <c r="E21" s="14" t="s">
        <v>12</v>
      </c>
      <c r="F21" s="15"/>
      <c r="G21" s="16"/>
      <c r="H21" s="27"/>
      <c r="I21" s="27"/>
      <c r="J21" s="27"/>
    </row>
    <row r="22" customFormat="false" ht="38.25" hidden="false" customHeight="false" outlineLevel="0" collapsed="false">
      <c r="A22" s="29" t="s">
        <v>13</v>
      </c>
      <c r="B22" s="30" t="s">
        <v>14</v>
      </c>
      <c r="C22" s="30"/>
      <c r="D22" s="31" t="s">
        <v>15</v>
      </c>
      <c r="E22" s="32" t="s">
        <v>16</v>
      </c>
      <c r="F22" s="33" t="s">
        <v>17</v>
      </c>
      <c r="G22" s="34" t="s">
        <v>18</v>
      </c>
      <c r="H22" s="34" t="s">
        <v>19</v>
      </c>
      <c r="I22" s="33" t="s">
        <v>20</v>
      </c>
    </row>
    <row r="23" customFormat="false" ht="12.75" hidden="false" customHeight="false" outlineLevel="0" collapsed="false">
      <c r="A23" s="35" t="n">
        <v>37408</v>
      </c>
      <c r="B23" s="35" t="n">
        <v>37771</v>
      </c>
      <c r="C23" s="35" t="s">
        <v>21</v>
      </c>
      <c r="D23" s="36" t="n">
        <v>4.71</v>
      </c>
      <c r="E23" s="37" t="n">
        <v>0.01</v>
      </c>
      <c r="F23" s="38" t="n">
        <f aca="false">M41</f>
        <v>1.07192198194793</v>
      </c>
      <c r="G23" s="36" t="n">
        <f aca="false">D23+F23</f>
        <v>5.78192198194793</v>
      </c>
      <c r="H23" s="36" t="n">
        <f aca="false">AVERAGE(G23:G24)</f>
        <v>5.58144148646095</v>
      </c>
      <c r="I23" s="36" t="n">
        <f aca="false">AVERAGE(F23:F24)</f>
        <v>0.928941486460947</v>
      </c>
    </row>
    <row r="24" customFormat="false" ht="12.75" hidden="false" customHeight="false" outlineLevel="0" collapsed="false">
      <c r="A24" s="35" t="n">
        <v>37773</v>
      </c>
      <c r="B24" s="35" t="n">
        <v>38137</v>
      </c>
      <c r="C24" s="35" t="s">
        <v>22</v>
      </c>
      <c r="D24" s="36" t="n">
        <v>4.595</v>
      </c>
      <c r="E24" s="37" t="n">
        <v>0.02</v>
      </c>
      <c r="F24" s="39" t="n">
        <f aca="false">(F23+F25)/2</f>
        <v>0.785960990973965</v>
      </c>
      <c r="G24" s="36" t="n">
        <f aca="false">D24+F24</f>
        <v>5.38096099097396</v>
      </c>
      <c r="H24" s="36" t="n">
        <f aca="false">AVERAGE(G24:G25)</f>
        <v>5.28648049548698</v>
      </c>
      <c r="I24" s="36" t="n">
        <f aca="false">AVERAGE(F24:F25)</f>
        <v>0.642980495486982</v>
      </c>
    </row>
    <row r="25" customFormat="false" ht="12.75" hidden="false" customHeight="false" outlineLevel="0" collapsed="false">
      <c r="A25" s="35" t="n">
        <v>38139</v>
      </c>
      <c r="B25" s="35" t="n">
        <v>38502</v>
      </c>
      <c r="C25" s="35" t="s">
        <v>23</v>
      </c>
      <c r="D25" s="36" t="n">
        <v>4.692</v>
      </c>
      <c r="E25" s="37" t="n">
        <v>0.03</v>
      </c>
      <c r="F25" s="40" t="n">
        <v>0.5</v>
      </c>
      <c r="G25" s="36" t="n">
        <f aca="false">D25+F25</f>
        <v>5.192</v>
      </c>
      <c r="H25" s="36" t="n">
        <f aca="false">AVERAGE(G25:G26)</f>
        <v>5.2275</v>
      </c>
      <c r="I25" s="36" t="n">
        <f aca="false">AVERAGE(F25:F26)</f>
        <v>0.5</v>
      </c>
      <c r="Z25" s="2"/>
    </row>
    <row r="26" customFormat="false" ht="12.75" hidden="false" customHeight="false" outlineLevel="0" collapsed="false">
      <c r="A26" s="35" t="n">
        <v>38504</v>
      </c>
      <c r="B26" s="35" t="n">
        <v>38867</v>
      </c>
      <c r="C26" s="35" t="s">
        <v>24</v>
      </c>
      <c r="D26" s="36" t="n">
        <v>4.763</v>
      </c>
      <c r="E26" s="37" t="n">
        <v>0.04</v>
      </c>
      <c r="F26" s="40" t="n">
        <v>0.5</v>
      </c>
      <c r="G26" s="36" t="n">
        <f aca="false">D26+F26</f>
        <v>5.263</v>
      </c>
      <c r="H26" s="36" t="n">
        <f aca="false">AVERAGE(G26:G27)</f>
        <v>5.301</v>
      </c>
      <c r="I26" s="36" t="n">
        <f aca="false">AVERAGE(F26:F27)</f>
        <v>0.5</v>
      </c>
    </row>
    <row r="27" customFormat="false" ht="12.75" hidden="false" customHeight="false" outlineLevel="0" collapsed="false">
      <c r="A27" s="35" t="n">
        <v>38869</v>
      </c>
      <c r="B27" s="35" t="n">
        <v>39232</v>
      </c>
      <c r="C27" s="35" t="s">
        <v>25</v>
      </c>
      <c r="D27" s="36" t="n">
        <v>4.839</v>
      </c>
      <c r="E27" s="37" t="n">
        <v>0.05</v>
      </c>
      <c r="F27" s="40" t="n">
        <v>0.5</v>
      </c>
      <c r="G27" s="36" t="n">
        <f aca="false">D27+F27</f>
        <v>5.339</v>
      </c>
      <c r="H27" s="36" t="n">
        <f aca="false">AVERAGE(G27:G28)</f>
        <v>5.38</v>
      </c>
      <c r="I27" s="36" t="n">
        <f aca="false">AVERAGE(F27:F28)</f>
        <v>0.5</v>
      </c>
    </row>
    <row r="28" customFormat="false" ht="12.75" hidden="false" customHeight="false" outlineLevel="0" collapsed="false">
      <c r="A28" s="35" t="n">
        <v>39234</v>
      </c>
      <c r="B28" s="35" t="n">
        <v>39598</v>
      </c>
      <c r="C28" s="35" t="s">
        <v>26</v>
      </c>
      <c r="D28" s="36" t="n">
        <v>4.921</v>
      </c>
      <c r="E28" s="37" t="n">
        <v>0.06</v>
      </c>
      <c r="F28" s="40" t="n">
        <v>0.5</v>
      </c>
      <c r="G28" s="36" t="n">
        <f aca="false">D28+F28</f>
        <v>5.421</v>
      </c>
      <c r="H28" s="36" t="n">
        <f aca="false">AVERAGE(G28:G29)</f>
        <v>5.4645</v>
      </c>
      <c r="I28" s="36" t="n">
        <f aca="false">AVERAGE(F28:F29)</f>
        <v>0.5</v>
      </c>
      <c r="K28" s="41" t="s">
        <v>27</v>
      </c>
      <c r="L28" s="42" t="s">
        <v>28</v>
      </c>
      <c r="M28" s="43" t="s">
        <v>29</v>
      </c>
    </row>
    <row r="29" customFormat="false" ht="12.75" hidden="false" customHeight="false" outlineLevel="0" collapsed="false">
      <c r="A29" s="35" t="n">
        <v>39600</v>
      </c>
      <c r="B29" s="35" t="n">
        <v>39963</v>
      </c>
      <c r="C29" s="35" t="s">
        <v>30</v>
      </c>
      <c r="D29" s="36" t="n">
        <v>5.008</v>
      </c>
      <c r="E29" s="37" t="n">
        <v>0.07</v>
      </c>
      <c r="F29" s="40" t="n">
        <v>0.5</v>
      </c>
      <c r="G29" s="36" t="n">
        <f aca="false">D29+F29</f>
        <v>5.508</v>
      </c>
      <c r="H29" s="36" t="n">
        <f aca="false">AVERAGE(G29:G30)</f>
        <v>5.554</v>
      </c>
      <c r="I29" s="36" t="n">
        <f aca="false">AVERAGE(F29:F30)</f>
        <v>0.5</v>
      </c>
      <c r="K29" s="44" t="n">
        <v>37408</v>
      </c>
      <c r="L29" s="45" t="n">
        <v>28463.6944</v>
      </c>
      <c r="M29" s="46" t="n">
        <v>1.5</v>
      </c>
    </row>
    <row r="30" customFormat="false" ht="12.75" hidden="false" customHeight="false" outlineLevel="0" collapsed="false">
      <c r="A30" s="35" t="n">
        <v>39965</v>
      </c>
      <c r="B30" s="35" t="n">
        <v>40328</v>
      </c>
      <c r="C30" s="35" t="s">
        <v>31</v>
      </c>
      <c r="D30" s="36" t="n">
        <v>5.1</v>
      </c>
      <c r="E30" s="37" t="n">
        <v>0.08</v>
      </c>
      <c r="F30" s="40" t="n">
        <v>0.5</v>
      </c>
      <c r="G30" s="36" t="n">
        <f aca="false">D30+F30</f>
        <v>5.6</v>
      </c>
      <c r="H30" s="36" t="n">
        <f aca="false">AVERAGE(G30:G31)</f>
        <v>5.6475</v>
      </c>
      <c r="I30" s="36" t="n">
        <f aca="false">AVERAGE(F30:F31)</f>
        <v>0.5</v>
      </c>
      <c r="K30" s="44" t="n">
        <v>37438</v>
      </c>
      <c r="L30" s="45" t="n">
        <v>27326.6944</v>
      </c>
      <c r="M30" s="46" t="n">
        <v>1.5</v>
      </c>
    </row>
    <row r="31" customFormat="false" ht="12.75" hidden="false" customHeight="false" outlineLevel="0" collapsed="false">
      <c r="A31" s="35" t="n">
        <v>40330</v>
      </c>
      <c r="B31" s="35" t="n">
        <v>40693</v>
      </c>
      <c r="C31" s="35" t="s">
        <v>32</v>
      </c>
      <c r="D31" s="36" t="n">
        <v>5.195</v>
      </c>
      <c r="E31" s="37" t="n">
        <v>0.09</v>
      </c>
      <c r="F31" s="40" t="n">
        <v>0.5</v>
      </c>
      <c r="G31" s="36" t="n">
        <f aca="false">D31+F31</f>
        <v>5.695</v>
      </c>
      <c r="H31" s="36" t="n">
        <f aca="false">AVERAGE(G31:G32)</f>
        <v>5.767579549717</v>
      </c>
      <c r="I31" s="36" t="n">
        <f aca="false">AVERAGE(F31:F32)</f>
        <v>0.525</v>
      </c>
      <c r="K31" s="44" t="n">
        <v>37469</v>
      </c>
      <c r="L31" s="45" t="n">
        <v>29035.6944</v>
      </c>
      <c r="M31" s="46" t="n">
        <v>1.5</v>
      </c>
    </row>
    <row r="32" customFormat="false" ht="12.75" hidden="false" customHeight="false" outlineLevel="0" collapsed="false">
      <c r="A32" s="35" t="n">
        <v>40695</v>
      </c>
      <c r="B32" s="35" t="n">
        <v>41059</v>
      </c>
      <c r="C32" s="35" t="s">
        <v>33</v>
      </c>
      <c r="D32" s="36" t="n">
        <v>5.290159099434</v>
      </c>
      <c r="E32" s="37" t="n">
        <v>0.1</v>
      </c>
      <c r="F32" s="40" t="n">
        <v>0.55</v>
      </c>
      <c r="G32" s="36" t="n">
        <f aca="false">D32+F32</f>
        <v>5.840159099434</v>
      </c>
      <c r="H32" s="36" t="n">
        <f aca="false">AVERAGE(G32:G33)</f>
        <v>5.88751133415452</v>
      </c>
      <c r="I32" s="36" t="n">
        <f aca="false">AVERAGE(F32:F33)</f>
        <v>0.55</v>
      </c>
      <c r="K32" s="44" t="n">
        <v>37500</v>
      </c>
      <c r="L32" s="45" t="n">
        <v>29185.6944</v>
      </c>
      <c r="M32" s="46" t="n">
        <v>1.5</v>
      </c>
    </row>
    <row r="33" customFormat="false" ht="12.75" hidden="false" customHeight="false" outlineLevel="0" collapsed="false">
      <c r="A33" s="35" t="n">
        <v>41061</v>
      </c>
      <c r="B33" s="35" t="n">
        <v>41424</v>
      </c>
      <c r="C33" s="35" t="s">
        <v>34</v>
      </c>
      <c r="D33" s="36" t="n">
        <v>5.38486356887505</v>
      </c>
      <c r="E33" s="37" t="n">
        <v>0.11</v>
      </c>
      <c r="F33" s="40" t="n">
        <v>0.55</v>
      </c>
      <c r="G33" s="36" t="n">
        <f aca="false">D33+F33</f>
        <v>5.93486356887505</v>
      </c>
      <c r="H33" s="36" t="n">
        <f aca="false">AVERAGE(G33:G34)</f>
        <v>5.98236075974084</v>
      </c>
      <c r="I33" s="36" t="n">
        <f aca="false">AVERAGE(F33:F34)</f>
        <v>0.55</v>
      </c>
      <c r="K33" s="44" t="n">
        <v>37530</v>
      </c>
      <c r="L33" s="45" t="n">
        <v>3171.5792</v>
      </c>
      <c r="M33" s="46" t="n">
        <v>0.6</v>
      </c>
    </row>
    <row r="34" customFormat="false" ht="12.75" hidden="false" customHeight="false" outlineLevel="0" collapsed="false">
      <c r="A34" s="35" t="n">
        <v>41426</v>
      </c>
      <c r="B34" s="35" t="n">
        <v>41789</v>
      </c>
      <c r="C34" s="35" t="s">
        <v>35</v>
      </c>
      <c r="D34" s="36" t="n">
        <v>5.47985795060663</v>
      </c>
      <c r="E34" s="37" t="n">
        <v>0.12</v>
      </c>
      <c r="F34" s="40" t="n">
        <v>0.55</v>
      </c>
      <c r="G34" s="36" t="n">
        <f aca="false">D34+F34</f>
        <v>6.02985795060663</v>
      </c>
      <c r="H34" s="36" t="n">
        <f aca="false">AVERAGE(G34:G35)</f>
        <v>6.07735514041713</v>
      </c>
      <c r="I34" s="36" t="n">
        <f aca="false">AVERAGE(F34:F35)</f>
        <v>0.55</v>
      </c>
      <c r="K34" s="44" t="n">
        <v>37561</v>
      </c>
      <c r="L34" s="45" t="n">
        <v>14592.1296</v>
      </c>
      <c r="M34" s="46" t="n">
        <v>0.6</v>
      </c>
    </row>
    <row r="35" customFormat="false" ht="12.75" hidden="false" customHeight="false" outlineLevel="0" collapsed="false">
      <c r="A35" s="35" t="n">
        <v>41791</v>
      </c>
      <c r="B35" s="35" t="n">
        <v>42154</v>
      </c>
      <c r="C35" s="35" t="s">
        <v>36</v>
      </c>
      <c r="D35" s="36" t="n">
        <v>5.57485233022763</v>
      </c>
      <c r="E35" s="37" t="n">
        <v>0.13</v>
      </c>
      <c r="F35" s="40" t="n">
        <v>0.55</v>
      </c>
      <c r="G35" s="36" t="n">
        <f aca="false">D35+F35</f>
        <v>6.12485233022763</v>
      </c>
      <c r="H35" s="36" t="n">
        <f aca="false">AVERAGE(G35:G36)</f>
        <v>6.17249446324124</v>
      </c>
      <c r="I35" s="36" t="n">
        <f aca="false">AVERAGE(F35:F36)</f>
        <v>0.55</v>
      </c>
      <c r="K35" s="44" t="n">
        <v>37591</v>
      </c>
      <c r="L35" s="45" t="n">
        <v>14292.1296</v>
      </c>
      <c r="M35" s="46" t="n">
        <v>0.6</v>
      </c>
    </row>
    <row r="36" customFormat="false" ht="12.75" hidden="false" customHeight="false" outlineLevel="0" collapsed="false">
      <c r="A36" s="35" t="n">
        <v>42156</v>
      </c>
      <c r="B36" s="35" t="n">
        <v>42520</v>
      </c>
      <c r="C36" s="35" t="s">
        <v>37</v>
      </c>
      <c r="D36" s="36" t="n">
        <v>5.67013659625486</v>
      </c>
      <c r="E36" s="37" t="n">
        <v>0.14</v>
      </c>
      <c r="F36" s="40" t="n">
        <v>0.55</v>
      </c>
      <c r="G36" s="36" t="n">
        <f aca="false">D36+F36</f>
        <v>6.22013659625486</v>
      </c>
      <c r="H36" s="36" t="n">
        <f aca="false">AVERAGE(G36:G37)</f>
        <v>6.29248883199536</v>
      </c>
      <c r="I36" s="36" t="n">
        <f aca="false">AVERAGE(F36:F37)</f>
        <v>0.575</v>
      </c>
      <c r="K36" s="44" t="n">
        <v>37622</v>
      </c>
      <c r="L36" s="45" t="n">
        <v>12640.1296</v>
      </c>
      <c r="M36" s="46" t="n">
        <v>0.6</v>
      </c>
    </row>
    <row r="37" customFormat="false" ht="12.75" hidden="false" customHeight="false" outlineLevel="0" collapsed="false">
      <c r="A37" s="35" t="n">
        <v>42522</v>
      </c>
      <c r="B37" s="35" t="n">
        <v>42885</v>
      </c>
      <c r="C37" s="35" t="s">
        <v>38</v>
      </c>
      <c r="D37" s="36" t="n">
        <v>5.76484106773586</v>
      </c>
      <c r="E37" s="37" t="n">
        <v>0.15</v>
      </c>
      <c r="F37" s="40" t="n">
        <v>0.6</v>
      </c>
      <c r="G37" s="36" t="n">
        <f aca="false">D37+F37</f>
        <v>6.36484106773586</v>
      </c>
      <c r="H37" s="36" t="n">
        <f aca="false">AVERAGE(G37:G38)</f>
        <v>6.41233825438563</v>
      </c>
      <c r="I37" s="36" t="n">
        <f aca="false">AVERAGE(F37:F38)</f>
        <v>0.6</v>
      </c>
      <c r="K37" s="44" t="n">
        <v>37653</v>
      </c>
      <c r="L37" s="45" t="n">
        <v>13870.1296</v>
      </c>
      <c r="M37" s="46" t="n">
        <v>0.6</v>
      </c>
    </row>
    <row r="38" customFormat="false" ht="12.75" hidden="false" customHeight="false" outlineLevel="0" collapsed="false">
      <c r="A38" s="35" t="n">
        <v>42887</v>
      </c>
      <c r="B38" s="35" t="n">
        <v>43250</v>
      </c>
      <c r="C38" s="35" t="s">
        <v>39</v>
      </c>
      <c r="D38" s="36" t="n">
        <v>5.85983544103539</v>
      </c>
      <c r="E38" s="37" t="n">
        <v>0.16</v>
      </c>
      <c r="F38" s="40" t="n">
        <v>0.6</v>
      </c>
      <c r="G38" s="36" t="n">
        <f aca="false">D38+F38</f>
        <v>6.45983544103539</v>
      </c>
      <c r="H38" s="36" t="n">
        <f aca="false">AVERAGE(G38:G39)</f>
        <v>6.50733262663521</v>
      </c>
      <c r="I38" s="36" t="n">
        <f aca="false">AVERAGE(F38:F39)</f>
        <v>0.6</v>
      </c>
      <c r="K38" s="44" t="n">
        <v>37681</v>
      </c>
      <c r="L38" s="45" t="n">
        <v>13870.1296</v>
      </c>
      <c r="M38" s="46" t="n">
        <v>0.6</v>
      </c>
    </row>
    <row r="39" customFormat="false" ht="12.75" hidden="false" customHeight="false" outlineLevel="0" collapsed="false">
      <c r="A39" s="35" t="n">
        <v>43252</v>
      </c>
      <c r="B39" s="35" t="n">
        <v>43615</v>
      </c>
      <c r="C39" s="35" t="s">
        <v>40</v>
      </c>
      <c r="D39" s="36" t="n">
        <v>5.95482981223503</v>
      </c>
      <c r="E39" s="37" t="n">
        <v>0.17</v>
      </c>
      <c r="F39" s="40" t="n">
        <v>0.6</v>
      </c>
      <c r="G39" s="36" t="n">
        <f aca="false">D39+F39</f>
        <v>6.55482981223503</v>
      </c>
      <c r="H39" s="36" t="n">
        <f aca="false">AVERAGE(G39:G40)</f>
        <v>6.60247193558871</v>
      </c>
      <c r="I39" s="36" t="n">
        <f aca="false">AVERAGE(F39:F40)</f>
        <v>0.6</v>
      </c>
      <c r="K39" s="44" t="n">
        <v>37712</v>
      </c>
      <c r="L39" s="45" t="n">
        <v>2519.5792</v>
      </c>
      <c r="M39" s="46" t="n">
        <v>0.6</v>
      </c>
    </row>
    <row r="40" customFormat="false" ht="12.75" hidden="false" customHeight="false" outlineLevel="0" collapsed="false">
      <c r="A40" s="35" t="n">
        <v>43617</v>
      </c>
      <c r="B40" s="35" t="n">
        <v>43981</v>
      </c>
      <c r="C40" s="35" t="s">
        <v>41</v>
      </c>
      <c r="D40" s="36" t="n">
        <v>6.05011405894238</v>
      </c>
      <c r="E40" s="37" t="n">
        <v>0.18</v>
      </c>
      <c r="F40" s="40" t="n">
        <v>0.6</v>
      </c>
      <c r="G40" s="36" t="n">
        <f aca="false">D40+F40</f>
        <v>6.65011405894238</v>
      </c>
      <c r="H40" s="36" t="n">
        <f aca="false">AVERAGE(G40:G41)</f>
        <v>6.69745218908589</v>
      </c>
      <c r="I40" s="36" t="n">
        <f aca="false">AVERAGE(F40:F41)</f>
        <v>0.6</v>
      </c>
      <c r="K40" s="44" t="n">
        <v>37742</v>
      </c>
      <c r="L40" s="45" t="n">
        <v>28463.6944</v>
      </c>
      <c r="M40" s="47" t="n">
        <v>0.6</v>
      </c>
    </row>
    <row r="41" customFormat="false" ht="12.75" hidden="false" customHeight="false" outlineLevel="0" collapsed="false">
      <c r="A41" s="35" t="n">
        <v>43983</v>
      </c>
      <c r="B41" s="35" t="n">
        <v>44346</v>
      </c>
      <c r="C41" s="35" t="s">
        <v>42</v>
      </c>
      <c r="D41" s="36" t="n">
        <v>6.14479031922941</v>
      </c>
      <c r="E41" s="37" t="n">
        <v>0.19</v>
      </c>
      <c r="F41" s="40" t="n">
        <v>0.6</v>
      </c>
      <c r="G41" s="36" t="n">
        <f aca="false">D41+F41</f>
        <v>6.74479031922941</v>
      </c>
      <c r="H41" s="36" t="n">
        <f aca="false">AVERAGE(G41:G42)</f>
        <v>6.79233303290992</v>
      </c>
      <c r="I41" s="36" t="n">
        <f aca="false">AVERAGE(F41:F42)</f>
        <v>0.6</v>
      </c>
      <c r="K41" s="48"/>
      <c r="L41" s="49"/>
      <c r="M41" s="50" t="n">
        <f aca="false">SUMPRODUCT(L29:L40,M29:M40)/SUM(L29:L40)</f>
        <v>1.07192198194793</v>
      </c>
    </row>
    <row r="42" customFormat="false" ht="12.75" hidden="false" customHeight="false" outlineLevel="0" collapsed="false">
      <c r="A42" s="35" t="n">
        <v>44348</v>
      </c>
      <c r="B42" s="35" t="n">
        <v>44711</v>
      </c>
      <c r="C42" s="35" t="s">
        <v>43</v>
      </c>
      <c r="D42" s="36" t="n">
        <v>6.23987574659043</v>
      </c>
      <c r="E42" s="37" t="n">
        <v>0.2</v>
      </c>
      <c r="F42" s="40" t="n">
        <v>0.6</v>
      </c>
      <c r="G42" s="36" t="n">
        <f aca="false">D42+F42</f>
        <v>6.83987574659043</v>
      </c>
      <c r="H42" s="36" t="n">
        <f aca="false">AVERAGE(G42:G43)</f>
        <v>6.88737596518675</v>
      </c>
      <c r="I42" s="36" t="n">
        <f aca="false">AVERAGE(F42:F43)</f>
        <v>0.6</v>
      </c>
    </row>
    <row r="43" customFormat="false" ht="12.75" hidden="false" customHeight="false" outlineLevel="0" collapsed="false">
      <c r="A43" s="35" t="n">
        <v>44713</v>
      </c>
      <c r="B43" s="35" t="n">
        <v>45076</v>
      </c>
      <c r="C43" s="35" t="s">
        <v>44</v>
      </c>
      <c r="D43" s="36" t="n">
        <v>6.33487618378306</v>
      </c>
      <c r="E43" s="37" t="n">
        <v>0.21</v>
      </c>
      <c r="F43" s="40" t="n">
        <v>0.6</v>
      </c>
      <c r="G43" s="36" t="n">
        <f aca="false">D43+F43</f>
        <v>6.93487618378306</v>
      </c>
      <c r="H43" s="36" t="n">
        <f aca="false">AVERAGE(G43:G44)</f>
        <v>7.00752134859141</v>
      </c>
      <c r="I43" s="36" t="n">
        <f aca="false">AVERAGE(F43:F44)</f>
        <v>0.625</v>
      </c>
    </row>
    <row r="44" customFormat="false" ht="12.75" hidden="false" customHeight="false" outlineLevel="0" collapsed="false">
      <c r="A44" s="35" t="n">
        <v>45078</v>
      </c>
      <c r="B44" s="35" t="n">
        <v>45442</v>
      </c>
      <c r="C44" s="35" t="s">
        <v>45</v>
      </c>
      <c r="D44" s="36" t="n">
        <v>6.43016651339977</v>
      </c>
      <c r="E44" s="37" t="n">
        <v>0.22</v>
      </c>
      <c r="F44" s="40" t="n">
        <v>0.65</v>
      </c>
      <c r="G44" s="36" t="n">
        <f aca="false">D44+F44</f>
        <v>7.08016651339977</v>
      </c>
      <c r="H44" s="36" t="n">
        <f aca="false">AVERAGE(G44:G45)</f>
        <v>7.11208325669988</v>
      </c>
      <c r="I44" s="36" t="n">
        <f aca="false">AVERAGE(F44:F45)</f>
        <v>0.65</v>
      </c>
    </row>
    <row r="45" customFormat="false" ht="12.75" hidden="false" customHeight="false" outlineLevel="0" collapsed="false">
      <c r="A45" s="35" t="n">
        <v>45444</v>
      </c>
      <c r="B45" s="35" t="n">
        <v>45807</v>
      </c>
      <c r="C45" s="35" t="s">
        <v>46</v>
      </c>
      <c r="D45" s="36" t="n">
        <v>6.494</v>
      </c>
      <c r="E45" s="37" t="n">
        <v>0.23</v>
      </c>
      <c r="F45" s="40" t="n">
        <v>0.65</v>
      </c>
      <c r="G45" s="36" t="n">
        <f aca="false">D45+F45</f>
        <v>7.144</v>
      </c>
      <c r="H45" s="36" t="n">
        <f aca="false">AVERAGE(G45:G46)</f>
        <v>7.194</v>
      </c>
      <c r="I45" s="36" t="n">
        <f aca="false">AVERAGE(F45:F46)</f>
        <v>0.65</v>
      </c>
    </row>
    <row r="46" customFormat="false" ht="12.75" hidden="false" customHeight="false" outlineLevel="0" collapsed="false">
      <c r="A46" s="35" t="n">
        <v>45809</v>
      </c>
      <c r="B46" s="35" t="n">
        <v>46172</v>
      </c>
      <c r="C46" s="35" t="s">
        <v>47</v>
      </c>
      <c r="D46" s="36" t="n">
        <f aca="false">D45+0.1</f>
        <v>6.594</v>
      </c>
      <c r="E46" s="37" t="n">
        <v>0.24</v>
      </c>
      <c r="F46" s="40" t="n">
        <v>0.65</v>
      </c>
      <c r="G46" s="36" t="n">
        <f aca="false">D46+F46</f>
        <v>7.244</v>
      </c>
      <c r="H46" s="36" t="n">
        <f aca="false">AVERAGE(G46:G47)</f>
        <v>7.294</v>
      </c>
      <c r="I46" s="36" t="n">
        <f aca="false">AVERAGE(F46:F47)</f>
        <v>0.65</v>
      </c>
    </row>
    <row r="47" customFormat="false" ht="12.75" hidden="false" customHeight="false" outlineLevel="0" collapsed="false">
      <c r="A47" s="35" t="n">
        <v>46174</v>
      </c>
      <c r="B47" s="35" t="n">
        <v>46537</v>
      </c>
      <c r="C47" s="35" t="s">
        <v>48</v>
      </c>
      <c r="D47" s="36" t="n">
        <f aca="false">D46+0.1</f>
        <v>6.694</v>
      </c>
      <c r="E47" s="37" t="n">
        <v>0.25</v>
      </c>
      <c r="F47" s="40" t="n">
        <v>0.65</v>
      </c>
      <c r="G47" s="36" t="n">
        <f aca="false">D47+F47</f>
        <v>7.344</v>
      </c>
      <c r="H47" s="36" t="n">
        <f aca="false">AVERAGE(G47:G48)</f>
        <v>7.394</v>
      </c>
      <c r="I47" s="36" t="n">
        <f aca="false">AVERAGE(F47:F48)</f>
        <v>0.65</v>
      </c>
    </row>
    <row r="48" customFormat="false" ht="12.75" hidden="false" customHeight="false" outlineLevel="0" collapsed="false">
      <c r="A48" s="35" t="n">
        <v>46539</v>
      </c>
      <c r="B48" s="35" t="n">
        <v>46903</v>
      </c>
      <c r="C48" s="35" t="s">
        <v>49</v>
      </c>
      <c r="D48" s="36" t="n">
        <f aca="false">D47+0.1</f>
        <v>6.794</v>
      </c>
      <c r="E48" s="37" t="n">
        <v>0.26</v>
      </c>
      <c r="F48" s="40" t="n">
        <v>0.65</v>
      </c>
      <c r="G48" s="36" t="n">
        <f aca="false">D48+F48</f>
        <v>7.444</v>
      </c>
      <c r="H48" s="36" t="n">
        <f aca="false">AVERAGE(G48:G49)</f>
        <v>7.494</v>
      </c>
      <c r="I48" s="36" t="n">
        <f aca="false">AVERAGE(F48:F49)</f>
        <v>0.65</v>
      </c>
    </row>
    <row r="49" customFormat="false" ht="12.75" hidden="false" customHeight="false" outlineLevel="0" collapsed="false">
      <c r="A49" s="35" t="n">
        <v>46905</v>
      </c>
      <c r="B49" s="35" t="n">
        <v>47268</v>
      </c>
      <c r="C49" s="35" t="s">
        <v>50</v>
      </c>
      <c r="D49" s="36" t="n">
        <f aca="false">D48+0.1</f>
        <v>6.894</v>
      </c>
      <c r="E49" s="37" t="n">
        <v>0.27</v>
      </c>
      <c r="F49" s="40" t="n">
        <v>0.65</v>
      </c>
      <c r="G49" s="36" t="n">
        <f aca="false">D49+F49</f>
        <v>7.544</v>
      </c>
      <c r="H49" s="36" t="n">
        <f aca="false">AVERAGE(G49:G50)</f>
        <v>7.594</v>
      </c>
      <c r="I49" s="36" t="n">
        <f aca="false">AVERAGE(F49:F50)</f>
        <v>0.65</v>
      </c>
    </row>
    <row r="50" customFormat="false" ht="12.75" hidden="false" customHeight="false" outlineLevel="0" collapsed="false">
      <c r="A50" s="35" t="n">
        <v>47270</v>
      </c>
      <c r="B50" s="35" t="n">
        <v>47633</v>
      </c>
      <c r="C50" s="35" t="s">
        <v>51</v>
      </c>
      <c r="D50" s="36" t="n">
        <f aca="false">D49+0.1</f>
        <v>6.994</v>
      </c>
      <c r="E50" s="37" t="n">
        <v>0.28</v>
      </c>
      <c r="F50" s="40" t="n">
        <v>0.65</v>
      </c>
      <c r="G50" s="36" t="n">
        <f aca="false">D50+F50</f>
        <v>7.644</v>
      </c>
      <c r="H50" s="36" t="n">
        <f aca="false">AVERAGE(G50:G51)</f>
        <v>7.694</v>
      </c>
      <c r="I50" s="36" t="n">
        <f aca="false">AVERAGE(F50:F51)</f>
        <v>0.65</v>
      </c>
    </row>
    <row r="51" customFormat="false" ht="12.75" hidden="false" customHeight="false" outlineLevel="0" collapsed="false">
      <c r="A51" s="35" t="n">
        <v>47635</v>
      </c>
      <c r="B51" s="35" t="n">
        <v>47998</v>
      </c>
      <c r="C51" s="35" t="s">
        <v>52</v>
      </c>
      <c r="D51" s="36" t="n">
        <f aca="false">D50+0.1</f>
        <v>7.094</v>
      </c>
      <c r="E51" s="37" t="n">
        <v>0.29</v>
      </c>
      <c r="F51" s="40" t="n">
        <v>0.65</v>
      </c>
      <c r="G51" s="36" t="n">
        <f aca="false">D51+F51</f>
        <v>7.744</v>
      </c>
      <c r="H51" s="36" t="n">
        <f aca="false">AVERAGE(G51:G52)</f>
        <v>7.744</v>
      </c>
      <c r="I51" s="36" t="n">
        <f aca="false">AVERAGE(F51:F52)</f>
        <v>0.65</v>
      </c>
    </row>
    <row r="52" customFormat="false" ht="12.75" hidden="false" customHeight="false" outlineLevel="0" collapsed="false">
      <c r="A52" s="51"/>
      <c r="B52" s="35"/>
      <c r="C52" s="35"/>
      <c r="D52" s="52"/>
      <c r="E52" s="52"/>
      <c r="F52" s="40" t="n">
        <v>0.65</v>
      </c>
      <c r="H52" s="36"/>
      <c r="I52" s="36" t="n">
        <f aca="false">AVERAGE(F52:F53)</f>
        <v>0.65</v>
      </c>
    </row>
    <row r="53" customFormat="false" ht="12.75" hidden="false" customHeight="false" outlineLevel="0" collapsed="false">
      <c r="A53" s="51"/>
      <c r="B53" s="35"/>
      <c r="C53" s="35"/>
      <c r="D53" s="52"/>
      <c r="E53" s="52"/>
    </row>
    <row r="54" customFormat="false" ht="12.75" hidden="false" customHeight="false" outlineLevel="0" collapsed="false">
      <c r="B54" s="52"/>
      <c r="C54" s="52"/>
      <c r="D54" s="52"/>
      <c r="E54" s="52"/>
    </row>
    <row r="55" customFormat="false" ht="12.75" hidden="false" customHeight="false" outlineLevel="0" collapsed="false">
      <c r="B55" s="52"/>
      <c r="C55" s="52"/>
      <c r="D55" s="52"/>
      <c r="E55" s="52"/>
    </row>
  </sheetData>
  <scenarios current="0" show="0">
    <scenario name="Year 1" locked="true" count="1" user="Calc" comment="Created by Eric Boyt on 3/1/01">
      <inputCells r="D7" val="41730"/>
    </scenario>
    <scenario name="Year 2" locked="true" count="1" user="Calc" comment="Created by Eric Boyt on 3/1/01&#10;Modified by Eric Boyt on 3/1/01">
      <inputCells r="D7" val="38107"/>
    </scenario>
    <scenario name="Year 3" locked="true" count="1" user="Calc" comment="Created by Eric Boyt on 3/1/01">
      <inputCells r="D7" val="38472"/>
    </scenario>
  </scenarios>
  <printOptions headings="false" gridLines="false" gridLinesSet="true" horizontalCentered="true" verticalCentered="false"/>
  <pageMargins left="0" right="0" top="0.5" bottom="0.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&amp;RDate: &amp;D
Time: &amp;T</oddHeader>
    <oddFooter>&amp;L&amp;F
&amp;A&amp;C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2001-05-31T20:16:40Z</dcterms:created>
  <dc:creator>jbagwell</dc:creator>
  <dc:description/>
  <dc:language>en-US</dc:language>
  <cp:lastModifiedBy>jbagwell</cp:lastModifiedBy>
  <dcterms:modified xsi:type="dcterms:W3CDTF">2001-05-31T20:18:24Z</dcterms:modified>
  <cp:revision>0</cp:revision>
  <dc:subject/>
  <dc:title/>
</cp:coreProperties>
</file>