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<sst xmlns="http://schemas.openxmlformats.org/spreadsheetml/2006/main" count="169" uniqueCount="21">
  <si>
    <t xml:space="preserve">TRANSWESTERN PIPELINE COMPANY</t>
  </si>
  <si>
    <t xml:space="preserve">Linepack Analysis</t>
  </si>
  <si>
    <t xml:space="preserve">Gas</t>
  </si>
  <si>
    <t xml:space="preserve">Beginning</t>
  </si>
  <si>
    <t xml:space="preserve">Delivered</t>
  </si>
  <si>
    <t xml:space="preserve">Withdrawn</t>
  </si>
  <si>
    <t xml:space="preserve">Ending</t>
  </si>
  <si>
    <t xml:space="preserve">Monthly</t>
  </si>
  <si>
    <t xml:space="preserve">Value of</t>
  </si>
  <si>
    <t xml:space="preserve">Balance</t>
  </si>
  <si>
    <t xml:space="preserve">to Storage</t>
  </si>
  <si>
    <t xml:space="preserve">from Storage</t>
  </si>
  <si>
    <t xml:space="preserve">Index</t>
  </si>
  <si>
    <t xml:space="preserve">Linepack</t>
  </si>
  <si>
    <t xml:space="preserve">FERC Major</t>
  </si>
  <si>
    <t xml:space="preserve">SAP Major</t>
  </si>
  <si>
    <t xml:space="preserve">Description</t>
  </si>
  <si>
    <t xml:space="preserve">System Balancing Gas</t>
  </si>
  <si>
    <t xml:space="preserve">Gas Owed to System(Encroachments)</t>
  </si>
  <si>
    <t xml:space="preserve">"</t>
  </si>
  <si>
    <t xml:space="preserve">Linepack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</si>
</sst>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8.99"/>
    <col collapsed="false" customWidth="false" hidden="false" outlineLevel="0" max="3" min="3" style="1" width="9.14"/>
    <col collapsed="false" customWidth="true" hidden="false" outlineLevel="0" max="4" min="4" style="1" width="9.99"/>
    <col collapsed="false" customWidth="false" hidden="false" outlineLevel="0" max="5" min="5" style="1" width="9.14"/>
    <col collapsed="false" customWidth="false" hidden="false" outlineLevel="0" max="6" min="6" style="3" width="9.14"/>
    <col collapsed="false" customWidth="true" hidden="false" outlineLevel="0" max="7" min="7" style="3" width="11.99"/>
    <col collapsed="false" customWidth="false" hidden="false" outlineLevel="0" max="9" min="8" style="1" width="9.14"/>
    <col collapsed="false" customWidth="true" hidden="false" outlineLevel="0" max="10" min="10" style="1" width="27.7"/>
    <col collapsed="false" customWidth="false" hidden="false" outlineLevel="0" max="257" min="11" style="1" width="9.14"/>
  </cols>
  <sheetData>
    <row r="1" customFormat="false" ht="11.25" hidden="false" customHeight="false" outlineLevel="0" collapsed="false">
      <c r="A1" s="1" t="s">
        <v>0</v>
      </c>
    </row>
    <row r="2" customFormat="false" ht="11.25" hidden="false" customHeight="false" outlineLevel="0" collapsed="false">
      <c r="A2" s="1" t="s">
        <v>1</v>
      </c>
    </row>
    <row r="6" customFormat="false" ht="11.25" hidden="false" customHeight="false" outlineLevel="0" collapsed="false">
      <c r="C6" s="4" t="s">
        <v>2</v>
      </c>
      <c r="D6" s="4" t="s">
        <v>2</v>
      </c>
    </row>
    <row r="7" customFormat="false" ht="11.25" hidden="false" customHeight="false" outlineLevel="0" collapsed="false">
      <c r="B7" s="5" t="s">
        <v>3</v>
      </c>
      <c r="C7" s="4" t="s">
        <v>4</v>
      </c>
      <c r="D7" s="4" t="s">
        <v>5</v>
      </c>
      <c r="E7" s="6" t="s">
        <v>6</v>
      </c>
      <c r="F7" s="7" t="s">
        <v>7</v>
      </c>
      <c r="G7" s="7" t="s">
        <v>8</v>
      </c>
    </row>
    <row r="8" customFormat="false" ht="11.25" hidden="false" customHeight="false" outlineLevel="0" collapsed="false">
      <c r="B8" s="8" t="s">
        <v>9</v>
      </c>
      <c r="C8" s="9" t="s">
        <v>10</v>
      </c>
      <c r="D8" s="9" t="s">
        <v>11</v>
      </c>
      <c r="E8" s="9" t="s">
        <v>9</v>
      </c>
      <c r="F8" s="10" t="s">
        <v>12</v>
      </c>
      <c r="G8" s="10" t="s">
        <v>13</v>
      </c>
      <c r="H8" s="9" t="s">
        <v>14</v>
      </c>
      <c r="I8" s="9" t="s">
        <v>15</v>
      </c>
      <c r="J8" s="9" t="s">
        <v>16</v>
      </c>
    </row>
    <row r="9" customFormat="false" ht="11.25" hidden="false" customHeight="false" outlineLevel="0" collapsed="false">
      <c r="B9" s="5"/>
      <c r="C9" s="4"/>
      <c r="D9" s="4"/>
      <c r="E9" s="4"/>
    </row>
    <row r="10" customFormat="false" ht="11.25" hidden="false" customHeight="false" outlineLevel="0" collapsed="false">
      <c r="A10" s="11" t="n">
        <v>35400</v>
      </c>
      <c r="B10" s="2" t="n">
        <v>1925572</v>
      </c>
      <c r="C10" s="4"/>
      <c r="D10" s="4"/>
      <c r="E10" s="2" t="n">
        <v>1925572</v>
      </c>
      <c r="F10" s="3" t="n">
        <v>3.71</v>
      </c>
      <c r="G10" s="3" t="n">
        <f aca="false">+F10*E10</f>
        <v>7143872.12</v>
      </c>
      <c r="H10" s="6" t="n">
        <v>117.2</v>
      </c>
      <c r="I10" s="6" t="n">
        <v>26166100</v>
      </c>
      <c r="J10" s="1" t="s">
        <v>17</v>
      </c>
    </row>
    <row r="11" customFormat="false" ht="11.25" hidden="false" customHeight="false" outlineLevel="0" collapsed="false">
      <c r="B11" s="5"/>
      <c r="C11" s="4"/>
      <c r="D11" s="4"/>
      <c r="E11" s="4"/>
      <c r="H11" s="6"/>
      <c r="I11" s="6"/>
    </row>
    <row r="12" customFormat="false" ht="11.25" hidden="false" customHeight="false" outlineLevel="0" collapsed="false">
      <c r="A12" s="11" t="n">
        <v>35431</v>
      </c>
      <c r="B12" s="2" t="n">
        <v>0</v>
      </c>
      <c r="C12" s="2" t="n">
        <v>11883</v>
      </c>
      <c r="D12" s="2" t="n">
        <v>0</v>
      </c>
      <c r="E12" s="12" t="n">
        <f aca="false">+B12+C12-D12</f>
        <v>11883</v>
      </c>
      <c r="F12" s="3" t="n">
        <v>3.2</v>
      </c>
      <c r="G12" s="3" t="n">
        <f aca="false">+F12*E12</f>
        <v>38025.6</v>
      </c>
      <c r="H12" s="6" t="n">
        <v>117.4</v>
      </c>
      <c r="I12" s="6" t="n">
        <v>26166300</v>
      </c>
      <c r="J12" s="1" t="s">
        <v>18</v>
      </c>
    </row>
    <row r="13" customFormat="false" ht="11.25" hidden="false" customHeight="false" outlineLevel="0" collapsed="false">
      <c r="A13" s="11" t="n">
        <v>35462</v>
      </c>
      <c r="B13" s="2" t="n">
        <f aca="false">+E12</f>
        <v>11883</v>
      </c>
      <c r="C13" s="2" t="n">
        <v>114141</v>
      </c>
      <c r="D13" s="2" t="n">
        <v>0</v>
      </c>
      <c r="E13" s="12" t="n">
        <f aca="false">+B13+C13-D13</f>
        <v>126024</v>
      </c>
      <c r="F13" s="3" t="n">
        <v>2.07</v>
      </c>
      <c r="G13" s="3" t="n">
        <f aca="false">+F13*E13</f>
        <v>260869.68</v>
      </c>
      <c r="H13" s="6" t="s">
        <v>19</v>
      </c>
      <c r="I13" s="6" t="s">
        <v>19</v>
      </c>
      <c r="J13" s="6" t="s">
        <v>19</v>
      </c>
    </row>
    <row r="14" customFormat="false" ht="11.25" hidden="false" customHeight="false" outlineLevel="0" collapsed="false">
      <c r="A14" s="11" t="n">
        <v>35490</v>
      </c>
      <c r="B14" s="2" t="n">
        <f aca="false">+E13</f>
        <v>126024</v>
      </c>
      <c r="C14" s="2" t="n">
        <v>0</v>
      </c>
      <c r="D14" s="2" t="n">
        <v>83952</v>
      </c>
      <c r="E14" s="12" t="n">
        <f aca="false">+B14+C14-D14</f>
        <v>42072</v>
      </c>
      <c r="F14" s="3" t="n">
        <v>1.7</v>
      </c>
      <c r="G14" s="3" t="n">
        <f aca="false">+F14*E14</f>
        <v>71522.4</v>
      </c>
      <c r="H14" s="6" t="s">
        <v>19</v>
      </c>
      <c r="I14" s="6" t="s">
        <v>19</v>
      </c>
      <c r="J14" s="6" t="s">
        <v>19</v>
      </c>
    </row>
    <row r="15" customFormat="false" ht="11.25" hidden="false" customHeight="false" outlineLevel="0" collapsed="false">
      <c r="A15" s="11" t="n">
        <v>35521</v>
      </c>
      <c r="B15" s="2" t="n">
        <f aca="false">+E14</f>
        <v>42072</v>
      </c>
      <c r="C15" s="2" t="n">
        <v>0</v>
      </c>
      <c r="D15" s="2" t="n">
        <v>38680</v>
      </c>
      <c r="E15" s="12" t="n">
        <f aca="false">+B15+C15-D15</f>
        <v>3392</v>
      </c>
      <c r="F15" s="3" t="n">
        <v>1.83</v>
      </c>
      <c r="G15" s="3" t="n">
        <f aca="false">+F15*E15</f>
        <v>6207.36</v>
      </c>
      <c r="H15" s="6" t="s">
        <v>19</v>
      </c>
      <c r="I15" s="6" t="s">
        <v>19</v>
      </c>
      <c r="J15" s="6" t="s">
        <v>19</v>
      </c>
    </row>
    <row r="16" customFormat="false" ht="11.25" hidden="false" customHeight="false" outlineLevel="0" collapsed="false">
      <c r="A16" s="11" t="n">
        <v>35551</v>
      </c>
      <c r="B16" s="2" t="n">
        <f aca="false">+E15</f>
        <v>3392</v>
      </c>
      <c r="C16" s="2" t="n">
        <v>0</v>
      </c>
      <c r="D16" s="2" t="n">
        <v>14540</v>
      </c>
      <c r="E16" s="12" t="n">
        <f aca="false">+B16+C16-D16</f>
        <v>-11148</v>
      </c>
      <c r="F16" s="3" t="n">
        <v>1.96</v>
      </c>
      <c r="G16" s="3" t="n">
        <f aca="false">+F16*E16</f>
        <v>-21850.08</v>
      </c>
      <c r="H16" s="6" t="s">
        <v>19</v>
      </c>
      <c r="I16" s="6" t="s">
        <v>19</v>
      </c>
      <c r="J16" s="6" t="s">
        <v>19</v>
      </c>
    </row>
    <row r="17" customFormat="false" ht="11.25" hidden="false" customHeight="false" outlineLevel="0" collapsed="false">
      <c r="A17" s="11" t="n">
        <v>35582</v>
      </c>
      <c r="B17" s="2" t="n">
        <f aca="false">+E16</f>
        <v>-11148</v>
      </c>
      <c r="C17" s="2" t="n">
        <v>107579</v>
      </c>
      <c r="D17" s="2" t="n">
        <v>0</v>
      </c>
      <c r="E17" s="12" t="n">
        <f aca="false">+B17+C17-D17</f>
        <v>96431</v>
      </c>
      <c r="F17" s="3" t="n">
        <v>2</v>
      </c>
      <c r="G17" s="3" t="n">
        <f aca="false">+F17*E17</f>
        <v>192862</v>
      </c>
      <c r="H17" s="6" t="s">
        <v>19</v>
      </c>
      <c r="I17" s="6" t="s">
        <v>19</v>
      </c>
      <c r="J17" s="6" t="s">
        <v>19</v>
      </c>
    </row>
    <row r="18" customFormat="false" ht="11.25" hidden="false" customHeight="false" outlineLevel="0" collapsed="false">
      <c r="A18" s="11" t="n">
        <v>35612</v>
      </c>
      <c r="B18" s="2" t="n">
        <f aca="false">+E17</f>
        <v>96431</v>
      </c>
      <c r="C18" s="2" t="n">
        <v>0</v>
      </c>
      <c r="D18" s="2" t="n">
        <v>17893</v>
      </c>
      <c r="E18" s="12" t="n">
        <f aca="false">+B18+C18-D18</f>
        <v>78538</v>
      </c>
      <c r="F18" s="3" t="n">
        <v>2.03</v>
      </c>
      <c r="G18" s="3" t="n">
        <f aca="false">+F18*E18</f>
        <v>159432.14</v>
      </c>
      <c r="H18" s="6" t="s">
        <v>19</v>
      </c>
      <c r="I18" s="6" t="s">
        <v>19</v>
      </c>
      <c r="J18" s="6" t="s">
        <v>19</v>
      </c>
    </row>
    <row r="19" customFormat="false" ht="11.25" hidden="false" customHeight="false" outlineLevel="0" collapsed="false">
      <c r="A19" s="11" t="n">
        <v>35643</v>
      </c>
      <c r="B19" s="2" t="n">
        <f aca="false">+E18</f>
        <v>78538</v>
      </c>
      <c r="C19" s="2" t="n">
        <v>0</v>
      </c>
      <c r="D19" s="2" t="n">
        <v>156477</v>
      </c>
      <c r="E19" s="12" t="n">
        <f aca="false">+B19+C19-D19</f>
        <v>-77939</v>
      </c>
      <c r="F19" s="3" t="n">
        <v>2.23</v>
      </c>
      <c r="G19" s="3" t="n">
        <f aca="false">+F19*E19</f>
        <v>-173803.97</v>
      </c>
      <c r="H19" s="6" t="s">
        <v>19</v>
      </c>
      <c r="I19" s="6" t="s">
        <v>19</v>
      </c>
      <c r="J19" s="6" t="s">
        <v>19</v>
      </c>
    </row>
    <row r="20" customFormat="false" ht="11.25" hidden="false" customHeight="false" outlineLevel="0" collapsed="false">
      <c r="A20" s="11" t="n">
        <v>35674</v>
      </c>
      <c r="B20" s="2" t="n">
        <f aca="false">+E19</f>
        <v>-77939</v>
      </c>
      <c r="C20" s="2" t="n">
        <v>70849</v>
      </c>
      <c r="D20" s="2" t="n">
        <v>0</v>
      </c>
      <c r="E20" s="12" t="n">
        <f aca="false">+B20+C20-D20</f>
        <v>-7090</v>
      </c>
      <c r="F20" s="3" t="n">
        <v>2.7</v>
      </c>
      <c r="G20" s="3" t="n">
        <f aca="false">+F20*E20</f>
        <v>-19143</v>
      </c>
      <c r="H20" s="6" t="s">
        <v>19</v>
      </c>
      <c r="I20" s="6" t="s">
        <v>19</v>
      </c>
      <c r="J20" s="6" t="s">
        <v>19</v>
      </c>
    </row>
    <row r="21" customFormat="false" ht="11.25" hidden="false" customHeight="false" outlineLevel="0" collapsed="false">
      <c r="A21" s="11" t="n">
        <v>35704</v>
      </c>
      <c r="B21" s="2" t="n">
        <f aca="false">+E20</f>
        <v>-7090</v>
      </c>
      <c r="C21" s="2" t="n">
        <v>7423</v>
      </c>
      <c r="D21" s="2" t="n">
        <v>0</v>
      </c>
      <c r="E21" s="12" t="n">
        <f aca="false">+B21+C21-D21</f>
        <v>333</v>
      </c>
      <c r="F21" s="3" t="n">
        <v>2.82</v>
      </c>
      <c r="G21" s="3" t="n">
        <f aca="false">+F21*E21</f>
        <v>939.06</v>
      </c>
      <c r="H21" s="6" t="s">
        <v>19</v>
      </c>
      <c r="I21" s="6" t="s">
        <v>19</v>
      </c>
      <c r="J21" s="6" t="s">
        <v>19</v>
      </c>
    </row>
    <row r="22" customFormat="false" ht="11.25" hidden="false" customHeight="false" outlineLevel="0" collapsed="false">
      <c r="A22" s="11" t="n">
        <v>35735</v>
      </c>
      <c r="B22" s="2" t="n">
        <f aca="false">+E21</f>
        <v>333</v>
      </c>
      <c r="C22" s="2" t="n">
        <v>40378</v>
      </c>
      <c r="D22" s="2" t="n">
        <v>0</v>
      </c>
      <c r="E22" s="12" t="n">
        <f aca="false">+B22+C22-D22</f>
        <v>40711</v>
      </c>
      <c r="F22" s="3" t="n">
        <v>2.69</v>
      </c>
      <c r="G22" s="3" t="n">
        <f aca="false">+F22*E22</f>
        <v>109512.59</v>
      </c>
      <c r="H22" s="6" t="s">
        <v>19</v>
      </c>
      <c r="I22" s="6" t="s">
        <v>19</v>
      </c>
      <c r="J22" s="6" t="s">
        <v>19</v>
      </c>
    </row>
    <row r="23" customFormat="false" ht="11.25" hidden="false" customHeight="false" outlineLevel="0" collapsed="false">
      <c r="A23" s="11" t="n">
        <v>35765</v>
      </c>
      <c r="B23" s="2" t="n">
        <f aca="false">+E22</f>
        <v>40711</v>
      </c>
      <c r="C23" s="2" t="n">
        <v>239063</v>
      </c>
      <c r="D23" s="2" t="n">
        <v>0</v>
      </c>
      <c r="E23" s="12" t="n">
        <f aca="false">+B23+C23-D23</f>
        <v>279774</v>
      </c>
      <c r="F23" s="3" t="n">
        <v>2.16</v>
      </c>
      <c r="G23" s="3" t="n">
        <f aca="false">+F23*E23</f>
        <v>604311.84</v>
      </c>
      <c r="H23" s="6" t="s">
        <v>19</v>
      </c>
      <c r="I23" s="6" t="s">
        <v>19</v>
      </c>
      <c r="J23" s="6" t="s">
        <v>19</v>
      </c>
    </row>
    <row r="24" customFormat="false" ht="11.25" hidden="false" customHeight="false" outlineLevel="0" collapsed="false">
      <c r="A24" s="11" t="n">
        <v>35796</v>
      </c>
      <c r="B24" s="2" t="n">
        <f aca="false">+E23</f>
        <v>279774</v>
      </c>
      <c r="C24" s="2" t="n">
        <v>0</v>
      </c>
      <c r="D24" s="2" t="n">
        <f aca="false">296911</f>
        <v>296911</v>
      </c>
      <c r="E24" s="12" t="n">
        <f aca="false">+B24+C24-D24</f>
        <v>-17137</v>
      </c>
      <c r="F24" s="3" t="n">
        <v>1.99</v>
      </c>
      <c r="G24" s="3" t="n">
        <f aca="false">+F24*E24</f>
        <v>-34102.63</v>
      </c>
      <c r="H24" s="6" t="s">
        <v>19</v>
      </c>
      <c r="I24" s="6" t="s">
        <v>19</v>
      </c>
      <c r="J24" s="6" t="s">
        <v>19</v>
      </c>
    </row>
    <row r="25" customFormat="false" ht="11.25" hidden="false" customHeight="false" outlineLevel="0" collapsed="false">
      <c r="A25" s="11" t="n">
        <v>35827</v>
      </c>
      <c r="B25" s="2" t="n">
        <f aca="false">+E24</f>
        <v>-17137</v>
      </c>
      <c r="C25" s="2" t="n">
        <v>46264</v>
      </c>
      <c r="D25" s="2" t="n">
        <v>0</v>
      </c>
      <c r="E25" s="12" t="n">
        <f aca="false">+B25+C25-D25</f>
        <v>29127</v>
      </c>
      <c r="F25" s="3" t="n">
        <v>2.05</v>
      </c>
      <c r="G25" s="3" t="n">
        <f aca="false">+F25*E25</f>
        <v>59710.35</v>
      </c>
      <c r="H25" s="6" t="s">
        <v>19</v>
      </c>
      <c r="I25" s="6" t="s">
        <v>19</v>
      </c>
      <c r="J25" s="6" t="s">
        <v>19</v>
      </c>
    </row>
    <row r="26" customFormat="false" ht="11.25" hidden="false" customHeight="false" outlineLevel="0" collapsed="false">
      <c r="A26" s="11" t="n">
        <v>35855</v>
      </c>
      <c r="B26" s="2" t="n">
        <f aca="false">+E25</f>
        <v>29127</v>
      </c>
      <c r="C26" s="2" t="n">
        <v>99861</v>
      </c>
      <c r="D26" s="2" t="n">
        <v>38687</v>
      </c>
      <c r="E26" s="12" t="n">
        <f aca="false">+B26+C26-D26</f>
        <v>90301</v>
      </c>
      <c r="F26" s="3" t="n">
        <v>2.13</v>
      </c>
      <c r="G26" s="3" t="n">
        <f aca="false">+F26*E26</f>
        <v>192341.13</v>
      </c>
      <c r="H26" s="6" t="s">
        <v>19</v>
      </c>
      <c r="I26" s="6" t="s">
        <v>19</v>
      </c>
      <c r="J26" s="6" t="s">
        <v>19</v>
      </c>
    </row>
    <row r="27" customFormat="false" ht="11.25" hidden="false" customHeight="false" outlineLevel="0" collapsed="false">
      <c r="A27" s="11" t="n">
        <v>35886</v>
      </c>
      <c r="B27" s="2" t="n">
        <f aca="false">+E26</f>
        <v>90301</v>
      </c>
      <c r="C27" s="2" t="n">
        <f aca="false">15663+1084</f>
        <v>16747</v>
      </c>
      <c r="D27" s="2" t="n">
        <v>13506</v>
      </c>
      <c r="E27" s="12" t="n">
        <f aca="false">+B27+C27-D27</f>
        <v>93542</v>
      </c>
      <c r="F27" s="3" t="n">
        <v>2.26</v>
      </c>
      <c r="G27" s="3" t="n">
        <f aca="false">+F27*E27</f>
        <v>211404.92</v>
      </c>
      <c r="H27" s="6" t="s">
        <v>19</v>
      </c>
      <c r="I27" s="6" t="s">
        <v>19</v>
      </c>
      <c r="J27" s="6" t="s">
        <v>19</v>
      </c>
    </row>
    <row r="28" customFormat="false" ht="11.25" hidden="false" customHeight="false" outlineLevel="0" collapsed="false">
      <c r="A28" s="11" t="n">
        <v>35916</v>
      </c>
      <c r="B28" s="2" t="n">
        <f aca="false">+E27</f>
        <v>93542</v>
      </c>
      <c r="C28" s="2" t="n">
        <v>12973</v>
      </c>
      <c r="D28" s="2"/>
      <c r="E28" s="12" t="n">
        <f aca="false">+B28+C28-D28</f>
        <v>106515</v>
      </c>
      <c r="F28" s="3" t="n">
        <v>1.93</v>
      </c>
      <c r="G28" s="3" t="n">
        <f aca="false">+F28*E28</f>
        <v>205573.95</v>
      </c>
      <c r="H28" s="6" t="s">
        <v>19</v>
      </c>
      <c r="I28" s="6" t="s">
        <v>19</v>
      </c>
      <c r="J28" s="6" t="s">
        <v>19</v>
      </c>
    </row>
    <row r="29" customFormat="false" ht="11.25" hidden="false" customHeight="false" outlineLevel="0" collapsed="false">
      <c r="A29" s="11" t="n">
        <v>35947</v>
      </c>
      <c r="B29" s="2" t="n">
        <f aca="false">+E28</f>
        <v>106515</v>
      </c>
      <c r="C29" s="2" t="n">
        <v>11249</v>
      </c>
      <c r="D29" s="2"/>
      <c r="E29" s="12" t="n">
        <f aca="false">+B29+C29-D29</f>
        <v>117764</v>
      </c>
      <c r="F29" s="3" t="n">
        <v>1.84</v>
      </c>
      <c r="G29" s="3" t="n">
        <f aca="false">+F29*E29</f>
        <v>216685.76</v>
      </c>
      <c r="H29" s="6" t="s">
        <v>19</v>
      </c>
      <c r="I29" s="6" t="s">
        <v>19</v>
      </c>
      <c r="J29" s="6" t="s">
        <v>19</v>
      </c>
    </row>
    <row r="30" customFormat="false" ht="11.25" hidden="false" customHeight="false" outlineLevel="0" collapsed="false">
      <c r="A30" s="11" t="n">
        <v>35977</v>
      </c>
      <c r="B30" s="2" t="n">
        <f aca="false">+E29</f>
        <v>117764</v>
      </c>
      <c r="C30" s="2"/>
      <c r="D30" s="2" t="n">
        <v>40401</v>
      </c>
      <c r="E30" s="12" t="n">
        <f aca="false">+B30+C30-D30</f>
        <v>77363</v>
      </c>
      <c r="F30" s="3" t="n">
        <v>2.02</v>
      </c>
      <c r="G30" s="3" t="n">
        <f aca="false">+F30*E30</f>
        <v>156273.26</v>
      </c>
      <c r="H30" s="6" t="s">
        <v>19</v>
      </c>
      <c r="I30" s="6" t="s">
        <v>19</v>
      </c>
      <c r="J30" s="6" t="s">
        <v>19</v>
      </c>
    </row>
    <row r="31" customFormat="false" ht="11.25" hidden="false" customHeight="false" outlineLevel="0" collapsed="false">
      <c r="A31" s="11" t="n">
        <v>36008</v>
      </c>
      <c r="B31" s="2" t="n">
        <f aca="false">+E30</f>
        <v>77363</v>
      </c>
      <c r="C31" s="2"/>
      <c r="D31" s="2" t="n">
        <v>100242</v>
      </c>
      <c r="E31" s="12" t="n">
        <f aca="false">+B31+C31-D31</f>
        <v>-22879</v>
      </c>
      <c r="F31" s="3" t="n">
        <v>1.75</v>
      </c>
      <c r="G31" s="3" t="n">
        <f aca="false">+F31*E31</f>
        <v>-40038.25</v>
      </c>
      <c r="H31" s="6" t="s">
        <v>19</v>
      </c>
      <c r="I31" s="6" t="s">
        <v>19</v>
      </c>
      <c r="J31" s="6" t="s">
        <v>19</v>
      </c>
    </row>
    <row r="32" customFormat="false" ht="11.25" hidden="false" customHeight="false" outlineLevel="0" collapsed="false">
      <c r="A32" s="11" t="n">
        <v>36039</v>
      </c>
      <c r="B32" s="2" t="n">
        <f aca="false">+E31</f>
        <v>-22879</v>
      </c>
      <c r="C32" s="2" t="n">
        <v>42660</v>
      </c>
      <c r="D32" s="2"/>
      <c r="E32" s="12" t="n">
        <f aca="false">+B32+C32-D32</f>
        <v>19781</v>
      </c>
      <c r="F32" s="3" t="n">
        <v>1.76</v>
      </c>
      <c r="G32" s="3" t="n">
        <f aca="false">+F32*E32</f>
        <v>34814.56</v>
      </c>
      <c r="H32" s="6" t="s">
        <v>19</v>
      </c>
      <c r="I32" s="6" t="s">
        <v>19</v>
      </c>
      <c r="J32" s="6" t="s">
        <v>19</v>
      </c>
    </row>
    <row r="33" customFormat="false" ht="11.25" hidden="false" customHeight="false" outlineLevel="0" collapsed="false">
      <c r="A33" s="11" t="n">
        <v>36069</v>
      </c>
      <c r="B33" s="2" t="n">
        <f aca="false">+E32</f>
        <v>19781</v>
      </c>
      <c r="C33" s="2"/>
      <c r="D33" s="2" t="n">
        <v>124229</v>
      </c>
      <c r="E33" s="12" t="n">
        <f aca="false">+B33+C33-D33</f>
        <v>-104448</v>
      </c>
      <c r="F33" s="3" t="n">
        <v>1.77</v>
      </c>
      <c r="G33" s="3" t="n">
        <f aca="false">+F33*E33</f>
        <v>-184872.96</v>
      </c>
      <c r="H33" s="6" t="s">
        <v>19</v>
      </c>
      <c r="I33" s="6" t="s">
        <v>19</v>
      </c>
      <c r="J33" s="6" t="s">
        <v>19</v>
      </c>
    </row>
    <row r="34" customFormat="false" ht="11.25" hidden="false" customHeight="false" outlineLevel="0" collapsed="false">
      <c r="A34" s="11" t="n">
        <v>36100</v>
      </c>
      <c r="B34" s="2" t="n">
        <f aca="false">+E33</f>
        <v>-104448</v>
      </c>
      <c r="C34" s="2" t="n">
        <f aca="false">169772+13545+22</f>
        <v>183339</v>
      </c>
      <c r="D34" s="2"/>
      <c r="E34" s="12" t="n">
        <f aca="false">+B34+C34-D34</f>
        <v>78891</v>
      </c>
      <c r="F34" s="3" t="n">
        <v>1.99</v>
      </c>
      <c r="G34" s="3" t="n">
        <f aca="false">+F34*E34</f>
        <v>156993.09</v>
      </c>
      <c r="H34" s="6" t="s">
        <v>19</v>
      </c>
      <c r="I34" s="6" t="s">
        <v>19</v>
      </c>
      <c r="J34" s="6" t="s">
        <v>19</v>
      </c>
    </row>
    <row r="35" customFormat="false" ht="11.25" hidden="false" customHeight="false" outlineLevel="0" collapsed="false">
      <c r="A35" s="11" t="n">
        <v>36130</v>
      </c>
      <c r="B35" s="2" t="n">
        <f aca="false">+E34</f>
        <v>78891</v>
      </c>
      <c r="C35" s="2" t="n">
        <v>124351</v>
      </c>
      <c r="D35" s="2"/>
      <c r="E35" s="12" t="n">
        <f aca="false">+B35+C35-D35</f>
        <v>203242</v>
      </c>
      <c r="F35" s="3" t="n">
        <v>1.74</v>
      </c>
      <c r="G35" s="3" t="n">
        <f aca="false">+F35*E35</f>
        <v>353641.08</v>
      </c>
      <c r="H35" s="6" t="s">
        <v>19</v>
      </c>
      <c r="I35" s="6" t="s">
        <v>19</v>
      </c>
      <c r="J35" s="6" t="s">
        <v>19</v>
      </c>
    </row>
    <row r="36" customFormat="false" ht="11.25" hidden="false" customHeight="false" outlineLevel="0" collapsed="false">
      <c r="A36" s="11" t="n">
        <v>36161</v>
      </c>
      <c r="B36" s="2" t="n">
        <f aca="false">+E35</f>
        <v>203242</v>
      </c>
      <c r="C36" s="2" t="n">
        <v>19576</v>
      </c>
      <c r="D36" s="2"/>
      <c r="E36" s="12" t="n">
        <f aca="false">+B36+C36-D36</f>
        <v>222818</v>
      </c>
      <c r="F36" s="3" t="n">
        <v>1.73</v>
      </c>
      <c r="G36" s="3" t="n">
        <f aca="false">+F36*E36</f>
        <v>385475.14</v>
      </c>
      <c r="H36" s="6" t="s">
        <v>19</v>
      </c>
      <c r="I36" s="6" t="s">
        <v>19</v>
      </c>
      <c r="J36" s="6" t="s">
        <v>19</v>
      </c>
    </row>
    <row r="37" customFormat="false" ht="11.25" hidden="false" customHeight="false" outlineLevel="0" collapsed="false">
      <c r="A37" s="11" t="n">
        <v>36192</v>
      </c>
      <c r="B37" s="2" t="n">
        <f aca="false">+E36</f>
        <v>222818</v>
      </c>
      <c r="C37" s="2"/>
      <c r="D37" s="2" t="n">
        <v>68515</v>
      </c>
      <c r="E37" s="12" t="n">
        <f aca="false">+B37+C37-D37</f>
        <v>154303</v>
      </c>
      <c r="F37" s="3" t="n">
        <v>1.63</v>
      </c>
      <c r="G37" s="3" t="n">
        <f aca="false">+F37*E37</f>
        <v>251513.89</v>
      </c>
      <c r="H37" s="6" t="s">
        <v>19</v>
      </c>
      <c r="I37" s="6" t="s">
        <v>19</v>
      </c>
      <c r="J37" s="6" t="s">
        <v>19</v>
      </c>
    </row>
    <row r="38" customFormat="false" ht="11.25" hidden="false" customHeight="false" outlineLevel="0" collapsed="false">
      <c r="A38" s="11" t="n">
        <v>36220</v>
      </c>
      <c r="B38" s="2" t="n">
        <f aca="false">+E37</f>
        <v>154303</v>
      </c>
      <c r="C38" s="2" t="n">
        <v>6029</v>
      </c>
      <c r="D38" s="2" t="n">
        <v>25104</v>
      </c>
      <c r="E38" s="12" t="n">
        <f aca="false">+B38+C38-D38</f>
        <v>135228</v>
      </c>
      <c r="F38" s="3" t="n">
        <v>1.59</v>
      </c>
      <c r="G38" s="3" t="n">
        <f aca="false">+F38*E38</f>
        <v>215012.52</v>
      </c>
      <c r="H38" s="6" t="s">
        <v>19</v>
      </c>
      <c r="I38" s="6" t="s">
        <v>19</v>
      </c>
      <c r="J38" s="6" t="s">
        <v>19</v>
      </c>
    </row>
    <row r="39" customFormat="false" ht="11.25" hidden="false" customHeight="false" outlineLevel="0" collapsed="false">
      <c r="A39" s="11" t="n">
        <v>36251</v>
      </c>
      <c r="B39" s="2" t="n">
        <f aca="false">+E38</f>
        <v>135228</v>
      </c>
      <c r="C39" s="2"/>
      <c r="D39" s="2" t="n">
        <v>2293</v>
      </c>
      <c r="E39" s="12" t="n">
        <f aca="false">+B39+C39-D39</f>
        <v>132935</v>
      </c>
      <c r="F39" s="3" t="n">
        <v>1.94</v>
      </c>
      <c r="G39" s="3" t="n">
        <f aca="false">+F39*E39</f>
        <v>257893.9</v>
      </c>
      <c r="H39" s="6" t="s">
        <v>19</v>
      </c>
      <c r="I39" s="6" t="s">
        <v>19</v>
      </c>
      <c r="J39" s="6" t="s">
        <v>19</v>
      </c>
    </row>
    <row r="40" customFormat="false" ht="11.25" hidden="false" customHeight="false" outlineLevel="0" collapsed="false">
      <c r="A40" s="11" t="n">
        <v>36281</v>
      </c>
      <c r="B40" s="2" t="n">
        <f aca="false">+E39</f>
        <v>132935</v>
      </c>
      <c r="C40" s="2"/>
      <c r="D40" s="2" t="n">
        <v>42159</v>
      </c>
      <c r="E40" s="12" t="n">
        <f aca="false">+B40+C40-D40</f>
        <v>90776</v>
      </c>
      <c r="F40" s="3" t="n">
        <v>2.06</v>
      </c>
      <c r="G40" s="3" t="n">
        <f aca="false">+F40*E40</f>
        <v>186998.56</v>
      </c>
      <c r="H40" s="6" t="s">
        <v>19</v>
      </c>
      <c r="I40" s="6" t="s">
        <v>19</v>
      </c>
      <c r="J40" s="6" t="s">
        <v>19</v>
      </c>
    </row>
    <row r="41" customFormat="false" ht="11.25" hidden="false" customHeight="false" outlineLevel="0" collapsed="false">
      <c r="A41" s="11" t="n">
        <v>36312</v>
      </c>
      <c r="B41" s="2" t="n">
        <f aca="false">+E40</f>
        <v>90776</v>
      </c>
      <c r="C41" s="2" t="n">
        <v>29707</v>
      </c>
      <c r="D41" s="2"/>
      <c r="E41" s="12" t="n">
        <f aca="false">+B41+C41-D41</f>
        <v>120483</v>
      </c>
      <c r="F41" s="3" t="n">
        <v>2.07</v>
      </c>
      <c r="G41" s="3" t="n">
        <f aca="false">+F41*E41</f>
        <v>249399.81</v>
      </c>
      <c r="H41" s="6" t="s">
        <v>19</v>
      </c>
      <c r="I41" s="6" t="s">
        <v>19</v>
      </c>
      <c r="J41" s="6" t="s">
        <v>19</v>
      </c>
    </row>
    <row r="42" customFormat="false" ht="11.25" hidden="false" customHeight="false" outlineLevel="0" collapsed="false">
      <c r="A42" s="11" t="n">
        <v>36342</v>
      </c>
      <c r="B42" s="2" t="n">
        <f aca="false">+E41</f>
        <v>120483</v>
      </c>
      <c r="C42" s="2"/>
      <c r="D42" s="2" t="n">
        <v>23858</v>
      </c>
      <c r="E42" s="12" t="n">
        <f aca="false">+B42+C42-D42</f>
        <v>96625</v>
      </c>
      <c r="F42" s="3" t="n">
        <v>2.11</v>
      </c>
      <c r="G42" s="3" t="n">
        <f aca="false">+F42*E42</f>
        <v>203878.75</v>
      </c>
      <c r="H42" s="6" t="s">
        <v>19</v>
      </c>
      <c r="I42" s="6" t="s">
        <v>19</v>
      </c>
      <c r="J42" s="6" t="s">
        <v>19</v>
      </c>
    </row>
    <row r="43" customFormat="false" ht="11.25" hidden="false" customHeight="false" outlineLevel="0" collapsed="false">
      <c r="A43" s="11" t="n">
        <v>36373</v>
      </c>
      <c r="B43" s="2" t="n">
        <f aca="false">+E42</f>
        <v>96625</v>
      </c>
      <c r="C43" s="2"/>
      <c r="D43" s="2" t="n">
        <v>20034</v>
      </c>
      <c r="E43" s="12" t="n">
        <f aca="false">+B43+C43-D43</f>
        <v>76591</v>
      </c>
      <c r="F43" s="3" t="n">
        <v>2.51</v>
      </c>
      <c r="G43" s="3" t="n">
        <f aca="false">+F43*E43</f>
        <v>192243.41</v>
      </c>
      <c r="H43" s="6" t="s">
        <v>19</v>
      </c>
      <c r="I43" s="6" t="s">
        <v>19</v>
      </c>
      <c r="J43" s="6" t="s">
        <v>19</v>
      </c>
    </row>
    <row r="44" customFormat="false" ht="11.25" hidden="false" customHeight="false" outlineLevel="0" collapsed="false">
      <c r="A44" s="11" t="n">
        <v>36404</v>
      </c>
      <c r="B44" s="2" t="n">
        <f aca="false">+E43</f>
        <v>76591</v>
      </c>
      <c r="C44" s="2" t="n">
        <v>6095</v>
      </c>
      <c r="D44" s="2"/>
      <c r="E44" s="12" t="n">
        <f aca="false">+B44+C44-D44</f>
        <v>82686</v>
      </c>
      <c r="F44" s="3" t="n">
        <v>2.36</v>
      </c>
      <c r="G44" s="3" t="n">
        <f aca="false">+F44*E44</f>
        <v>195138.96</v>
      </c>
      <c r="H44" s="6" t="s">
        <v>19</v>
      </c>
      <c r="I44" s="6" t="s">
        <v>19</v>
      </c>
      <c r="J44" s="6" t="s">
        <v>19</v>
      </c>
    </row>
    <row r="45" customFormat="false" ht="11.25" hidden="false" customHeight="false" outlineLevel="0" collapsed="false">
      <c r="A45" s="11" t="n">
        <v>36434</v>
      </c>
      <c r="B45" s="2" t="n">
        <f aca="false">+E44</f>
        <v>82686</v>
      </c>
      <c r="C45" s="2" t="n">
        <v>73952</v>
      </c>
      <c r="D45" s="2"/>
      <c r="E45" s="12" t="n">
        <f aca="false">+B45+C45-D45</f>
        <v>156638</v>
      </c>
      <c r="F45" s="3" t="n">
        <v>2.61</v>
      </c>
      <c r="G45" s="3" t="n">
        <f aca="false">+F45*E45</f>
        <v>408825.18</v>
      </c>
      <c r="H45" s="6" t="s">
        <v>19</v>
      </c>
      <c r="I45" s="6" t="s">
        <v>19</v>
      </c>
      <c r="J45" s="6" t="s">
        <v>19</v>
      </c>
    </row>
    <row r="46" customFormat="false" ht="11.25" hidden="false" customHeight="false" outlineLevel="0" collapsed="false">
      <c r="A46" s="11" t="n">
        <v>36465</v>
      </c>
      <c r="B46" s="2" t="n">
        <f aca="false">+E45</f>
        <v>156638</v>
      </c>
      <c r="C46" s="2"/>
      <c r="D46" s="2" t="n">
        <v>91844</v>
      </c>
      <c r="E46" s="12" t="n">
        <f aca="false">+B46+C46-D46</f>
        <v>64794</v>
      </c>
      <c r="F46" s="3" t="n">
        <v>2.17</v>
      </c>
      <c r="G46" s="3" t="n">
        <f aca="false">+F46*E46</f>
        <v>140602.98</v>
      </c>
      <c r="H46" s="6" t="s">
        <v>19</v>
      </c>
      <c r="I46" s="6" t="s">
        <v>19</v>
      </c>
      <c r="J46" s="6" t="s">
        <v>19</v>
      </c>
    </row>
    <row r="47" customFormat="false" ht="11.25" hidden="false" customHeight="false" outlineLevel="0" collapsed="false">
      <c r="A47" s="11" t="n">
        <v>36495</v>
      </c>
      <c r="B47" s="2" t="n">
        <f aca="false">+E46</f>
        <v>64794</v>
      </c>
      <c r="C47" s="2" t="n">
        <v>201425</v>
      </c>
      <c r="D47" s="2"/>
      <c r="E47" s="12" t="n">
        <f aca="false">+B47+C47-D47</f>
        <v>266219</v>
      </c>
      <c r="F47" s="3" t="n">
        <v>2.24</v>
      </c>
      <c r="G47" s="3" t="n">
        <f aca="false">+F47*E47</f>
        <v>596330.56</v>
      </c>
      <c r="H47" s="6" t="s">
        <v>19</v>
      </c>
      <c r="I47" s="6" t="s">
        <v>19</v>
      </c>
      <c r="J47" s="6" t="s">
        <v>19</v>
      </c>
    </row>
    <row r="48" customFormat="false" ht="11.25" hidden="false" customHeight="false" outlineLevel="0" collapsed="false">
      <c r="A48" s="11" t="n">
        <v>36526</v>
      </c>
      <c r="B48" s="2" t="n">
        <f aca="false">+E47</f>
        <v>266219</v>
      </c>
      <c r="C48" s="2" t="n">
        <v>83165</v>
      </c>
      <c r="D48" s="2"/>
      <c r="E48" s="12" t="n">
        <f aca="false">+B48+C48-D48</f>
        <v>349384</v>
      </c>
      <c r="F48" s="3" t="n">
        <v>2.26</v>
      </c>
      <c r="G48" s="3" t="n">
        <f aca="false">+F48*E48</f>
        <v>789607.84</v>
      </c>
      <c r="H48" s="6" t="s">
        <v>19</v>
      </c>
      <c r="I48" s="6" t="s">
        <v>19</v>
      </c>
      <c r="J48" s="6" t="s">
        <v>19</v>
      </c>
    </row>
    <row r="49" customFormat="false" ht="11.25" hidden="false" customHeight="false" outlineLevel="0" collapsed="false">
      <c r="A49" s="11" t="n">
        <v>36557</v>
      </c>
      <c r="B49" s="2" t="n">
        <f aca="false">+E48</f>
        <v>349384</v>
      </c>
      <c r="C49" s="2"/>
      <c r="D49" s="2" t="n">
        <v>243979</v>
      </c>
      <c r="E49" s="12" t="n">
        <f aca="false">+B49+C49-D49</f>
        <v>105405</v>
      </c>
      <c r="F49" s="3" t="n">
        <v>2.43</v>
      </c>
      <c r="G49" s="3" t="n">
        <f aca="false">+F49*E49</f>
        <v>256134.15</v>
      </c>
      <c r="H49" s="6" t="s">
        <v>19</v>
      </c>
      <c r="I49" s="6" t="s">
        <v>19</v>
      </c>
      <c r="J49" s="6" t="s">
        <v>19</v>
      </c>
    </row>
    <row r="50" customFormat="false" ht="11.25" hidden="false" customHeight="false" outlineLevel="0" collapsed="false">
      <c r="A50" s="11" t="n">
        <v>36586</v>
      </c>
      <c r="B50" s="2" t="n">
        <f aca="false">+E49</f>
        <v>105405</v>
      </c>
      <c r="C50" s="2" t="n">
        <v>35932</v>
      </c>
      <c r="D50" s="2"/>
      <c r="E50" s="12" t="n">
        <f aca="false">+B50+C50-D50</f>
        <v>141337</v>
      </c>
      <c r="F50" s="3" t="n">
        <v>2.64</v>
      </c>
      <c r="G50" s="3" t="n">
        <f aca="false">+F50*E50</f>
        <v>373129.68</v>
      </c>
      <c r="H50" s="6" t="s">
        <v>19</v>
      </c>
      <c r="I50" s="6" t="s">
        <v>19</v>
      </c>
      <c r="J50" s="6" t="s">
        <v>19</v>
      </c>
    </row>
    <row r="51" customFormat="false" ht="11.25" hidden="false" customHeight="false" outlineLevel="0" collapsed="false">
      <c r="A51" s="11" t="n">
        <v>36617</v>
      </c>
      <c r="B51" s="2" t="n">
        <f aca="false">+E50</f>
        <v>141337</v>
      </c>
      <c r="C51" s="2"/>
      <c r="D51" s="2" t="n">
        <v>15675</v>
      </c>
      <c r="E51" s="12" t="n">
        <f aca="false">+B51+C51-D51</f>
        <v>125662</v>
      </c>
      <c r="F51" s="3" t="n">
        <v>2.79</v>
      </c>
      <c r="G51" s="3" t="n">
        <f aca="false">+F51*E51</f>
        <v>350596.98</v>
      </c>
      <c r="H51" s="6" t="s">
        <v>19</v>
      </c>
      <c r="I51" s="6" t="s">
        <v>19</v>
      </c>
      <c r="J51" s="6" t="s">
        <v>19</v>
      </c>
    </row>
    <row r="52" customFormat="false" ht="11.25" hidden="false" customHeight="false" outlineLevel="0" collapsed="false">
      <c r="A52" s="11" t="n">
        <v>36647</v>
      </c>
      <c r="B52" s="2" t="n">
        <f aca="false">+E51</f>
        <v>125662</v>
      </c>
      <c r="C52" s="2"/>
      <c r="D52" s="2" t="n">
        <v>4177</v>
      </c>
      <c r="E52" s="12" t="n">
        <f aca="false">+B52+C52-D52</f>
        <v>121485</v>
      </c>
      <c r="F52" s="3" t="n">
        <v>3.31</v>
      </c>
      <c r="G52" s="3" t="n">
        <f aca="false">+F52*E52</f>
        <v>402115.35</v>
      </c>
      <c r="H52" s="6" t="s">
        <v>19</v>
      </c>
      <c r="I52" s="6" t="s">
        <v>19</v>
      </c>
      <c r="J52" s="6" t="s">
        <v>19</v>
      </c>
    </row>
    <row r="53" customFormat="false" ht="11.25" hidden="false" customHeight="false" outlineLevel="0" collapsed="false">
      <c r="A53" s="11" t="n">
        <v>36678</v>
      </c>
      <c r="B53" s="2" t="n">
        <f aca="false">+E52</f>
        <v>121485</v>
      </c>
      <c r="C53" s="2"/>
      <c r="D53" s="2" t="n">
        <v>55221</v>
      </c>
      <c r="E53" s="12" t="n">
        <f aca="false">+B53+C53-D53</f>
        <v>66264</v>
      </c>
      <c r="F53" s="3" t="n">
        <v>4.11</v>
      </c>
      <c r="G53" s="3" t="n">
        <f aca="false">+F53*E53</f>
        <v>272345.04</v>
      </c>
      <c r="H53" s="6" t="s">
        <v>19</v>
      </c>
      <c r="I53" s="6" t="s">
        <v>19</v>
      </c>
      <c r="J53" s="6" t="s">
        <v>19</v>
      </c>
    </row>
    <row r="54" customFormat="false" ht="11.25" hidden="false" customHeight="false" outlineLevel="0" collapsed="false">
      <c r="A54" s="11" t="n">
        <v>36708</v>
      </c>
      <c r="B54" s="2" t="n">
        <f aca="false">+E53</f>
        <v>66264</v>
      </c>
      <c r="C54" s="2" t="n">
        <v>86848</v>
      </c>
      <c r="D54" s="2"/>
      <c r="E54" s="12" t="n">
        <f aca="false">+B54+C54-D54</f>
        <v>153112</v>
      </c>
      <c r="F54" s="3" t="n">
        <v>3.85</v>
      </c>
      <c r="G54" s="3" t="n">
        <f aca="false">+F54*E54</f>
        <v>589481.2</v>
      </c>
      <c r="H54" s="6" t="s">
        <v>19</v>
      </c>
      <c r="I54" s="6" t="s">
        <v>19</v>
      </c>
      <c r="J54" s="6" t="s">
        <v>19</v>
      </c>
    </row>
    <row r="55" customFormat="false" ht="11.25" hidden="false" customHeight="false" outlineLevel="0" collapsed="false">
      <c r="A55" s="11" t="n">
        <v>36739</v>
      </c>
      <c r="B55" s="2" t="n">
        <f aca="false">+E54</f>
        <v>153112</v>
      </c>
      <c r="C55" s="2"/>
      <c r="D55" s="2" t="n">
        <f aca="false">58455</f>
        <v>58455</v>
      </c>
      <c r="E55" s="12" t="n">
        <f aca="false">+B55+C55-D55</f>
        <v>94657</v>
      </c>
      <c r="F55" s="3" t="n">
        <v>4</v>
      </c>
      <c r="G55" s="3" t="n">
        <f aca="false">+F55*E55</f>
        <v>378628</v>
      </c>
      <c r="H55" s="6" t="s">
        <v>19</v>
      </c>
      <c r="I55" s="6" t="s">
        <v>19</v>
      </c>
      <c r="J55" s="6" t="s">
        <v>19</v>
      </c>
    </row>
    <row r="56" customFormat="false" ht="11.25" hidden="false" customHeight="false" outlineLevel="0" collapsed="false">
      <c r="A56" s="11" t="n">
        <v>36770</v>
      </c>
      <c r="B56" s="2" t="n">
        <f aca="false">+E55</f>
        <v>94657</v>
      </c>
      <c r="C56" s="2" t="n">
        <v>107934</v>
      </c>
      <c r="D56" s="2"/>
      <c r="E56" s="12" t="n">
        <f aca="false">+B56+C56-D56</f>
        <v>202591</v>
      </c>
      <c r="F56" s="3" t="n">
        <v>4.64</v>
      </c>
      <c r="G56" s="3" t="n">
        <f aca="false">+F56*E56</f>
        <v>940022.24</v>
      </c>
      <c r="H56" s="6" t="s">
        <v>19</v>
      </c>
      <c r="I56" s="6" t="s">
        <v>19</v>
      </c>
      <c r="J56" s="6" t="s">
        <v>19</v>
      </c>
    </row>
    <row r="57" customFormat="false" ht="11.25" hidden="false" customHeight="false" outlineLevel="0" collapsed="false">
      <c r="A57" s="11" t="n">
        <v>36800</v>
      </c>
      <c r="B57" s="2" t="n">
        <f aca="false">+E56</f>
        <v>202591</v>
      </c>
      <c r="C57" s="2" t="n">
        <v>60400</v>
      </c>
      <c r="D57" s="2"/>
      <c r="E57" s="12" t="n">
        <f aca="false">+B57+C57-D57</f>
        <v>262991</v>
      </c>
      <c r="F57" s="3" t="n">
        <v>4.79</v>
      </c>
      <c r="G57" s="3" t="n">
        <f aca="false">+F57*E57</f>
        <v>1259726.89</v>
      </c>
      <c r="H57" s="6" t="s">
        <v>19</v>
      </c>
      <c r="I57" s="6" t="s">
        <v>19</v>
      </c>
      <c r="J57" s="6" t="s">
        <v>19</v>
      </c>
    </row>
    <row r="58" customFormat="false" ht="11.25" hidden="false" customHeight="false" outlineLevel="0" collapsed="false">
      <c r="A58" s="11" t="n">
        <v>36831</v>
      </c>
      <c r="B58" s="2" t="n">
        <f aca="false">+E57</f>
        <v>262991</v>
      </c>
      <c r="C58" s="2" t="n">
        <v>30132</v>
      </c>
      <c r="D58" s="2"/>
      <c r="E58" s="12" t="n">
        <f aca="false">+B58+C58-D58</f>
        <v>293123</v>
      </c>
      <c r="F58" s="3" t="n">
        <v>5.37</v>
      </c>
      <c r="G58" s="3" t="n">
        <f aca="false">+F58*E58</f>
        <v>1574070.51</v>
      </c>
      <c r="H58" s="6" t="s">
        <v>19</v>
      </c>
      <c r="I58" s="6" t="s">
        <v>19</v>
      </c>
      <c r="J58" s="6" t="s">
        <v>19</v>
      </c>
    </row>
    <row r="59" customFormat="false" ht="11.25" hidden="false" customHeight="false" outlineLevel="0" collapsed="false">
      <c r="A59" s="11" t="n">
        <v>36861</v>
      </c>
      <c r="B59" s="2" t="n">
        <f aca="false">+E58</f>
        <v>293123</v>
      </c>
      <c r="C59" s="2"/>
      <c r="D59" s="2" t="n">
        <v>13937</v>
      </c>
      <c r="E59" s="12" t="n">
        <f aca="false">+B59+C59-D59</f>
        <v>279186</v>
      </c>
      <c r="F59" s="3" t="n">
        <v>8.41</v>
      </c>
      <c r="G59" s="3" t="n">
        <f aca="false">+F59*E59</f>
        <v>2347954.26</v>
      </c>
      <c r="H59" s="6" t="s">
        <v>19</v>
      </c>
      <c r="I59" s="6" t="s">
        <v>19</v>
      </c>
      <c r="J59" s="6" t="s">
        <v>19</v>
      </c>
    </row>
    <row r="60" customFormat="false" ht="11.25" hidden="false" customHeight="false" outlineLevel="0" collapsed="false">
      <c r="A60" s="11" t="n">
        <v>36922</v>
      </c>
      <c r="B60" s="2" t="n">
        <f aca="false">+E59</f>
        <v>279186</v>
      </c>
      <c r="C60" s="2" t="n">
        <v>15232</v>
      </c>
      <c r="D60" s="2"/>
      <c r="E60" s="12" t="n">
        <f aca="false">+B60+C60-D60</f>
        <v>294418</v>
      </c>
      <c r="F60" s="3" t="n">
        <v>8.21</v>
      </c>
      <c r="G60" s="3" t="n">
        <f aca="false">+F60*E60</f>
        <v>2417171.78</v>
      </c>
      <c r="H60" s="6" t="s">
        <v>19</v>
      </c>
      <c r="I60" s="6" t="s">
        <v>19</v>
      </c>
      <c r="J60" s="6" t="s">
        <v>19</v>
      </c>
    </row>
    <row r="61" customFormat="false" ht="11.25" hidden="false" customHeight="false" outlineLevel="0" collapsed="false">
      <c r="A61" s="11" t="n">
        <v>36950</v>
      </c>
      <c r="B61" s="2" t="n">
        <f aca="false">+E60</f>
        <v>294418</v>
      </c>
      <c r="C61" s="2"/>
      <c r="D61" s="2" t="n">
        <v>17746</v>
      </c>
      <c r="E61" s="12" t="n">
        <f aca="false">+B61+C61-D61</f>
        <v>276672</v>
      </c>
      <c r="F61" s="3" t="n">
        <v>5.62</v>
      </c>
      <c r="G61" s="3" t="n">
        <f aca="false">+F61*E61</f>
        <v>1554896.64</v>
      </c>
      <c r="H61" s="6" t="s">
        <v>19</v>
      </c>
      <c r="I61" s="6" t="s">
        <v>19</v>
      </c>
      <c r="J61" s="6" t="s">
        <v>19</v>
      </c>
    </row>
    <row r="63" customFormat="false" ht="12" hidden="false" customHeight="false" outlineLevel="0" collapsed="false">
      <c r="B63" s="2" t="s">
        <v>20</v>
      </c>
      <c r="E63" s="13" t="n">
        <f aca="false">+E61+E10</f>
        <v>2202244</v>
      </c>
      <c r="G63" s="14" t="n">
        <f aca="false">+G61+G10</f>
        <v>8698768.76</v>
      </c>
    </row>
    <row r="64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2001-03-12T18:21:20Z</dcterms:created>
  <dc:creator>ET&amp;S</dc:creator>
  <dc:description/>
  <dc:language>en-US</dc:language>
  <cp:lastModifiedBy>ET&amp;S</cp:lastModifiedBy>
  <cp:lastPrinted>2001-03-12T18:41:28Z</cp:lastPrinted>
  <cp:revision>0</cp:revision>
  <dc:subject/>
  <dc:title/>
</cp:coreProperties>
</file>