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gentina" sheetId="1" state="visible" r:id="rId3"/>
  </sheets>
  <definedNames>
    <definedName function="false" hidden="false" localSheetId="0" name="_xlnm.Print_Area" vbProcedure="false">Argentina!$A$1:$Z$64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<sst xmlns="http://schemas.openxmlformats.org/spreadsheetml/2006/main" count="196" uniqueCount="105">
  <si>
    <t xml:space="preserve">ANALYSIS OF TRANSACTIONS</t>
  </si>
  <si>
    <t xml:space="preserve"> IN ARGENTINA POWER INDUSTRY</t>
  </si>
  <si>
    <t xml:space="preserve">(US$ MM)</t>
  </si>
  <si>
    <t xml:space="preserve">HYDROELECTRIC GENERATION </t>
  </si>
  <si>
    <t xml:space="preserve">Average</t>
  </si>
  <si>
    <t xml:space="preserve">Total</t>
  </si>
  <si>
    <t xml:space="preserve">Enterprise </t>
  </si>
  <si>
    <t xml:space="preserve">Date</t>
  </si>
  <si>
    <t xml:space="preserve">Installed</t>
  </si>
  <si>
    <t xml:space="preserve">Prodn.</t>
  </si>
  <si>
    <t xml:space="preserve">Capacity</t>
  </si>
  <si>
    <t xml:space="preserve">Purchase</t>
  </si>
  <si>
    <t xml:space="preserve">%</t>
  </si>
  <si>
    <t xml:space="preserve">Assumed</t>
  </si>
  <si>
    <t xml:space="preserve">Add.</t>
  </si>
  <si>
    <t xml:space="preserve">Value</t>
  </si>
  <si>
    <t xml:space="preserve">Target</t>
  </si>
  <si>
    <t xml:space="preserve">Acquiror</t>
  </si>
  <si>
    <t xml:space="preserve">Announced</t>
  </si>
  <si>
    <t xml:space="preserve">MW</t>
  </si>
  <si>
    <t xml:space="preserve">GWh</t>
  </si>
  <si>
    <t xml:space="preserve">Factor</t>
  </si>
  <si>
    <t xml:space="preserve">Price</t>
  </si>
  <si>
    <t xml:space="preserve">Acquired</t>
  </si>
  <si>
    <t xml:space="preserve">Equivalent</t>
  </si>
  <si>
    <t xml:space="preserve">Net Debt</t>
  </si>
  <si>
    <t xml:space="preserve">Invest.</t>
  </si>
  <si>
    <t xml:space="preserve">Per kW</t>
  </si>
  <si>
    <t xml:space="preserve">Per MWh</t>
  </si>
  <si>
    <t xml:space="preserve">Alicura </t>
  </si>
  <si>
    <t xml:space="preserve">Southern/Bemberg/Harza</t>
  </si>
  <si>
    <t xml:space="preserve">7/93</t>
  </si>
  <si>
    <t xml:space="preserve">N/A</t>
  </si>
  <si>
    <t xml:space="preserve">Cerros Colorados </t>
  </si>
  <si>
    <t xml:space="preserve">Dominion/Louis Dreyfus</t>
  </si>
  <si>
    <r>
      <rPr>
        <sz val="10"/>
        <color rgb="FF000000"/>
        <rFont val="Times New Roman"/>
        <family val="1"/>
      </rPr>
      <t xml:space="preserve">El Chocon </t>
    </r>
    <r>
      <rPr>
        <sz val="8"/>
        <color rgb="FF000000"/>
        <rFont val="Times New Roman"/>
        <family val="1"/>
      </rPr>
      <t xml:space="preserve">(1)</t>
    </r>
  </si>
  <si>
    <t xml:space="preserve">CMS/Endesa (Chile)/BEA</t>
  </si>
  <si>
    <r>
      <rPr>
        <sz val="10"/>
        <color rgb="FF000000"/>
        <rFont val="Times New Roman"/>
        <family val="1"/>
      </rPr>
      <t xml:space="preserve">Piedra del Aguila </t>
    </r>
    <r>
      <rPr>
        <sz val="8"/>
        <color rgb="FF000000"/>
        <rFont val="Times New Roman"/>
        <family val="1"/>
      </rPr>
      <t xml:space="preserve">(2)</t>
    </r>
  </si>
  <si>
    <t xml:space="preserve">Duke/TransAlta/Chilgener</t>
  </si>
  <si>
    <t xml:space="preserve">11/93</t>
  </si>
  <si>
    <t xml:space="preserve">Los Nihuiles </t>
  </si>
  <si>
    <t xml:space="preserve">EDF/Banco de Galicia</t>
  </si>
  <si>
    <t xml:space="preserve">5/94</t>
  </si>
  <si>
    <t xml:space="preserve">Rio Diamante</t>
  </si>
  <si>
    <r>
      <rPr>
        <sz val="10"/>
        <color rgb="FF000000"/>
        <rFont val="Times New Roman"/>
        <family val="1"/>
      </rPr>
      <t xml:space="preserve">Florentino Ameghino</t>
    </r>
    <r>
      <rPr>
        <sz val="8"/>
        <color rgb="FF000000"/>
        <rFont val="Times New Roman"/>
        <family val="1"/>
      </rPr>
      <t xml:space="preserve"> </t>
    </r>
  </si>
  <si>
    <t xml:space="preserve">Camuzzi</t>
  </si>
  <si>
    <t xml:space="preserve">9/94</t>
  </si>
  <si>
    <t xml:space="preserve">Futaleufu</t>
  </si>
  <si>
    <t xml:space="preserve">Aluminio Argentino </t>
  </si>
  <si>
    <t xml:space="preserve">5/95</t>
  </si>
  <si>
    <t xml:space="preserve">Rio Juramento </t>
  </si>
  <si>
    <t xml:space="preserve">AES Corp.</t>
  </si>
  <si>
    <t xml:space="preserve">10/95</t>
  </si>
  <si>
    <t xml:space="preserve">Pichi Picún Leufú</t>
  </si>
  <si>
    <t xml:space="preserve">Perez Companc</t>
  </si>
  <si>
    <t xml:space="preserve">1998</t>
  </si>
  <si>
    <r>
      <rPr>
        <sz val="10"/>
        <color rgb="FF000000"/>
        <rFont val="Times New Roman"/>
        <family val="1"/>
      </rPr>
      <t xml:space="preserve">Cerros Colorados </t>
    </r>
    <r>
      <rPr>
        <sz val="8"/>
        <color rgb="FF000000"/>
        <rFont val="Times New Roman"/>
        <family val="1"/>
      </rPr>
      <t xml:space="preserve">(3)</t>
    </r>
  </si>
  <si>
    <t xml:space="preserve">Duke</t>
  </si>
  <si>
    <t xml:space="preserve">8/99</t>
  </si>
  <si>
    <t xml:space="preserve">01/00</t>
  </si>
  <si>
    <t xml:space="preserve">     Average</t>
  </si>
  <si>
    <r>
      <rPr>
        <i val="true"/>
        <sz val="8"/>
        <color rgb="FF000000"/>
        <rFont val="Times New Roman"/>
        <family val="0"/>
      </rPr>
      <t xml:space="preserve">(1)  </t>
    </r>
    <r>
      <rPr>
        <i val="true"/>
        <sz val="10"/>
        <color rgb="FF000000"/>
        <rFont val="Times New Roman"/>
        <family val="0"/>
      </rPr>
      <t xml:space="preserve">In 1995, the consortium increased its interest to 68.1%.</t>
    </r>
  </si>
  <si>
    <r>
      <rPr>
        <i val="true"/>
        <sz val="8"/>
        <color rgb="FF000000"/>
        <rFont val="Times New Roman"/>
        <family val="0"/>
      </rPr>
      <t xml:space="preserve">(2)  </t>
    </r>
    <r>
      <rPr>
        <i val="true"/>
        <sz val="10"/>
        <color rgb="FF000000"/>
        <rFont val="Times New Roman"/>
        <family val="0"/>
      </rPr>
      <t xml:space="preserve">Dec 1999, Gener (ex-Chilgener) bought the shares of Transalta and Duke. They have now the control by themselves. This was part of big transaction assets in Latin America between Duke and Gener.</t>
    </r>
  </si>
  <si>
    <r>
      <rPr>
        <i val="true"/>
        <sz val="8"/>
        <color rgb="FF000000"/>
        <rFont val="Times New Roman"/>
        <family val="0"/>
      </rPr>
      <t xml:space="preserve">(3)  </t>
    </r>
    <r>
      <rPr>
        <i val="true"/>
        <sz val="10"/>
        <color rgb="FF000000"/>
        <rFont val="Times New Roman"/>
        <family val="0"/>
      </rPr>
      <t xml:space="preserve">This was part of a big transaction of assets in Latin America between Dominion and Duke.</t>
    </r>
  </si>
  <si>
    <t xml:space="preserve">THERMAL GENERATION </t>
  </si>
  <si>
    <r>
      <rPr>
        <sz val="10"/>
        <color rgb="FF000000"/>
        <rFont val="Times New Roman"/>
        <family val="1"/>
      </rPr>
      <t xml:space="preserve">Central Puerto </t>
    </r>
    <r>
      <rPr>
        <sz val="8"/>
        <color rgb="FF000000"/>
        <rFont val="Times New Roman"/>
        <family val="1"/>
      </rPr>
      <t xml:space="preserve">(1)</t>
    </r>
  </si>
  <si>
    <t xml:space="preserve">Chilgener/Chilquinta/Pacifico</t>
  </si>
  <si>
    <t xml:space="preserve">4/92</t>
  </si>
  <si>
    <r>
      <rPr>
        <sz val="10"/>
        <color rgb="FF000000"/>
        <rFont val="Times New Roman"/>
        <family val="1"/>
      </rPr>
      <t xml:space="preserve">Central Costanera </t>
    </r>
    <r>
      <rPr>
        <sz val="8"/>
        <color rgb="FF000000"/>
        <rFont val="Times New Roman"/>
        <family val="1"/>
      </rPr>
      <t xml:space="preserve">(2)</t>
    </r>
  </si>
  <si>
    <t xml:space="preserve">Endesa (Ch)/Enersis/Perez/Entergy</t>
  </si>
  <si>
    <t xml:space="preserve">5/92</t>
  </si>
  <si>
    <t xml:space="preserve">Central Alto Valle</t>
  </si>
  <si>
    <t xml:space="preserve">Dominion/Electric Coop.</t>
  </si>
  <si>
    <t xml:space="preserve">8/92</t>
  </si>
  <si>
    <r>
      <rPr>
        <sz val="10"/>
        <color rgb="FF000000"/>
        <rFont val="Times New Roman"/>
        <family val="1"/>
      </rPr>
      <t xml:space="preserve">Guemes </t>
    </r>
    <r>
      <rPr>
        <sz val="8"/>
        <color rgb="FF000000"/>
        <rFont val="Times New Roman"/>
        <family val="1"/>
      </rPr>
      <t xml:space="preserve">(3)</t>
    </r>
  </si>
  <si>
    <t xml:space="preserve">Duke/Iberdrola/Com. Plata</t>
  </si>
  <si>
    <t xml:space="preserve">9/92</t>
  </si>
  <si>
    <r>
      <rPr>
        <sz val="10"/>
        <color rgb="FF000000"/>
        <rFont val="Times New Roman"/>
        <family val="1"/>
      </rPr>
      <t xml:space="preserve">Dock Sud </t>
    </r>
    <r>
      <rPr>
        <sz val="8"/>
        <color rgb="FF000000"/>
        <rFont val="Times New Roman"/>
        <family val="1"/>
      </rPr>
      <t xml:space="preserve">(4)</t>
    </r>
  </si>
  <si>
    <t xml:space="preserve">Polledo</t>
  </si>
  <si>
    <t xml:space="preserve">Pedro de Mendoza</t>
  </si>
  <si>
    <t xml:space="preserve">Acindar/Massuh</t>
  </si>
  <si>
    <t xml:space="preserve">CT Noroeste Argentino</t>
  </si>
  <si>
    <t xml:space="preserve">Iate/FATLyF</t>
  </si>
  <si>
    <t xml:space="preserve">3/93</t>
  </si>
  <si>
    <r>
      <rPr>
        <sz val="10"/>
        <color rgb="FF000000"/>
        <rFont val="Times New Roman"/>
        <family val="1"/>
      </rPr>
      <t xml:space="preserve">San Nicolas </t>
    </r>
    <r>
      <rPr>
        <sz val="8"/>
        <color rgb="FF000000"/>
        <rFont val="Times New Roman"/>
        <family val="1"/>
      </rPr>
      <t xml:space="preserve">(5)</t>
    </r>
  </si>
  <si>
    <t xml:space="preserve">CMS/AES/CEA/Ormas</t>
  </si>
  <si>
    <t xml:space="preserve">4/93</t>
  </si>
  <si>
    <t xml:space="preserve">CT Patagonicas</t>
  </si>
  <si>
    <t xml:space="preserve">Iate/FATLyF/Eleprint</t>
  </si>
  <si>
    <r>
      <rPr>
        <sz val="10"/>
        <color rgb="FF000000"/>
        <rFont val="Times New Roman"/>
        <family val="1"/>
      </rPr>
      <t xml:space="preserve">Lujan de Cuyo </t>
    </r>
    <r>
      <rPr>
        <sz val="8"/>
        <color rgb="FF000000"/>
        <rFont val="Times New Roman"/>
        <family val="1"/>
      </rPr>
      <t xml:space="preserve">(6)</t>
    </r>
  </si>
  <si>
    <t xml:space="preserve">CMS/Ormas</t>
  </si>
  <si>
    <t xml:space="preserve">6/94</t>
  </si>
  <si>
    <t xml:space="preserve">San Juan</t>
  </si>
  <si>
    <t xml:space="preserve">Piedra Buena</t>
  </si>
  <si>
    <t xml:space="preserve">7/97</t>
  </si>
  <si>
    <t xml:space="preserve">Arcor</t>
  </si>
  <si>
    <t xml:space="preserve">Enron</t>
  </si>
  <si>
    <t xml:space="preserve">5/00</t>
  </si>
  <si>
    <r>
      <rPr>
        <i val="true"/>
        <sz val="8"/>
        <color rgb="FF000000"/>
        <rFont val="Times New Roman"/>
        <family val="0"/>
      </rPr>
      <t xml:space="preserve">(1)</t>
    </r>
    <r>
      <rPr>
        <i val="true"/>
        <sz val="10"/>
        <color rgb="FF000000"/>
        <rFont val="Times New Roman"/>
        <family val="0"/>
      </rPr>
      <t xml:space="preserve">  May 1999, Gener (ex-Chilgener) bought the shares of Chilquinta (PS&amp;G) and Pacifico. They have the control by themselves.</t>
    </r>
  </si>
  <si>
    <r>
      <rPr>
        <i val="true"/>
        <sz val="8"/>
        <color rgb="FF000000"/>
        <rFont val="Times New Roman"/>
        <family val="0"/>
      </rPr>
      <t xml:space="preserve">(2)</t>
    </r>
    <r>
      <rPr>
        <i val="true"/>
        <sz val="10"/>
        <color rgb="FF000000"/>
        <rFont val="Times New Roman"/>
        <family val="0"/>
      </rPr>
      <t xml:space="preserve">  Enersis and Cinergy have subsequently divested their interests.  In 12/96, KLT Power (Kansas City Power &amp; Light) purchased Perez Companc's interest.</t>
    </r>
  </si>
  <si>
    <r>
      <rPr>
        <i val="true"/>
        <sz val="8"/>
        <color rgb="FF000000"/>
        <rFont val="Times New Roman"/>
        <family val="0"/>
      </rPr>
      <t xml:space="preserve">(3)</t>
    </r>
    <r>
      <rPr>
        <i val="true"/>
        <sz val="10"/>
        <color rgb="FF000000"/>
        <rFont val="Times New Roman"/>
        <family val="0"/>
      </rPr>
      <t xml:space="preserve">  Feb´99 Management Buy-Out 2MM$ aprox. (The owners give the company to the management. Apr´99 default start.)</t>
    </r>
  </si>
  <si>
    <r>
      <rPr>
        <i val="true"/>
        <sz val="8"/>
        <color rgb="FF000000"/>
        <rFont val="Times New Roman"/>
        <family val="0"/>
      </rPr>
      <t xml:space="preserve">(4) </t>
    </r>
    <r>
      <rPr>
        <i val="true"/>
        <sz val="10"/>
        <color rgb="FF000000"/>
        <rFont val="Times New Roman"/>
        <family val="0"/>
      </rPr>
      <t xml:space="preserve"> In 10/93, British Gas acquired 45% of the plant from Polledo.  In 1996, Polledo and British Gas sold their shares to Astra Compania Argentina.  In 6/96, Repsol and Endesa (Spain) acquired a </t>
    </r>
  </si>
  <si>
    <t xml:space="preserve">      37.7% interest from Astra.</t>
  </si>
  <si>
    <r>
      <rPr>
        <i val="true"/>
        <sz val="8"/>
        <color rgb="FF000000"/>
        <rFont val="Times New Roman"/>
        <family val="0"/>
      </rPr>
      <t xml:space="preserve">(5)</t>
    </r>
    <r>
      <rPr>
        <i val="true"/>
        <sz val="10"/>
        <color rgb="FF000000"/>
        <rFont val="Times New Roman"/>
        <family val="0"/>
      </rPr>
      <t xml:space="preserve">  In 1995, AES bought out Ormas and CMS, increasing its interest in the consortium to 80%, with CEA holding the remaining 20% interest.</t>
    </r>
  </si>
  <si>
    <r>
      <rPr>
        <i val="true"/>
        <sz val="8"/>
        <color rgb="FF000000"/>
        <rFont val="Times New Roman"/>
        <family val="0"/>
      </rPr>
      <t xml:space="preserve">(6)</t>
    </r>
    <r>
      <rPr>
        <i val="true"/>
        <sz val="10"/>
        <color rgb="FF000000"/>
        <rFont val="Times New Roman"/>
        <family val="0"/>
      </rPr>
      <t xml:space="preserve">  CMS has since bought out Ormas and has increased its interest to 81%.</t>
    </r>
  </si>
</sst>
</file>

<file path=xl/styles.xml><?xml version="1.0" encoding="utf-8"?>
<styleSheet xmlns="http://schemas.openxmlformats.org/spreadsheetml/2006/main">
  <numFmts count="14">
    <numFmt numFmtId="164" formatCode="00000"/>
    <numFmt numFmtId="165" formatCode="0_);[RED]\(0\)"/>
    <numFmt numFmtId="166" formatCode="\$#,##0.0_);&quot;($&quot;#,##0.0\)"/>
    <numFmt numFmtId="167" formatCode="0%"/>
    <numFmt numFmtId="168" formatCode="@"/>
    <numFmt numFmtId="169" formatCode="[$-409]#,##0_);\(#,##0\)"/>
    <numFmt numFmtId="170" formatCode="0.0%"/>
    <numFmt numFmtId="171" formatCode="\$#,##0_);&quot;($&quot;#,##0\)"/>
    <numFmt numFmtId="172" formatCode="#,##0.0\ "/>
    <numFmt numFmtId="173" formatCode="#,##0.0"/>
    <numFmt numFmtId="174" formatCode="#,##0\ "/>
    <numFmt numFmtId="175" formatCode="#,##0"/>
    <numFmt numFmtId="176" formatCode="\$#,##0.00_);&quot;($&quot;#,##0.00\)"/>
    <numFmt numFmtId="177" formatCode="#,##0.0_);\(#,##0.0\)"/>
  </numFmts>
  <fonts count="18">
    <font>
      <sz val="10"/>
      <color rgb="FF0000FF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u val="single"/>
      <sz val="12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Times New Roman"/>
      <family val="1"/>
    </font>
    <font>
      <sz val="8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8"/>
      <color rgb="FF000000"/>
      <name val="Times New Roman"/>
      <family val="0"/>
    </font>
    <font>
      <i val="true"/>
      <sz val="10"/>
      <color rgb="FF000000"/>
      <name val="Times New Roman"/>
      <family val="0"/>
    </font>
    <font>
      <b val="true"/>
      <i val="true"/>
      <sz val="10"/>
      <color rgb="FF000000"/>
      <name val="Times New Roman"/>
      <family val="1"/>
    </font>
    <font>
      <i val="true"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19.7"/>
    <col collapsed="false" customWidth="true" hidden="false" outlineLevel="0" max="3" min="3" style="1" width="30.7"/>
    <col collapsed="false" customWidth="true" hidden="false" outlineLevel="0" max="4" min="4" style="2" width="10.41"/>
    <col collapsed="false" customWidth="true" hidden="false" outlineLevel="0" max="5" min="5" style="1" width="0.7"/>
    <col collapsed="false" customWidth="true" hidden="false" outlineLevel="0" max="6" min="6" style="1" width="10.28"/>
    <col collapsed="false" customWidth="true" hidden="false" outlineLevel="0" max="7" min="7" style="1" width="0.7"/>
    <col collapsed="false" customWidth="true" hidden="false" outlineLevel="0" max="8" min="8" style="1" width="12.56"/>
    <col collapsed="false" customWidth="true" hidden="false" outlineLevel="0" max="9" min="9" style="1" width="0.7"/>
    <col collapsed="false" customWidth="true" hidden="true" outlineLevel="0" max="10" min="10" style="1" width="7.7"/>
    <col collapsed="false" customWidth="true" hidden="true" outlineLevel="0" max="11" min="11" style="1" width="1.85"/>
    <col collapsed="false" customWidth="true" hidden="false" outlineLevel="0" max="12" min="12" style="1" width="8.85"/>
    <col collapsed="false" customWidth="true" hidden="false" outlineLevel="0" max="13" min="13" style="1" width="0.7"/>
    <col collapsed="false" customWidth="true" hidden="false" outlineLevel="0" max="14" min="14" style="1" width="9.28"/>
    <col collapsed="false" customWidth="true" hidden="false" outlineLevel="0" max="15" min="15" style="1" width="0.7"/>
    <col collapsed="false" customWidth="true" hidden="false" outlineLevel="0" max="16" min="16" style="1" width="9.7"/>
    <col collapsed="false" customWidth="true" hidden="false" outlineLevel="0" max="17" min="17" style="1" width="0.7"/>
    <col collapsed="false" customWidth="true" hidden="false" outlineLevel="0" max="18" min="18" style="1" width="9.56"/>
    <col collapsed="false" customWidth="true" hidden="false" outlineLevel="0" max="19" min="19" style="1" width="0.7"/>
    <col collapsed="false" customWidth="true" hidden="false" outlineLevel="0" max="20" min="20" style="1" width="10.71"/>
    <col collapsed="false" customWidth="true" hidden="false" outlineLevel="0" max="21" min="21" style="1" width="0.7"/>
    <col collapsed="false" customWidth="true" hidden="false" outlineLevel="0" max="22" min="22" style="1" width="9.7"/>
    <col collapsed="false" customWidth="true" hidden="false" outlineLevel="0" max="23" min="23" style="1" width="0.85"/>
    <col collapsed="false" customWidth="true" hidden="false" outlineLevel="0" max="24" min="24" style="1" width="9.7"/>
    <col collapsed="false" customWidth="true" hidden="false" outlineLevel="0" max="25" min="25" style="1" width="0.85"/>
    <col collapsed="false" customWidth="true" hidden="false" outlineLevel="0" max="26" min="26" style="1" width="9.7"/>
    <col collapsed="false" customWidth="false" hidden="false" outlineLevel="0" max="27" min="27" style="1" width="9.14"/>
    <col collapsed="false" customWidth="true" hidden="false" outlineLevel="0" max="30" min="28" style="1" width="11.7"/>
    <col collapsed="false" customWidth="false" hidden="false" outlineLevel="0" max="257" min="31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.75" hidden="false" customHeight="false" outlineLevel="0" collapsed="false">
      <c r="A4" s="5"/>
      <c r="B4" s="5"/>
      <c r="C4" s="5"/>
      <c r="D4" s="6"/>
      <c r="E4" s="7"/>
      <c r="F4" s="8"/>
      <c r="G4" s="8"/>
      <c r="H4" s="9"/>
      <c r="I4" s="9"/>
      <c r="J4" s="9"/>
      <c r="K4" s="7"/>
      <c r="L4" s="10"/>
      <c r="M4" s="10"/>
      <c r="N4" s="10"/>
      <c r="O4" s="10"/>
      <c r="P4" s="10"/>
      <c r="Q4" s="10"/>
      <c r="R4" s="10"/>
      <c r="S4" s="10"/>
      <c r="T4" s="10"/>
      <c r="U4" s="7"/>
      <c r="V4" s="10"/>
      <c r="W4" s="10"/>
      <c r="X4" s="10"/>
      <c r="Y4" s="10"/>
      <c r="Z4" s="11"/>
    </row>
    <row r="5" customFormat="false" ht="15.75" hidden="false" customHeight="true" outlineLevel="0" collapsed="false">
      <c r="A5" s="12" t="s">
        <v>3</v>
      </c>
      <c r="B5" s="5"/>
      <c r="C5" s="5"/>
      <c r="D5" s="6"/>
      <c r="E5" s="7"/>
      <c r="F5" s="8"/>
      <c r="G5" s="8"/>
      <c r="H5" s="9"/>
      <c r="I5" s="9"/>
      <c r="J5" s="9"/>
      <c r="K5" s="7"/>
      <c r="L5" s="10"/>
      <c r="M5" s="10"/>
      <c r="N5" s="10"/>
      <c r="O5" s="10"/>
      <c r="P5" s="10"/>
      <c r="Q5" s="10"/>
      <c r="R5" s="10"/>
      <c r="S5" s="10"/>
      <c r="T5" s="10"/>
      <c r="U5" s="7"/>
      <c r="V5" s="10"/>
      <c r="W5" s="10"/>
      <c r="X5" s="10"/>
      <c r="Y5" s="10"/>
      <c r="Z5" s="11"/>
    </row>
    <row r="6" customFormat="false" ht="9" hidden="false" customHeight="true" outlineLevel="0" collapsed="false">
      <c r="A6" s="13"/>
      <c r="B6" s="14"/>
      <c r="C6" s="14"/>
      <c r="D6" s="6"/>
      <c r="E6" s="6"/>
      <c r="F6" s="15"/>
      <c r="G6" s="15"/>
      <c r="H6" s="15"/>
      <c r="I6" s="15"/>
      <c r="J6" s="15"/>
      <c r="K6" s="6"/>
      <c r="L6" s="16"/>
      <c r="M6" s="16"/>
      <c r="N6" s="16"/>
      <c r="O6" s="16"/>
      <c r="P6" s="16"/>
      <c r="Q6" s="16"/>
      <c r="R6" s="16"/>
      <c r="S6" s="16"/>
      <c r="T6" s="16"/>
      <c r="U6" s="6"/>
      <c r="V6" s="16"/>
      <c r="W6" s="16"/>
      <c r="X6" s="16"/>
      <c r="Y6" s="16"/>
    </row>
    <row r="7" customFormat="false" ht="12.75" hidden="false" customHeight="false" outlineLevel="0" collapsed="false">
      <c r="B7" s="17"/>
      <c r="C7" s="17"/>
      <c r="D7" s="18"/>
      <c r="E7" s="19"/>
      <c r="F7" s="20"/>
      <c r="G7" s="20"/>
      <c r="H7" s="20" t="s">
        <v>4</v>
      </c>
      <c r="I7" s="20"/>
      <c r="J7" s="20"/>
      <c r="K7" s="19"/>
      <c r="L7" s="21" t="s">
        <v>5</v>
      </c>
      <c r="M7" s="21"/>
      <c r="N7" s="21"/>
      <c r="O7" s="21"/>
      <c r="P7" s="21"/>
      <c r="Q7" s="21"/>
      <c r="R7" s="21"/>
      <c r="S7" s="21"/>
      <c r="T7" s="21"/>
      <c r="U7" s="19"/>
      <c r="V7" s="21"/>
      <c r="W7" s="21"/>
      <c r="X7" s="22" t="s">
        <v>6</v>
      </c>
      <c r="Y7" s="23"/>
      <c r="Z7" s="24" t="s">
        <v>6</v>
      </c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17"/>
      <c r="AR7" s="17"/>
      <c r="AS7" s="17"/>
      <c r="AT7" s="17"/>
      <c r="AU7" s="17"/>
      <c r="AV7" s="17"/>
    </row>
    <row r="8" customFormat="false" ht="12.75" hidden="false" customHeight="false" outlineLevel="0" collapsed="false">
      <c r="B8" s="17"/>
      <c r="C8" s="17"/>
      <c r="D8" s="19" t="s">
        <v>7</v>
      </c>
      <c r="E8" s="19"/>
      <c r="F8" s="20" t="s">
        <v>8</v>
      </c>
      <c r="G8" s="20"/>
      <c r="H8" s="20" t="s">
        <v>9</v>
      </c>
      <c r="I8" s="20"/>
      <c r="J8" s="20" t="s">
        <v>10</v>
      </c>
      <c r="K8" s="19"/>
      <c r="L8" s="21" t="s">
        <v>11</v>
      </c>
      <c r="M8" s="21"/>
      <c r="N8" s="21" t="s">
        <v>12</v>
      </c>
      <c r="O8" s="21"/>
      <c r="P8" s="26" t="n">
        <v>1</v>
      </c>
      <c r="Q8" s="21"/>
      <c r="R8" s="21" t="s">
        <v>13</v>
      </c>
      <c r="S8" s="21"/>
      <c r="T8" s="21" t="s">
        <v>14</v>
      </c>
      <c r="U8" s="19"/>
      <c r="V8" s="21" t="s">
        <v>6</v>
      </c>
      <c r="W8" s="21"/>
      <c r="X8" s="27" t="s">
        <v>15</v>
      </c>
      <c r="Y8" s="21"/>
      <c r="Z8" s="28" t="s">
        <v>15</v>
      </c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17"/>
      <c r="AR8" s="17"/>
      <c r="AS8" s="17"/>
      <c r="AT8" s="17"/>
      <c r="AU8" s="17"/>
      <c r="AV8" s="17"/>
    </row>
    <row r="9" customFormat="false" ht="12.75" hidden="false" customHeight="true" outlineLevel="0" collapsed="false">
      <c r="A9" s="29"/>
      <c r="B9" s="29" t="s">
        <v>16</v>
      </c>
      <c r="C9" s="29" t="s">
        <v>17</v>
      </c>
      <c r="D9" s="30" t="s">
        <v>18</v>
      </c>
      <c r="E9" s="30"/>
      <c r="F9" s="31" t="s">
        <v>19</v>
      </c>
      <c r="G9" s="31"/>
      <c r="H9" s="31" t="s">
        <v>20</v>
      </c>
      <c r="I9" s="31"/>
      <c r="J9" s="31" t="s">
        <v>21</v>
      </c>
      <c r="K9" s="30"/>
      <c r="L9" s="32" t="s">
        <v>22</v>
      </c>
      <c r="M9" s="32"/>
      <c r="N9" s="32" t="s">
        <v>23</v>
      </c>
      <c r="O9" s="32"/>
      <c r="P9" s="32" t="s">
        <v>24</v>
      </c>
      <c r="Q9" s="32"/>
      <c r="R9" s="32" t="s">
        <v>25</v>
      </c>
      <c r="S9" s="32"/>
      <c r="T9" s="32" t="s">
        <v>26</v>
      </c>
      <c r="U9" s="30"/>
      <c r="V9" s="32" t="s">
        <v>15</v>
      </c>
      <c r="W9" s="32"/>
      <c r="X9" s="33" t="s">
        <v>27</v>
      </c>
      <c r="Y9" s="32"/>
      <c r="Z9" s="34" t="s">
        <v>28</v>
      </c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35"/>
      <c r="AR9" s="35"/>
      <c r="AS9" s="35"/>
      <c r="AT9" s="35"/>
      <c r="AU9" s="35"/>
      <c r="AV9" s="35"/>
    </row>
    <row r="10" customFormat="false" ht="3" hidden="false" customHeight="true" outlineLevel="0" collapsed="false">
      <c r="E10" s="2"/>
      <c r="F10" s="36"/>
      <c r="G10" s="36"/>
      <c r="H10" s="36"/>
      <c r="I10" s="36"/>
      <c r="J10" s="36"/>
      <c r="K10" s="2"/>
      <c r="L10" s="37"/>
      <c r="M10" s="37"/>
      <c r="N10" s="37"/>
      <c r="O10" s="37"/>
      <c r="P10" s="37"/>
      <c r="Q10" s="37"/>
      <c r="R10" s="37"/>
      <c r="S10" s="37"/>
      <c r="T10" s="37"/>
      <c r="U10" s="2"/>
      <c r="V10" s="38"/>
      <c r="W10" s="39"/>
      <c r="X10" s="40"/>
      <c r="Y10" s="38"/>
      <c r="Z10" s="41"/>
    </row>
    <row r="11" customFormat="false" ht="12.75" hidden="false" customHeight="true" outlineLevel="0" collapsed="false">
      <c r="A11" s="35"/>
      <c r="B11" s="42" t="s">
        <v>29</v>
      </c>
      <c r="C11" s="43" t="s">
        <v>30</v>
      </c>
      <c r="D11" s="2" t="s">
        <v>31</v>
      </c>
      <c r="E11" s="2"/>
      <c r="F11" s="44" t="n">
        <v>1000</v>
      </c>
      <c r="G11" s="44"/>
      <c r="H11" s="44" t="n">
        <v>2424</v>
      </c>
      <c r="I11" s="44"/>
      <c r="J11" s="44" t="s">
        <v>32</v>
      </c>
      <c r="K11" s="2"/>
      <c r="L11" s="37" t="n">
        <f aca="false">48+130</f>
        <v>178</v>
      </c>
      <c r="M11" s="37"/>
      <c r="N11" s="45" t="n">
        <v>0.59</v>
      </c>
      <c r="O11" s="45"/>
      <c r="P11" s="16" t="n">
        <f aca="false">+L11/N11</f>
        <v>301.694915254237</v>
      </c>
      <c r="Q11" s="16"/>
      <c r="R11" s="16" t="n">
        <v>173.9</v>
      </c>
      <c r="S11" s="37"/>
      <c r="T11" s="37" t="n">
        <f aca="false">213.1-L11</f>
        <v>35.1</v>
      </c>
      <c r="U11" s="2"/>
      <c r="V11" s="38" t="n">
        <f aca="false">+R11+P11+T11</f>
        <v>510.694915254237</v>
      </c>
      <c r="W11" s="39"/>
      <c r="X11" s="46" t="n">
        <f aca="false">+V11/F11*1000</f>
        <v>510.694915254237</v>
      </c>
      <c r="Y11" s="47"/>
      <c r="Z11" s="48" t="n">
        <f aca="false">+V11/H11*1000</f>
        <v>210.682720814454</v>
      </c>
    </row>
    <row r="12" customFormat="false" ht="12.75" hidden="false" customHeight="true" outlineLevel="0" collapsed="false">
      <c r="B12" s="42" t="s">
        <v>33</v>
      </c>
      <c r="C12" s="43" t="s">
        <v>34</v>
      </c>
      <c r="D12" s="2" t="s">
        <v>31</v>
      </c>
      <c r="E12" s="2"/>
      <c r="F12" s="44" t="n">
        <v>450</v>
      </c>
      <c r="G12" s="44"/>
      <c r="H12" s="44" t="n">
        <v>1381</v>
      </c>
      <c r="I12" s="44"/>
      <c r="J12" s="44" t="s">
        <v>32</v>
      </c>
      <c r="K12" s="2"/>
      <c r="L12" s="49" t="n">
        <f aca="false">27+45.6</f>
        <v>72.6</v>
      </c>
      <c r="M12" s="37"/>
      <c r="N12" s="45" t="n">
        <v>0.59</v>
      </c>
      <c r="O12" s="45"/>
      <c r="P12" s="50" t="n">
        <f aca="false">+L12/N12</f>
        <v>123.050847457627</v>
      </c>
      <c r="Q12" s="16"/>
      <c r="R12" s="50" t="n">
        <v>87</v>
      </c>
      <c r="S12" s="51"/>
      <c r="T12" s="49" t="n">
        <v>22.2</v>
      </c>
      <c r="U12" s="2"/>
      <c r="V12" s="50" t="n">
        <f aca="false">+R12+P12+T12</f>
        <v>232.250847457627</v>
      </c>
      <c r="W12" s="39"/>
      <c r="X12" s="52" t="n">
        <f aca="false">+V12/F12*1000</f>
        <v>516.112994350282</v>
      </c>
      <c r="Y12" s="53"/>
      <c r="Z12" s="54" t="n">
        <f aca="false">+V12/H12*1000</f>
        <v>168.175848991765</v>
      </c>
    </row>
    <row r="13" customFormat="false" ht="12.75" hidden="false" customHeight="true" outlineLevel="0" collapsed="false">
      <c r="B13" s="42" t="s">
        <v>35</v>
      </c>
      <c r="C13" s="43" t="s">
        <v>36</v>
      </c>
      <c r="D13" s="2" t="s">
        <v>31</v>
      </c>
      <c r="E13" s="2"/>
      <c r="F13" s="44" t="n">
        <v>1320</v>
      </c>
      <c r="G13" s="44"/>
      <c r="H13" s="44" t="n">
        <v>3260</v>
      </c>
      <c r="I13" s="44"/>
      <c r="J13" s="55" t="n">
        <f aca="false">+H13/(F13*24*0.365)</f>
        <v>0.281928877819289</v>
      </c>
      <c r="K13" s="2"/>
      <c r="L13" s="49" t="n">
        <f aca="false">87+136.9+54.3</f>
        <v>278.2</v>
      </c>
      <c r="M13" s="37"/>
      <c r="N13" s="45" t="n">
        <v>0.59</v>
      </c>
      <c r="O13" s="45"/>
      <c r="P13" s="50" t="n">
        <f aca="false">+L13/N13</f>
        <v>471.525423728814</v>
      </c>
      <c r="Q13" s="16"/>
      <c r="R13" s="50" t="n">
        <f aca="false">174.7+83.93</f>
        <v>258.63</v>
      </c>
      <c r="S13" s="51"/>
      <c r="T13" s="49" t="n">
        <v>47.1</v>
      </c>
      <c r="U13" s="2"/>
      <c r="V13" s="50" t="n">
        <f aca="false">+R13+P13+T13</f>
        <v>777.255423728814</v>
      </c>
      <c r="W13" s="39"/>
      <c r="X13" s="52" t="n">
        <f aca="false">+V13/F13*1000</f>
        <v>588.829866461222</v>
      </c>
      <c r="Y13" s="53"/>
      <c r="Z13" s="54" t="n">
        <f aca="false">+V13/H13*1000</f>
        <v>238.421909119268</v>
      </c>
    </row>
    <row r="14" customFormat="false" ht="12.75" hidden="false" customHeight="true" outlineLevel="0" collapsed="false">
      <c r="B14" s="42" t="s">
        <v>37</v>
      </c>
      <c r="C14" s="43" t="s">
        <v>38</v>
      </c>
      <c r="D14" s="2" t="s">
        <v>39</v>
      </c>
      <c r="E14" s="2"/>
      <c r="F14" s="44" t="n">
        <v>1400</v>
      </c>
      <c r="G14" s="44"/>
      <c r="H14" s="44" t="n">
        <v>5400</v>
      </c>
      <c r="I14" s="44"/>
      <c r="J14" s="55" t="n">
        <f aca="false">+H14/(F14*24*0.365)</f>
        <v>0.440313111545988</v>
      </c>
      <c r="K14" s="2"/>
      <c r="L14" s="49" t="n">
        <f aca="false">272.1+18.1</f>
        <v>290.2</v>
      </c>
      <c r="M14" s="37"/>
      <c r="N14" s="45" t="n">
        <v>0.59</v>
      </c>
      <c r="O14" s="45"/>
      <c r="P14" s="50" t="n">
        <f aca="false">+L14/N14</f>
        <v>491.864406779661</v>
      </c>
      <c r="Q14" s="16"/>
      <c r="R14" s="50" t="n">
        <v>434.1</v>
      </c>
      <c r="S14" s="51"/>
      <c r="T14" s="49" t="n">
        <v>85</v>
      </c>
      <c r="U14" s="2"/>
      <c r="V14" s="50" t="n">
        <f aca="false">+R14+P14+T14</f>
        <v>1010.96440677966</v>
      </c>
      <c r="W14" s="39"/>
      <c r="X14" s="52" t="n">
        <f aca="false">+V14/F14*1000</f>
        <v>722.117433414044</v>
      </c>
      <c r="Y14" s="53"/>
      <c r="Z14" s="54" t="n">
        <f aca="false">+V14/H14*1000</f>
        <v>187.215630885122</v>
      </c>
    </row>
    <row r="15" customFormat="false" ht="12.75" hidden="false" customHeight="true" outlineLevel="0" collapsed="false">
      <c r="B15" s="42" t="s">
        <v>40</v>
      </c>
      <c r="C15" s="43" t="s">
        <v>41</v>
      </c>
      <c r="D15" s="2" t="s">
        <v>42</v>
      </c>
      <c r="E15" s="2"/>
      <c r="F15" s="44" t="n">
        <v>265</v>
      </c>
      <c r="G15" s="44"/>
      <c r="H15" s="44" t="s">
        <v>32</v>
      </c>
      <c r="I15" s="44"/>
      <c r="J15" s="44" t="s">
        <v>32</v>
      </c>
      <c r="K15" s="2"/>
      <c r="L15" s="49" t="n">
        <v>75.5</v>
      </c>
      <c r="M15" s="37"/>
      <c r="N15" s="45" t="n">
        <v>0.51</v>
      </c>
      <c r="O15" s="45"/>
      <c r="P15" s="50" t="n">
        <f aca="false">+L15/N15</f>
        <v>148.039215686275</v>
      </c>
      <c r="Q15" s="16"/>
      <c r="R15" s="50" t="n">
        <v>0</v>
      </c>
      <c r="S15" s="51"/>
      <c r="T15" s="49" t="n">
        <v>0</v>
      </c>
      <c r="U15" s="2"/>
      <c r="V15" s="50" t="n">
        <f aca="false">+R15+P15+T15</f>
        <v>148.039215686275</v>
      </c>
      <c r="W15" s="39"/>
      <c r="X15" s="52" t="n">
        <f aca="false">+V15/F15*1000</f>
        <v>558.638549759526</v>
      </c>
      <c r="Y15" s="53"/>
      <c r="Z15" s="56" t="s">
        <v>32</v>
      </c>
    </row>
    <row r="16" customFormat="false" ht="12.75" hidden="false" customHeight="true" outlineLevel="0" collapsed="false">
      <c r="B16" s="42" t="s">
        <v>43</v>
      </c>
      <c r="C16" s="43" t="s">
        <v>41</v>
      </c>
      <c r="D16" s="2" t="s">
        <v>42</v>
      </c>
      <c r="E16" s="2"/>
      <c r="F16" s="44" t="n">
        <v>388</v>
      </c>
      <c r="G16" s="44"/>
      <c r="H16" s="44" t="s">
        <v>32</v>
      </c>
      <c r="I16" s="44"/>
      <c r="J16" s="44" t="s">
        <v>32</v>
      </c>
      <c r="K16" s="2"/>
      <c r="L16" s="49" t="n">
        <v>44.8</v>
      </c>
      <c r="M16" s="37"/>
      <c r="N16" s="45" t="n">
        <v>0.59</v>
      </c>
      <c r="O16" s="45"/>
      <c r="P16" s="50" t="n">
        <f aca="false">+L16/N16</f>
        <v>75.9322033898305</v>
      </c>
      <c r="Q16" s="16"/>
      <c r="R16" s="50" t="n">
        <v>32</v>
      </c>
      <c r="S16" s="51"/>
      <c r="T16" s="49" t="n">
        <v>0</v>
      </c>
      <c r="U16" s="2"/>
      <c r="V16" s="50" t="n">
        <f aca="false">+R16+P16+T16</f>
        <v>107.932203389831</v>
      </c>
      <c r="W16" s="39"/>
      <c r="X16" s="52" t="n">
        <f aca="false">+V16/F16*1000</f>
        <v>278.175781932553</v>
      </c>
      <c r="Y16" s="53"/>
      <c r="Z16" s="56" t="s">
        <v>32</v>
      </c>
    </row>
    <row r="17" customFormat="false" ht="12.75" hidden="false" customHeight="true" outlineLevel="0" collapsed="false">
      <c r="B17" s="42" t="s">
        <v>44</v>
      </c>
      <c r="C17" s="43" t="s">
        <v>45</v>
      </c>
      <c r="D17" s="2" t="s">
        <v>46</v>
      </c>
      <c r="E17" s="2"/>
      <c r="F17" s="44" t="n">
        <v>47</v>
      </c>
      <c r="G17" s="44"/>
      <c r="H17" s="44" t="s">
        <v>32</v>
      </c>
      <c r="I17" s="44"/>
      <c r="J17" s="44" t="s">
        <v>32</v>
      </c>
      <c r="K17" s="2"/>
      <c r="L17" s="49" t="n">
        <v>1.5</v>
      </c>
      <c r="M17" s="37"/>
      <c r="N17" s="45" t="n">
        <v>0.59</v>
      </c>
      <c r="O17" s="45"/>
      <c r="P17" s="50" t="n">
        <f aca="false">+L17/N17</f>
        <v>2.54237288135593</v>
      </c>
      <c r="Q17" s="16"/>
      <c r="R17" s="50" t="n">
        <v>12.7</v>
      </c>
      <c r="S17" s="51"/>
      <c r="T17" s="49" t="n">
        <v>0</v>
      </c>
      <c r="U17" s="2"/>
      <c r="V17" s="50" t="n">
        <f aca="false">+R17+P17+T17</f>
        <v>15.2423728813559</v>
      </c>
      <c r="W17" s="39"/>
      <c r="X17" s="52" t="n">
        <f aca="false">+V17/F17*1000</f>
        <v>324.305805986296</v>
      </c>
      <c r="Y17" s="53"/>
      <c r="Z17" s="56" t="s">
        <v>32</v>
      </c>
    </row>
    <row r="18" customFormat="false" ht="12.75" hidden="false" customHeight="true" outlineLevel="0" collapsed="false">
      <c r="B18" s="43" t="s">
        <v>47</v>
      </c>
      <c r="C18" s="42" t="s">
        <v>48</v>
      </c>
      <c r="D18" s="2" t="s">
        <v>49</v>
      </c>
      <c r="E18" s="2"/>
      <c r="F18" s="44" t="n">
        <v>448</v>
      </c>
      <c r="G18" s="44"/>
      <c r="H18" s="44" t="s">
        <v>32</v>
      </c>
      <c r="I18" s="44"/>
      <c r="J18" s="44" t="s">
        <v>32</v>
      </c>
      <c r="K18" s="2"/>
      <c r="L18" s="49" t="n">
        <v>248</v>
      </c>
      <c r="M18" s="37"/>
      <c r="N18" s="45" t="n">
        <v>0.98</v>
      </c>
      <c r="O18" s="45"/>
      <c r="P18" s="50" t="n">
        <f aca="false">+L18/N18</f>
        <v>253.061224489796</v>
      </c>
      <c r="Q18" s="16"/>
      <c r="R18" s="50" t="n">
        <v>36.8</v>
      </c>
      <c r="S18" s="51"/>
      <c r="T18" s="49" t="n">
        <v>0</v>
      </c>
      <c r="U18" s="2"/>
      <c r="V18" s="50" t="n">
        <f aca="false">+R18+P18+T18</f>
        <v>289.861224489796</v>
      </c>
      <c r="W18" s="39"/>
      <c r="X18" s="52" t="n">
        <f aca="false">+V18/F18*1000</f>
        <v>647.01166180758</v>
      </c>
      <c r="Y18" s="53"/>
      <c r="Z18" s="56" t="s">
        <v>32</v>
      </c>
    </row>
    <row r="19" customFormat="false" ht="12.75" hidden="false" customHeight="true" outlineLevel="0" collapsed="false">
      <c r="B19" s="43" t="s">
        <v>50</v>
      </c>
      <c r="C19" s="42" t="s">
        <v>51</v>
      </c>
      <c r="D19" s="2" t="s">
        <v>52</v>
      </c>
      <c r="E19" s="2"/>
      <c r="F19" s="44" t="n">
        <v>112</v>
      </c>
      <c r="G19" s="44"/>
      <c r="H19" s="44" t="s">
        <v>32</v>
      </c>
      <c r="I19" s="44"/>
      <c r="J19" s="44" t="s">
        <v>32</v>
      </c>
      <c r="K19" s="2"/>
      <c r="L19" s="49" t="n">
        <v>41</v>
      </c>
      <c r="M19" s="37"/>
      <c r="N19" s="45" t="n">
        <v>0.98</v>
      </c>
      <c r="O19" s="45"/>
      <c r="P19" s="50" t="n">
        <f aca="false">+L19/N19</f>
        <v>41.8367346938776</v>
      </c>
      <c r="Q19" s="16"/>
      <c r="R19" s="50" t="n">
        <v>0</v>
      </c>
      <c r="S19" s="51"/>
      <c r="T19" s="49" t="n">
        <v>0</v>
      </c>
      <c r="U19" s="2"/>
      <c r="V19" s="50" t="n">
        <f aca="false">+R19+P19+T19</f>
        <v>41.8367346938776</v>
      </c>
      <c r="W19" s="39"/>
      <c r="X19" s="52" t="n">
        <f aca="false">+V19/F19*1000</f>
        <v>373.542274052478</v>
      </c>
      <c r="Y19" s="53"/>
      <c r="Z19" s="56" t="s">
        <v>32</v>
      </c>
    </row>
    <row r="20" customFormat="false" ht="12.75" hidden="false" customHeight="true" outlineLevel="0" collapsed="false">
      <c r="B20" s="43" t="s">
        <v>53</v>
      </c>
      <c r="C20" s="42" t="s">
        <v>54</v>
      </c>
      <c r="D20" s="2" t="s">
        <v>55</v>
      </c>
      <c r="E20" s="2"/>
      <c r="F20" s="44" t="n">
        <v>255</v>
      </c>
      <c r="G20" s="44"/>
      <c r="H20" s="44" t="s">
        <v>32</v>
      </c>
      <c r="I20" s="44"/>
      <c r="J20" s="44"/>
      <c r="K20" s="2"/>
      <c r="L20" s="49" t="n">
        <v>1</v>
      </c>
      <c r="M20" s="37"/>
      <c r="N20" s="45" t="n">
        <v>0.59</v>
      </c>
      <c r="O20" s="45"/>
      <c r="P20" s="50" t="n">
        <f aca="false">+L20/N20</f>
        <v>1.69491525423729</v>
      </c>
      <c r="Q20" s="16"/>
      <c r="R20" s="50" t="n">
        <v>0</v>
      </c>
      <c r="S20" s="51"/>
      <c r="T20" s="49" t="n">
        <v>130</v>
      </c>
      <c r="U20" s="2"/>
      <c r="V20" s="50" t="n">
        <f aca="false">+R20+P20+T20</f>
        <v>131.694915254237</v>
      </c>
      <c r="W20" s="39"/>
      <c r="X20" s="52" t="n">
        <f aca="false">+V20/F20*1000</f>
        <v>516.450648055833</v>
      </c>
      <c r="Y20" s="53"/>
      <c r="Z20" s="56" t="s">
        <v>32</v>
      </c>
    </row>
    <row r="21" customFormat="false" ht="12.75" hidden="false" customHeight="true" outlineLevel="0" collapsed="false">
      <c r="B21" s="42" t="s">
        <v>56</v>
      </c>
      <c r="C21" s="42" t="s">
        <v>57</v>
      </c>
      <c r="D21" s="2" t="s">
        <v>58</v>
      </c>
      <c r="E21" s="2"/>
      <c r="F21" s="44" t="n">
        <v>450</v>
      </c>
      <c r="G21" s="44"/>
      <c r="H21" s="44" t="n">
        <v>1381</v>
      </c>
      <c r="I21" s="44"/>
      <c r="J21" s="44" t="s">
        <v>32</v>
      </c>
      <c r="K21" s="2"/>
      <c r="L21" s="49" t="n">
        <v>10</v>
      </c>
      <c r="M21" s="37"/>
      <c r="N21" s="45" t="n">
        <v>0.59</v>
      </c>
      <c r="O21" s="45"/>
      <c r="P21" s="50" t="n">
        <f aca="false">+L21/N21</f>
        <v>16.9491525423729</v>
      </c>
      <c r="Q21" s="16"/>
      <c r="R21" s="50" t="n">
        <v>0</v>
      </c>
      <c r="S21" s="51"/>
      <c r="T21" s="49" t="n">
        <v>0</v>
      </c>
      <c r="U21" s="2"/>
      <c r="V21" s="50" t="n">
        <f aca="false">+R21+P21+T21</f>
        <v>16.9491525423729</v>
      </c>
      <c r="W21" s="39"/>
      <c r="X21" s="52" t="n">
        <f aca="false">+V21/F21*1000</f>
        <v>37.6647834274953</v>
      </c>
      <c r="Y21" s="53"/>
      <c r="Z21" s="54" t="n">
        <f aca="false">+V21/H21*1000</f>
        <v>12.2731010444409</v>
      </c>
    </row>
    <row r="22" customFormat="false" ht="12.75" hidden="false" customHeight="true" outlineLevel="0" collapsed="false">
      <c r="B22" s="42" t="s">
        <v>29</v>
      </c>
      <c r="C22" s="43" t="s">
        <v>51</v>
      </c>
      <c r="D22" s="2" t="s">
        <v>59</v>
      </c>
      <c r="E22" s="2"/>
      <c r="F22" s="44" t="n">
        <v>1000</v>
      </c>
      <c r="G22" s="44"/>
      <c r="H22" s="44" t="n">
        <v>2424</v>
      </c>
      <c r="I22" s="44"/>
      <c r="J22" s="44" t="s">
        <v>32</v>
      </c>
      <c r="K22" s="2"/>
      <c r="L22" s="49" t="n">
        <v>5</v>
      </c>
      <c r="M22" s="37"/>
      <c r="N22" s="45" t="n">
        <v>0.59</v>
      </c>
      <c r="O22" s="45"/>
      <c r="P22" s="50" t="n">
        <f aca="false">+L22/N22</f>
        <v>8.47457627118644</v>
      </c>
      <c r="Q22" s="16"/>
      <c r="R22" s="50" t="n">
        <v>200</v>
      </c>
      <c r="S22" s="51"/>
      <c r="T22" s="49" t="n">
        <v>0</v>
      </c>
      <c r="U22" s="2"/>
      <c r="V22" s="50" t="n">
        <f aca="false">+R22+P22+T22</f>
        <v>208.474576271186</v>
      </c>
      <c r="W22" s="39"/>
      <c r="X22" s="57" t="n">
        <f aca="false">+V22/F22*1000</f>
        <v>208.474576271186</v>
      </c>
      <c r="Y22" s="53"/>
      <c r="Z22" s="58" t="n">
        <f aca="false">+V22/H22*1000</f>
        <v>86.0043631481792</v>
      </c>
    </row>
    <row r="23" customFormat="false" ht="12.75" hidden="false" customHeight="true" outlineLevel="0" collapsed="false">
      <c r="A23" s="35" t="s">
        <v>60</v>
      </c>
      <c r="B23" s="43"/>
      <c r="C23" s="43"/>
      <c r="E23" s="2"/>
      <c r="F23" s="44"/>
      <c r="G23" s="44"/>
      <c r="H23" s="44"/>
      <c r="I23" s="44"/>
      <c r="J23" s="44"/>
      <c r="K23" s="2"/>
      <c r="L23" s="49"/>
      <c r="M23" s="37"/>
      <c r="N23" s="45"/>
      <c r="O23" s="45"/>
      <c r="P23" s="50"/>
      <c r="Q23" s="16"/>
      <c r="R23" s="50"/>
      <c r="S23" s="51"/>
      <c r="T23" s="49"/>
      <c r="U23" s="2"/>
      <c r="V23" s="50"/>
      <c r="W23" s="39"/>
      <c r="X23" s="46" t="n">
        <f aca="false">+AVERAGE(X11:X22)</f>
        <v>440.168274231061</v>
      </c>
      <c r="Y23" s="53"/>
      <c r="Z23" s="48" t="n">
        <f aca="false">+AVERAGE(Z11:Z22)</f>
        <v>150.462262333872</v>
      </c>
    </row>
    <row r="24" customFormat="false" ht="3.95" hidden="false" customHeight="true" outlineLevel="0" collapsed="false">
      <c r="A24" s="59"/>
      <c r="B24" s="59"/>
      <c r="C24" s="59"/>
      <c r="D24" s="60"/>
      <c r="E24" s="60"/>
      <c r="F24" s="61"/>
      <c r="G24" s="61"/>
      <c r="H24" s="61"/>
      <c r="I24" s="61"/>
      <c r="J24" s="61"/>
      <c r="K24" s="60"/>
      <c r="L24" s="62"/>
      <c r="M24" s="62"/>
      <c r="N24" s="63"/>
      <c r="O24" s="63"/>
      <c r="P24" s="64"/>
      <c r="Q24" s="64"/>
      <c r="R24" s="62"/>
      <c r="S24" s="62"/>
      <c r="T24" s="62"/>
      <c r="U24" s="60"/>
      <c r="V24" s="65"/>
      <c r="W24" s="66"/>
      <c r="X24" s="67"/>
      <c r="Y24" s="68"/>
      <c r="Z24" s="69"/>
    </row>
    <row r="25" customFormat="false" ht="3.75" hidden="false" customHeight="true" outlineLevel="0" collapsed="false">
      <c r="A25" s="70"/>
      <c r="B25" s="43"/>
      <c r="C25" s="43"/>
      <c r="E25" s="2"/>
      <c r="F25" s="44"/>
      <c r="G25" s="44"/>
      <c r="H25" s="44"/>
      <c r="I25" s="44"/>
      <c r="J25" s="44"/>
      <c r="K25" s="2"/>
      <c r="L25" s="37"/>
      <c r="M25" s="37"/>
      <c r="N25" s="45"/>
      <c r="O25" s="45"/>
      <c r="P25" s="16"/>
      <c r="Q25" s="16"/>
      <c r="R25" s="37"/>
      <c r="S25" s="37"/>
      <c r="T25" s="37"/>
      <c r="U25" s="2"/>
      <c r="V25" s="38"/>
      <c r="W25" s="39"/>
      <c r="X25" s="71"/>
      <c r="Y25" s="72"/>
      <c r="Z25" s="73"/>
    </row>
    <row r="26" customFormat="false" ht="3.95" hidden="false" customHeight="true" outlineLevel="0" collapsed="false">
      <c r="A26" s="74"/>
      <c r="B26" s="74"/>
      <c r="C26" s="74"/>
      <c r="D26" s="75"/>
      <c r="E26" s="75"/>
      <c r="F26" s="76"/>
      <c r="G26" s="76"/>
      <c r="H26" s="76"/>
      <c r="I26" s="76"/>
      <c r="J26" s="76"/>
      <c r="K26" s="75"/>
      <c r="L26" s="77"/>
      <c r="M26" s="77"/>
      <c r="N26" s="77"/>
      <c r="O26" s="77"/>
      <c r="P26" s="77"/>
      <c r="Q26" s="77"/>
      <c r="R26" s="77"/>
      <c r="S26" s="77"/>
      <c r="T26" s="77"/>
      <c r="U26" s="75"/>
      <c r="V26" s="78"/>
      <c r="W26" s="79"/>
      <c r="X26" s="80"/>
      <c r="Y26" s="79"/>
      <c r="Z26" s="81"/>
    </row>
    <row r="27" customFormat="false" ht="12.75" hidden="false" customHeight="true" outlineLevel="0" collapsed="false">
      <c r="A27" s="82"/>
      <c r="B27" s="82"/>
      <c r="C27" s="82"/>
      <c r="D27" s="83"/>
      <c r="E27" s="83"/>
      <c r="F27" s="84"/>
      <c r="G27" s="84"/>
      <c r="H27" s="84"/>
      <c r="I27" s="84"/>
      <c r="J27" s="84"/>
      <c r="K27" s="83"/>
      <c r="L27" s="85"/>
      <c r="M27" s="85"/>
      <c r="N27" s="85"/>
      <c r="O27" s="85"/>
      <c r="P27" s="85"/>
      <c r="Q27" s="85"/>
      <c r="R27" s="85"/>
      <c r="S27" s="85"/>
      <c r="T27" s="85"/>
      <c r="U27" s="83"/>
      <c r="V27" s="86"/>
      <c r="W27" s="38"/>
      <c r="X27" s="38"/>
      <c r="Y27" s="38"/>
      <c r="Z27" s="38"/>
    </row>
    <row r="28" customFormat="false" ht="12.75" hidden="false" customHeight="true" outlineLevel="0" collapsed="false">
      <c r="A28" s="87" t="s">
        <v>61</v>
      </c>
      <c r="B28" s="88"/>
      <c r="C28" s="88"/>
      <c r="D28" s="89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2"/>
      <c r="V28" s="38"/>
      <c r="W28" s="39"/>
      <c r="X28" s="90"/>
      <c r="Y28" s="90"/>
      <c r="Z28" s="90"/>
    </row>
    <row r="29" customFormat="false" ht="12.75" hidden="false" customHeight="true" outlineLevel="0" collapsed="false">
      <c r="A29" s="87" t="s">
        <v>62</v>
      </c>
      <c r="B29" s="88"/>
      <c r="C29" s="88"/>
      <c r="D29" s="89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2"/>
      <c r="V29" s="38"/>
      <c r="W29" s="39"/>
      <c r="X29" s="90"/>
      <c r="Y29" s="90"/>
      <c r="Z29" s="90"/>
    </row>
    <row r="30" customFormat="false" ht="15.75" hidden="false" customHeight="true" outlineLevel="0" collapsed="false">
      <c r="A30" s="87" t="s">
        <v>63</v>
      </c>
      <c r="B30" s="88"/>
      <c r="C30" s="88"/>
      <c r="D30" s="89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2"/>
      <c r="V30" s="38"/>
      <c r="W30" s="39"/>
      <c r="X30" s="91"/>
      <c r="Y30" s="91"/>
      <c r="Z30" s="91"/>
    </row>
    <row r="31" customFormat="false" ht="8.25" hidden="false" customHeight="true" outlineLevel="0" collapsed="false">
      <c r="A31" s="87"/>
      <c r="B31" s="88"/>
      <c r="C31" s="88"/>
      <c r="D31" s="89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2"/>
      <c r="V31" s="38"/>
      <c r="W31" s="39"/>
      <c r="X31" s="91"/>
      <c r="Y31" s="91"/>
      <c r="Z31" s="91"/>
    </row>
    <row r="32" customFormat="false" ht="15.75" hidden="false" customHeight="true" outlineLevel="0" collapsed="false">
      <c r="A32" s="12" t="s">
        <v>64</v>
      </c>
      <c r="D32" s="6"/>
      <c r="E32" s="6"/>
      <c r="F32" s="15"/>
      <c r="G32" s="15"/>
      <c r="H32" s="15"/>
      <c r="I32" s="15"/>
      <c r="J32" s="15"/>
      <c r="K32" s="6"/>
      <c r="L32" s="16"/>
      <c r="M32" s="16"/>
      <c r="N32" s="16"/>
      <c r="O32" s="16"/>
      <c r="P32" s="16"/>
      <c r="Q32" s="16"/>
      <c r="R32" s="16"/>
      <c r="S32" s="16"/>
      <c r="T32" s="16"/>
      <c r="U32" s="6"/>
      <c r="V32" s="16"/>
      <c r="W32" s="16"/>
      <c r="X32" s="16"/>
      <c r="Y32" s="16"/>
    </row>
    <row r="33" customFormat="false" ht="9" hidden="false" customHeight="true" outlineLevel="0" collapsed="false">
      <c r="D33" s="6"/>
      <c r="E33" s="6"/>
      <c r="F33" s="15"/>
      <c r="G33" s="15"/>
      <c r="H33" s="15"/>
      <c r="I33" s="15"/>
      <c r="J33" s="15"/>
      <c r="K33" s="6"/>
      <c r="L33" s="16"/>
      <c r="M33" s="16"/>
      <c r="N33" s="16"/>
      <c r="O33" s="16"/>
      <c r="P33" s="16"/>
      <c r="Q33" s="16"/>
      <c r="R33" s="16"/>
      <c r="S33" s="16"/>
      <c r="T33" s="16"/>
      <c r="U33" s="6"/>
      <c r="V33" s="16"/>
      <c r="W33" s="16"/>
      <c r="X33" s="16"/>
      <c r="Y33" s="16"/>
    </row>
    <row r="34" customFormat="false" ht="12.75" hidden="false" customHeight="false" outlineLevel="0" collapsed="false">
      <c r="B34" s="17"/>
      <c r="C34" s="17"/>
      <c r="D34" s="18"/>
      <c r="E34" s="19"/>
      <c r="F34" s="20"/>
      <c r="G34" s="20"/>
      <c r="H34" s="20" t="s">
        <v>4</v>
      </c>
      <c r="I34" s="20"/>
      <c r="J34" s="20"/>
      <c r="K34" s="19"/>
      <c r="L34" s="21" t="s">
        <v>5</v>
      </c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2" t="s">
        <v>6</v>
      </c>
      <c r="Y34" s="23"/>
      <c r="Z34" s="24" t="s">
        <v>6</v>
      </c>
      <c r="AA34" s="25"/>
      <c r="AB34" s="25"/>
      <c r="AC34" s="25"/>
      <c r="AD34" s="25"/>
      <c r="AE34" s="25"/>
      <c r="AF34" s="25"/>
      <c r="AG34" s="25"/>
    </row>
    <row r="35" customFormat="false" ht="12.75" hidden="false" customHeight="false" outlineLevel="0" collapsed="false">
      <c r="B35" s="17"/>
      <c r="C35" s="17"/>
      <c r="D35" s="19" t="s">
        <v>7</v>
      </c>
      <c r="E35" s="19"/>
      <c r="F35" s="20" t="s">
        <v>8</v>
      </c>
      <c r="G35" s="20"/>
      <c r="H35" s="20" t="s">
        <v>9</v>
      </c>
      <c r="I35" s="20"/>
      <c r="J35" s="20" t="s">
        <v>10</v>
      </c>
      <c r="K35" s="19"/>
      <c r="L35" s="21" t="s">
        <v>11</v>
      </c>
      <c r="M35" s="21"/>
      <c r="N35" s="21" t="s">
        <v>12</v>
      </c>
      <c r="O35" s="21"/>
      <c r="P35" s="26" t="n">
        <v>1</v>
      </c>
      <c r="Q35" s="21"/>
      <c r="R35" s="21" t="s">
        <v>13</v>
      </c>
      <c r="S35" s="21"/>
      <c r="T35" s="21" t="s">
        <v>14</v>
      </c>
      <c r="U35" s="19"/>
      <c r="V35" s="21" t="s">
        <v>6</v>
      </c>
      <c r="W35" s="21"/>
      <c r="X35" s="27" t="s">
        <v>15</v>
      </c>
      <c r="Y35" s="21"/>
      <c r="Z35" s="28" t="s">
        <v>15</v>
      </c>
      <c r="AA35" s="25"/>
      <c r="AB35" s="25"/>
      <c r="AC35" s="25"/>
      <c r="AD35" s="25"/>
      <c r="AE35" s="25"/>
      <c r="AF35" s="25"/>
      <c r="AG35" s="25"/>
    </row>
    <row r="36" customFormat="false" ht="13.5" hidden="false" customHeight="false" outlineLevel="0" collapsed="false">
      <c r="A36" s="29"/>
      <c r="B36" s="29" t="s">
        <v>16</v>
      </c>
      <c r="C36" s="29" t="s">
        <v>17</v>
      </c>
      <c r="D36" s="30" t="s">
        <v>18</v>
      </c>
      <c r="E36" s="30"/>
      <c r="F36" s="31" t="s">
        <v>19</v>
      </c>
      <c r="G36" s="31"/>
      <c r="H36" s="31" t="s">
        <v>20</v>
      </c>
      <c r="I36" s="31"/>
      <c r="J36" s="31" t="s">
        <v>21</v>
      </c>
      <c r="K36" s="30"/>
      <c r="L36" s="32" t="s">
        <v>22</v>
      </c>
      <c r="M36" s="32"/>
      <c r="N36" s="32" t="s">
        <v>23</v>
      </c>
      <c r="O36" s="32"/>
      <c r="P36" s="32" t="s">
        <v>24</v>
      </c>
      <c r="Q36" s="32"/>
      <c r="R36" s="32" t="s">
        <v>25</v>
      </c>
      <c r="S36" s="32"/>
      <c r="T36" s="32" t="s">
        <v>26</v>
      </c>
      <c r="U36" s="30"/>
      <c r="V36" s="32" t="s">
        <v>15</v>
      </c>
      <c r="W36" s="32"/>
      <c r="X36" s="33" t="s">
        <v>27</v>
      </c>
      <c r="Y36" s="32"/>
      <c r="Z36" s="34" t="s">
        <v>28</v>
      </c>
      <c r="AA36" s="19"/>
      <c r="AB36" s="19"/>
      <c r="AC36" s="19"/>
      <c r="AD36" s="19"/>
      <c r="AE36" s="19"/>
      <c r="AF36" s="19"/>
      <c r="AG36" s="19"/>
    </row>
    <row r="37" customFormat="false" ht="3" hidden="false" customHeight="true" outlineLevel="0" collapsed="false">
      <c r="E37" s="2"/>
      <c r="F37" s="36"/>
      <c r="G37" s="36"/>
      <c r="H37" s="36"/>
      <c r="I37" s="36"/>
      <c r="J37" s="36"/>
      <c r="K37" s="2"/>
      <c r="L37" s="37"/>
      <c r="M37" s="37"/>
      <c r="N37" s="37"/>
      <c r="O37" s="37"/>
      <c r="P37" s="37"/>
      <c r="Q37" s="37"/>
      <c r="R37" s="37"/>
      <c r="S37" s="37"/>
      <c r="T37" s="37"/>
      <c r="U37" s="2"/>
      <c r="V37" s="38"/>
      <c r="W37" s="39"/>
      <c r="X37" s="40"/>
      <c r="Y37" s="38"/>
      <c r="Z37" s="41"/>
    </row>
    <row r="38" customFormat="false" ht="12.75" hidden="false" customHeight="true" outlineLevel="0" collapsed="false">
      <c r="A38" s="35"/>
      <c r="B38" s="42" t="s">
        <v>65</v>
      </c>
      <c r="C38" s="42" t="s">
        <v>66</v>
      </c>
      <c r="D38" s="2" t="s">
        <v>67</v>
      </c>
      <c r="E38" s="2"/>
      <c r="F38" s="44" t="n">
        <v>1009</v>
      </c>
      <c r="G38" s="44"/>
      <c r="H38" s="44" t="n">
        <v>2738</v>
      </c>
      <c r="I38" s="44"/>
      <c r="J38" s="55" t="n">
        <f aca="false">+H38/(F38*24*0.365)</f>
        <v>0.309769155228514</v>
      </c>
      <c r="K38" s="2"/>
      <c r="L38" s="37" t="n">
        <v>92.2</v>
      </c>
      <c r="M38" s="37"/>
      <c r="N38" s="45" t="n">
        <v>0.6</v>
      </c>
      <c r="O38" s="45"/>
      <c r="P38" s="16" t="n">
        <f aca="false">+L38/N38</f>
        <v>153.666666666667</v>
      </c>
      <c r="Q38" s="16"/>
      <c r="R38" s="37" t="n">
        <v>51</v>
      </c>
      <c r="S38" s="37"/>
      <c r="T38" s="37" t="n">
        <v>23.9</v>
      </c>
      <c r="U38" s="2"/>
      <c r="V38" s="38" t="n">
        <f aca="false">+R38+P38+T38</f>
        <v>228.566666666667</v>
      </c>
      <c r="W38" s="39"/>
      <c r="X38" s="46" t="n">
        <f aca="false">+V38/F38*1000</f>
        <v>226.527915427816</v>
      </c>
      <c r="Y38" s="47"/>
      <c r="Z38" s="48" t="n">
        <f aca="false">+V38/H38*1000</f>
        <v>83.4794253713173</v>
      </c>
    </row>
    <row r="39" customFormat="false" ht="12.75" hidden="false" customHeight="true" outlineLevel="0" collapsed="false">
      <c r="A39" s="14"/>
      <c r="B39" s="42" t="s">
        <v>68</v>
      </c>
      <c r="C39" s="42" t="s">
        <v>69</v>
      </c>
      <c r="D39" s="2" t="s">
        <v>70</v>
      </c>
      <c r="E39" s="2"/>
      <c r="F39" s="44" t="n">
        <v>1260</v>
      </c>
      <c r="G39" s="44"/>
      <c r="H39" s="44" t="n">
        <v>5369</v>
      </c>
      <c r="I39" s="44"/>
      <c r="J39" s="92" t="n">
        <f aca="false">+H39/(F39*24*0.365)</f>
        <v>0.486428209030949</v>
      </c>
      <c r="K39" s="2"/>
      <c r="L39" s="49" t="n">
        <v>90.1</v>
      </c>
      <c r="M39" s="37"/>
      <c r="N39" s="45" t="n">
        <v>0.6</v>
      </c>
      <c r="O39" s="93"/>
      <c r="P39" s="50" t="n">
        <f aca="false">+L39/N39</f>
        <v>150.166666666667</v>
      </c>
      <c r="Q39" s="16"/>
      <c r="R39" s="50" t="n">
        <v>66</v>
      </c>
      <c r="S39" s="16"/>
      <c r="T39" s="50" t="n">
        <f aca="false">54.6+28.2</f>
        <v>82.8</v>
      </c>
      <c r="U39" s="6"/>
      <c r="V39" s="50" t="n">
        <f aca="false">+R39+P39+T39</f>
        <v>298.966666666667</v>
      </c>
      <c r="W39" s="38"/>
      <c r="X39" s="52" t="n">
        <f aca="false">+V39/F39*1000</f>
        <v>237.275132275132</v>
      </c>
      <c r="Y39" s="47"/>
      <c r="Z39" s="54" t="n">
        <f aca="false">+V39/H39*1000</f>
        <v>55.6838641584404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42" t="s">
        <v>71</v>
      </c>
      <c r="C40" s="42" t="s">
        <v>72</v>
      </c>
      <c r="D40" s="2" t="s">
        <v>73</v>
      </c>
      <c r="E40" s="2"/>
      <c r="F40" s="44" t="n">
        <v>98</v>
      </c>
      <c r="G40" s="44"/>
      <c r="H40" s="44" t="s">
        <v>32</v>
      </c>
      <c r="I40" s="44"/>
      <c r="J40" s="44" t="s">
        <v>32</v>
      </c>
      <c r="K40" s="2"/>
      <c r="L40" s="49" t="n">
        <v>22.15</v>
      </c>
      <c r="M40" s="37"/>
      <c r="N40" s="45" t="n">
        <v>0.9</v>
      </c>
      <c r="O40" s="93"/>
      <c r="P40" s="50" t="n">
        <f aca="false">+L40/N40</f>
        <v>24.6111111111111</v>
      </c>
      <c r="Q40" s="16"/>
      <c r="R40" s="50" t="n">
        <v>0</v>
      </c>
      <c r="S40" s="16"/>
      <c r="T40" s="50" t="n">
        <v>0</v>
      </c>
      <c r="U40" s="6"/>
      <c r="V40" s="50" t="n">
        <f aca="false">+R40+P40+T40</f>
        <v>24.6111111111111</v>
      </c>
      <c r="W40" s="38"/>
      <c r="X40" s="52" t="n">
        <f aca="false">+V40/F40*1000</f>
        <v>251.133786848073</v>
      </c>
      <c r="Y40" s="94"/>
      <c r="Z40" s="54" t="s">
        <v>32</v>
      </c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43" t="s">
        <v>74</v>
      </c>
      <c r="C41" s="42" t="s">
        <v>75</v>
      </c>
      <c r="D41" s="2" t="s">
        <v>76</v>
      </c>
      <c r="E41" s="2"/>
      <c r="F41" s="44" t="n">
        <v>245</v>
      </c>
      <c r="G41" s="44"/>
      <c r="H41" s="44" t="n">
        <v>1900</v>
      </c>
      <c r="I41" s="44"/>
      <c r="J41" s="92" t="n">
        <f aca="false">+H41/(F41*24*0.365)</f>
        <v>0.885285621097754</v>
      </c>
      <c r="K41" s="2"/>
      <c r="L41" s="49" t="n">
        <v>86.2</v>
      </c>
      <c r="M41" s="37"/>
      <c r="N41" s="45" t="n">
        <v>0.6</v>
      </c>
      <c r="O41" s="93"/>
      <c r="P41" s="50" t="n">
        <f aca="false">+L41/N41</f>
        <v>143.666666666667</v>
      </c>
      <c r="Q41" s="16"/>
      <c r="R41" s="50" t="n">
        <v>0</v>
      </c>
      <c r="S41" s="16"/>
      <c r="T41" s="50" t="n">
        <v>0</v>
      </c>
      <c r="U41" s="6"/>
      <c r="V41" s="50" t="n">
        <f aca="false">+R41+P41+T41</f>
        <v>143.666666666667</v>
      </c>
      <c r="W41" s="38"/>
      <c r="X41" s="52" t="n">
        <f aca="false">+V41/F41*1000</f>
        <v>586.394557823129</v>
      </c>
      <c r="Y41" s="94"/>
      <c r="Z41" s="54" t="n">
        <f aca="false">+V41/H41*1000</f>
        <v>75.6140350877193</v>
      </c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B42" s="42" t="s">
        <v>77</v>
      </c>
      <c r="C42" s="43" t="s">
        <v>78</v>
      </c>
      <c r="D42" s="2" t="s">
        <v>76</v>
      </c>
      <c r="E42" s="2"/>
      <c r="F42" s="44" t="n">
        <v>211</v>
      </c>
      <c r="G42" s="44"/>
      <c r="H42" s="44" t="s">
        <v>32</v>
      </c>
      <c r="I42" s="44"/>
      <c r="J42" s="44" t="s">
        <v>32</v>
      </c>
      <c r="K42" s="2"/>
      <c r="L42" s="49" t="n">
        <v>25</v>
      </c>
      <c r="M42" s="37"/>
      <c r="N42" s="45" t="n">
        <v>0.9</v>
      </c>
      <c r="O42" s="45"/>
      <c r="P42" s="50" t="n">
        <f aca="false">+L42/N42</f>
        <v>27.7777777777778</v>
      </c>
      <c r="Q42" s="16"/>
      <c r="R42" s="49" t="n">
        <v>4</v>
      </c>
      <c r="S42" s="37"/>
      <c r="T42" s="49" t="n">
        <v>0</v>
      </c>
      <c r="U42" s="2"/>
      <c r="V42" s="50" t="n">
        <f aca="false">+R42+P42+T42</f>
        <v>31.7777777777778</v>
      </c>
      <c r="W42" s="39"/>
      <c r="X42" s="52" t="n">
        <f aca="false">+V42/F42*1000</f>
        <v>150.605581885203</v>
      </c>
      <c r="Y42" s="94"/>
      <c r="Z42" s="54" t="s">
        <v>32</v>
      </c>
    </row>
    <row r="43" customFormat="false" ht="12.75" hidden="false" customHeight="false" outlineLevel="0" collapsed="false">
      <c r="B43" s="43" t="s">
        <v>79</v>
      </c>
      <c r="C43" s="43" t="s">
        <v>80</v>
      </c>
      <c r="D43" s="2" t="s">
        <v>76</v>
      </c>
      <c r="E43" s="2"/>
      <c r="F43" s="44" t="n">
        <v>120</v>
      </c>
      <c r="G43" s="44"/>
      <c r="H43" s="44" t="s">
        <v>32</v>
      </c>
      <c r="I43" s="44"/>
      <c r="J43" s="44" t="s">
        <v>32</v>
      </c>
      <c r="K43" s="2"/>
      <c r="L43" s="49" t="n">
        <v>8.5</v>
      </c>
      <c r="M43" s="37"/>
      <c r="N43" s="45" t="n">
        <v>0.9</v>
      </c>
      <c r="O43" s="45"/>
      <c r="P43" s="50" t="n">
        <f aca="false">+L43/N43</f>
        <v>9.44444444444445</v>
      </c>
      <c r="Q43" s="16"/>
      <c r="R43" s="49" t="n">
        <v>0</v>
      </c>
      <c r="S43" s="37"/>
      <c r="T43" s="49" t="n">
        <v>0</v>
      </c>
      <c r="U43" s="2"/>
      <c r="V43" s="50" t="n">
        <f aca="false">+R43+P43+T43</f>
        <v>9.44444444444445</v>
      </c>
      <c r="W43" s="39"/>
      <c r="X43" s="52" t="n">
        <f aca="false">+V43/F43*1000</f>
        <v>78.7037037037037</v>
      </c>
      <c r="Y43" s="94"/>
      <c r="Z43" s="54" t="s">
        <v>32</v>
      </c>
    </row>
    <row r="44" customFormat="false" ht="12.75" hidden="false" customHeight="false" outlineLevel="0" collapsed="false">
      <c r="B44" s="42" t="s">
        <v>81</v>
      </c>
      <c r="C44" s="42" t="s">
        <v>82</v>
      </c>
      <c r="D44" s="2" t="s">
        <v>83</v>
      </c>
      <c r="E44" s="2"/>
      <c r="F44" s="44" t="n">
        <v>220</v>
      </c>
      <c r="G44" s="44"/>
      <c r="H44" s="44" t="n">
        <v>136</v>
      </c>
      <c r="I44" s="44"/>
      <c r="J44" s="55" t="n">
        <f aca="false">+H44/(F44*24*0.365)</f>
        <v>0.070568700705687</v>
      </c>
      <c r="K44" s="2"/>
      <c r="L44" s="49" t="n">
        <v>15.2</v>
      </c>
      <c r="M44" s="37"/>
      <c r="N44" s="45" t="n">
        <v>0.9</v>
      </c>
      <c r="O44" s="45"/>
      <c r="P44" s="50" t="n">
        <f aca="false">+L44/N44</f>
        <v>16.8888888888889</v>
      </c>
      <c r="Q44" s="16"/>
      <c r="R44" s="49" t="n">
        <v>0</v>
      </c>
      <c r="S44" s="37"/>
      <c r="T44" s="49" t="n">
        <v>0</v>
      </c>
      <c r="U44" s="2"/>
      <c r="V44" s="50" t="n">
        <f aca="false">+R44+P44+T44</f>
        <v>16.8888888888889</v>
      </c>
      <c r="W44" s="39"/>
      <c r="X44" s="52" t="n">
        <f aca="false">+V44/F44*1000</f>
        <v>76.7676767676768</v>
      </c>
      <c r="Y44" s="94"/>
      <c r="Z44" s="54" t="n">
        <f aca="false">+V44/H44*1000</f>
        <v>124.183006535948</v>
      </c>
    </row>
    <row r="45" customFormat="false" ht="12.75" hidden="false" customHeight="false" outlineLevel="0" collapsed="false">
      <c r="B45" s="42" t="s">
        <v>84</v>
      </c>
      <c r="C45" s="43" t="s">
        <v>85</v>
      </c>
      <c r="D45" s="2" t="s">
        <v>86</v>
      </c>
      <c r="E45" s="2"/>
      <c r="F45" s="44" t="n">
        <v>650</v>
      </c>
      <c r="G45" s="44"/>
      <c r="H45" s="44" t="s">
        <v>32</v>
      </c>
      <c r="I45" s="44"/>
      <c r="J45" s="44" t="s">
        <v>32</v>
      </c>
      <c r="K45" s="2"/>
      <c r="L45" s="49" t="n">
        <v>66.1</v>
      </c>
      <c r="M45" s="37"/>
      <c r="N45" s="45" t="n">
        <v>0.88</v>
      </c>
      <c r="O45" s="45"/>
      <c r="P45" s="50" t="n">
        <f aca="false">+L45/N45</f>
        <v>75.1136363636364</v>
      </c>
      <c r="Q45" s="16"/>
      <c r="R45" s="49" t="n">
        <v>50</v>
      </c>
      <c r="S45" s="37"/>
      <c r="T45" s="49" t="n">
        <v>0</v>
      </c>
      <c r="U45" s="2"/>
      <c r="V45" s="50" t="n">
        <f aca="false">+R45+P45+T45</f>
        <v>125.113636363636</v>
      </c>
      <c r="W45" s="39"/>
      <c r="X45" s="52" t="n">
        <f aca="false">+V45/F45*1000</f>
        <v>192.482517482518</v>
      </c>
      <c r="Y45" s="94"/>
      <c r="Z45" s="54" t="s">
        <v>32</v>
      </c>
    </row>
    <row r="46" customFormat="false" ht="12.75" hidden="false" customHeight="false" outlineLevel="0" collapsed="false">
      <c r="B46" s="42" t="s">
        <v>87</v>
      </c>
      <c r="C46" s="43" t="s">
        <v>88</v>
      </c>
      <c r="D46" s="2" t="s">
        <v>39</v>
      </c>
      <c r="E46" s="2"/>
      <c r="F46" s="44" t="n">
        <v>225</v>
      </c>
      <c r="G46" s="44"/>
      <c r="H46" s="44" t="s">
        <v>32</v>
      </c>
      <c r="I46" s="44"/>
      <c r="J46" s="44" t="s">
        <v>32</v>
      </c>
      <c r="K46" s="2"/>
      <c r="L46" s="49" t="n">
        <v>5.2</v>
      </c>
      <c r="M46" s="37"/>
      <c r="N46" s="45" t="n">
        <v>0.51</v>
      </c>
      <c r="O46" s="45"/>
      <c r="P46" s="50" t="n">
        <f aca="false">+L46/N46</f>
        <v>10.1960784313725</v>
      </c>
      <c r="Q46" s="16"/>
      <c r="R46" s="49" t="n">
        <v>0</v>
      </c>
      <c r="S46" s="37"/>
      <c r="T46" s="49" t="n">
        <v>0</v>
      </c>
      <c r="U46" s="2"/>
      <c r="V46" s="50" t="n">
        <f aca="false">+R46+P46+T46</f>
        <v>10.1960784313725</v>
      </c>
      <c r="W46" s="39"/>
      <c r="X46" s="52" t="n">
        <f aca="false">+V46/F46*1000</f>
        <v>45.3159041394335</v>
      </c>
      <c r="Y46" s="94"/>
      <c r="Z46" s="54" t="s">
        <v>32</v>
      </c>
    </row>
    <row r="47" customFormat="false" ht="12.75" hidden="false" customHeight="false" outlineLevel="0" collapsed="false">
      <c r="B47" s="42" t="s">
        <v>89</v>
      </c>
      <c r="C47" s="43" t="s">
        <v>90</v>
      </c>
      <c r="D47" s="2" t="s">
        <v>91</v>
      </c>
      <c r="E47" s="2"/>
      <c r="F47" s="44" t="n">
        <v>422</v>
      </c>
      <c r="G47" s="44"/>
      <c r="H47" s="44" t="s">
        <v>32</v>
      </c>
      <c r="I47" s="44"/>
      <c r="J47" s="44" t="s">
        <v>32</v>
      </c>
      <c r="K47" s="2"/>
      <c r="L47" s="49" t="n">
        <v>45</v>
      </c>
      <c r="M47" s="37"/>
      <c r="N47" s="45" t="n">
        <v>0.51</v>
      </c>
      <c r="O47" s="45"/>
      <c r="P47" s="50" t="n">
        <f aca="false">+L47/N47</f>
        <v>88.2352941176471</v>
      </c>
      <c r="Q47" s="16"/>
      <c r="R47" s="49" t="n">
        <v>0</v>
      </c>
      <c r="S47" s="37"/>
      <c r="T47" s="49" t="n">
        <v>125</v>
      </c>
      <c r="U47" s="2"/>
      <c r="V47" s="50" t="n">
        <f aca="false">+R47+P47+T47</f>
        <v>213.235294117647</v>
      </c>
      <c r="W47" s="39"/>
      <c r="X47" s="52" t="n">
        <f aca="false">+V47/F47*1000</f>
        <v>505.296905492055</v>
      </c>
      <c r="Y47" s="94"/>
      <c r="Z47" s="54" t="s">
        <v>32</v>
      </c>
    </row>
    <row r="48" customFormat="false" ht="12.75" hidden="false" customHeight="false" outlineLevel="0" collapsed="false">
      <c r="B48" s="43" t="s">
        <v>92</v>
      </c>
      <c r="C48" s="43" t="s">
        <v>51</v>
      </c>
      <c r="D48" s="2" t="s">
        <v>52</v>
      </c>
      <c r="E48" s="2"/>
      <c r="F48" s="44" t="n">
        <v>78</v>
      </c>
      <c r="G48" s="44"/>
      <c r="H48" s="44" t="s">
        <v>32</v>
      </c>
      <c r="I48" s="44"/>
      <c r="J48" s="44" t="s">
        <v>32</v>
      </c>
      <c r="K48" s="2"/>
      <c r="L48" s="49" t="n">
        <v>12.2</v>
      </c>
      <c r="M48" s="37"/>
      <c r="N48" s="45" t="n">
        <v>0.98</v>
      </c>
      <c r="O48" s="45"/>
      <c r="P48" s="50" t="n">
        <f aca="false">+L48/N48</f>
        <v>12.4489795918367</v>
      </c>
      <c r="Q48" s="16"/>
      <c r="R48" s="49" t="n">
        <v>0</v>
      </c>
      <c r="S48" s="37"/>
      <c r="T48" s="49" t="n">
        <v>0</v>
      </c>
      <c r="U48" s="2"/>
      <c r="V48" s="50" t="n">
        <f aca="false">+R48+P48+T48</f>
        <v>12.4489795918367</v>
      </c>
      <c r="W48" s="39"/>
      <c r="X48" s="52" t="n">
        <f aca="false">+V48/F48*1000</f>
        <v>159.602302459445</v>
      </c>
      <c r="Y48" s="94"/>
      <c r="Z48" s="54" t="s">
        <v>32</v>
      </c>
    </row>
    <row r="49" customFormat="false" ht="12.75" hidden="false" customHeight="false" outlineLevel="0" collapsed="false">
      <c r="B49" s="43" t="s">
        <v>93</v>
      </c>
      <c r="C49" s="43" t="s">
        <v>45</v>
      </c>
      <c r="D49" s="2" t="s">
        <v>94</v>
      </c>
      <c r="E49" s="2"/>
      <c r="F49" s="44" t="n">
        <v>620</v>
      </c>
      <c r="G49" s="44"/>
      <c r="H49" s="44" t="s">
        <v>32</v>
      </c>
      <c r="I49" s="44"/>
      <c r="J49" s="44" t="s">
        <v>32</v>
      </c>
      <c r="K49" s="2"/>
      <c r="L49" s="49" t="n">
        <v>30.3</v>
      </c>
      <c r="M49" s="37"/>
      <c r="N49" s="45" t="n">
        <v>1</v>
      </c>
      <c r="O49" s="45"/>
      <c r="P49" s="50" t="n">
        <f aca="false">+L49/N49</f>
        <v>30.3</v>
      </c>
      <c r="Q49" s="16"/>
      <c r="R49" s="49" t="n">
        <v>0</v>
      </c>
      <c r="S49" s="37"/>
      <c r="T49" s="49" t="n">
        <v>0</v>
      </c>
      <c r="U49" s="2"/>
      <c r="V49" s="50" t="n">
        <f aca="false">+R49+P49+T49</f>
        <v>30.3</v>
      </c>
      <c r="W49" s="39"/>
      <c r="X49" s="57" t="n">
        <f aca="false">+V49/F49*1000</f>
        <v>48.8709677419355</v>
      </c>
      <c r="Y49" s="95"/>
      <c r="Z49" s="58" t="s">
        <v>32</v>
      </c>
    </row>
    <row r="50" customFormat="false" ht="12.75" hidden="false" customHeight="false" outlineLevel="0" collapsed="false">
      <c r="A50" s="35" t="s">
        <v>60</v>
      </c>
      <c r="B50" s="43"/>
      <c r="C50" s="43"/>
      <c r="E50" s="2"/>
      <c r="F50" s="96"/>
      <c r="G50" s="44"/>
      <c r="H50" s="44"/>
      <c r="I50" s="44"/>
      <c r="J50" s="44"/>
      <c r="K50" s="2"/>
      <c r="L50" s="49"/>
      <c r="M50" s="37"/>
      <c r="N50" s="45"/>
      <c r="O50" s="45"/>
      <c r="P50" s="50"/>
      <c r="Q50" s="16"/>
      <c r="R50" s="49"/>
      <c r="S50" s="37"/>
      <c r="T50" s="49"/>
      <c r="U50" s="2"/>
      <c r="V50" s="50"/>
      <c r="W50" s="39"/>
      <c r="X50" s="46" t="n">
        <f aca="false">+AVERAGE(X38:X49)</f>
        <v>213.248079337177</v>
      </c>
      <c r="Y50" s="94"/>
      <c r="Z50" s="48" t="n">
        <f aca="false">+AVERAGE(Z38:Z49)</f>
        <v>84.7400827883562</v>
      </c>
    </row>
    <row r="51" customFormat="false" ht="12.75" hidden="false" customHeight="false" outlineLevel="0" collapsed="false">
      <c r="B51" s="43"/>
      <c r="C51" s="43"/>
      <c r="E51" s="2"/>
      <c r="F51" s="96"/>
      <c r="G51" s="44"/>
      <c r="H51" s="44"/>
      <c r="I51" s="44"/>
      <c r="J51" s="44"/>
      <c r="K51" s="2"/>
      <c r="L51" s="49"/>
      <c r="M51" s="37"/>
      <c r="N51" s="45"/>
      <c r="O51" s="45"/>
      <c r="P51" s="50"/>
      <c r="Q51" s="16"/>
      <c r="R51" s="49"/>
      <c r="S51" s="37"/>
      <c r="T51" s="49"/>
      <c r="U51" s="2"/>
      <c r="V51" s="50"/>
      <c r="W51" s="39"/>
      <c r="X51" s="57"/>
      <c r="Y51" s="94"/>
      <c r="Z51" s="58"/>
    </row>
    <row r="52" customFormat="false" ht="12.75" hidden="false" customHeight="false" outlineLevel="0" collapsed="false">
      <c r="A52" s="97"/>
      <c r="B52" s="98" t="s">
        <v>95</v>
      </c>
      <c r="C52" s="99" t="s">
        <v>96</v>
      </c>
      <c r="D52" s="100" t="s">
        <v>97</v>
      </c>
      <c r="E52" s="100"/>
      <c r="F52" s="101" t="n">
        <v>70</v>
      </c>
      <c r="G52" s="101"/>
      <c r="H52" s="101" t="n">
        <v>500</v>
      </c>
      <c r="I52" s="101"/>
      <c r="J52" s="101" t="s">
        <v>32</v>
      </c>
      <c r="K52" s="100"/>
      <c r="L52" s="102" t="n">
        <v>12</v>
      </c>
      <c r="M52" s="103"/>
      <c r="N52" s="104" t="n">
        <v>1</v>
      </c>
      <c r="O52" s="104"/>
      <c r="P52" s="105" t="n">
        <f aca="false">+L52/N52</f>
        <v>12</v>
      </c>
      <c r="Q52" s="106"/>
      <c r="R52" s="102" t="n">
        <v>0</v>
      </c>
      <c r="S52" s="103"/>
      <c r="T52" s="102" t="n">
        <v>0</v>
      </c>
      <c r="U52" s="100"/>
      <c r="V52" s="105" t="n">
        <f aca="false">+R52+P52+T52</f>
        <v>12</v>
      </c>
      <c r="W52" s="107"/>
      <c r="X52" s="108" t="n">
        <f aca="false">+V52/F52*1000</f>
        <v>171.428571428571</v>
      </c>
      <c r="Y52" s="109"/>
      <c r="Z52" s="110" t="n">
        <f aca="false">+V52/H52*1000</f>
        <v>24</v>
      </c>
    </row>
    <row r="53" customFormat="false" ht="12.75" hidden="false" customHeight="false" outlineLevel="0" collapsed="false">
      <c r="A53" s="35"/>
      <c r="B53" s="43"/>
      <c r="C53" s="43"/>
      <c r="E53" s="2"/>
      <c r="F53" s="44"/>
      <c r="G53" s="44"/>
      <c r="H53" s="44"/>
      <c r="I53" s="44"/>
      <c r="J53" s="44"/>
      <c r="K53" s="2"/>
      <c r="L53" s="49"/>
      <c r="M53" s="37"/>
      <c r="N53" s="45"/>
      <c r="O53" s="45"/>
      <c r="P53" s="50"/>
      <c r="Q53" s="16"/>
      <c r="R53" s="49"/>
      <c r="S53" s="37"/>
      <c r="T53" s="49"/>
      <c r="U53" s="2"/>
      <c r="V53" s="50"/>
      <c r="W53" s="39"/>
      <c r="X53" s="46"/>
      <c r="Y53" s="94"/>
      <c r="Z53" s="48"/>
    </row>
    <row r="54" customFormat="false" ht="3.95" hidden="false" customHeight="true" outlineLevel="0" collapsed="false">
      <c r="A54" s="59"/>
      <c r="B54" s="59"/>
      <c r="C54" s="59"/>
      <c r="D54" s="60"/>
      <c r="E54" s="60"/>
      <c r="F54" s="61"/>
      <c r="G54" s="61"/>
      <c r="H54" s="61"/>
      <c r="I54" s="61"/>
      <c r="J54" s="61"/>
      <c r="K54" s="60"/>
      <c r="L54" s="62"/>
      <c r="M54" s="62"/>
      <c r="N54" s="63"/>
      <c r="O54" s="63"/>
      <c r="P54" s="64"/>
      <c r="Q54" s="64"/>
      <c r="R54" s="62"/>
      <c r="S54" s="62"/>
      <c r="T54" s="62"/>
      <c r="U54" s="60"/>
      <c r="V54" s="65"/>
      <c r="W54" s="66"/>
      <c r="X54" s="67"/>
      <c r="Y54" s="68"/>
      <c r="Z54" s="69"/>
    </row>
    <row r="55" customFormat="false" ht="3" hidden="false" customHeight="true" outlineLevel="0" collapsed="false">
      <c r="B55" s="43"/>
      <c r="C55" s="43"/>
      <c r="E55" s="2"/>
      <c r="F55" s="44"/>
      <c r="G55" s="44"/>
      <c r="H55" s="44"/>
      <c r="I55" s="44"/>
      <c r="J55" s="44"/>
      <c r="K55" s="2"/>
      <c r="L55" s="37"/>
      <c r="M55" s="37"/>
      <c r="N55" s="45"/>
      <c r="O55" s="45"/>
      <c r="P55" s="16"/>
      <c r="Q55" s="16"/>
      <c r="R55" s="37"/>
      <c r="S55" s="37"/>
      <c r="T55" s="37"/>
      <c r="U55" s="2"/>
      <c r="V55" s="38"/>
      <c r="W55" s="39"/>
      <c r="X55" s="71"/>
      <c r="Y55" s="72"/>
      <c r="Z55" s="73"/>
    </row>
    <row r="56" customFormat="false" ht="3.95" hidden="false" customHeight="true" outlineLevel="0" collapsed="false">
      <c r="A56" s="111"/>
      <c r="B56" s="111"/>
      <c r="C56" s="111"/>
      <c r="D56" s="75"/>
      <c r="E56" s="75"/>
      <c r="F56" s="112"/>
      <c r="G56" s="112"/>
      <c r="H56" s="112"/>
      <c r="I56" s="112"/>
      <c r="J56" s="112"/>
      <c r="K56" s="75"/>
      <c r="L56" s="77"/>
      <c r="M56" s="77"/>
      <c r="N56" s="113"/>
      <c r="O56" s="113"/>
      <c r="P56" s="114"/>
      <c r="Q56" s="114"/>
      <c r="R56" s="77"/>
      <c r="S56" s="77"/>
      <c r="T56" s="77"/>
      <c r="U56" s="75"/>
      <c r="V56" s="78"/>
      <c r="W56" s="79"/>
      <c r="X56" s="115"/>
      <c r="Y56" s="116"/>
      <c r="Z56" s="117"/>
    </row>
    <row r="57" customFormat="false" ht="13.5" hidden="false" customHeight="false" outlineLevel="0" collapsed="false">
      <c r="B57" s="118"/>
      <c r="C57" s="118"/>
      <c r="D57" s="119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2"/>
      <c r="V57" s="38"/>
      <c r="W57" s="39"/>
      <c r="X57" s="38"/>
      <c r="Y57" s="38"/>
      <c r="Z57" s="38"/>
    </row>
    <row r="58" customFormat="false" ht="12.75" hidden="false" customHeight="false" outlineLevel="0" collapsed="false">
      <c r="A58" s="87" t="s">
        <v>98</v>
      </c>
      <c r="B58" s="14"/>
      <c r="C58" s="14"/>
      <c r="D58" s="6"/>
      <c r="E58" s="6"/>
      <c r="F58" s="96"/>
      <c r="G58" s="96"/>
      <c r="H58" s="96"/>
      <c r="I58" s="96"/>
      <c r="J58" s="96"/>
      <c r="K58" s="6"/>
      <c r="L58" s="6"/>
      <c r="M58" s="6"/>
      <c r="N58" s="93"/>
      <c r="O58" s="93"/>
      <c r="P58" s="6"/>
      <c r="Q58" s="6"/>
      <c r="R58" s="6"/>
      <c r="S58" s="6"/>
      <c r="T58" s="16"/>
      <c r="U58" s="6"/>
      <c r="V58" s="38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12.75" hidden="false" customHeight="false" outlineLevel="0" collapsed="false">
      <c r="A59" s="87" t="s">
        <v>99</v>
      </c>
      <c r="B59" s="14"/>
      <c r="C59" s="14"/>
      <c r="D59" s="6"/>
      <c r="E59" s="6"/>
      <c r="F59" s="96"/>
      <c r="G59" s="96"/>
      <c r="H59" s="96"/>
      <c r="I59" s="96"/>
      <c r="J59" s="96"/>
      <c r="K59" s="6"/>
      <c r="L59" s="6"/>
      <c r="M59" s="6"/>
      <c r="N59" s="93"/>
      <c r="O59" s="93"/>
      <c r="P59" s="6"/>
      <c r="Q59" s="6"/>
      <c r="R59" s="6"/>
      <c r="S59" s="6"/>
      <c r="T59" s="16"/>
      <c r="U59" s="6"/>
      <c r="V59" s="38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</row>
    <row r="60" customFormat="false" ht="12.75" hidden="false" customHeight="false" outlineLevel="0" collapsed="false">
      <c r="A60" s="87" t="s">
        <v>100</v>
      </c>
      <c r="B60" s="14"/>
      <c r="C60" s="14"/>
      <c r="D60" s="6"/>
      <c r="E60" s="6"/>
      <c r="F60" s="96"/>
      <c r="G60" s="96"/>
      <c r="H60" s="96"/>
      <c r="I60" s="96"/>
      <c r="J60" s="96"/>
      <c r="K60" s="6"/>
      <c r="L60" s="6"/>
      <c r="M60" s="6"/>
      <c r="N60" s="93"/>
      <c r="O60" s="93"/>
      <c r="P60" s="6"/>
      <c r="Q60" s="6"/>
      <c r="R60" s="6"/>
      <c r="S60" s="6"/>
      <c r="T60" s="16"/>
      <c r="U60" s="6"/>
      <c r="V60" s="38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customFormat="false" ht="12.75" hidden="false" customHeight="false" outlineLevel="0" collapsed="false">
      <c r="A61" s="87" t="s">
        <v>101</v>
      </c>
      <c r="B61" s="14"/>
      <c r="C61" s="14"/>
      <c r="D61" s="6"/>
      <c r="E61" s="6"/>
      <c r="F61" s="96"/>
      <c r="G61" s="96"/>
      <c r="H61" s="96"/>
      <c r="I61" s="96"/>
      <c r="J61" s="96"/>
      <c r="K61" s="6"/>
      <c r="L61" s="6"/>
      <c r="M61" s="6"/>
      <c r="N61" s="93"/>
      <c r="O61" s="93"/>
      <c r="P61" s="6"/>
      <c r="Q61" s="6"/>
      <c r="R61" s="6"/>
      <c r="S61" s="6"/>
      <c r="T61" s="16"/>
      <c r="U61" s="6"/>
      <c r="V61" s="38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12.75" hidden="false" customHeight="false" outlineLevel="0" collapsed="false">
      <c r="A62" s="120" t="s">
        <v>102</v>
      </c>
      <c r="B62" s="14"/>
      <c r="C62" s="14"/>
      <c r="D62" s="6"/>
      <c r="E62" s="6"/>
      <c r="F62" s="96"/>
      <c r="G62" s="96"/>
      <c r="H62" s="96"/>
      <c r="I62" s="96"/>
      <c r="J62" s="96"/>
      <c r="K62" s="6"/>
      <c r="L62" s="6"/>
      <c r="M62" s="6"/>
      <c r="N62" s="93"/>
      <c r="O62" s="93"/>
      <c r="P62" s="6"/>
      <c r="Q62" s="6"/>
      <c r="R62" s="6"/>
      <c r="S62" s="6"/>
      <c r="T62" s="16"/>
      <c r="U62" s="6"/>
      <c r="V62" s="38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</row>
    <row r="63" customFormat="false" ht="12.75" hidden="false" customHeight="false" outlineLevel="0" collapsed="false">
      <c r="A63" s="87" t="s">
        <v>103</v>
      </c>
      <c r="B63" s="14"/>
      <c r="C63" s="14"/>
      <c r="D63" s="6"/>
      <c r="E63" s="6"/>
      <c r="F63" s="96"/>
      <c r="G63" s="96"/>
      <c r="H63" s="96"/>
      <c r="I63" s="96"/>
      <c r="J63" s="96"/>
      <c r="K63" s="6"/>
      <c r="L63" s="6"/>
      <c r="M63" s="6"/>
      <c r="N63" s="93"/>
      <c r="O63" s="93"/>
      <c r="P63" s="6"/>
      <c r="Q63" s="6"/>
      <c r="R63" s="6"/>
      <c r="S63" s="6"/>
      <c r="T63" s="16"/>
      <c r="U63" s="6"/>
      <c r="V63" s="38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</row>
    <row r="64" customFormat="false" ht="12.75" hidden="false" customHeight="false" outlineLevel="0" collapsed="false">
      <c r="A64" s="87" t="s">
        <v>104</v>
      </c>
      <c r="B64" s="14"/>
      <c r="C64" s="14"/>
      <c r="D64" s="6"/>
      <c r="E64" s="6"/>
      <c r="F64" s="96"/>
      <c r="G64" s="96"/>
      <c r="H64" s="96"/>
      <c r="I64" s="96"/>
      <c r="J64" s="96"/>
      <c r="K64" s="6"/>
      <c r="L64" s="6"/>
      <c r="M64" s="6"/>
      <c r="N64" s="6"/>
      <c r="O64" s="6"/>
      <c r="P64" s="6"/>
      <c r="Q64" s="6"/>
      <c r="R64" s="6"/>
      <c r="S64" s="6"/>
      <c r="T64" s="16"/>
      <c r="U64" s="6"/>
      <c r="V64" s="38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</row>
    <row r="65" customFormat="false" ht="12.75" hidden="false" customHeight="false" outlineLevel="0" collapsed="false">
      <c r="A65" s="121"/>
      <c r="B65" s="14"/>
      <c r="C65" s="14"/>
      <c r="D65" s="6"/>
      <c r="E65" s="6"/>
      <c r="F65" s="122"/>
      <c r="G65" s="122"/>
      <c r="H65" s="96"/>
      <c r="I65" s="96"/>
      <c r="J65" s="96"/>
      <c r="K65" s="96"/>
      <c r="L65" s="6"/>
      <c r="M65" s="6"/>
      <c r="N65" s="6"/>
      <c r="O65" s="6"/>
      <c r="P65" s="6"/>
      <c r="Q65" s="6"/>
      <c r="R65" s="6"/>
      <c r="S65" s="6"/>
      <c r="T65" s="16"/>
      <c r="U65" s="6"/>
      <c r="V65" s="38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</row>
    <row r="66" customFormat="false" ht="12.75" hidden="false" customHeight="false" outlineLevel="0" collapsed="false">
      <c r="A66" s="123"/>
      <c r="B66" s="14"/>
      <c r="C66" s="14"/>
      <c r="D66" s="6"/>
      <c r="E66" s="14"/>
      <c r="F66" s="124"/>
      <c r="G66" s="124"/>
      <c r="H66" s="124"/>
      <c r="I66" s="124"/>
      <c r="J66" s="124"/>
      <c r="K66" s="14"/>
      <c r="L66" s="6"/>
      <c r="M66" s="6"/>
      <c r="N66" s="6"/>
      <c r="O66" s="6"/>
      <c r="P66" s="6"/>
      <c r="Q66" s="6"/>
      <c r="R66" s="6"/>
      <c r="S66" s="6"/>
      <c r="T66" s="16"/>
      <c r="U66" s="6"/>
      <c r="V66" s="38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</row>
    <row r="67" customFormat="false" ht="12.75" hidden="false" customHeight="false" outlineLevel="0" collapsed="false">
      <c r="A67" s="123"/>
      <c r="B67" s="14"/>
      <c r="C67" s="14"/>
      <c r="D67" s="6"/>
      <c r="E67" s="14"/>
      <c r="F67" s="124"/>
      <c r="G67" s="124"/>
      <c r="H67" s="124"/>
      <c r="I67" s="124"/>
      <c r="J67" s="124"/>
      <c r="K67" s="14"/>
      <c r="L67" s="14"/>
      <c r="M67" s="14"/>
      <c r="N67" s="14"/>
      <c r="O67" s="14"/>
      <c r="P67" s="14"/>
      <c r="Q67" s="14"/>
      <c r="R67" s="14"/>
      <c r="S67" s="14"/>
      <c r="T67" s="38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</row>
    <row r="68" customFormat="false" ht="12.75" hidden="false" customHeight="false" outlineLevel="0" collapsed="false">
      <c r="A68" s="121"/>
      <c r="B68" s="14"/>
      <c r="C68" s="14"/>
      <c r="D68" s="6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38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</row>
    <row r="69" customFormat="false" ht="12.75" hidden="false" customHeight="false" outlineLevel="0" collapsed="false">
      <c r="A69" s="14"/>
      <c r="B69" s="14"/>
      <c r="C69" s="14"/>
      <c r="D69" s="6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38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</row>
    <row r="70" customFormat="false" ht="12.75" hidden="false" customHeight="false" outlineLevel="0" collapsed="false">
      <c r="A70" s="14"/>
      <c r="B70" s="14"/>
      <c r="C70" s="14"/>
      <c r="D70" s="6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38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</row>
    <row r="71" customFormat="false" ht="12.75" hidden="false" customHeight="false" outlineLevel="0" collapsed="false">
      <c r="A71" s="14"/>
      <c r="B71" s="14"/>
      <c r="C71" s="14"/>
      <c r="D71" s="6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38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</row>
    <row r="72" customFormat="false" ht="12.75" hidden="false" customHeight="false" outlineLevel="0" collapsed="false">
      <c r="A72" s="14"/>
      <c r="B72" s="14"/>
      <c r="C72" s="14"/>
      <c r="D72" s="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38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</row>
    <row r="73" customFormat="false" ht="12.75" hidden="false" customHeight="false" outlineLevel="0" collapsed="false">
      <c r="A73" s="14"/>
      <c r="B73" s="14"/>
      <c r="C73" s="14"/>
      <c r="D73" s="6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38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</row>
    <row r="74" customFormat="false" ht="12.75" hidden="false" customHeight="false" outlineLevel="0" collapsed="false">
      <c r="A74" s="14"/>
      <c r="B74" s="14"/>
      <c r="C74" s="14"/>
      <c r="D74" s="6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38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  <c r="IU74" s="14"/>
      <c r="IV74" s="14"/>
      <c r="IW74" s="14"/>
    </row>
    <row r="75" customFormat="false" ht="12.75" hidden="false" customHeight="false" outlineLevel="0" collapsed="false">
      <c r="A75" s="14"/>
      <c r="B75" s="14"/>
      <c r="C75" s="14"/>
      <c r="D75" s="6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38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  <c r="IT75" s="14"/>
      <c r="IU75" s="14"/>
      <c r="IV75" s="14"/>
      <c r="IW75" s="14"/>
    </row>
    <row r="76" customFormat="false" ht="12.75" hidden="false" customHeight="false" outlineLevel="0" collapsed="false">
      <c r="A76" s="14"/>
      <c r="B76" s="14"/>
      <c r="C76" s="14"/>
      <c r="D76" s="6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38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  <c r="IT76" s="14"/>
      <c r="IU76" s="14"/>
      <c r="IV76" s="14"/>
      <c r="IW76" s="14"/>
    </row>
    <row r="77" customFormat="false" ht="12.75" hidden="false" customHeight="false" outlineLevel="0" collapsed="false">
      <c r="A77" s="14"/>
      <c r="B77" s="14"/>
      <c r="C77" s="14"/>
      <c r="D77" s="6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38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  <c r="IW77" s="14"/>
    </row>
    <row r="78" customFormat="false" ht="12.75" hidden="false" customHeight="false" outlineLevel="0" collapsed="false">
      <c r="A78" s="14"/>
      <c r="B78" s="14"/>
      <c r="C78" s="14"/>
      <c r="D78" s="6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38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  <c r="IT78" s="14"/>
      <c r="IU78" s="14"/>
      <c r="IV78" s="14"/>
      <c r="IW78" s="14"/>
    </row>
    <row r="79" customFormat="false" ht="12.75" hidden="false" customHeight="false" outlineLevel="0" collapsed="false">
      <c r="A79" s="14"/>
      <c r="B79" s="14"/>
      <c r="C79" s="14"/>
      <c r="D79" s="6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38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  <c r="IW79" s="14"/>
    </row>
    <row r="80" customFormat="false" ht="12.75" hidden="false" customHeight="false" outlineLevel="0" collapsed="false">
      <c r="A80" s="14"/>
      <c r="B80" s="14"/>
      <c r="C80" s="14"/>
      <c r="D80" s="6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38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  <c r="IT80" s="14"/>
      <c r="IU80" s="14"/>
      <c r="IV80" s="14"/>
      <c r="IW80" s="14"/>
    </row>
    <row r="81" customFormat="false" ht="12.75" hidden="false" customHeight="false" outlineLevel="0" collapsed="false">
      <c r="A81" s="14"/>
      <c r="B81" s="14"/>
      <c r="C81" s="14"/>
      <c r="D81" s="6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38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  <c r="IW81" s="14"/>
    </row>
    <row r="82" customFormat="false" ht="12.75" hidden="false" customHeight="false" outlineLevel="0" collapsed="false">
      <c r="A82" s="14"/>
      <c r="B82" s="14"/>
      <c r="C82" s="14"/>
      <c r="D82" s="6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38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  <c r="IW82" s="14"/>
    </row>
    <row r="83" customFormat="false" ht="12.75" hidden="false" customHeight="false" outlineLevel="0" collapsed="false">
      <c r="A83" s="14"/>
      <c r="B83" s="14"/>
      <c r="C83" s="14"/>
      <c r="D83" s="6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38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  <c r="IU83" s="14"/>
      <c r="IV83" s="14"/>
      <c r="IW83" s="14"/>
    </row>
    <row r="84" customFormat="false" ht="12.75" hidden="false" customHeight="false" outlineLevel="0" collapsed="false">
      <c r="A84" s="14"/>
      <c r="B84" s="14"/>
      <c r="C84" s="14"/>
      <c r="D84" s="6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38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  <c r="IT84" s="14"/>
      <c r="IU84" s="14"/>
      <c r="IV84" s="14"/>
      <c r="IW84" s="14"/>
    </row>
    <row r="85" customFormat="false" ht="12.75" hidden="false" customHeight="false" outlineLevel="0" collapsed="false">
      <c r="A85" s="14"/>
      <c r="B85" s="14"/>
      <c r="C85" s="14"/>
      <c r="D85" s="6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38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  <c r="IW85" s="14"/>
    </row>
    <row r="86" customFormat="false" ht="12.75" hidden="false" customHeight="false" outlineLevel="0" collapsed="false">
      <c r="A86" s="14"/>
      <c r="B86" s="14"/>
      <c r="C86" s="14"/>
      <c r="D86" s="6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38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  <c r="IT86" s="14"/>
      <c r="IU86" s="14"/>
      <c r="IV86" s="14"/>
      <c r="IW86" s="14"/>
    </row>
    <row r="87" customFormat="false" ht="12.75" hidden="false" customHeight="false" outlineLevel="0" collapsed="false">
      <c r="A87" s="14"/>
      <c r="B87" s="14"/>
      <c r="C87" s="14"/>
      <c r="D87" s="6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38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  <c r="IT87" s="14"/>
      <c r="IU87" s="14"/>
      <c r="IV87" s="14"/>
      <c r="IW87" s="14"/>
    </row>
    <row r="88" customFormat="false" ht="12.75" hidden="false" customHeight="false" outlineLevel="0" collapsed="false">
      <c r="A88" s="14"/>
      <c r="B88" s="14"/>
      <c r="C88" s="14"/>
      <c r="D88" s="6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38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  <c r="IU88" s="14"/>
      <c r="IV88" s="14"/>
      <c r="IW88" s="14"/>
    </row>
    <row r="89" customFormat="false" ht="12.75" hidden="false" customHeight="false" outlineLevel="0" collapsed="false">
      <c r="A89" s="14"/>
      <c r="B89" s="14"/>
      <c r="C89" s="14"/>
      <c r="D89" s="6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38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</row>
    <row r="90" customFormat="false" ht="12.75" hidden="false" customHeight="false" outlineLevel="0" collapsed="false">
      <c r="A90" s="14"/>
      <c r="B90" s="14"/>
      <c r="C90" s="14"/>
      <c r="D90" s="6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38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  <c r="IU90" s="14"/>
      <c r="IV90" s="14"/>
      <c r="IW90" s="14"/>
    </row>
    <row r="91" customFormat="false" ht="12.75" hidden="false" customHeight="false" outlineLevel="0" collapsed="false">
      <c r="A91" s="14"/>
      <c r="B91" s="14"/>
      <c r="C91" s="14"/>
      <c r="D91" s="6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38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  <c r="IU91" s="14"/>
      <c r="IV91" s="14"/>
      <c r="IW91" s="14"/>
    </row>
    <row r="92" customFormat="false" ht="12.75" hidden="false" customHeight="false" outlineLevel="0" collapsed="false">
      <c r="A92" s="14"/>
      <c r="B92" s="14"/>
      <c r="C92" s="14"/>
      <c r="D92" s="6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3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</row>
    <row r="93" customFormat="false" ht="12.75" hidden="false" customHeight="false" outlineLevel="0" collapsed="false">
      <c r="A93" s="14"/>
      <c r="B93" s="14"/>
      <c r="C93" s="14"/>
      <c r="D93" s="6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38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</row>
    <row r="94" customFormat="false" ht="12.75" hidden="false" customHeight="false" outlineLevel="0" collapsed="false">
      <c r="A94" s="14"/>
      <c r="B94" s="14"/>
      <c r="C94" s="14"/>
      <c r="D94" s="6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3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</row>
    <row r="95" customFormat="false" ht="12.75" hidden="false" customHeight="false" outlineLevel="0" collapsed="false">
      <c r="A95" s="14"/>
      <c r="B95" s="14"/>
      <c r="C95" s="14"/>
      <c r="D95" s="6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38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</row>
    <row r="96" customFormat="false" ht="12.75" hidden="false" customHeight="false" outlineLevel="0" collapsed="false">
      <c r="A96" s="14"/>
      <c r="B96" s="14"/>
      <c r="C96" s="14"/>
      <c r="D96" s="6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3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</row>
    <row r="97" customFormat="false" ht="12.75" hidden="false" customHeight="false" outlineLevel="0" collapsed="false">
      <c r="A97" s="14"/>
      <c r="B97" s="14"/>
      <c r="C97" s="14"/>
      <c r="D97" s="6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3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  <c r="IT97" s="14"/>
      <c r="IU97" s="14"/>
      <c r="IV97" s="14"/>
      <c r="IW97" s="14"/>
    </row>
    <row r="98" customFormat="false" ht="12.75" hidden="false" customHeight="false" outlineLevel="0" collapsed="false">
      <c r="A98" s="14"/>
      <c r="B98" s="14"/>
      <c r="C98" s="14"/>
      <c r="D98" s="6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3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</row>
    <row r="99" customFormat="false" ht="12.75" hidden="false" customHeight="false" outlineLevel="0" collapsed="false">
      <c r="A99" s="14"/>
      <c r="B99" s="14"/>
      <c r="C99" s="14"/>
      <c r="D99" s="6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38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</row>
    <row r="100" customFormat="false" ht="12.75" hidden="false" customHeight="false" outlineLevel="0" collapsed="false">
      <c r="A100" s="14"/>
      <c r="B100" s="14"/>
      <c r="C100" s="14"/>
      <c r="D100" s="6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3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</row>
    <row r="101" customFormat="false" ht="12.75" hidden="false" customHeight="false" outlineLevel="0" collapsed="false">
      <c r="A101" s="14"/>
      <c r="B101" s="14"/>
      <c r="C101" s="14"/>
      <c r="D101" s="6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3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</row>
    <row r="102" customFormat="false" ht="12.75" hidden="false" customHeight="false" outlineLevel="0" collapsed="false">
      <c r="A102" s="14"/>
      <c r="B102" s="14"/>
      <c r="C102" s="14"/>
      <c r="D102" s="6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3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</row>
    <row r="103" customFormat="false" ht="12.75" hidden="false" customHeight="false" outlineLevel="0" collapsed="false">
      <c r="A103" s="14"/>
      <c r="B103" s="14"/>
      <c r="C103" s="14"/>
      <c r="D103" s="6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3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</row>
    <row r="104" customFormat="false" ht="12.75" hidden="false" customHeight="false" outlineLevel="0" collapsed="false">
      <c r="A104" s="14"/>
      <c r="B104" s="14"/>
      <c r="C104" s="14"/>
      <c r="D104" s="6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3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</row>
    <row r="105" customFormat="false" ht="12.75" hidden="false" customHeight="false" outlineLevel="0" collapsed="false">
      <c r="A105" s="14"/>
      <c r="B105" s="14"/>
      <c r="C105" s="14"/>
      <c r="D105" s="6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3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</row>
    <row r="106" customFormat="false" ht="12.75" hidden="false" customHeight="false" outlineLevel="0" collapsed="false">
      <c r="A106" s="14"/>
      <c r="B106" s="14"/>
      <c r="C106" s="14"/>
      <c r="D106" s="6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3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</row>
    <row r="107" customFormat="false" ht="12.75" hidden="false" customHeight="false" outlineLevel="0" collapsed="false">
      <c r="A107" s="14"/>
      <c r="B107" s="14"/>
      <c r="C107" s="14"/>
      <c r="D107" s="6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3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</row>
    <row r="108" customFormat="false" ht="12.75" hidden="false" customHeight="false" outlineLevel="0" collapsed="false">
      <c r="A108" s="14"/>
      <c r="B108" s="14"/>
      <c r="C108" s="14"/>
      <c r="D108" s="6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3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</row>
    <row r="109" customFormat="false" ht="12.75" hidden="false" customHeight="false" outlineLevel="0" collapsed="false">
      <c r="A109" s="14"/>
      <c r="B109" s="14"/>
      <c r="C109" s="14"/>
      <c r="D109" s="6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3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</row>
    <row r="110" customFormat="false" ht="12.75" hidden="false" customHeight="false" outlineLevel="0" collapsed="false">
      <c r="A110" s="14"/>
      <c r="B110" s="14"/>
      <c r="C110" s="14"/>
      <c r="D110" s="6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3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</row>
    <row r="111" customFormat="false" ht="12.75" hidden="false" customHeight="false" outlineLevel="0" collapsed="false">
      <c r="A111" s="14"/>
      <c r="B111" s="14"/>
      <c r="C111" s="14"/>
      <c r="D111" s="6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3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</row>
    <row r="112" customFormat="false" ht="12.75" hidden="false" customHeight="false" outlineLevel="0" collapsed="false">
      <c r="A112" s="14"/>
      <c r="B112" s="14"/>
      <c r="C112" s="14"/>
      <c r="D112" s="6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3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  <c r="IW112" s="14"/>
    </row>
    <row r="113" customFormat="false" ht="12.75" hidden="false" customHeight="false" outlineLevel="0" collapsed="false">
      <c r="A113" s="14"/>
      <c r="B113" s="14"/>
      <c r="C113" s="14"/>
      <c r="D113" s="6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3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</row>
    <row r="114" customFormat="false" ht="12.75" hidden="false" customHeight="false" outlineLevel="0" collapsed="false">
      <c r="A114" s="14"/>
      <c r="B114" s="14"/>
      <c r="C114" s="14"/>
      <c r="D114" s="6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3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  <c r="IT114" s="14"/>
      <c r="IU114" s="14"/>
      <c r="IV114" s="14"/>
      <c r="IW114" s="14"/>
    </row>
    <row r="115" customFormat="false" ht="12.75" hidden="false" customHeight="false" outlineLevel="0" collapsed="false">
      <c r="A115" s="14"/>
      <c r="B115" s="14"/>
      <c r="C115" s="14"/>
      <c r="D115" s="6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3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</row>
    <row r="116" customFormat="false" ht="12.75" hidden="false" customHeight="false" outlineLevel="0" collapsed="false">
      <c r="A116" s="14"/>
      <c r="B116" s="14"/>
      <c r="C116" s="14"/>
      <c r="D116" s="6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3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  <c r="IJ116" s="14"/>
      <c r="IK116" s="14"/>
      <c r="IL116" s="14"/>
      <c r="IM116" s="14"/>
      <c r="IN116" s="14"/>
      <c r="IO116" s="14"/>
      <c r="IP116" s="14"/>
      <c r="IQ116" s="14"/>
      <c r="IR116" s="14"/>
      <c r="IS116" s="14"/>
      <c r="IT116" s="14"/>
      <c r="IU116" s="14"/>
      <c r="IV116" s="14"/>
      <c r="IW116" s="14"/>
    </row>
    <row r="117" customFormat="false" ht="12.75" hidden="false" customHeight="false" outlineLevel="0" collapsed="false">
      <c r="A117" s="14"/>
      <c r="B117" s="14"/>
      <c r="C117" s="14"/>
      <c r="D117" s="6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3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  <c r="IT117" s="14"/>
      <c r="IU117" s="14"/>
      <c r="IV117" s="14"/>
      <c r="IW117" s="14"/>
    </row>
    <row r="118" customFormat="false" ht="12.75" hidden="false" customHeight="false" outlineLevel="0" collapsed="false">
      <c r="A118" s="14"/>
      <c r="B118" s="14"/>
      <c r="C118" s="14"/>
      <c r="D118" s="6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3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  <c r="IO118" s="14"/>
      <c r="IP118" s="14"/>
      <c r="IQ118" s="14"/>
      <c r="IR118" s="14"/>
      <c r="IS118" s="14"/>
      <c r="IT118" s="14"/>
      <c r="IU118" s="14"/>
      <c r="IV118" s="14"/>
      <c r="IW118" s="14"/>
    </row>
    <row r="119" customFormat="false" ht="12.75" hidden="false" customHeight="false" outlineLevel="0" collapsed="false">
      <c r="A119" s="14"/>
      <c r="B119" s="14"/>
      <c r="C119" s="14"/>
      <c r="D119" s="6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3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  <c r="IO119" s="14"/>
      <c r="IP119" s="14"/>
      <c r="IQ119" s="14"/>
      <c r="IR119" s="14"/>
      <c r="IS119" s="14"/>
      <c r="IT119" s="14"/>
      <c r="IU119" s="14"/>
      <c r="IV119" s="14"/>
      <c r="IW119" s="14"/>
    </row>
    <row r="120" customFormat="false" ht="12.75" hidden="false" customHeight="false" outlineLevel="0" collapsed="false">
      <c r="A120" s="14"/>
      <c r="B120" s="14"/>
      <c r="C120" s="14"/>
      <c r="D120" s="6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3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  <c r="IT120" s="14"/>
      <c r="IU120" s="14"/>
      <c r="IV120" s="14"/>
      <c r="IW120" s="14"/>
    </row>
    <row r="121" customFormat="false" ht="12.75" hidden="false" customHeight="false" outlineLevel="0" collapsed="false">
      <c r="A121" s="14"/>
      <c r="B121" s="14"/>
      <c r="C121" s="14"/>
      <c r="D121" s="6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3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  <c r="IW121" s="14"/>
    </row>
    <row r="122" customFormat="false" ht="12.75" hidden="false" customHeight="false" outlineLevel="0" collapsed="false">
      <c r="A122" s="14"/>
      <c r="B122" s="14"/>
      <c r="C122" s="14"/>
      <c r="D122" s="6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3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  <c r="IT122" s="14"/>
      <c r="IU122" s="14"/>
      <c r="IV122" s="14"/>
      <c r="IW122" s="14"/>
    </row>
    <row r="123" customFormat="false" ht="12.75" hidden="false" customHeight="false" outlineLevel="0" collapsed="false">
      <c r="A123" s="14"/>
      <c r="B123" s="14"/>
      <c r="C123" s="14"/>
      <c r="D123" s="6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3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  <c r="II123" s="14"/>
      <c r="IJ123" s="14"/>
      <c r="IK123" s="14"/>
      <c r="IL123" s="14"/>
      <c r="IM123" s="14"/>
      <c r="IN123" s="14"/>
      <c r="IO123" s="14"/>
      <c r="IP123" s="14"/>
      <c r="IQ123" s="14"/>
      <c r="IR123" s="14"/>
      <c r="IS123" s="14"/>
      <c r="IT123" s="14"/>
      <c r="IU123" s="14"/>
      <c r="IV123" s="14"/>
      <c r="IW123" s="14"/>
    </row>
    <row r="124" customFormat="false" ht="12.75" hidden="false" customHeight="false" outlineLevel="0" collapsed="false">
      <c r="A124" s="14"/>
      <c r="B124" s="14"/>
      <c r="C124" s="14"/>
      <c r="D124" s="6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3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  <c r="IO124" s="14"/>
      <c r="IP124" s="14"/>
      <c r="IQ124" s="14"/>
      <c r="IR124" s="14"/>
      <c r="IS124" s="14"/>
      <c r="IT124" s="14"/>
      <c r="IU124" s="14"/>
      <c r="IV124" s="14"/>
      <c r="IW124" s="14"/>
    </row>
    <row r="125" customFormat="false" ht="12.75" hidden="false" customHeight="false" outlineLevel="0" collapsed="false">
      <c r="A125" s="14"/>
      <c r="B125" s="14"/>
      <c r="C125" s="14"/>
      <c r="D125" s="6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3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  <c r="II125" s="14"/>
      <c r="IJ125" s="14"/>
      <c r="IK125" s="14"/>
      <c r="IL125" s="14"/>
      <c r="IM125" s="14"/>
      <c r="IN125" s="14"/>
      <c r="IO125" s="14"/>
      <c r="IP125" s="14"/>
      <c r="IQ125" s="14"/>
      <c r="IR125" s="14"/>
      <c r="IS125" s="14"/>
      <c r="IT125" s="14"/>
      <c r="IU125" s="14"/>
      <c r="IV125" s="14"/>
      <c r="IW125" s="14"/>
    </row>
    <row r="126" customFormat="false" ht="12.75" hidden="false" customHeight="false" outlineLevel="0" collapsed="false">
      <c r="A126" s="14"/>
      <c r="B126" s="14"/>
      <c r="C126" s="14"/>
      <c r="D126" s="6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3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  <c r="IT126" s="14"/>
      <c r="IU126" s="14"/>
      <c r="IV126" s="14"/>
      <c r="IW126" s="14"/>
    </row>
    <row r="127" customFormat="false" ht="12.75" hidden="false" customHeight="false" outlineLevel="0" collapsed="false">
      <c r="A127" s="14"/>
      <c r="B127" s="14"/>
      <c r="C127" s="14"/>
      <c r="D127" s="6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3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  <c r="IO127" s="14"/>
      <c r="IP127" s="14"/>
      <c r="IQ127" s="14"/>
      <c r="IR127" s="14"/>
      <c r="IS127" s="14"/>
      <c r="IT127" s="14"/>
      <c r="IU127" s="14"/>
      <c r="IV127" s="14"/>
      <c r="IW127" s="14"/>
    </row>
    <row r="128" customFormat="false" ht="12.75" hidden="false" customHeight="false" outlineLevel="0" collapsed="false">
      <c r="A128" s="14"/>
      <c r="B128" s="14"/>
      <c r="C128" s="14"/>
      <c r="D128" s="6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3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  <c r="IO128" s="14"/>
      <c r="IP128" s="14"/>
      <c r="IQ128" s="14"/>
      <c r="IR128" s="14"/>
      <c r="IS128" s="14"/>
      <c r="IT128" s="14"/>
      <c r="IU128" s="14"/>
      <c r="IV128" s="14"/>
      <c r="IW128" s="14"/>
    </row>
    <row r="129" customFormat="false" ht="12.75" hidden="false" customHeight="false" outlineLevel="0" collapsed="false">
      <c r="A129" s="14"/>
      <c r="B129" s="14"/>
      <c r="C129" s="14"/>
      <c r="D129" s="6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3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  <c r="IO129" s="14"/>
      <c r="IP129" s="14"/>
      <c r="IQ129" s="14"/>
      <c r="IR129" s="14"/>
      <c r="IS129" s="14"/>
      <c r="IT129" s="14"/>
      <c r="IU129" s="14"/>
      <c r="IV129" s="14"/>
      <c r="IW129" s="14"/>
    </row>
    <row r="130" customFormat="false" ht="12.75" hidden="false" customHeight="false" outlineLevel="0" collapsed="false">
      <c r="A130" s="14"/>
      <c r="B130" s="14"/>
      <c r="C130" s="14"/>
      <c r="D130" s="6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3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  <c r="IT130" s="14"/>
      <c r="IU130" s="14"/>
      <c r="IV130" s="14"/>
      <c r="IW130" s="14"/>
    </row>
    <row r="131" customFormat="false" ht="12.75" hidden="false" customHeight="false" outlineLevel="0" collapsed="false">
      <c r="A131" s="14"/>
      <c r="B131" s="14"/>
      <c r="C131" s="14"/>
      <c r="D131" s="6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3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  <c r="IO131" s="14"/>
      <c r="IP131" s="14"/>
      <c r="IQ131" s="14"/>
      <c r="IR131" s="14"/>
      <c r="IS131" s="14"/>
      <c r="IT131" s="14"/>
      <c r="IU131" s="14"/>
      <c r="IV131" s="14"/>
      <c r="IW131" s="14"/>
    </row>
    <row r="132" customFormat="false" ht="12.75" hidden="false" customHeight="false" outlineLevel="0" collapsed="false">
      <c r="A132" s="14"/>
      <c r="B132" s="14"/>
      <c r="C132" s="14"/>
      <c r="D132" s="6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3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  <c r="II132" s="14"/>
      <c r="IJ132" s="14"/>
      <c r="IK132" s="14"/>
      <c r="IL132" s="14"/>
      <c r="IM132" s="14"/>
      <c r="IN132" s="14"/>
      <c r="IO132" s="14"/>
      <c r="IP132" s="14"/>
      <c r="IQ132" s="14"/>
      <c r="IR132" s="14"/>
      <c r="IS132" s="14"/>
      <c r="IT132" s="14"/>
      <c r="IU132" s="14"/>
      <c r="IV132" s="14"/>
      <c r="IW132" s="14"/>
    </row>
    <row r="133" customFormat="false" ht="12.75" hidden="false" customHeight="false" outlineLevel="0" collapsed="false">
      <c r="A133" s="14"/>
      <c r="B133" s="14"/>
      <c r="C133" s="14"/>
      <c r="D133" s="6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3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  <c r="II133" s="14"/>
      <c r="IJ133" s="14"/>
      <c r="IK133" s="14"/>
      <c r="IL133" s="14"/>
      <c r="IM133" s="14"/>
      <c r="IN133" s="14"/>
      <c r="IO133" s="14"/>
      <c r="IP133" s="14"/>
      <c r="IQ133" s="14"/>
      <c r="IR133" s="14"/>
      <c r="IS133" s="14"/>
      <c r="IT133" s="14"/>
      <c r="IU133" s="14"/>
      <c r="IV133" s="14"/>
      <c r="IW133" s="14"/>
    </row>
    <row r="134" customFormat="false" ht="12.75" hidden="false" customHeight="false" outlineLevel="0" collapsed="false">
      <c r="A134" s="14"/>
      <c r="B134" s="14"/>
      <c r="C134" s="14"/>
      <c r="D134" s="6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3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  <c r="II134" s="14"/>
      <c r="IJ134" s="14"/>
      <c r="IK134" s="14"/>
      <c r="IL134" s="14"/>
      <c r="IM134" s="14"/>
      <c r="IN134" s="14"/>
      <c r="IO134" s="14"/>
      <c r="IP134" s="14"/>
      <c r="IQ134" s="14"/>
      <c r="IR134" s="14"/>
      <c r="IS134" s="14"/>
      <c r="IT134" s="14"/>
      <c r="IU134" s="14"/>
      <c r="IV134" s="14"/>
      <c r="IW134" s="14"/>
    </row>
    <row r="135" customFormat="false" ht="12.75" hidden="false" customHeight="false" outlineLevel="0" collapsed="false">
      <c r="A135" s="14"/>
      <c r="B135" s="14"/>
      <c r="C135" s="14"/>
      <c r="D135" s="6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3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  <c r="IO135" s="14"/>
      <c r="IP135" s="14"/>
      <c r="IQ135" s="14"/>
      <c r="IR135" s="14"/>
      <c r="IS135" s="14"/>
      <c r="IT135" s="14"/>
      <c r="IU135" s="14"/>
      <c r="IV135" s="14"/>
      <c r="IW135" s="14"/>
    </row>
    <row r="136" customFormat="false" ht="12.75" hidden="false" customHeight="false" outlineLevel="0" collapsed="false">
      <c r="A136" s="14"/>
      <c r="B136" s="14"/>
      <c r="C136" s="14"/>
      <c r="D136" s="6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3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  <c r="IO136" s="14"/>
      <c r="IP136" s="14"/>
      <c r="IQ136" s="14"/>
      <c r="IR136" s="14"/>
      <c r="IS136" s="14"/>
      <c r="IT136" s="14"/>
      <c r="IU136" s="14"/>
      <c r="IV136" s="14"/>
      <c r="IW136" s="14"/>
    </row>
    <row r="137" customFormat="false" ht="12.75" hidden="false" customHeight="false" outlineLevel="0" collapsed="false">
      <c r="A137" s="14"/>
      <c r="B137" s="14"/>
      <c r="C137" s="14"/>
      <c r="D137" s="6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3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  <c r="II137" s="14"/>
      <c r="IJ137" s="14"/>
      <c r="IK137" s="14"/>
      <c r="IL137" s="14"/>
      <c r="IM137" s="14"/>
      <c r="IN137" s="14"/>
      <c r="IO137" s="14"/>
      <c r="IP137" s="14"/>
      <c r="IQ137" s="14"/>
      <c r="IR137" s="14"/>
      <c r="IS137" s="14"/>
      <c r="IT137" s="14"/>
      <c r="IU137" s="14"/>
      <c r="IV137" s="14"/>
      <c r="IW137" s="14"/>
    </row>
    <row r="138" customFormat="false" ht="12.75" hidden="false" customHeight="false" outlineLevel="0" collapsed="false">
      <c r="A138" s="14"/>
      <c r="B138" s="14"/>
      <c r="C138" s="14"/>
      <c r="D138" s="6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3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  <c r="IO138" s="14"/>
      <c r="IP138" s="14"/>
      <c r="IQ138" s="14"/>
      <c r="IR138" s="14"/>
      <c r="IS138" s="14"/>
      <c r="IT138" s="14"/>
      <c r="IU138" s="14"/>
      <c r="IV138" s="14"/>
      <c r="IW138" s="14"/>
    </row>
    <row r="139" customFormat="false" ht="12.75" hidden="false" customHeight="false" outlineLevel="0" collapsed="false">
      <c r="A139" s="14"/>
      <c r="B139" s="14"/>
      <c r="C139" s="14"/>
      <c r="D139" s="6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3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  <c r="IO139" s="14"/>
      <c r="IP139" s="14"/>
      <c r="IQ139" s="14"/>
      <c r="IR139" s="14"/>
      <c r="IS139" s="14"/>
      <c r="IT139" s="14"/>
      <c r="IU139" s="14"/>
      <c r="IV139" s="14"/>
      <c r="IW139" s="14"/>
    </row>
    <row r="140" customFormat="false" ht="12.75" hidden="false" customHeight="false" outlineLevel="0" collapsed="false">
      <c r="A140" s="14"/>
      <c r="B140" s="14"/>
      <c r="C140" s="14"/>
      <c r="D140" s="6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3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  <c r="GX140" s="14"/>
      <c r="GY140" s="14"/>
      <c r="GZ140" s="14"/>
      <c r="HA140" s="14"/>
      <c r="HB140" s="14"/>
      <c r="HC140" s="14"/>
      <c r="HD140" s="14"/>
      <c r="HE140" s="14"/>
      <c r="HF140" s="14"/>
      <c r="HG140" s="14"/>
      <c r="HH140" s="14"/>
      <c r="HI140" s="14"/>
      <c r="HJ140" s="14"/>
      <c r="HK140" s="14"/>
      <c r="HL140" s="14"/>
      <c r="HM140" s="14"/>
      <c r="HN140" s="14"/>
      <c r="HO140" s="14"/>
      <c r="HP140" s="14"/>
      <c r="HQ140" s="14"/>
      <c r="HR140" s="14"/>
      <c r="HS140" s="14"/>
      <c r="HT140" s="14"/>
      <c r="HU140" s="14"/>
      <c r="HV140" s="14"/>
      <c r="HW140" s="14"/>
      <c r="HX140" s="14"/>
      <c r="HY140" s="14"/>
      <c r="HZ140" s="14"/>
      <c r="IA140" s="14"/>
      <c r="IB140" s="14"/>
      <c r="IC140" s="14"/>
      <c r="ID140" s="14"/>
      <c r="IE140" s="14"/>
      <c r="IF140" s="14"/>
      <c r="IG140" s="14"/>
      <c r="IH140" s="14"/>
      <c r="II140" s="14"/>
      <c r="IJ140" s="14"/>
      <c r="IK140" s="14"/>
      <c r="IL140" s="14"/>
      <c r="IM140" s="14"/>
      <c r="IN140" s="14"/>
      <c r="IO140" s="14"/>
      <c r="IP140" s="14"/>
      <c r="IQ140" s="14"/>
      <c r="IR140" s="14"/>
      <c r="IS140" s="14"/>
      <c r="IT140" s="14"/>
      <c r="IU140" s="14"/>
      <c r="IV140" s="14"/>
      <c r="IW140" s="14"/>
    </row>
    <row r="141" customFormat="false" ht="12.75" hidden="false" customHeight="false" outlineLevel="0" collapsed="false">
      <c r="A141" s="14"/>
      <c r="B141" s="14"/>
      <c r="C141" s="14"/>
      <c r="D141" s="6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3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D141" s="14"/>
      <c r="GE141" s="14"/>
      <c r="GF141" s="14"/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  <c r="GW141" s="14"/>
      <c r="GX141" s="14"/>
      <c r="GY141" s="14"/>
      <c r="GZ141" s="14"/>
      <c r="HA141" s="14"/>
      <c r="HB141" s="14"/>
      <c r="HC141" s="14"/>
      <c r="HD141" s="14"/>
      <c r="HE141" s="14"/>
      <c r="HF141" s="14"/>
      <c r="HG141" s="14"/>
      <c r="HH141" s="14"/>
      <c r="HI141" s="14"/>
      <c r="HJ141" s="14"/>
      <c r="HK141" s="14"/>
      <c r="HL141" s="14"/>
      <c r="HM141" s="14"/>
      <c r="HN141" s="14"/>
      <c r="HO141" s="14"/>
      <c r="HP141" s="14"/>
      <c r="HQ141" s="14"/>
      <c r="HR141" s="14"/>
      <c r="HS141" s="14"/>
      <c r="HT141" s="14"/>
      <c r="HU141" s="14"/>
      <c r="HV141" s="14"/>
      <c r="HW141" s="14"/>
      <c r="HX141" s="14"/>
      <c r="HY141" s="14"/>
      <c r="HZ141" s="14"/>
      <c r="IA141" s="14"/>
      <c r="IB141" s="14"/>
      <c r="IC141" s="14"/>
      <c r="ID141" s="14"/>
      <c r="IE141" s="14"/>
      <c r="IF141" s="14"/>
      <c r="IG141" s="14"/>
      <c r="IH141" s="14"/>
      <c r="II141" s="14"/>
      <c r="IJ141" s="14"/>
      <c r="IK141" s="14"/>
      <c r="IL141" s="14"/>
      <c r="IM141" s="14"/>
      <c r="IN141" s="14"/>
      <c r="IO141" s="14"/>
      <c r="IP141" s="14"/>
      <c r="IQ141" s="14"/>
      <c r="IR141" s="14"/>
      <c r="IS141" s="14"/>
      <c r="IT141" s="14"/>
      <c r="IU141" s="14"/>
      <c r="IV141" s="14"/>
      <c r="IW141" s="14"/>
    </row>
    <row r="142" customFormat="false" ht="12.75" hidden="false" customHeight="false" outlineLevel="0" collapsed="false">
      <c r="A142" s="14"/>
      <c r="B142" s="14"/>
      <c r="C142" s="14"/>
      <c r="D142" s="6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3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D142" s="14"/>
      <c r="GE142" s="14"/>
      <c r="GF142" s="14"/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  <c r="GW142" s="14"/>
      <c r="GX142" s="14"/>
      <c r="GY142" s="14"/>
      <c r="GZ142" s="14"/>
      <c r="HA142" s="14"/>
      <c r="HB142" s="14"/>
      <c r="HC142" s="14"/>
      <c r="HD142" s="14"/>
      <c r="HE142" s="14"/>
      <c r="HF142" s="14"/>
      <c r="HG142" s="14"/>
      <c r="HH142" s="14"/>
      <c r="HI142" s="14"/>
      <c r="HJ142" s="14"/>
      <c r="HK142" s="14"/>
      <c r="HL142" s="14"/>
      <c r="HM142" s="14"/>
      <c r="HN142" s="14"/>
      <c r="HO142" s="14"/>
      <c r="HP142" s="14"/>
      <c r="HQ142" s="14"/>
      <c r="HR142" s="14"/>
      <c r="HS142" s="14"/>
      <c r="HT142" s="14"/>
      <c r="HU142" s="14"/>
      <c r="HV142" s="14"/>
      <c r="HW142" s="14"/>
      <c r="HX142" s="14"/>
      <c r="HY142" s="14"/>
      <c r="HZ142" s="14"/>
      <c r="IA142" s="14"/>
      <c r="IB142" s="14"/>
      <c r="IC142" s="14"/>
      <c r="ID142" s="14"/>
      <c r="IE142" s="14"/>
      <c r="IF142" s="14"/>
      <c r="IG142" s="14"/>
      <c r="IH142" s="14"/>
      <c r="II142" s="14"/>
      <c r="IJ142" s="14"/>
      <c r="IK142" s="14"/>
      <c r="IL142" s="14"/>
      <c r="IM142" s="14"/>
      <c r="IN142" s="14"/>
      <c r="IO142" s="14"/>
      <c r="IP142" s="14"/>
      <c r="IQ142" s="14"/>
      <c r="IR142" s="14"/>
      <c r="IS142" s="14"/>
      <c r="IT142" s="14"/>
      <c r="IU142" s="14"/>
      <c r="IV142" s="14"/>
      <c r="IW142" s="14"/>
    </row>
    <row r="143" customFormat="false" ht="12.75" hidden="false" customHeight="false" outlineLevel="0" collapsed="false">
      <c r="A143" s="14"/>
      <c r="B143" s="14"/>
      <c r="C143" s="14"/>
      <c r="D143" s="6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3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D143" s="14"/>
      <c r="GE143" s="14"/>
      <c r="GF143" s="14"/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  <c r="GW143" s="14"/>
      <c r="GX143" s="14"/>
      <c r="GY143" s="14"/>
      <c r="GZ143" s="14"/>
      <c r="HA143" s="14"/>
      <c r="HB143" s="14"/>
      <c r="HC143" s="14"/>
      <c r="HD143" s="14"/>
      <c r="HE143" s="14"/>
      <c r="HF143" s="14"/>
      <c r="HG143" s="14"/>
      <c r="HH143" s="14"/>
      <c r="HI143" s="14"/>
      <c r="HJ143" s="14"/>
      <c r="HK143" s="14"/>
      <c r="HL143" s="14"/>
      <c r="HM143" s="14"/>
      <c r="HN143" s="14"/>
      <c r="HO143" s="14"/>
      <c r="HP143" s="14"/>
      <c r="HQ143" s="14"/>
      <c r="HR143" s="14"/>
      <c r="HS143" s="14"/>
      <c r="HT143" s="14"/>
      <c r="HU143" s="14"/>
      <c r="HV143" s="14"/>
      <c r="HW143" s="14"/>
      <c r="HX143" s="14"/>
      <c r="HY143" s="14"/>
      <c r="HZ143" s="14"/>
      <c r="IA143" s="14"/>
      <c r="IB143" s="14"/>
      <c r="IC143" s="14"/>
      <c r="ID143" s="14"/>
      <c r="IE143" s="14"/>
      <c r="IF143" s="14"/>
      <c r="IG143" s="14"/>
      <c r="IH143" s="14"/>
      <c r="II143" s="14"/>
      <c r="IJ143" s="14"/>
      <c r="IK143" s="14"/>
      <c r="IL143" s="14"/>
      <c r="IM143" s="14"/>
      <c r="IN143" s="14"/>
      <c r="IO143" s="14"/>
      <c r="IP143" s="14"/>
      <c r="IQ143" s="14"/>
      <c r="IR143" s="14"/>
      <c r="IS143" s="14"/>
      <c r="IT143" s="14"/>
      <c r="IU143" s="14"/>
      <c r="IV143" s="14"/>
      <c r="IW143" s="14"/>
    </row>
    <row r="144" customFormat="false" ht="12.75" hidden="false" customHeight="false" outlineLevel="0" collapsed="false">
      <c r="A144" s="14"/>
      <c r="B144" s="14"/>
      <c r="C144" s="14"/>
      <c r="D144" s="6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3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D144" s="14"/>
      <c r="GE144" s="14"/>
      <c r="GF144" s="14"/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  <c r="GW144" s="14"/>
      <c r="GX144" s="14"/>
      <c r="GY144" s="14"/>
      <c r="GZ144" s="14"/>
      <c r="HA144" s="14"/>
      <c r="HB144" s="14"/>
      <c r="HC144" s="14"/>
      <c r="HD144" s="14"/>
      <c r="HE144" s="14"/>
      <c r="HF144" s="14"/>
      <c r="HG144" s="14"/>
      <c r="HH144" s="14"/>
      <c r="HI144" s="14"/>
      <c r="HJ144" s="14"/>
      <c r="HK144" s="14"/>
      <c r="HL144" s="14"/>
      <c r="HM144" s="14"/>
      <c r="HN144" s="14"/>
      <c r="HO144" s="14"/>
      <c r="HP144" s="14"/>
      <c r="HQ144" s="14"/>
      <c r="HR144" s="14"/>
      <c r="HS144" s="14"/>
      <c r="HT144" s="14"/>
      <c r="HU144" s="14"/>
      <c r="HV144" s="14"/>
      <c r="HW144" s="14"/>
      <c r="HX144" s="14"/>
      <c r="HY144" s="14"/>
      <c r="HZ144" s="14"/>
      <c r="IA144" s="14"/>
      <c r="IB144" s="14"/>
      <c r="IC144" s="14"/>
      <c r="ID144" s="14"/>
      <c r="IE144" s="14"/>
      <c r="IF144" s="14"/>
      <c r="IG144" s="14"/>
      <c r="IH144" s="14"/>
      <c r="II144" s="14"/>
      <c r="IJ144" s="14"/>
      <c r="IK144" s="14"/>
      <c r="IL144" s="14"/>
      <c r="IM144" s="14"/>
      <c r="IN144" s="14"/>
      <c r="IO144" s="14"/>
      <c r="IP144" s="14"/>
      <c r="IQ144" s="14"/>
      <c r="IR144" s="14"/>
      <c r="IS144" s="14"/>
      <c r="IT144" s="14"/>
      <c r="IU144" s="14"/>
      <c r="IV144" s="14"/>
      <c r="IW144" s="14"/>
    </row>
    <row r="145" customFormat="false" ht="12.75" hidden="false" customHeight="false" outlineLevel="0" collapsed="false">
      <c r="A145" s="14"/>
      <c r="B145" s="14"/>
      <c r="C145" s="14"/>
      <c r="D145" s="6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3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  <c r="IW145" s="14"/>
    </row>
    <row r="146" customFormat="false" ht="12.75" hidden="false" customHeight="false" outlineLevel="0" collapsed="false">
      <c r="A146" s="14"/>
      <c r="B146" s="14"/>
      <c r="C146" s="14"/>
      <c r="D146" s="6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3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  <c r="IW146" s="14"/>
    </row>
    <row r="147" customFormat="false" ht="12.75" hidden="false" customHeight="false" outlineLevel="0" collapsed="false">
      <c r="A147" s="14"/>
      <c r="B147" s="14"/>
      <c r="C147" s="14"/>
      <c r="D147" s="6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3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  <c r="FO147" s="14"/>
      <c r="FP147" s="14"/>
      <c r="FQ147" s="14"/>
      <c r="FR147" s="14"/>
      <c r="FS147" s="14"/>
      <c r="FT147" s="14"/>
      <c r="FU147" s="14"/>
      <c r="FV147" s="14"/>
      <c r="FW147" s="14"/>
      <c r="FX147" s="14"/>
      <c r="FY147" s="14"/>
      <c r="FZ147" s="14"/>
      <c r="GA147" s="14"/>
      <c r="GB147" s="14"/>
      <c r="GC147" s="14"/>
      <c r="GD147" s="14"/>
      <c r="GE147" s="14"/>
      <c r="GF147" s="14"/>
      <c r="GG147" s="14"/>
      <c r="GH147" s="14"/>
      <c r="GI147" s="14"/>
      <c r="GJ147" s="14"/>
      <c r="GK147" s="14"/>
      <c r="GL147" s="14"/>
      <c r="GM147" s="14"/>
      <c r="GN147" s="14"/>
      <c r="GO147" s="14"/>
      <c r="GP147" s="14"/>
      <c r="GQ147" s="14"/>
      <c r="GR147" s="14"/>
      <c r="GS147" s="14"/>
      <c r="GT147" s="14"/>
      <c r="GU147" s="14"/>
      <c r="GV147" s="14"/>
      <c r="GW147" s="14"/>
      <c r="GX147" s="14"/>
      <c r="GY147" s="14"/>
      <c r="GZ147" s="14"/>
      <c r="HA147" s="14"/>
      <c r="HB147" s="14"/>
      <c r="HC147" s="14"/>
      <c r="HD147" s="14"/>
      <c r="HE147" s="14"/>
      <c r="HF147" s="14"/>
      <c r="HG147" s="14"/>
      <c r="HH147" s="14"/>
      <c r="HI147" s="14"/>
      <c r="HJ147" s="14"/>
      <c r="HK147" s="14"/>
      <c r="HL147" s="14"/>
      <c r="HM147" s="14"/>
      <c r="HN147" s="14"/>
      <c r="HO147" s="14"/>
      <c r="HP147" s="14"/>
      <c r="HQ147" s="14"/>
      <c r="HR147" s="14"/>
      <c r="HS147" s="14"/>
      <c r="HT147" s="14"/>
      <c r="HU147" s="14"/>
      <c r="HV147" s="14"/>
      <c r="HW147" s="14"/>
      <c r="HX147" s="14"/>
      <c r="HY147" s="14"/>
      <c r="HZ147" s="14"/>
      <c r="IA147" s="14"/>
      <c r="IB147" s="14"/>
      <c r="IC147" s="14"/>
      <c r="ID147" s="14"/>
      <c r="IE147" s="14"/>
      <c r="IF147" s="14"/>
      <c r="IG147" s="14"/>
      <c r="IH147" s="14"/>
      <c r="II147" s="14"/>
      <c r="IJ147" s="14"/>
      <c r="IK147" s="14"/>
      <c r="IL147" s="14"/>
      <c r="IM147" s="14"/>
      <c r="IN147" s="14"/>
      <c r="IO147" s="14"/>
      <c r="IP147" s="14"/>
      <c r="IQ147" s="14"/>
      <c r="IR147" s="14"/>
      <c r="IS147" s="14"/>
      <c r="IT147" s="14"/>
      <c r="IU147" s="14"/>
      <c r="IV147" s="14"/>
      <c r="IW147" s="14"/>
    </row>
    <row r="148" customFormat="false" ht="12.75" hidden="false" customHeight="false" outlineLevel="0" collapsed="false">
      <c r="A148" s="14"/>
      <c r="B148" s="14"/>
      <c r="C148" s="14"/>
      <c r="D148" s="6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3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  <c r="GD148" s="14"/>
      <c r="GE148" s="14"/>
      <c r="GF148" s="14"/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  <c r="GW148" s="14"/>
      <c r="GX148" s="14"/>
      <c r="GY148" s="14"/>
      <c r="GZ148" s="14"/>
      <c r="HA148" s="14"/>
      <c r="HB148" s="14"/>
      <c r="HC148" s="14"/>
      <c r="HD148" s="14"/>
      <c r="HE148" s="14"/>
      <c r="HF148" s="14"/>
      <c r="HG148" s="14"/>
      <c r="HH148" s="14"/>
      <c r="HI148" s="14"/>
      <c r="HJ148" s="14"/>
      <c r="HK148" s="14"/>
      <c r="HL148" s="14"/>
      <c r="HM148" s="14"/>
      <c r="HN148" s="14"/>
      <c r="HO148" s="14"/>
      <c r="HP148" s="14"/>
      <c r="HQ148" s="14"/>
      <c r="HR148" s="14"/>
      <c r="HS148" s="14"/>
      <c r="HT148" s="14"/>
      <c r="HU148" s="14"/>
      <c r="HV148" s="14"/>
      <c r="HW148" s="14"/>
      <c r="HX148" s="14"/>
      <c r="HY148" s="14"/>
      <c r="HZ148" s="14"/>
      <c r="IA148" s="14"/>
      <c r="IB148" s="14"/>
      <c r="IC148" s="14"/>
      <c r="ID148" s="14"/>
      <c r="IE148" s="14"/>
      <c r="IF148" s="14"/>
      <c r="IG148" s="14"/>
      <c r="IH148" s="14"/>
      <c r="II148" s="14"/>
      <c r="IJ148" s="14"/>
      <c r="IK148" s="14"/>
      <c r="IL148" s="14"/>
      <c r="IM148" s="14"/>
      <c r="IN148" s="14"/>
      <c r="IO148" s="14"/>
      <c r="IP148" s="14"/>
      <c r="IQ148" s="14"/>
      <c r="IR148" s="14"/>
      <c r="IS148" s="14"/>
      <c r="IT148" s="14"/>
      <c r="IU148" s="14"/>
      <c r="IV148" s="14"/>
      <c r="IW148" s="14"/>
    </row>
    <row r="149" customFormat="false" ht="12.75" hidden="false" customHeight="false" outlineLevel="0" collapsed="false">
      <c r="A149" s="14"/>
      <c r="B149" s="14"/>
      <c r="C149" s="14"/>
      <c r="D149" s="6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3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14"/>
      <c r="FB149" s="14"/>
      <c r="FC149" s="14"/>
      <c r="FD149" s="14"/>
      <c r="FE149" s="14"/>
      <c r="FF149" s="14"/>
      <c r="FG149" s="14"/>
      <c r="FH149" s="14"/>
      <c r="FI149" s="14"/>
      <c r="FJ149" s="14"/>
      <c r="FK149" s="14"/>
      <c r="FL149" s="14"/>
      <c r="FM149" s="14"/>
      <c r="FN149" s="14"/>
      <c r="FO149" s="14"/>
      <c r="FP149" s="14"/>
      <c r="FQ149" s="14"/>
      <c r="FR149" s="14"/>
      <c r="FS149" s="14"/>
      <c r="FT149" s="14"/>
      <c r="FU149" s="14"/>
      <c r="FV149" s="14"/>
      <c r="FW149" s="14"/>
      <c r="FX149" s="14"/>
      <c r="FY149" s="14"/>
      <c r="FZ149" s="14"/>
      <c r="GA149" s="14"/>
      <c r="GB149" s="14"/>
      <c r="GC149" s="14"/>
      <c r="GD149" s="14"/>
      <c r="GE149" s="14"/>
      <c r="GF149" s="14"/>
      <c r="GG149" s="14"/>
      <c r="GH149" s="14"/>
      <c r="GI149" s="14"/>
      <c r="GJ149" s="14"/>
      <c r="GK149" s="14"/>
      <c r="GL149" s="14"/>
      <c r="GM149" s="14"/>
      <c r="GN149" s="14"/>
      <c r="GO149" s="14"/>
      <c r="GP149" s="14"/>
      <c r="GQ149" s="14"/>
      <c r="GR149" s="14"/>
      <c r="GS149" s="14"/>
      <c r="GT149" s="14"/>
      <c r="GU149" s="14"/>
      <c r="GV149" s="14"/>
      <c r="GW149" s="14"/>
      <c r="GX149" s="14"/>
      <c r="GY149" s="14"/>
      <c r="GZ149" s="14"/>
      <c r="HA149" s="14"/>
      <c r="HB149" s="14"/>
      <c r="HC149" s="14"/>
      <c r="HD149" s="14"/>
      <c r="HE149" s="14"/>
      <c r="HF149" s="14"/>
      <c r="HG149" s="14"/>
      <c r="HH149" s="14"/>
      <c r="HI149" s="14"/>
      <c r="HJ149" s="14"/>
      <c r="HK149" s="14"/>
      <c r="HL149" s="14"/>
      <c r="HM149" s="14"/>
      <c r="HN149" s="14"/>
      <c r="HO149" s="14"/>
      <c r="HP149" s="14"/>
      <c r="HQ149" s="14"/>
      <c r="HR149" s="14"/>
      <c r="HS149" s="14"/>
      <c r="HT149" s="14"/>
      <c r="HU149" s="14"/>
      <c r="HV149" s="14"/>
      <c r="HW149" s="14"/>
      <c r="HX149" s="14"/>
      <c r="HY149" s="14"/>
      <c r="HZ149" s="14"/>
      <c r="IA149" s="14"/>
      <c r="IB149" s="14"/>
      <c r="IC149" s="14"/>
      <c r="ID149" s="14"/>
      <c r="IE149" s="14"/>
      <c r="IF149" s="14"/>
      <c r="IG149" s="14"/>
      <c r="IH149" s="14"/>
      <c r="II149" s="14"/>
      <c r="IJ149" s="14"/>
      <c r="IK149" s="14"/>
      <c r="IL149" s="14"/>
      <c r="IM149" s="14"/>
      <c r="IN149" s="14"/>
      <c r="IO149" s="14"/>
      <c r="IP149" s="14"/>
      <c r="IQ149" s="14"/>
      <c r="IR149" s="14"/>
      <c r="IS149" s="14"/>
      <c r="IT149" s="14"/>
      <c r="IU149" s="14"/>
      <c r="IV149" s="14"/>
      <c r="IW149" s="14"/>
    </row>
    <row r="150" customFormat="false" ht="12.75" hidden="false" customHeight="false" outlineLevel="0" collapsed="false">
      <c r="B150" s="14"/>
      <c r="C150" s="14"/>
      <c r="D150" s="6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38"/>
    </row>
    <row r="151" customFormat="false" ht="12.75" hidden="false" customHeight="false" outlineLevel="0" collapsed="false">
      <c r="B151" s="14"/>
      <c r="C151" s="14"/>
      <c r="D151" s="6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38"/>
    </row>
    <row r="152" customFormat="false" ht="12.75" hidden="false" customHeight="false" outlineLevel="0" collapsed="false">
      <c r="B152" s="14"/>
      <c r="C152" s="14"/>
      <c r="D152" s="6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38"/>
    </row>
    <row r="153" customFormat="false" ht="12.75" hidden="false" customHeight="false" outlineLevel="0" collapsed="false">
      <c r="B153" s="14"/>
      <c r="C153" s="14"/>
      <c r="D153" s="6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38"/>
    </row>
    <row r="154" customFormat="false" ht="12.75" hidden="false" customHeight="false" outlineLevel="0" collapsed="false">
      <c r="B154" s="14"/>
      <c r="C154" s="14"/>
      <c r="D154" s="6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38"/>
    </row>
    <row r="155" customFormat="false" ht="12.75" hidden="false" customHeight="false" outlineLevel="0" collapsed="false">
      <c r="B155" s="14"/>
      <c r="C155" s="14"/>
      <c r="D155" s="6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38"/>
    </row>
    <row r="156" customFormat="false" ht="12.75" hidden="false" customHeight="false" outlineLevel="0" collapsed="false">
      <c r="B156" s="14"/>
      <c r="C156" s="14"/>
      <c r="D156" s="6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38"/>
    </row>
    <row r="157" customFormat="false" ht="12.75" hidden="false" customHeight="false" outlineLevel="0" collapsed="false">
      <c r="B157" s="14"/>
      <c r="C157" s="14"/>
      <c r="D157" s="6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38"/>
    </row>
    <row r="158" customFormat="false" ht="12.75" hidden="false" customHeight="false" outlineLevel="0" collapsed="false">
      <c r="B158" s="14"/>
      <c r="C158" s="14"/>
      <c r="D158" s="6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38"/>
    </row>
    <row r="159" customFormat="false" ht="12.75" hidden="false" customHeight="false" outlineLevel="0" collapsed="false">
      <c r="B159" s="14"/>
      <c r="C159" s="14"/>
      <c r="D159" s="6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38"/>
    </row>
    <row r="160" customFormat="false" ht="12.75" hidden="false" customHeight="false" outlineLevel="0" collapsed="false">
      <c r="B160" s="14"/>
      <c r="C160" s="14"/>
      <c r="D160" s="6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38"/>
    </row>
    <row r="161" customFormat="false" ht="12.75" hidden="false" customHeight="false" outlineLevel="0" collapsed="false">
      <c r="B161" s="14"/>
      <c r="C161" s="14"/>
      <c r="D161" s="6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38"/>
    </row>
    <row r="162" customFormat="false" ht="12.75" hidden="false" customHeight="false" outlineLevel="0" collapsed="false">
      <c r="B162" s="14"/>
      <c r="C162" s="14"/>
      <c r="D162" s="6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38"/>
    </row>
    <row r="163" customFormat="false" ht="12.75" hidden="false" customHeight="false" outlineLevel="0" collapsed="false">
      <c r="B163" s="14"/>
      <c r="C163" s="14"/>
      <c r="D163" s="6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38"/>
    </row>
    <row r="164" customFormat="false" ht="12.75" hidden="false" customHeight="false" outlineLevel="0" collapsed="false">
      <c r="B164" s="14"/>
      <c r="C164" s="14"/>
      <c r="D164" s="6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38"/>
    </row>
    <row r="165" customFormat="false" ht="12.75" hidden="false" customHeight="false" outlineLevel="0" collapsed="false">
      <c r="B165" s="14"/>
      <c r="C165" s="14"/>
      <c r="D165" s="6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38"/>
    </row>
    <row r="166" customFormat="false" ht="12.75" hidden="false" customHeight="false" outlineLevel="0" collapsed="false">
      <c r="B166" s="14"/>
      <c r="C166" s="14"/>
      <c r="D166" s="6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38"/>
    </row>
    <row r="167" customFormat="false" ht="12.75" hidden="false" customHeight="false" outlineLevel="0" collapsed="false">
      <c r="B167" s="14"/>
      <c r="C167" s="14"/>
      <c r="D167" s="6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38"/>
    </row>
    <row r="168" customFormat="false" ht="12.75" hidden="false" customHeight="false" outlineLevel="0" collapsed="false">
      <c r="B168" s="14"/>
      <c r="C168" s="14"/>
      <c r="D168" s="6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38"/>
    </row>
    <row r="169" customFormat="false" ht="12.75" hidden="false" customHeight="false" outlineLevel="0" collapsed="false">
      <c r="B169" s="14"/>
      <c r="C169" s="14"/>
      <c r="D169" s="6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38"/>
    </row>
    <row r="170" customFormat="false" ht="12.75" hidden="false" customHeight="false" outlineLevel="0" collapsed="false">
      <c r="B170" s="14"/>
      <c r="C170" s="14"/>
      <c r="D170" s="6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38"/>
    </row>
    <row r="171" customFormat="false" ht="12.75" hidden="false" customHeight="false" outlineLevel="0" collapsed="false">
      <c r="B171" s="14"/>
      <c r="C171" s="14"/>
      <c r="D171" s="6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38"/>
    </row>
    <row r="172" customFormat="false" ht="12.75" hidden="false" customHeight="false" outlineLevel="0" collapsed="false">
      <c r="B172" s="14"/>
      <c r="C172" s="14"/>
      <c r="D172" s="6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38"/>
    </row>
    <row r="173" customFormat="false" ht="12.75" hidden="false" customHeight="false" outlineLevel="0" collapsed="false">
      <c r="B173" s="14"/>
      <c r="C173" s="14"/>
      <c r="D173" s="6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38"/>
    </row>
    <row r="174" customFormat="false" ht="12.75" hidden="false" customHeight="false" outlineLevel="0" collapsed="false">
      <c r="B174" s="14"/>
      <c r="C174" s="14"/>
      <c r="D174" s="6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38"/>
    </row>
    <row r="175" customFormat="false" ht="12.75" hidden="false" customHeight="false" outlineLevel="0" collapsed="false">
      <c r="B175" s="14"/>
      <c r="C175" s="14"/>
      <c r="D175" s="6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38"/>
    </row>
    <row r="176" customFormat="false" ht="12.75" hidden="false" customHeight="false" outlineLevel="0" collapsed="false">
      <c r="B176" s="14"/>
      <c r="C176" s="14"/>
      <c r="D176" s="6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38"/>
    </row>
    <row r="177" customFormat="false" ht="12.75" hidden="false" customHeight="false" outlineLevel="0" collapsed="false">
      <c r="B177" s="14"/>
      <c r="C177" s="14"/>
      <c r="D177" s="6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38"/>
    </row>
    <row r="178" customFormat="false" ht="12.75" hidden="false" customHeight="false" outlineLevel="0" collapsed="false">
      <c r="B178" s="14"/>
      <c r="C178" s="14"/>
      <c r="D178" s="6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38"/>
    </row>
    <row r="179" customFormat="false" ht="12.75" hidden="false" customHeight="false" outlineLevel="0" collapsed="false">
      <c r="B179" s="14"/>
      <c r="C179" s="14"/>
      <c r="D179" s="6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38"/>
    </row>
    <row r="180" customFormat="false" ht="12.75" hidden="false" customHeight="false" outlineLevel="0" collapsed="false">
      <c r="P180" s="14"/>
      <c r="Q180" s="14"/>
      <c r="T180" s="39"/>
    </row>
    <row r="181" customFormat="false" ht="12.75" hidden="false" customHeight="false" outlineLevel="0" collapsed="false">
      <c r="P181" s="14"/>
      <c r="Q181" s="14"/>
      <c r="T181" s="39"/>
    </row>
    <row r="182" customFormat="false" ht="12.75" hidden="false" customHeight="false" outlineLevel="0" collapsed="false">
      <c r="P182" s="14"/>
      <c r="Q182" s="14"/>
      <c r="T182" s="39"/>
    </row>
    <row r="183" customFormat="false" ht="12.75" hidden="false" customHeight="false" outlineLevel="0" collapsed="false">
      <c r="P183" s="14"/>
      <c r="Q183" s="14"/>
      <c r="T183" s="39"/>
    </row>
    <row r="184" customFormat="false" ht="12.75" hidden="false" customHeight="false" outlineLevel="0" collapsed="false">
      <c r="P184" s="14"/>
      <c r="Q184" s="14"/>
      <c r="T184" s="39"/>
    </row>
    <row r="185" customFormat="false" ht="12.75" hidden="false" customHeight="false" outlineLevel="0" collapsed="false">
      <c r="P185" s="14"/>
      <c r="Q185" s="14"/>
      <c r="T185" s="39"/>
    </row>
    <row r="186" customFormat="false" ht="12.75" hidden="false" customHeight="false" outlineLevel="0" collapsed="false">
      <c r="P186" s="14"/>
      <c r="Q186" s="14"/>
      <c r="T186" s="39"/>
    </row>
    <row r="187" customFormat="false" ht="12.75" hidden="false" customHeight="false" outlineLevel="0" collapsed="false">
      <c r="P187" s="14"/>
      <c r="Q187" s="14"/>
      <c r="T187" s="39"/>
    </row>
    <row r="188" customFormat="false" ht="12.75" hidden="false" customHeight="false" outlineLevel="0" collapsed="false">
      <c r="P188" s="14"/>
      <c r="Q188" s="14"/>
      <c r="T188" s="39"/>
    </row>
    <row r="189" customFormat="false" ht="12.75" hidden="false" customHeight="false" outlineLevel="0" collapsed="false">
      <c r="P189" s="14"/>
      <c r="Q189" s="14"/>
      <c r="T189" s="39"/>
    </row>
    <row r="190" customFormat="false" ht="12.75" hidden="false" customHeight="false" outlineLevel="0" collapsed="false">
      <c r="P190" s="14"/>
      <c r="Q190" s="14"/>
      <c r="T190" s="39"/>
    </row>
    <row r="191" customFormat="false" ht="12.75" hidden="false" customHeight="false" outlineLevel="0" collapsed="false">
      <c r="P191" s="14"/>
      <c r="Q191" s="14"/>
      <c r="T191" s="39"/>
    </row>
    <row r="192" customFormat="false" ht="12.75" hidden="false" customHeight="false" outlineLevel="0" collapsed="false">
      <c r="P192" s="14"/>
      <c r="Q192" s="14"/>
      <c r="T192" s="39"/>
    </row>
    <row r="193" customFormat="false" ht="12.75" hidden="false" customHeight="false" outlineLevel="0" collapsed="false">
      <c r="P193" s="14"/>
      <c r="Q193" s="14"/>
      <c r="T193" s="39"/>
    </row>
    <row r="194" customFormat="false" ht="12.75" hidden="false" customHeight="false" outlineLevel="0" collapsed="false">
      <c r="P194" s="14"/>
      <c r="Q194" s="14"/>
      <c r="T194" s="39"/>
    </row>
    <row r="195" customFormat="false" ht="12.75" hidden="false" customHeight="false" outlineLevel="0" collapsed="false">
      <c r="P195" s="14"/>
      <c r="Q195" s="14"/>
      <c r="T195" s="39"/>
    </row>
    <row r="196" customFormat="false" ht="12.75" hidden="false" customHeight="false" outlineLevel="0" collapsed="false">
      <c r="P196" s="14"/>
      <c r="Q196" s="14"/>
      <c r="T196" s="39"/>
    </row>
    <row r="197" customFormat="false" ht="12.75" hidden="false" customHeight="false" outlineLevel="0" collapsed="false">
      <c r="P197" s="14"/>
      <c r="Q197" s="14"/>
      <c r="T197" s="39"/>
    </row>
    <row r="198" customFormat="false" ht="12.75" hidden="false" customHeight="false" outlineLevel="0" collapsed="false">
      <c r="P198" s="14"/>
      <c r="Q198" s="14"/>
      <c r="T198" s="39"/>
    </row>
    <row r="199" customFormat="false" ht="12.75" hidden="false" customHeight="false" outlineLevel="0" collapsed="false">
      <c r="P199" s="14"/>
      <c r="Q199" s="14"/>
      <c r="T199" s="39"/>
    </row>
    <row r="200" customFormat="false" ht="12.75" hidden="false" customHeight="false" outlineLevel="0" collapsed="false">
      <c r="P200" s="14"/>
      <c r="Q200" s="14"/>
      <c r="T200" s="39"/>
    </row>
    <row r="201" customFormat="false" ht="12.75" hidden="false" customHeight="false" outlineLevel="0" collapsed="false">
      <c r="P201" s="14"/>
      <c r="Q201" s="14"/>
      <c r="T201" s="39"/>
    </row>
    <row r="202" customFormat="false" ht="12.75" hidden="false" customHeight="false" outlineLevel="0" collapsed="false">
      <c r="P202" s="14"/>
      <c r="Q202" s="14"/>
      <c r="T202" s="39"/>
    </row>
    <row r="203" customFormat="false" ht="12.75" hidden="false" customHeight="false" outlineLevel="0" collapsed="false">
      <c r="P203" s="14"/>
      <c r="Q203" s="14"/>
      <c r="T203" s="39"/>
    </row>
    <row r="204" customFormat="false" ht="12.75" hidden="false" customHeight="false" outlineLevel="0" collapsed="false">
      <c r="P204" s="14"/>
      <c r="Q204" s="14"/>
      <c r="T204" s="39"/>
    </row>
    <row r="205" customFormat="false" ht="12.75" hidden="false" customHeight="false" outlineLevel="0" collapsed="false">
      <c r="P205" s="14"/>
      <c r="Q205" s="14"/>
      <c r="T205" s="39"/>
    </row>
    <row r="206" customFormat="false" ht="12.75" hidden="false" customHeight="false" outlineLevel="0" collapsed="false">
      <c r="P206" s="14"/>
      <c r="Q206" s="14"/>
      <c r="T206" s="39"/>
    </row>
    <row r="207" customFormat="false" ht="12.75" hidden="false" customHeight="false" outlineLevel="0" collapsed="false">
      <c r="P207" s="14"/>
      <c r="Q207" s="14"/>
      <c r="T207" s="39"/>
    </row>
    <row r="208" customFormat="false" ht="12.75" hidden="false" customHeight="false" outlineLevel="0" collapsed="false">
      <c r="P208" s="14"/>
      <c r="Q208" s="14"/>
      <c r="T208" s="39"/>
    </row>
    <row r="209" customFormat="false" ht="12.75" hidden="false" customHeight="false" outlineLevel="0" collapsed="false">
      <c r="P209" s="14"/>
      <c r="Q209" s="14"/>
      <c r="T209" s="39"/>
    </row>
    <row r="210" customFormat="false" ht="12.75" hidden="false" customHeight="false" outlineLevel="0" collapsed="false">
      <c r="P210" s="14"/>
      <c r="Q210" s="14"/>
      <c r="T210" s="39"/>
    </row>
    <row r="211" customFormat="false" ht="12.75" hidden="false" customHeight="false" outlineLevel="0" collapsed="false">
      <c r="P211" s="14"/>
      <c r="Q211" s="14"/>
      <c r="T211" s="39"/>
    </row>
    <row r="212" customFormat="false" ht="12.75" hidden="false" customHeight="false" outlineLevel="0" collapsed="false">
      <c r="P212" s="14"/>
      <c r="Q212" s="14"/>
      <c r="T212" s="39"/>
    </row>
    <row r="213" customFormat="false" ht="12.75" hidden="false" customHeight="false" outlineLevel="0" collapsed="false">
      <c r="P213" s="14"/>
      <c r="Q213" s="14"/>
      <c r="T213" s="39"/>
    </row>
    <row r="214" customFormat="false" ht="12.75" hidden="false" customHeight="false" outlineLevel="0" collapsed="false">
      <c r="P214" s="14"/>
      <c r="Q214" s="14"/>
      <c r="T214" s="39"/>
    </row>
    <row r="215" customFormat="false" ht="12.75" hidden="false" customHeight="false" outlineLevel="0" collapsed="false">
      <c r="P215" s="14"/>
      <c r="Q215" s="14"/>
      <c r="T215" s="39"/>
    </row>
    <row r="216" customFormat="false" ht="12.75" hidden="false" customHeight="false" outlineLevel="0" collapsed="false">
      <c r="P216" s="14"/>
      <c r="Q216" s="14"/>
      <c r="T216" s="39"/>
    </row>
    <row r="217" customFormat="false" ht="12.75" hidden="false" customHeight="false" outlineLevel="0" collapsed="false">
      <c r="P217" s="14"/>
      <c r="Q217" s="14"/>
      <c r="T217" s="39"/>
    </row>
    <row r="218" customFormat="false" ht="12.75" hidden="false" customHeight="false" outlineLevel="0" collapsed="false">
      <c r="P218" s="14"/>
      <c r="Q218" s="14"/>
      <c r="T218" s="39"/>
    </row>
    <row r="219" customFormat="false" ht="12.75" hidden="false" customHeight="false" outlineLevel="0" collapsed="false">
      <c r="P219" s="14"/>
      <c r="Q219" s="14"/>
      <c r="T219" s="39"/>
    </row>
    <row r="220" customFormat="false" ht="12.75" hidden="false" customHeight="false" outlineLevel="0" collapsed="false">
      <c r="P220" s="14"/>
      <c r="Q220" s="14"/>
      <c r="T220" s="39"/>
    </row>
    <row r="221" customFormat="false" ht="12.75" hidden="false" customHeight="false" outlineLevel="0" collapsed="false">
      <c r="P221" s="14"/>
      <c r="Q221" s="14"/>
      <c r="T221" s="39"/>
    </row>
    <row r="222" customFormat="false" ht="12.75" hidden="false" customHeight="false" outlineLevel="0" collapsed="false">
      <c r="P222" s="14"/>
      <c r="Q222" s="14"/>
      <c r="T222" s="39"/>
    </row>
    <row r="223" customFormat="false" ht="12.75" hidden="false" customHeight="false" outlineLevel="0" collapsed="false">
      <c r="P223" s="14"/>
      <c r="Q223" s="14"/>
      <c r="T223" s="39"/>
    </row>
    <row r="224" customFormat="false" ht="12.75" hidden="false" customHeight="false" outlineLevel="0" collapsed="false">
      <c r="P224" s="14"/>
      <c r="Q224" s="14"/>
      <c r="T224" s="39"/>
    </row>
    <row r="225" customFormat="false" ht="12.75" hidden="false" customHeight="false" outlineLevel="0" collapsed="false">
      <c r="P225" s="14"/>
      <c r="Q225" s="14"/>
      <c r="T225" s="39"/>
    </row>
    <row r="226" customFormat="false" ht="12.75" hidden="false" customHeight="false" outlineLevel="0" collapsed="false">
      <c r="P226" s="14"/>
      <c r="Q226" s="14"/>
      <c r="T226" s="39"/>
    </row>
    <row r="227" customFormat="false" ht="12.75" hidden="false" customHeight="false" outlineLevel="0" collapsed="false">
      <c r="P227" s="14"/>
      <c r="Q227" s="14"/>
      <c r="T227" s="39"/>
    </row>
    <row r="228" customFormat="false" ht="12.75" hidden="false" customHeight="false" outlineLevel="0" collapsed="false">
      <c r="P228" s="14"/>
      <c r="Q228" s="14"/>
      <c r="T228" s="39"/>
    </row>
    <row r="229" customFormat="false" ht="12.75" hidden="false" customHeight="false" outlineLevel="0" collapsed="false">
      <c r="P229" s="14"/>
      <c r="Q229" s="14"/>
      <c r="T229" s="39"/>
    </row>
    <row r="230" customFormat="false" ht="12.75" hidden="false" customHeight="false" outlineLevel="0" collapsed="false">
      <c r="P230" s="14"/>
      <c r="Q230" s="14"/>
      <c r="T230" s="39"/>
    </row>
    <row r="231" customFormat="false" ht="12.75" hidden="false" customHeight="false" outlineLevel="0" collapsed="false">
      <c r="P231" s="14"/>
      <c r="Q231" s="14"/>
      <c r="T231" s="39"/>
    </row>
    <row r="232" customFormat="false" ht="12.75" hidden="false" customHeight="false" outlineLevel="0" collapsed="false">
      <c r="P232" s="14"/>
      <c r="Q232" s="14"/>
      <c r="T232" s="39"/>
    </row>
    <row r="233" customFormat="false" ht="12.75" hidden="false" customHeight="false" outlineLevel="0" collapsed="false">
      <c r="P233" s="14"/>
      <c r="Q233" s="14"/>
      <c r="T233" s="39"/>
    </row>
    <row r="234" customFormat="false" ht="12.75" hidden="false" customHeight="false" outlineLevel="0" collapsed="false">
      <c r="P234" s="14"/>
      <c r="Q234" s="14"/>
      <c r="T234" s="39"/>
    </row>
    <row r="235" customFormat="false" ht="12.75" hidden="false" customHeight="false" outlineLevel="0" collapsed="false">
      <c r="P235" s="14"/>
      <c r="Q235" s="14"/>
      <c r="T235" s="39"/>
    </row>
    <row r="236" customFormat="false" ht="12.75" hidden="false" customHeight="false" outlineLevel="0" collapsed="false">
      <c r="P236" s="14"/>
      <c r="Q236" s="14"/>
      <c r="T236" s="39"/>
    </row>
    <row r="237" customFormat="false" ht="12.75" hidden="false" customHeight="false" outlineLevel="0" collapsed="false">
      <c r="P237" s="14"/>
      <c r="Q237" s="14"/>
      <c r="T237" s="39"/>
    </row>
    <row r="238" customFormat="false" ht="12.75" hidden="false" customHeight="false" outlineLevel="0" collapsed="false">
      <c r="P238" s="14"/>
      <c r="Q238" s="14"/>
      <c r="T238" s="39"/>
    </row>
    <row r="239" customFormat="false" ht="12.75" hidden="false" customHeight="false" outlineLevel="0" collapsed="false">
      <c r="P239" s="14"/>
      <c r="Q239" s="14"/>
      <c r="T239" s="39"/>
    </row>
    <row r="240" customFormat="false" ht="12.75" hidden="false" customHeight="false" outlineLevel="0" collapsed="false">
      <c r="P240" s="14"/>
      <c r="Q240" s="14"/>
      <c r="T240" s="39"/>
    </row>
    <row r="241" customFormat="false" ht="12.75" hidden="false" customHeight="false" outlineLevel="0" collapsed="false">
      <c r="P241" s="14"/>
      <c r="Q241" s="14"/>
      <c r="T241" s="39"/>
    </row>
    <row r="242" customFormat="false" ht="12.75" hidden="false" customHeight="false" outlineLevel="0" collapsed="false">
      <c r="P242" s="14"/>
      <c r="Q242" s="14"/>
      <c r="T242" s="39"/>
    </row>
    <row r="243" customFormat="false" ht="12.75" hidden="false" customHeight="false" outlineLevel="0" collapsed="false">
      <c r="P243" s="14"/>
      <c r="Q243" s="14"/>
      <c r="T243" s="39"/>
    </row>
    <row r="244" customFormat="false" ht="12.75" hidden="false" customHeight="false" outlineLevel="0" collapsed="false">
      <c r="P244" s="14"/>
      <c r="Q244" s="14"/>
      <c r="T244" s="39"/>
    </row>
    <row r="245" customFormat="false" ht="12.75" hidden="false" customHeight="false" outlineLevel="0" collapsed="false">
      <c r="P245" s="14"/>
      <c r="Q245" s="14"/>
      <c r="T245" s="39"/>
    </row>
    <row r="246" customFormat="false" ht="12.75" hidden="false" customHeight="false" outlineLevel="0" collapsed="false">
      <c r="P246" s="14"/>
      <c r="Q246" s="14"/>
      <c r="T246" s="39"/>
    </row>
    <row r="247" customFormat="false" ht="12.75" hidden="false" customHeight="false" outlineLevel="0" collapsed="false">
      <c r="P247" s="14"/>
      <c r="Q247" s="14"/>
      <c r="T247" s="39"/>
    </row>
    <row r="248" customFormat="false" ht="12.75" hidden="false" customHeight="false" outlineLevel="0" collapsed="false">
      <c r="P248" s="14"/>
      <c r="Q248" s="14"/>
      <c r="T248" s="39"/>
    </row>
    <row r="249" customFormat="false" ht="12.75" hidden="false" customHeight="false" outlineLevel="0" collapsed="false">
      <c r="P249" s="14"/>
      <c r="Q249" s="14"/>
      <c r="T249" s="39"/>
    </row>
    <row r="250" customFormat="false" ht="12.75" hidden="false" customHeight="false" outlineLevel="0" collapsed="false">
      <c r="P250" s="14"/>
      <c r="Q250" s="14"/>
      <c r="T250" s="39"/>
    </row>
    <row r="251" customFormat="false" ht="12.75" hidden="false" customHeight="false" outlineLevel="0" collapsed="false">
      <c r="P251" s="14"/>
      <c r="Q251" s="14"/>
      <c r="T251" s="39"/>
    </row>
    <row r="252" customFormat="false" ht="12.75" hidden="false" customHeight="false" outlineLevel="0" collapsed="false">
      <c r="P252" s="14"/>
      <c r="Q252" s="14"/>
      <c r="T252" s="39"/>
    </row>
    <row r="253" customFormat="false" ht="12.75" hidden="false" customHeight="false" outlineLevel="0" collapsed="false">
      <c r="P253" s="14"/>
      <c r="Q253" s="14"/>
      <c r="T253" s="39"/>
    </row>
    <row r="254" customFormat="false" ht="12.75" hidden="false" customHeight="false" outlineLevel="0" collapsed="false">
      <c r="P254" s="14"/>
      <c r="Q254" s="14"/>
      <c r="T254" s="39"/>
    </row>
    <row r="255" customFormat="false" ht="12.75" hidden="false" customHeight="false" outlineLevel="0" collapsed="false">
      <c r="P255" s="14"/>
      <c r="Q255" s="14"/>
      <c r="T255" s="39"/>
    </row>
    <row r="256" customFormat="false" ht="12.75" hidden="false" customHeight="false" outlineLevel="0" collapsed="false">
      <c r="P256" s="14"/>
      <c r="Q256" s="14"/>
      <c r="T256" s="39"/>
    </row>
    <row r="257" customFormat="false" ht="12.75" hidden="false" customHeight="false" outlineLevel="0" collapsed="false">
      <c r="P257" s="14"/>
      <c r="Q257" s="14"/>
      <c r="T257" s="39"/>
    </row>
    <row r="258" customFormat="false" ht="12.75" hidden="false" customHeight="false" outlineLevel="0" collapsed="false">
      <c r="P258" s="14"/>
      <c r="Q258" s="14"/>
      <c r="T258" s="39"/>
    </row>
    <row r="259" customFormat="false" ht="12.75" hidden="false" customHeight="false" outlineLevel="0" collapsed="false">
      <c r="P259" s="14"/>
      <c r="Q259" s="14"/>
      <c r="T259" s="39"/>
    </row>
    <row r="260" customFormat="false" ht="12.75" hidden="false" customHeight="false" outlineLevel="0" collapsed="false">
      <c r="P260" s="14"/>
      <c r="Q260" s="14"/>
      <c r="T260" s="39"/>
    </row>
    <row r="261" customFormat="false" ht="12.75" hidden="false" customHeight="false" outlineLevel="0" collapsed="false">
      <c r="P261" s="14"/>
      <c r="Q261" s="14"/>
      <c r="T261" s="39"/>
    </row>
    <row r="262" customFormat="false" ht="12.75" hidden="false" customHeight="false" outlineLevel="0" collapsed="false">
      <c r="P262" s="14"/>
      <c r="Q262" s="14"/>
      <c r="T262" s="39"/>
    </row>
    <row r="263" customFormat="false" ht="12.75" hidden="false" customHeight="false" outlineLevel="0" collapsed="false">
      <c r="P263" s="14"/>
      <c r="Q263" s="14"/>
      <c r="T263" s="39"/>
    </row>
    <row r="264" customFormat="false" ht="12.75" hidden="false" customHeight="false" outlineLevel="0" collapsed="false">
      <c r="P264" s="14"/>
      <c r="Q264" s="14"/>
      <c r="T264" s="39"/>
    </row>
    <row r="265" customFormat="false" ht="12.75" hidden="false" customHeight="false" outlineLevel="0" collapsed="false">
      <c r="P265" s="14"/>
      <c r="Q265" s="14"/>
      <c r="T265" s="39"/>
    </row>
    <row r="266" customFormat="false" ht="12.75" hidden="false" customHeight="false" outlineLevel="0" collapsed="false">
      <c r="P266" s="14"/>
      <c r="Q266" s="14"/>
      <c r="T266" s="39"/>
    </row>
    <row r="267" customFormat="false" ht="12.75" hidden="false" customHeight="false" outlineLevel="0" collapsed="false">
      <c r="P267" s="14"/>
      <c r="Q267" s="14"/>
      <c r="T267" s="39"/>
    </row>
    <row r="268" customFormat="false" ht="12.75" hidden="false" customHeight="false" outlineLevel="0" collapsed="false">
      <c r="P268" s="14"/>
      <c r="Q268" s="14"/>
      <c r="T268" s="39"/>
    </row>
    <row r="269" customFormat="false" ht="12.75" hidden="false" customHeight="false" outlineLevel="0" collapsed="false">
      <c r="P269" s="14"/>
      <c r="Q269" s="14"/>
      <c r="T269" s="39"/>
    </row>
    <row r="270" customFormat="false" ht="12.75" hidden="false" customHeight="false" outlineLevel="0" collapsed="false">
      <c r="P270" s="14"/>
      <c r="Q270" s="14"/>
      <c r="T270" s="39"/>
    </row>
    <row r="271" customFormat="false" ht="12.75" hidden="false" customHeight="false" outlineLevel="0" collapsed="false">
      <c r="P271" s="14"/>
      <c r="Q271" s="14"/>
      <c r="T271" s="39"/>
    </row>
    <row r="272" customFormat="false" ht="12.75" hidden="false" customHeight="false" outlineLevel="0" collapsed="false">
      <c r="P272" s="14"/>
      <c r="Q272" s="14"/>
      <c r="T272" s="39"/>
    </row>
    <row r="273" customFormat="false" ht="12.75" hidden="false" customHeight="false" outlineLevel="0" collapsed="false">
      <c r="P273" s="14"/>
      <c r="Q273" s="14"/>
      <c r="T273" s="39"/>
    </row>
    <row r="274" customFormat="false" ht="12.75" hidden="false" customHeight="false" outlineLevel="0" collapsed="false">
      <c r="P274" s="14"/>
      <c r="Q274" s="14"/>
      <c r="T274" s="39"/>
    </row>
    <row r="275" customFormat="false" ht="12.75" hidden="false" customHeight="false" outlineLevel="0" collapsed="false">
      <c r="P275" s="14"/>
      <c r="Q275" s="14"/>
      <c r="T275" s="39"/>
    </row>
    <row r="276" customFormat="false" ht="12.75" hidden="false" customHeight="false" outlineLevel="0" collapsed="false">
      <c r="P276" s="14"/>
      <c r="Q276" s="14"/>
      <c r="T276" s="39"/>
    </row>
    <row r="277" customFormat="false" ht="12.75" hidden="false" customHeight="false" outlineLevel="0" collapsed="false">
      <c r="P277" s="14"/>
      <c r="Q277" s="14"/>
      <c r="T277" s="125"/>
    </row>
    <row r="278" customFormat="false" ht="12.75" hidden="false" customHeight="false" outlineLevel="0" collapsed="false">
      <c r="P278" s="14"/>
      <c r="Q278" s="14"/>
      <c r="T278" s="125"/>
    </row>
    <row r="279" customFormat="false" ht="12.75" hidden="false" customHeight="false" outlineLevel="0" collapsed="false">
      <c r="T279" s="125"/>
    </row>
    <row r="280" customFormat="false" ht="12.75" hidden="false" customHeight="false" outlineLevel="0" collapsed="false">
      <c r="T280" s="125"/>
    </row>
    <row r="281" customFormat="false" ht="12.75" hidden="false" customHeight="false" outlineLevel="0" collapsed="false">
      <c r="T281" s="125"/>
    </row>
    <row r="282" customFormat="false" ht="12.75" hidden="false" customHeight="false" outlineLevel="0" collapsed="false">
      <c r="T282" s="125"/>
    </row>
    <row r="283" customFormat="false" ht="12.75" hidden="false" customHeight="false" outlineLevel="0" collapsed="false">
      <c r="T283" s="125"/>
    </row>
    <row r="284" customFormat="false" ht="12.75" hidden="false" customHeight="false" outlineLevel="0" collapsed="false">
      <c r="T284" s="125"/>
    </row>
    <row r="285" customFormat="false" ht="12.75" hidden="false" customHeight="false" outlineLevel="0" collapsed="false">
      <c r="T285" s="125"/>
    </row>
    <row r="286" customFormat="false" ht="12.75" hidden="false" customHeight="false" outlineLevel="0" collapsed="false">
      <c r="T286" s="125"/>
    </row>
    <row r="287" customFormat="false" ht="12.75" hidden="false" customHeight="false" outlineLevel="0" collapsed="false">
      <c r="T287" s="125"/>
    </row>
    <row r="288" customFormat="false" ht="12.75" hidden="false" customHeight="false" outlineLevel="0" collapsed="false">
      <c r="T288" s="125"/>
    </row>
    <row r="289" customFormat="false" ht="12.75" hidden="false" customHeight="false" outlineLevel="0" collapsed="false">
      <c r="T289" s="125"/>
    </row>
    <row r="290" customFormat="false" ht="12.75" hidden="false" customHeight="false" outlineLevel="0" collapsed="false">
      <c r="T290" s="125"/>
    </row>
    <row r="291" customFormat="false" ht="12.75" hidden="false" customHeight="false" outlineLevel="0" collapsed="false">
      <c r="T291" s="125"/>
    </row>
    <row r="292" customFormat="false" ht="12.75" hidden="false" customHeight="false" outlineLevel="0" collapsed="false">
      <c r="T292" s="125"/>
    </row>
    <row r="293" customFormat="false" ht="12.75" hidden="false" customHeight="false" outlineLevel="0" collapsed="false">
      <c r="T293" s="125"/>
    </row>
    <row r="294" customFormat="false" ht="12.75" hidden="false" customHeight="false" outlineLevel="0" collapsed="false">
      <c r="T294" s="125"/>
    </row>
    <row r="295" customFormat="false" ht="12.75" hidden="false" customHeight="false" outlineLevel="0" collapsed="false">
      <c r="T295" s="125"/>
    </row>
    <row r="296" customFormat="false" ht="12.75" hidden="false" customHeight="false" outlineLevel="0" collapsed="false">
      <c r="T296" s="125"/>
    </row>
    <row r="297" customFormat="false" ht="12.75" hidden="false" customHeight="false" outlineLevel="0" collapsed="false">
      <c r="T297" s="125"/>
    </row>
    <row r="298" customFormat="false" ht="12.75" hidden="false" customHeight="false" outlineLevel="0" collapsed="false">
      <c r="T298" s="125"/>
    </row>
    <row r="299" customFormat="false" ht="12.75" hidden="false" customHeight="false" outlineLevel="0" collapsed="false">
      <c r="T299" s="125"/>
    </row>
    <row r="300" customFormat="false" ht="12.75" hidden="false" customHeight="false" outlineLevel="0" collapsed="false">
      <c r="T300" s="125"/>
    </row>
    <row r="301" customFormat="false" ht="12.75" hidden="false" customHeight="false" outlineLevel="0" collapsed="false">
      <c r="T301" s="125"/>
    </row>
    <row r="302" customFormat="false" ht="12.75" hidden="false" customHeight="false" outlineLevel="0" collapsed="false">
      <c r="T302" s="125"/>
    </row>
    <row r="303" customFormat="false" ht="12.75" hidden="false" customHeight="false" outlineLevel="0" collapsed="false">
      <c r="T303" s="125"/>
    </row>
    <row r="304" customFormat="false" ht="12.75" hidden="false" customHeight="false" outlineLevel="0" collapsed="false">
      <c r="T304" s="125"/>
    </row>
    <row r="305" customFormat="false" ht="12.75" hidden="false" customHeight="false" outlineLevel="0" collapsed="false">
      <c r="T305" s="125"/>
    </row>
    <row r="306" customFormat="false" ht="12.75" hidden="false" customHeight="false" outlineLevel="0" collapsed="false">
      <c r="T306" s="125"/>
    </row>
    <row r="307" customFormat="false" ht="12.75" hidden="false" customHeight="false" outlineLevel="0" collapsed="false">
      <c r="T307" s="125"/>
    </row>
    <row r="308" customFormat="false" ht="12.75" hidden="false" customHeight="false" outlineLevel="0" collapsed="false">
      <c r="T308" s="125"/>
    </row>
    <row r="309" customFormat="false" ht="12.75" hidden="false" customHeight="false" outlineLevel="0" collapsed="false">
      <c r="T309" s="125"/>
    </row>
    <row r="310" customFormat="false" ht="12.75" hidden="false" customHeight="false" outlineLevel="0" collapsed="false">
      <c r="T310" s="125"/>
    </row>
    <row r="311" customFormat="false" ht="12.75" hidden="false" customHeight="false" outlineLevel="0" collapsed="false">
      <c r="T311" s="125"/>
    </row>
    <row r="312" customFormat="false" ht="12.75" hidden="false" customHeight="false" outlineLevel="0" collapsed="false">
      <c r="T312" s="125"/>
    </row>
    <row r="313" customFormat="false" ht="12.75" hidden="false" customHeight="false" outlineLevel="0" collapsed="false">
      <c r="T313" s="125"/>
    </row>
    <row r="314" customFormat="false" ht="12.75" hidden="false" customHeight="false" outlineLevel="0" collapsed="false">
      <c r="T314" s="125"/>
    </row>
    <row r="315" customFormat="false" ht="12.75" hidden="false" customHeight="false" outlineLevel="0" collapsed="false">
      <c r="T315" s="125"/>
    </row>
    <row r="316" customFormat="false" ht="12.75" hidden="false" customHeight="false" outlineLevel="0" collapsed="false">
      <c r="T316" s="125"/>
    </row>
    <row r="317" customFormat="false" ht="12.75" hidden="false" customHeight="false" outlineLevel="0" collapsed="false">
      <c r="T317" s="125"/>
    </row>
    <row r="318" customFormat="false" ht="12.75" hidden="false" customHeight="false" outlineLevel="0" collapsed="false">
      <c r="T318" s="125"/>
    </row>
    <row r="319" customFormat="false" ht="12.75" hidden="false" customHeight="false" outlineLevel="0" collapsed="false">
      <c r="T319" s="125"/>
    </row>
    <row r="320" customFormat="false" ht="12.75" hidden="false" customHeight="false" outlineLevel="0" collapsed="false">
      <c r="T320" s="125"/>
    </row>
    <row r="321" customFormat="false" ht="12.75" hidden="false" customHeight="false" outlineLevel="0" collapsed="false">
      <c r="T321" s="125"/>
    </row>
    <row r="322" customFormat="false" ht="12.75" hidden="false" customHeight="false" outlineLevel="0" collapsed="false">
      <c r="T322" s="125"/>
    </row>
    <row r="323" customFormat="false" ht="12.75" hidden="false" customHeight="false" outlineLevel="0" collapsed="false">
      <c r="T323" s="125"/>
    </row>
    <row r="324" customFormat="false" ht="12.75" hidden="false" customHeight="false" outlineLevel="0" collapsed="false">
      <c r="T324" s="125"/>
    </row>
    <row r="325" customFormat="false" ht="12.75" hidden="false" customHeight="false" outlineLevel="0" collapsed="false">
      <c r="T325" s="125"/>
    </row>
    <row r="326" customFormat="false" ht="12.75" hidden="false" customHeight="false" outlineLevel="0" collapsed="false">
      <c r="T326" s="125"/>
    </row>
    <row r="327" customFormat="false" ht="12.75" hidden="false" customHeight="false" outlineLevel="0" collapsed="false">
      <c r="T327" s="125"/>
    </row>
    <row r="328" customFormat="false" ht="12.75" hidden="false" customHeight="false" outlineLevel="0" collapsed="false">
      <c r="T328" s="125"/>
    </row>
    <row r="329" customFormat="false" ht="12.75" hidden="false" customHeight="false" outlineLevel="0" collapsed="false">
      <c r="T329" s="125"/>
    </row>
    <row r="330" customFormat="false" ht="12.75" hidden="false" customHeight="false" outlineLevel="0" collapsed="false">
      <c r="T330" s="125"/>
    </row>
    <row r="331" customFormat="false" ht="12.75" hidden="false" customHeight="false" outlineLevel="0" collapsed="false">
      <c r="T331" s="125"/>
    </row>
    <row r="332" customFormat="false" ht="12.75" hidden="false" customHeight="false" outlineLevel="0" collapsed="false">
      <c r="T332" s="125"/>
    </row>
    <row r="333" customFormat="false" ht="12.75" hidden="false" customHeight="false" outlineLevel="0" collapsed="false">
      <c r="T333" s="125"/>
    </row>
    <row r="334" customFormat="false" ht="12.75" hidden="false" customHeight="false" outlineLevel="0" collapsed="false">
      <c r="T334" s="125"/>
    </row>
    <row r="335" customFormat="false" ht="12.75" hidden="false" customHeight="false" outlineLevel="0" collapsed="false">
      <c r="T335" s="125"/>
    </row>
    <row r="336" customFormat="false" ht="12.75" hidden="false" customHeight="false" outlineLevel="0" collapsed="false">
      <c r="T336" s="125"/>
    </row>
    <row r="337" customFormat="false" ht="12.75" hidden="false" customHeight="false" outlineLevel="0" collapsed="false">
      <c r="T337" s="125"/>
    </row>
    <row r="338" customFormat="false" ht="12.75" hidden="false" customHeight="false" outlineLevel="0" collapsed="false">
      <c r="T338" s="125"/>
    </row>
    <row r="339" customFormat="false" ht="12.75" hidden="false" customHeight="false" outlineLevel="0" collapsed="false">
      <c r="T339" s="125"/>
    </row>
    <row r="340" customFormat="false" ht="12.75" hidden="false" customHeight="false" outlineLevel="0" collapsed="false">
      <c r="T340" s="125"/>
    </row>
    <row r="341" customFormat="false" ht="12.75" hidden="false" customHeight="false" outlineLevel="0" collapsed="false">
      <c r="T341" s="125"/>
    </row>
    <row r="342" customFormat="false" ht="12.75" hidden="false" customHeight="false" outlineLevel="0" collapsed="false">
      <c r="T342" s="125"/>
    </row>
    <row r="343" customFormat="false" ht="12.75" hidden="false" customHeight="false" outlineLevel="0" collapsed="false">
      <c r="T343" s="125"/>
    </row>
    <row r="344" customFormat="false" ht="12.75" hidden="false" customHeight="false" outlineLevel="0" collapsed="false">
      <c r="T344" s="125"/>
    </row>
    <row r="345" customFormat="false" ht="12.75" hidden="false" customHeight="false" outlineLevel="0" collapsed="false">
      <c r="T345" s="125"/>
    </row>
    <row r="346" customFormat="false" ht="12.75" hidden="false" customHeight="false" outlineLevel="0" collapsed="false">
      <c r="T346" s="125"/>
    </row>
    <row r="347" customFormat="false" ht="12.75" hidden="false" customHeight="false" outlineLevel="0" collapsed="false">
      <c r="T347" s="125"/>
    </row>
    <row r="348" customFormat="false" ht="12.75" hidden="false" customHeight="false" outlineLevel="0" collapsed="false">
      <c r="T348" s="125"/>
    </row>
    <row r="349" customFormat="false" ht="12.75" hidden="false" customHeight="false" outlineLevel="0" collapsed="false">
      <c r="T349" s="125"/>
    </row>
    <row r="350" customFormat="false" ht="12.75" hidden="false" customHeight="false" outlineLevel="0" collapsed="false">
      <c r="T350" s="125"/>
    </row>
    <row r="351" customFormat="false" ht="12.75" hidden="false" customHeight="false" outlineLevel="0" collapsed="false">
      <c r="T351" s="125"/>
    </row>
    <row r="352" customFormat="false" ht="12.75" hidden="false" customHeight="false" outlineLevel="0" collapsed="false">
      <c r="T352" s="125"/>
    </row>
    <row r="353" customFormat="false" ht="12.75" hidden="false" customHeight="false" outlineLevel="0" collapsed="false">
      <c r="T353" s="125"/>
    </row>
    <row r="354" customFormat="false" ht="12.75" hidden="false" customHeight="false" outlineLevel="0" collapsed="false">
      <c r="T354" s="125"/>
    </row>
    <row r="355" customFormat="false" ht="12.75" hidden="false" customHeight="false" outlineLevel="0" collapsed="false">
      <c r="T355" s="125"/>
    </row>
    <row r="356" customFormat="false" ht="12.75" hidden="false" customHeight="false" outlineLevel="0" collapsed="false">
      <c r="T356" s="125"/>
    </row>
    <row r="357" customFormat="false" ht="12.75" hidden="false" customHeight="false" outlineLevel="0" collapsed="false">
      <c r="T357" s="125"/>
    </row>
    <row r="358" customFormat="false" ht="12.75" hidden="false" customHeight="false" outlineLevel="0" collapsed="false">
      <c r="T358" s="125"/>
    </row>
    <row r="359" customFormat="false" ht="12.75" hidden="false" customHeight="false" outlineLevel="0" collapsed="false">
      <c r="T359" s="125"/>
    </row>
    <row r="360" customFormat="false" ht="12.75" hidden="false" customHeight="false" outlineLevel="0" collapsed="false">
      <c r="T360" s="125"/>
    </row>
    <row r="361" customFormat="false" ht="12.75" hidden="false" customHeight="false" outlineLevel="0" collapsed="false">
      <c r="T361" s="125"/>
    </row>
    <row r="362" customFormat="false" ht="12.75" hidden="false" customHeight="false" outlineLevel="0" collapsed="false">
      <c r="T362" s="125"/>
    </row>
    <row r="363" customFormat="false" ht="12.75" hidden="false" customHeight="false" outlineLevel="0" collapsed="false">
      <c r="T363" s="125"/>
    </row>
    <row r="364" customFormat="false" ht="12.75" hidden="false" customHeight="false" outlineLevel="0" collapsed="false">
      <c r="T364" s="125"/>
    </row>
    <row r="365" customFormat="false" ht="12.75" hidden="false" customHeight="false" outlineLevel="0" collapsed="false">
      <c r="T365" s="125"/>
    </row>
    <row r="366" customFormat="false" ht="12.75" hidden="false" customHeight="false" outlineLevel="0" collapsed="false">
      <c r="T366" s="125"/>
    </row>
    <row r="367" customFormat="false" ht="12.75" hidden="false" customHeight="false" outlineLevel="0" collapsed="false">
      <c r="T367" s="125"/>
    </row>
    <row r="368" customFormat="false" ht="12.75" hidden="false" customHeight="false" outlineLevel="0" collapsed="false">
      <c r="T368" s="125"/>
    </row>
    <row r="369" customFormat="false" ht="12.75" hidden="false" customHeight="false" outlineLevel="0" collapsed="false">
      <c r="T369" s="125"/>
    </row>
    <row r="370" customFormat="false" ht="12.75" hidden="false" customHeight="false" outlineLevel="0" collapsed="false">
      <c r="T370" s="125"/>
    </row>
    <row r="371" customFormat="false" ht="12.75" hidden="false" customHeight="false" outlineLevel="0" collapsed="false">
      <c r="T371" s="125"/>
    </row>
    <row r="372" customFormat="false" ht="12.75" hidden="false" customHeight="false" outlineLevel="0" collapsed="false">
      <c r="T372" s="125"/>
    </row>
    <row r="373" customFormat="false" ht="12.75" hidden="false" customHeight="false" outlineLevel="0" collapsed="false">
      <c r="T373" s="125"/>
    </row>
    <row r="374" customFormat="false" ht="12.75" hidden="false" customHeight="false" outlineLevel="0" collapsed="false">
      <c r="T374" s="125"/>
    </row>
    <row r="375" customFormat="false" ht="12.75" hidden="false" customHeight="false" outlineLevel="0" collapsed="false">
      <c r="T375" s="125"/>
    </row>
    <row r="376" customFormat="false" ht="12.75" hidden="false" customHeight="false" outlineLevel="0" collapsed="false">
      <c r="T376" s="125"/>
    </row>
    <row r="377" customFormat="false" ht="12.75" hidden="false" customHeight="false" outlineLevel="0" collapsed="false">
      <c r="T377" s="125"/>
    </row>
    <row r="378" customFormat="false" ht="12.75" hidden="false" customHeight="false" outlineLevel="0" collapsed="false">
      <c r="T378" s="125"/>
    </row>
    <row r="379" customFormat="false" ht="12.75" hidden="false" customHeight="false" outlineLevel="0" collapsed="false">
      <c r="T379" s="125"/>
    </row>
    <row r="380" customFormat="false" ht="12.75" hidden="false" customHeight="false" outlineLevel="0" collapsed="false">
      <c r="T380" s="125"/>
    </row>
    <row r="381" customFormat="false" ht="12.75" hidden="false" customHeight="false" outlineLevel="0" collapsed="false">
      <c r="T381" s="125"/>
    </row>
    <row r="382" customFormat="false" ht="12.75" hidden="false" customHeight="false" outlineLevel="0" collapsed="false">
      <c r="T382" s="125"/>
    </row>
    <row r="383" customFormat="false" ht="12.75" hidden="false" customHeight="false" outlineLevel="0" collapsed="false">
      <c r="T383" s="125"/>
    </row>
    <row r="384" customFormat="false" ht="12.75" hidden="false" customHeight="false" outlineLevel="0" collapsed="false">
      <c r="T384" s="125"/>
    </row>
    <row r="385" customFormat="false" ht="12.75" hidden="false" customHeight="false" outlineLevel="0" collapsed="false">
      <c r="T385" s="125"/>
    </row>
    <row r="386" customFormat="false" ht="12.75" hidden="false" customHeight="false" outlineLevel="0" collapsed="false">
      <c r="T386" s="125"/>
    </row>
    <row r="387" customFormat="false" ht="12.75" hidden="false" customHeight="false" outlineLevel="0" collapsed="false">
      <c r="T387" s="125"/>
    </row>
    <row r="388" customFormat="false" ht="12.75" hidden="false" customHeight="false" outlineLevel="0" collapsed="false">
      <c r="T388" s="125"/>
    </row>
    <row r="389" customFormat="false" ht="12.75" hidden="false" customHeight="false" outlineLevel="0" collapsed="false">
      <c r="T389" s="125"/>
    </row>
    <row r="390" customFormat="false" ht="12.75" hidden="false" customHeight="false" outlineLevel="0" collapsed="false">
      <c r="T390" s="125"/>
    </row>
    <row r="391" customFormat="false" ht="12.75" hidden="false" customHeight="false" outlineLevel="0" collapsed="false">
      <c r="T391" s="125"/>
    </row>
    <row r="392" customFormat="false" ht="12.75" hidden="false" customHeight="false" outlineLevel="0" collapsed="false">
      <c r="T392" s="125"/>
    </row>
    <row r="393" customFormat="false" ht="12.75" hidden="false" customHeight="false" outlineLevel="0" collapsed="false">
      <c r="T393" s="125"/>
    </row>
    <row r="394" customFormat="false" ht="12.75" hidden="false" customHeight="false" outlineLevel="0" collapsed="false">
      <c r="T394" s="125"/>
    </row>
    <row r="395" customFormat="false" ht="12.75" hidden="false" customHeight="false" outlineLevel="0" collapsed="false">
      <c r="T395" s="125"/>
    </row>
    <row r="396" customFormat="false" ht="12.75" hidden="false" customHeight="false" outlineLevel="0" collapsed="false">
      <c r="T396" s="125"/>
    </row>
    <row r="397" customFormat="false" ht="12.75" hidden="false" customHeight="false" outlineLevel="0" collapsed="false">
      <c r="T397" s="125"/>
    </row>
    <row r="398" customFormat="false" ht="12.75" hidden="false" customHeight="false" outlineLevel="0" collapsed="false">
      <c r="T398" s="125"/>
    </row>
    <row r="399" customFormat="false" ht="12.75" hidden="false" customHeight="false" outlineLevel="0" collapsed="false">
      <c r="T399" s="125"/>
    </row>
    <row r="400" customFormat="false" ht="12.75" hidden="false" customHeight="false" outlineLevel="0" collapsed="false">
      <c r="T400" s="125"/>
    </row>
    <row r="401" customFormat="false" ht="12.75" hidden="false" customHeight="false" outlineLevel="0" collapsed="false">
      <c r="T401" s="125"/>
    </row>
    <row r="402" customFormat="false" ht="12.75" hidden="false" customHeight="false" outlineLevel="0" collapsed="false">
      <c r="T402" s="125"/>
    </row>
    <row r="403" customFormat="false" ht="12.75" hidden="false" customHeight="false" outlineLevel="0" collapsed="false">
      <c r="T403" s="125"/>
    </row>
    <row r="404" customFormat="false" ht="12.75" hidden="false" customHeight="false" outlineLevel="0" collapsed="false">
      <c r="T404" s="125"/>
    </row>
    <row r="405" customFormat="false" ht="12.75" hidden="false" customHeight="false" outlineLevel="0" collapsed="false">
      <c r="T405" s="125"/>
    </row>
    <row r="406" customFormat="false" ht="12.75" hidden="false" customHeight="false" outlineLevel="0" collapsed="false">
      <c r="T406" s="125"/>
    </row>
    <row r="407" customFormat="false" ht="12.75" hidden="false" customHeight="false" outlineLevel="0" collapsed="false">
      <c r="T407" s="125"/>
    </row>
    <row r="408" customFormat="false" ht="12.75" hidden="false" customHeight="false" outlineLevel="0" collapsed="false">
      <c r="T408" s="125"/>
    </row>
    <row r="409" customFormat="false" ht="12.75" hidden="false" customHeight="false" outlineLevel="0" collapsed="false">
      <c r="T409" s="125"/>
    </row>
    <row r="410" customFormat="false" ht="12.75" hidden="false" customHeight="false" outlineLevel="0" collapsed="false">
      <c r="T410" s="125"/>
    </row>
    <row r="411" customFormat="false" ht="12.75" hidden="false" customHeight="false" outlineLevel="0" collapsed="false">
      <c r="T411" s="125"/>
    </row>
    <row r="412" customFormat="false" ht="12.75" hidden="false" customHeight="false" outlineLevel="0" collapsed="false">
      <c r="T412" s="125"/>
    </row>
    <row r="413" customFormat="false" ht="12.75" hidden="false" customHeight="false" outlineLevel="0" collapsed="false">
      <c r="T413" s="125"/>
    </row>
    <row r="414" customFormat="false" ht="12.75" hidden="false" customHeight="false" outlineLevel="0" collapsed="false">
      <c r="T414" s="125"/>
    </row>
    <row r="415" customFormat="false" ht="12.75" hidden="false" customHeight="false" outlineLevel="0" collapsed="false">
      <c r="T415" s="125"/>
    </row>
    <row r="416" customFormat="false" ht="12.75" hidden="false" customHeight="false" outlineLevel="0" collapsed="false">
      <c r="T416" s="125"/>
    </row>
    <row r="417" customFormat="false" ht="12.75" hidden="false" customHeight="false" outlineLevel="0" collapsed="false">
      <c r="T417" s="125"/>
    </row>
    <row r="418" customFormat="false" ht="12.75" hidden="false" customHeight="false" outlineLevel="0" collapsed="false">
      <c r="T418" s="125"/>
    </row>
    <row r="419" customFormat="false" ht="12.75" hidden="false" customHeight="false" outlineLevel="0" collapsed="false">
      <c r="T419" s="125"/>
    </row>
    <row r="420" customFormat="false" ht="12.75" hidden="false" customHeight="false" outlineLevel="0" collapsed="false">
      <c r="T420" s="125"/>
    </row>
    <row r="421" customFormat="false" ht="12.75" hidden="false" customHeight="false" outlineLevel="0" collapsed="false">
      <c r="T421" s="125"/>
    </row>
    <row r="422" customFormat="false" ht="12.75" hidden="false" customHeight="false" outlineLevel="0" collapsed="false">
      <c r="T422" s="125"/>
    </row>
    <row r="423" customFormat="false" ht="12.75" hidden="false" customHeight="false" outlineLevel="0" collapsed="false">
      <c r="T423" s="125"/>
    </row>
    <row r="424" customFormat="false" ht="12.75" hidden="false" customHeight="false" outlineLevel="0" collapsed="false">
      <c r="T424" s="125"/>
    </row>
    <row r="425" customFormat="false" ht="12.75" hidden="false" customHeight="false" outlineLevel="0" collapsed="false">
      <c r="T425" s="125"/>
    </row>
    <row r="426" customFormat="false" ht="12.75" hidden="false" customHeight="false" outlineLevel="0" collapsed="false">
      <c r="T426" s="125"/>
    </row>
    <row r="427" customFormat="false" ht="12.75" hidden="false" customHeight="false" outlineLevel="0" collapsed="false">
      <c r="T427" s="125"/>
    </row>
    <row r="428" customFormat="false" ht="12.75" hidden="false" customHeight="false" outlineLevel="0" collapsed="false">
      <c r="T428" s="125"/>
    </row>
    <row r="429" customFormat="false" ht="12.75" hidden="false" customHeight="false" outlineLevel="0" collapsed="false">
      <c r="T429" s="125"/>
    </row>
    <row r="430" customFormat="false" ht="12.75" hidden="false" customHeight="false" outlineLevel="0" collapsed="false">
      <c r="T430" s="125"/>
    </row>
    <row r="431" customFormat="false" ht="12.75" hidden="false" customHeight="false" outlineLevel="0" collapsed="false">
      <c r="T431" s="125"/>
    </row>
    <row r="432" customFormat="false" ht="12.75" hidden="false" customHeight="false" outlineLevel="0" collapsed="false">
      <c r="T432" s="125"/>
    </row>
    <row r="433" customFormat="false" ht="12.75" hidden="false" customHeight="false" outlineLevel="0" collapsed="false">
      <c r="T433" s="125"/>
    </row>
    <row r="434" customFormat="false" ht="12.75" hidden="false" customHeight="false" outlineLevel="0" collapsed="false">
      <c r="T434" s="125"/>
    </row>
    <row r="435" customFormat="false" ht="12.75" hidden="false" customHeight="false" outlineLevel="0" collapsed="false">
      <c r="T435" s="125"/>
    </row>
    <row r="436" customFormat="false" ht="12.75" hidden="false" customHeight="false" outlineLevel="0" collapsed="false">
      <c r="T436" s="125"/>
    </row>
    <row r="437" customFormat="false" ht="12.75" hidden="false" customHeight="false" outlineLevel="0" collapsed="false">
      <c r="T437" s="125"/>
    </row>
    <row r="438" customFormat="false" ht="12.75" hidden="false" customHeight="false" outlineLevel="0" collapsed="false">
      <c r="T438" s="125"/>
    </row>
    <row r="439" customFormat="false" ht="12.75" hidden="false" customHeight="false" outlineLevel="0" collapsed="false">
      <c r="T439" s="125"/>
    </row>
    <row r="440" customFormat="false" ht="12.75" hidden="false" customHeight="false" outlineLevel="0" collapsed="false">
      <c r="T440" s="125"/>
    </row>
    <row r="441" customFormat="false" ht="12.75" hidden="false" customHeight="false" outlineLevel="0" collapsed="false">
      <c r="T441" s="125"/>
    </row>
    <row r="442" customFormat="false" ht="12.75" hidden="false" customHeight="false" outlineLevel="0" collapsed="false">
      <c r="T442" s="125"/>
    </row>
    <row r="443" customFormat="false" ht="12.75" hidden="false" customHeight="false" outlineLevel="0" collapsed="false">
      <c r="T443" s="125"/>
    </row>
    <row r="444" customFormat="false" ht="12.75" hidden="false" customHeight="false" outlineLevel="0" collapsed="false">
      <c r="T444" s="125"/>
    </row>
    <row r="445" customFormat="false" ht="12.75" hidden="false" customHeight="false" outlineLevel="0" collapsed="false">
      <c r="T445" s="125"/>
    </row>
    <row r="446" customFormat="false" ht="12.75" hidden="false" customHeight="false" outlineLevel="0" collapsed="false">
      <c r="T446" s="125"/>
    </row>
    <row r="447" customFormat="false" ht="12.75" hidden="false" customHeight="false" outlineLevel="0" collapsed="false">
      <c r="T447" s="125"/>
    </row>
    <row r="448" customFormat="false" ht="12.75" hidden="false" customHeight="false" outlineLevel="0" collapsed="false">
      <c r="T448" s="125"/>
    </row>
    <row r="449" customFormat="false" ht="12.75" hidden="false" customHeight="false" outlineLevel="0" collapsed="false">
      <c r="T449" s="125"/>
    </row>
    <row r="450" customFormat="false" ht="12.75" hidden="false" customHeight="false" outlineLevel="0" collapsed="false">
      <c r="T450" s="125"/>
    </row>
    <row r="451" customFormat="false" ht="12.75" hidden="false" customHeight="false" outlineLevel="0" collapsed="false">
      <c r="T451" s="125"/>
    </row>
    <row r="452" customFormat="false" ht="12.75" hidden="false" customHeight="false" outlineLevel="0" collapsed="false">
      <c r="T452" s="125"/>
    </row>
    <row r="453" customFormat="false" ht="12.75" hidden="false" customHeight="false" outlineLevel="0" collapsed="false">
      <c r="T453" s="125"/>
    </row>
    <row r="454" customFormat="false" ht="12.75" hidden="false" customHeight="false" outlineLevel="0" collapsed="false">
      <c r="T454" s="125"/>
    </row>
    <row r="455" customFormat="false" ht="12.75" hidden="false" customHeight="false" outlineLevel="0" collapsed="false">
      <c r="T455" s="125"/>
    </row>
    <row r="456" customFormat="false" ht="12.75" hidden="false" customHeight="false" outlineLevel="0" collapsed="false">
      <c r="T456" s="125"/>
    </row>
    <row r="457" customFormat="false" ht="12.75" hidden="false" customHeight="false" outlineLevel="0" collapsed="false">
      <c r="T457" s="125"/>
    </row>
    <row r="458" customFormat="false" ht="12.75" hidden="false" customHeight="false" outlineLevel="0" collapsed="false">
      <c r="T458" s="125"/>
    </row>
    <row r="459" customFormat="false" ht="12.75" hidden="false" customHeight="false" outlineLevel="0" collapsed="false">
      <c r="T459" s="125"/>
    </row>
    <row r="460" customFormat="false" ht="12.75" hidden="false" customHeight="false" outlineLevel="0" collapsed="false">
      <c r="T460" s="125"/>
    </row>
    <row r="461" customFormat="false" ht="12.75" hidden="false" customHeight="false" outlineLevel="0" collapsed="false">
      <c r="T461" s="125"/>
    </row>
    <row r="462" customFormat="false" ht="12.75" hidden="false" customHeight="false" outlineLevel="0" collapsed="false">
      <c r="T462" s="125"/>
    </row>
    <row r="463" customFormat="false" ht="12.75" hidden="false" customHeight="false" outlineLevel="0" collapsed="false">
      <c r="T463" s="125"/>
    </row>
    <row r="464" customFormat="false" ht="12.75" hidden="false" customHeight="false" outlineLevel="0" collapsed="false">
      <c r="T464" s="125"/>
    </row>
    <row r="465" customFormat="false" ht="12.75" hidden="false" customHeight="false" outlineLevel="0" collapsed="false">
      <c r="T465" s="125"/>
    </row>
    <row r="466" customFormat="false" ht="12.75" hidden="false" customHeight="false" outlineLevel="0" collapsed="false">
      <c r="T466" s="125"/>
    </row>
    <row r="467" customFormat="false" ht="12.75" hidden="false" customHeight="false" outlineLevel="0" collapsed="false">
      <c r="T467" s="125"/>
    </row>
    <row r="468" customFormat="false" ht="12.75" hidden="false" customHeight="false" outlineLevel="0" collapsed="false">
      <c r="T468" s="125"/>
    </row>
    <row r="469" customFormat="false" ht="12.75" hidden="false" customHeight="false" outlineLevel="0" collapsed="false">
      <c r="T469" s="125"/>
    </row>
    <row r="470" customFormat="false" ht="12.75" hidden="false" customHeight="false" outlineLevel="0" collapsed="false">
      <c r="T470" s="125"/>
    </row>
    <row r="471" customFormat="false" ht="12.75" hidden="false" customHeight="false" outlineLevel="0" collapsed="false">
      <c r="T471" s="125"/>
    </row>
    <row r="472" customFormat="false" ht="12.75" hidden="false" customHeight="false" outlineLevel="0" collapsed="false">
      <c r="T472" s="125"/>
    </row>
    <row r="473" customFormat="false" ht="12.75" hidden="false" customHeight="false" outlineLevel="0" collapsed="false">
      <c r="T473" s="125"/>
    </row>
    <row r="474" customFormat="false" ht="12.75" hidden="false" customHeight="false" outlineLevel="0" collapsed="false">
      <c r="T474" s="125"/>
    </row>
    <row r="475" customFormat="false" ht="12.75" hidden="false" customHeight="false" outlineLevel="0" collapsed="false">
      <c r="T475" s="125"/>
    </row>
    <row r="476" customFormat="false" ht="12.75" hidden="false" customHeight="false" outlineLevel="0" collapsed="false">
      <c r="T476" s="125"/>
    </row>
    <row r="477" customFormat="false" ht="12.75" hidden="false" customHeight="false" outlineLevel="0" collapsed="false">
      <c r="T477" s="125"/>
    </row>
    <row r="478" customFormat="false" ht="12.75" hidden="false" customHeight="false" outlineLevel="0" collapsed="false">
      <c r="T478" s="125"/>
    </row>
    <row r="479" customFormat="false" ht="12.75" hidden="false" customHeight="false" outlineLevel="0" collapsed="false">
      <c r="T479" s="125"/>
    </row>
    <row r="480" customFormat="false" ht="12.75" hidden="false" customHeight="false" outlineLevel="0" collapsed="false">
      <c r="T480" s="125"/>
    </row>
    <row r="481" customFormat="false" ht="12.75" hidden="false" customHeight="false" outlineLevel="0" collapsed="false">
      <c r="T481" s="125"/>
    </row>
    <row r="482" customFormat="false" ht="12.75" hidden="false" customHeight="false" outlineLevel="0" collapsed="false">
      <c r="T482" s="125"/>
    </row>
    <row r="483" customFormat="false" ht="12.75" hidden="false" customHeight="false" outlineLevel="0" collapsed="false">
      <c r="T483" s="125"/>
    </row>
    <row r="484" customFormat="false" ht="12.75" hidden="false" customHeight="false" outlineLevel="0" collapsed="false">
      <c r="T484" s="125"/>
    </row>
    <row r="485" customFormat="false" ht="12.75" hidden="false" customHeight="false" outlineLevel="0" collapsed="false">
      <c r="T485" s="125"/>
    </row>
    <row r="486" customFormat="false" ht="12.75" hidden="false" customHeight="false" outlineLevel="0" collapsed="false">
      <c r="T486" s="125"/>
    </row>
    <row r="487" customFormat="false" ht="12.75" hidden="false" customHeight="false" outlineLevel="0" collapsed="false">
      <c r="T487" s="125"/>
    </row>
    <row r="488" customFormat="false" ht="12.75" hidden="false" customHeight="false" outlineLevel="0" collapsed="false">
      <c r="T488" s="125"/>
    </row>
    <row r="489" customFormat="false" ht="12.75" hidden="false" customHeight="false" outlineLevel="0" collapsed="false">
      <c r="T489" s="125"/>
    </row>
    <row r="490" customFormat="false" ht="12.75" hidden="false" customHeight="false" outlineLevel="0" collapsed="false">
      <c r="T490" s="125"/>
    </row>
    <row r="491" customFormat="false" ht="12.75" hidden="false" customHeight="false" outlineLevel="0" collapsed="false">
      <c r="T491" s="125"/>
    </row>
    <row r="492" customFormat="false" ht="12.75" hidden="false" customHeight="false" outlineLevel="0" collapsed="false">
      <c r="T492" s="125"/>
    </row>
    <row r="493" customFormat="false" ht="12.75" hidden="false" customHeight="false" outlineLevel="0" collapsed="false">
      <c r="T493" s="125"/>
    </row>
    <row r="494" customFormat="false" ht="12.75" hidden="false" customHeight="false" outlineLevel="0" collapsed="false">
      <c r="T494" s="125"/>
    </row>
    <row r="495" customFormat="false" ht="12.75" hidden="false" customHeight="false" outlineLevel="0" collapsed="false">
      <c r="T495" s="125"/>
    </row>
    <row r="496" customFormat="false" ht="12.75" hidden="false" customHeight="false" outlineLevel="0" collapsed="false">
      <c r="T496" s="125"/>
    </row>
    <row r="497" customFormat="false" ht="12.75" hidden="false" customHeight="false" outlineLevel="0" collapsed="false">
      <c r="T497" s="125"/>
    </row>
    <row r="498" customFormat="false" ht="12.75" hidden="false" customHeight="false" outlineLevel="0" collapsed="false">
      <c r="T498" s="125"/>
    </row>
    <row r="499" customFormat="false" ht="12.75" hidden="false" customHeight="false" outlineLevel="0" collapsed="false">
      <c r="T499" s="125"/>
    </row>
    <row r="500" customFormat="false" ht="12.75" hidden="false" customHeight="false" outlineLevel="0" collapsed="false">
      <c r="T500" s="125"/>
    </row>
    <row r="501" customFormat="false" ht="12.75" hidden="false" customHeight="false" outlineLevel="0" collapsed="false">
      <c r="T501" s="125"/>
    </row>
    <row r="502" customFormat="false" ht="12.75" hidden="false" customHeight="false" outlineLevel="0" collapsed="false">
      <c r="T502" s="125"/>
    </row>
    <row r="503" customFormat="false" ht="12.75" hidden="false" customHeight="false" outlineLevel="0" collapsed="false">
      <c r="T503" s="125"/>
    </row>
    <row r="504" customFormat="false" ht="12.75" hidden="false" customHeight="false" outlineLevel="0" collapsed="false">
      <c r="T504" s="125"/>
    </row>
    <row r="505" customFormat="false" ht="12.75" hidden="false" customHeight="false" outlineLevel="0" collapsed="false">
      <c r="T505" s="125"/>
    </row>
    <row r="506" customFormat="false" ht="12.75" hidden="false" customHeight="false" outlineLevel="0" collapsed="false">
      <c r="T506" s="125"/>
    </row>
    <row r="507" customFormat="false" ht="12.75" hidden="false" customHeight="false" outlineLevel="0" collapsed="false">
      <c r="T507" s="125"/>
    </row>
    <row r="508" customFormat="false" ht="12.75" hidden="false" customHeight="false" outlineLevel="0" collapsed="false">
      <c r="T508" s="125"/>
    </row>
    <row r="509" customFormat="false" ht="12.75" hidden="false" customHeight="false" outlineLevel="0" collapsed="false">
      <c r="T509" s="125"/>
    </row>
    <row r="510" customFormat="false" ht="12.75" hidden="false" customHeight="false" outlineLevel="0" collapsed="false">
      <c r="T510" s="125"/>
    </row>
  </sheetData>
  <mergeCells count="3">
    <mergeCell ref="A1:Z1"/>
    <mergeCell ref="A2:Z2"/>
    <mergeCell ref="A3:Z3"/>
  </mergeCells>
  <printOptions headings="false" gridLines="false" gridLinesSet="true" horizontalCentered="true" verticalCentered="true"/>
  <pageMargins left="0.196527777777778" right="0.196527777777778" top="0.420138888888889" bottom="0.530555555555556" header="0.511811023622047" footer="0.340277777777778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2000-05-22T12:45:49Z</dcterms:created>
  <dc:creator>mbenitez</dc:creator>
  <dc:description/>
  <dc:language>en-US</dc:language>
  <cp:lastModifiedBy>mbenitez</cp:lastModifiedBy>
  <cp:lastPrinted>2000-05-22T15:43:49Z</cp:lastPrinted>
  <cp:revision>0</cp:revision>
  <dc:subject/>
  <dc:title/>
</cp:coreProperties>
</file>