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<sst xmlns="http://schemas.openxmlformats.org/spreadsheetml/2006/main" count="57" uniqueCount="51">
  <si>
    <t xml:space="preserve"> </t>
  </si>
  <si>
    <t xml:space="preserve">Country</t>
  </si>
  <si>
    <t xml:space="preserve">Indonesia</t>
  </si>
  <si>
    <t xml:space="preserve">Australia</t>
  </si>
  <si>
    <t xml:space="preserve">Abu Dabhi</t>
  </si>
  <si>
    <t xml:space="preserve">Algeria</t>
  </si>
  <si>
    <t xml:space="preserve">Malaysia</t>
  </si>
  <si>
    <t xml:space="preserve">Trinidad</t>
  </si>
  <si>
    <t xml:space="preserve">Venezuela</t>
  </si>
  <si>
    <t xml:space="preserve">Oman</t>
  </si>
  <si>
    <t xml:space="preserve">Nigeria</t>
  </si>
  <si>
    <t xml:space="preserve">ARGOS </t>
  </si>
  <si>
    <t xml:space="preserve">Plant</t>
  </si>
  <si>
    <t xml:space="preserve">Bontang</t>
  </si>
  <si>
    <t xml:space="preserve">Karratha</t>
  </si>
  <si>
    <t xml:space="preserve">Das Island</t>
  </si>
  <si>
    <t xml:space="preserve">Bethioua</t>
  </si>
  <si>
    <t xml:space="preserve">Bintulu</t>
  </si>
  <si>
    <t xml:space="preserve">ALNG</t>
  </si>
  <si>
    <t xml:space="preserve">Jose (Rich)</t>
  </si>
  <si>
    <t xml:space="preserve">Jose (1099)</t>
  </si>
  <si>
    <t xml:space="preserve">Contract </t>
  </si>
  <si>
    <t xml:space="preserve">Guarantee</t>
  </si>
  <si>
    <t xml:space="preserve">Landed at</t>
  </si>
  <si>
    <t xml:space="preserve">Japan</t>
  </si>
  <si>
    <t xml:space="preserve">Everett</t>
  </si>
  <si>
    <t xml:space="preserve">Everret</t>
  </si>
  <si>
    <t xml:space="preserve">Lake Charles</t>
  </si>
  <si>
    <t xml:space="preserve">Everrett</t>
  </si>
  <si>
    <t xml:space="preserve">Elba </t>
  </si>
  <si>
    <t xml:space="preserve">Elba</t>
  </si>
  <si>
    <t xml:space="preserve">Max Heavy</t>
  </si>
  <si>
    <t xml:space="preserve">Gas</t>
  </si>
  <si>
    <t xml:space="preserve">CH4</t>
  </si>
  <si>
    <t xml:space="preserve">C2H6</t>
  </si>
  <si>
    <t xml:space="preserve">C3H8</t>
  </si>
  <si>
    <t xml:space="preserve">iC4H10</t>
  </si>
  <si>
    <t xml:space="preserve">nC4H10</t>
  </si>
  <si>
    <t xml:space="preserve">iC5H12</t>
  </si>
  <si>
    <t xml:space="preserve">nC5H12</t>
  </si>
  <si>
    <t xml:space="preserve">C6+</t>
  </si>
  <si>
    <t xml:space="preserve">N2</t>
  </si>
  <si>
    <t xml:space="preserve">CO2</t>
  </si>
  <si>
    <t xml:space="preserve">HHV</t>
  </si>
  <si>
    <t xml:space="preserve">LLV</t>
  </si>
  <si>
    <t xml:space="preserve">MW</t>
  </si>
  <si>
    <t xml:space="preserve">Compressibility</t>
  </si>
  <si>
    <t xml:space="preserve">Specific Gravity</t>
  </si>
  <si>
    <t xml:space="preserve">Wobbe Index</t>
  </si>
  <si>
    <t xml:space="preserve">MWI @ 60 F</t>
  </si>
  <si>
    <t xml:space="preserve">MWI @ 365 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</si>
</sst>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99FF"/>
        <bgColor rgb="FFCC99FF"/>
      </patternFill>
    </fill>
    <fill>
      <patternFill patternType="solid">
        <fgColor rgb="FF993366"/>
        <bgColor rgb="FF993366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660066"/>
        <bgColor rgb="FF800080"/>
      </patternFill>
    </fill>
    <fill>
      <patternFill patternType="solid">
        <fgColor rgb="FFFF8080"/>
        <bgColor rgb="FFFF99CC"/>
      </patternFill>
    </fill>
    <fill>
      <patternFill patternType="solid">
        <fgColor rgb="FF0066CC"/>
        <bgColor rgb="FF008080"/>
      </patternFill>
    </fill>
    <fill>
      <patternFill patternType="solid">
        <fgColor rgb="FFCCCCFF"/>
        <bgColor rgb="FFC0C0C0"/>
      </patternFill>
    </fill>
    <fill>
      <patternFill patternType="solid">
        <fgColor rgb="FF000080"/>
        <bgColor rgb="FF00008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Wobbe Index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Sheet1!$B$22</c:f>
              <c:numCache>
                <c:formatCode>0.00</c:formatCode>
                <c:ptCount val="1"/>
                <c:pt idx="0">
                  <c:v>1413.04055343283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Sheet1!$C$22</c:f>
              <c:numCache>
                <c:formatCode>0.00</c:formatCode>
                <c:ptCount val="1"/>
                <c:pt idx="0">
                  <c:v>1424.94673462664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Sheet1!$D$22</c:f>
              <c:numCache>
                <c:formatCode>0.00</c:formatCode>
                <c:ptCount val="1"/>
                <c:pt idx="0">
                  <c:v>1413.8106471629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Sheet1!$E$22</c:f>
              <c:numCache>
                <c:formatCode>0.00</c:formatCode>
                <c:ptCount val="1"/>
                <c:pt idx="0">
                  <c:v>1414.15849769845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Sheet1!$F$22</c:f>
              <c:numCache>
                <c:formatCode>0.00</c:formatCode>
                <c:ptCount val="1"/>
                <c:pt idx="0">
                  <c:v>1421.68830742807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Sheet1!$G$22</c:f>
              <c:numCache>
                <c:formatCode>0.00</c:formatCode>
                <c:ptCount val="1"/>
                <c:pt idx="0">
                  <c:v>1373.71572284394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Sheet1!$H$22</c:f>
              <c:numCache>
                <c:formatCode>0.00</c:formatCode>
                <c:ptCount val="1"/>
                <c:pt idx="0">
                  <c:v>1428.68557544495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Sheet1!$I$22</c:f>
              <c:numCache>
                <c:formatCode>0.00</c:formatCode>
                <c:ptCount val="1"/>
                <c:pt idx="0">
                  <c:v>1405.54986358125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Sheet1!$J$22</c:f>
              <c:numCache>
                <c:formatCode>0.00</c:formatCode>
                <c:ptCount val="1"/>
                <c:pt idx="0">
                  <c:v>1439.27258322527</c:v>
                </c:pt>
              </c:numCache>
            </c:numRef>
          </c:val>
        </c:ser>
        <c:ser>
          <c:idx val="9"/>
          <c:order val="9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Sheet1!$K$22</c:f>
              <c:numCache>
                <c:formatCode>0.00</c:formatCode>
                <c:ptCount val="1"/>
                <c:pt idx="0">
                  <c:v>1435.19839843122</c:v>
                </c:pt>
              </c:numCache>
            </c:numRef>
          </c:val>
        </c:ser>
        <c:ser>
          <c:idx val="10"/>
          <c:order val="10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Sheet1!$L$22</c:f>
              <c:numCache>
                <c:formatCode>0.00</c:formatCode>
                <c:ptCount val="1"/>
                <c:pt idx="0">
                  <c:v>1320.82562480948</c:v>
                </c:pt>
              </c:numCache>
            </c:numRef>
          </c:val>
        </c:ser>
        <c:gapWidth val="150"/>
        <c:overlap val="0"/>
        <c:axId val="23188537"/>
        <c:axId val="69620696"/>
      </c:barChart>
      <c:catAx>
        <c:axId val="231885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20696"/>
        <c:crossesAt val="0"/>
        <c:auto val="1"/>
        <c:lblAlgn val="ctr"/>
        <c:lblOffset val="100"/>
        <c:noMultiLvlLbl val="0"/>
      </c:catAx>
      <c:valAx>
        <c:axId val="696206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885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Modified Wobbe Index at 60 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Sheet1!$B$23</c:f>
              <c:numCache>
                <c:formatCode>0.00</c:formatCode>
                <c:ptCount val="1"/>
                <c:pt idx="0">
                  <c:v>55.987275092481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Sheet1!$C$23</c:f>
              <c:numCache>
                <c:formatCode>0.00</c:formatCode>
                <c:ptCount val="1"/>
                <c:pt idx="0">
                  <c:v>56.4955941391928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Sheet1!$D$23</c:f>
              <c:numCache>
                <c:formatCode>0.00</c:formatCode>
                <c:ptCount val="1"/>
                <c:pt idx="0">
                  <c:v>56.02527008529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Sheet1!$E$23</c:f>
              <c:numCache>
                <c:formatCode>0.00</c:formatCode>
                <c:ptCount val="1"/>
                <c:pt idx="0">
                  <c:v>56.0573219482776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Sheet1!$F$23</c:f>
              <c:numCache>
                <c:formatCode>0.00</c:formatCode>
                <c:ptCount val="1"/>
                <c:pt idx="0">
                  <c:v>56.366199418363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Sheet1!$G$23</c:f>
              <c:numCache>
                <c:formatCode>0.00</c:formatCode>
                <c:ptCount val="1"/>
                <c:pt idx="0">
                  <c:v>54.3038660844949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Sheet1!$H$23</c:f>
              <c:numCache>
                <c:formatCode>0.00</c:formatCode>
                <c:ptCount val="1"/>
                <c:pt idx="0">
                  <c:v>56.6846785280136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Sheet1!$I$23</c:f>
              <c:numCache>
                <c:formatCode>0.00</c:formatCode>
                <c:ptCount val="1"/>
                <c:pt idx="0">
                  <c:v>55.667026726919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Sheet1!$J$23</c:f>
              <c:numCache>
                <c:formatCode>0.00</c:formatCode>
                <c:ptCount val="1"/>
                <c:pt idx="0">
                  <c:v>57.1049030521167</c:v>
                </c:pt>
              </c:numCache>
            </c:numRef>
          </c:val>
        </c:ser>
        <c:ser>
          <c:idx val="9"/>
          <c:order val="9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Sheet1!$K$23</c:f>
              <c:numCache>
                <c:formatCode>0.00</c:formatCode>
                <c:ptCount val="1"/>
                <c:pt idx="0">
                  <c:v>56.9365009736886</c:v>
                </c:pt>
              </c:numCache>
            </c:numRef>
          </c:val>
        </c:ser>
        <c:ser>
          <c:idx val="10"/>
          <c:order val="10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Sheet1!$L$23</c:f>
              <c:numCache>
                <c:formatCode>0.00</c:formatCode>
                <c:ptCount val="1"/>
                <c:pt idx="0">
                  <c:v>52.3627104871195</c:v>
                </c:pt>
              </c:numCache>
            </c:numRef>
          </c:val>
        </c:ser>
        <c:gapWidth val="150"/>
        <c:overlap val="0"/>
        <c:axId val="81977019"/>
        <c:axId val="80930332"/>
      </c:barChart>
      <c:catAx>
        <c:axId val="819770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30332"/>
        <c:crossesAt val="0"/>
        <c:auto val="1"/>
        <c:lblAlgn val="ctr"/>
        <c:lblOffset val="100"/>
        <c:noMultiLvlLbl val="0"/>
      </c:catAx>
      <c:valAx>
        <c:axId val="80930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770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HHV (BTU/SCF)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Sheet1!$B$17</c:f>
              <c:numCache>
                <c:formatCode>0.00</c:formatCode>
                <c:ptCount val="1"/>
                <c:pt idx="0">
                  <c:v>1115.29401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Sheet1!$C$17</c:f>
              <c:numCache>
                <c:formatCode>0.00</c:formatCode>
                <c:ptCount val="1"/>
                <c:pt idx="0">
                  <c:v>1137.443105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Sheet1!$D$17</c:f>
              <c:numCache>
                <c:formatCode>0.00</c:formatCode>
                <c:ptCount val="1"/>
                <c:pt idx="0">
                  <c:v>1117.974819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Sheet1!$E$17</c:f>
              <c:numCache>
                <c:formatCode>0.00</c:formatCode>
                <c:ptCount val="1"/>
                <c:pt idx="0">
                  <c:v>1126.18871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Sheet1!$F$17</c:f>
              <c:numCache>
                <c:formatCode>0.00</c:formatCode>
                <c:ptCount val="1"/>
                <c:pt idx="0">
                  <c:v>1135.85671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Sheet1!$G$17</c:f>
              <c:numCache>
                <c:formatCode>0.00</c:formatCode>
                <c:ptCount val="1"/>
                <c:pt idx="0">
                  <c:v>1042.612154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Sheet1!$H$17</c:f>
              <c:numCache>
                <c:formatCode>0.00</c:formatCode>
                <c:ptCount val="1"/>
                <c:pt idx="0">
                  <c:v>1156.71601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Sheet1!$I$17</c:f>
              <c:numCache>
                <c:formatCode>0.00</c:formatCode>
                <c:ptCount val="1"/>
                <c:pt idx="0">
                  <c:v>1101.4863696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Sheet1!$J$17</c:f>
              <c:numCache>
                <c:formatCode>0.00</c:formatCode>
                <c:ptCount val="1"/>
                <c:pt idx="0">
                  <c:v>1164.2250395</c:v>
                </c:pt>
              </c:numCache>
            </c:numRef>
          </c:val>
        </c:ser>
        <c:ser>
          <c:idx val="9"/>
          <c:order val="9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Sheet1!$K$17</c:f>
              <c:numCache>
                <c:formatCode>0.00</c:formatCode>
                <c:ptCount val="1"/>
                <c:pt idx="0">
                  <c:v>1158.9827</c:v>
                </c:pt>
              </c:numCache>
            </c:numRef>
          </c:val>
        </c:ser>
        <c:ser>
          <c:idx val="10"/>
          <c:order val="10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Sheet1!$L$17</c:f>
              <c:numCache>
                <c:formatCode>0.00</c:formatCode>
                <c:ptCount val="1"/>
                <c:pt idx="0">
                  <c:v>1066.27095</c:v>
                </c:pt>
              </c:numCache>
            </c:numRef>
          </c:val>
        </c:ser>
        <c:gapWidth val="150"/>
        <c:overlap val="0"/>
        <c:axId val="41842408"/>
        <c:axId val="9954413"/>
      </c:barChart>
      <c:catAx>
        <c:axId val="4184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4413"/>
        <c:crossesAt val="0"/>
        <c:auto val="1"/>
        <c:lblAlgn val="ctr"/>
        <c:lblOffset val="100"/>
        <c:noMultiLvlLbl val="0"/>
      </c:catAx>
      <c:valAx>
        <c:axId val="99544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424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Molecular Weight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Sheet1!$B$19</c:f>
              <c:numCache>
                <c:formatCode>0.00</c:formatCode>
                <c:ptCount val="1"/>
                <c:pt idx="0">
                  <c:v>18.00495708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Sheet1!$C$19</c:f>
              <c:numCache>
                <c:formatCode>0.00</c:formatCode>
                <c:ptCount val="1"/>
                <c:pt idx="0">
                  <c:v>18.412965626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Sheet1!$D$19</c:f>
              <c:numCache>
                <c:formatCode>0.00</c:formatCode>
                <c:ptCount val="1"/>
                <c:pt idx="0">
                  <c:v>18.0713704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Sheet1!$E$19</c:f>
              <c:numCache>
                <c:formatCode>0.00</c:formatCode>
                <c:ptCount val="1"/>
                <c:pt idx="0">
                  <c:v>18.32776788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Sheet1!$F$19</c:f>
              <c:numCache>
                <c:formatCode>0.00</c:formatCode>
                <c:ptCount val="1"/>
                <c:pt idx="0">
                  <c:v>18.4459043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Sheet1!$G$19</c:f>
              <c:numCache>
                <c:formatCode>0.00</c:formatCode>
                <c:ptCount val="1"/>
                <c:pt idx="0">
                  <c:v>16.64814014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Sheet1!$H$19</c:f>
              <c:numCache>
                <c:formatCode>0.00</c:formatCode>
                <c:ptCount val="1"/>
                <c:pt idx="0">
                  <c:v>18.94326682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Sheet1!$I$19</c:f>
              <c:numCache>
                <c:formatCode>0.00</c:formatCode>
                <c:ptCount val="1"/>
                <c:pt idx="0">
                  <c:v>17.747099264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Sheet1!$J$19</c:f>
              <c:numCache>
                <c:formatCode>0.00</c:formatCode>
                <c:ptCount val="1"/>
                <c:pt idx="0">
                  <c:v>18.910061948</c:v>
                </c:pt>
              </c:numCache>
            </c:numRef>
          </c:val>
        </c:ser>
        <c:ser>
          <c:idx val="9"/>
          <c:order val="9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Sheet1!$K$19</c:f>
              <c:numCache>
                <c:formatCode>0.00</c:formatCode>
                <c:ptCount val="1"/>
                <c:pt idx="0">
                  <c:v>18.8463174</c:v>
                </c:pt>
              </c:numCache>
            </c:numRef>
          </c:val>
        </c:ser>
        <c:ser>
          <c:idx val="10"/>
          <c:order val="10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Sheet1!$L$19</c:f>
              <c:numCache>
                <c:formatCode>0.00</c:formatCode>
                <c:ptCount val="1"/>
                <c:pt idx="0">
                  <c:v>18.8339173</c:v>
                </c:pt>
              </c:numCache>
            </c:numRef>
          </c:val>
        </c:ser>
        <c:gapWidth val="150"/>
        <c:overlap val="0"/>
        <c:axId val="22949989"/>
        <c:axId val="44284381"/>
      </c:barChart>
      <c:catAx>
        <c:axId val="229499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84381"/>
        <c:crossesAt val="0"/>
        <c:auto val="1"/>
        <c:lblAlgn val="ctr"/>
        <c:lblOffset val="100"/>
        <c:noMultiLvlLbl val="0"/>
      </c:catAx>
      <c:valAx>
        <c:axId val="442843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499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Modified Wobbe Index at 365 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Sheet1!$B$24</c:f>
              <c:numCache>
                <c:formatCode>0.00</c:formatCode>
                <c:ptCount val="1"/>
                <c:pt idx="0">
                  <c:v>44.4492081340134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Sheet1!$C$24</c:f>
              <c:numCache>
                <c:formatCode>0.00</c:formatCode>
                <c:ptCount val="1"/>
                <c:pt idx="0">
                  <c:v>44.8527708912373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Sheet1!$D$24</c:f>
              <c:numCache>
                <c:formatCode>0.00</c:formatCode>
                <c:ptCount val="1"/>
                <c:pt idx="0">
                  <c:v>44.4793729766607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Sheet1!$E$24</c:f>
              <c:numCache>
                <c:formatCode>0.00</c:formatCode>
                <c:ptCount val="1"/>
                <c:pt idx="0">
                  <c:v>44.5048194718986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Sheet1!$F$24</c:f>
              <c:numCache>
                <c:formatCode>0.00</c:formatCode>
                <c:ptCount val="1"/>
                <c:pt idx="0">
                  <c:v>44.7500423182159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Sheet1!$G$24</c:f>
              <c:numCache>
                <c:formatCode>0.00</c:formatCode>
                <c:ptCount val="1"/>
                <c:pt idx="0">
                  <c:v>43.112722347787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Sheet1!$H$24</c:f>
              <c:numCache>
                <c:formatCode>0.00</c:formatCode>
                <c:ptCount val="1"/>
                <c:pt idx="0">
                  <c:v>45.0028880623213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Sheet1!$I$24</c:f>
              <c:numCache>
                <c:formatCode>0.00</c:formatCode>
                <c:ptCount val="1"/>
                <c:pt idx="0">
                  <c:v>44.1949577488691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Sheet1!$J$24</c:f>
              <c:numCache>
                <c:formatCode>0.00</c:formatCode>
                <c:ptCount val="1"/>
                <c:pt idx="0">
                  <c:v>45.3365111454956</c:v>
                </c:pt>
              </c:numCache>
            </c:numRef>
          </c:val>
        </c:ser>
        <c:ser>
          <c:idx val="9"/>
          <c:order val="9"/>
          <c:spPr>
            <a:solidFill>
              <a:srgbClr val="ff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Sheet1!$K$24</c:f>
              <c:numCache>
                <c:formatCode>0.00</c:formatCode>
                <c:ptCount val="1"/>
                <c:pt idx="0">
                  <c:v>45.202813996958</c:v>
                </c:pt>
              </c:numCache>
            </c:numRef>
          </c:val>
        </c:ser>
        <c:ser>
          <c:idx val="10"/>
          <c:order val="10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Sheet1!$L$24</c:f>
              <c:numCache>
                <c:formatCode>0.00</c:formatCode>
                <c:ptCount val="1"/>
                <c:pt idx="0">
                  <c:v>41.5716073528936</c:v>
                </c:pt>
              </c:numCache>
            </c:numRef>
          </c:val>
        </c:ser>
        <c:gapWidth val="150"/>
        <c:overlap val="0"/>
        <c:axId val="8703392"/>
        <c:axId val="6675592"/>
      </c:barChart>
      <c:catAx>
        <c:axId val="87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5592"/>
        <c:crossesAt val="0"/>
        <c:auto val="1"/>
        <c:lblAlgn val="ctr"/>
        <c:lblOffset val="100"/>
        <c:noMultiLvlLbl val="0"/>
      </c:catAx>
      <c:valAx>
        <c:axId val="66755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33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211320</xdr:colOff>
      <xdr:row>25</xdr:row>
      <xdr:rowOff>142920</xdr:rowOff>
    </xdr:from>
    <xdr:to>
      <xdr:col>15</xdr:col>
      <xdr:colOff>720</xdr:colOff>
      <xdr:row>42</xdr:row>
      <xdr:rowOff>133560</xdr:rowOff>
    </xdr:to>
    <xdr:graphicFrame>
      <xdr:nvGraphicFramePr>
        <xdr:cNvPr id="0" name="Chart 1"/>
        <xdr:cNvGraphicFramePr/>
      </xdr:nvGraphicFramePr>
      <xdr:xfrm>
        <a:off x="5112360" y="4191120"/>
        <a:ext cx="502668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231480</xdr:colOff>
      <xdr:row>44</xdr:row>
      <xdr:rowOff>56880</xdr:rowOff>
    </xdr:from>
    <xdr:to>
      <xdr:col>15</xdr:col>
      <xdr:colOff>20520</xdr:colOff>
      <xdr:row>61</xdr:row>
      <xdr:rowOff>47520</xdr:rowOff>
    </xdr:to>
    <xdr:graphicFrame>
      <xdr:nvGraphicFramePr>
        <xdr:cNvPr id="1" name="Chart 2"/>
        <xdr:cNvGraphicFramePr/>
      </xdr:nvGraphicFramePr>
      <xdr:xfrm>
        <a:off x="5132520" y="7181640"/>
        <a:ext cx="502632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26</xdr:row>
      <xdr:rowOff>9360</xdr:rowOff>
    </xdr:from>
    <xdr:to>
      <xdr:col>7</xdr:col>
      <xdr:colOff>10440</xdr:colOff>
      <xdr:row>42</xdr:row>
      <xdr:rowOff>162000</xdr:rowOff>
    </xdr:to>
    <xdr:graphicFrame>
      <xdr:nvGraphicFramePr>
        <xdr:cNvPr id="2" name="Chart 3"/>
        <xdr:cNvGraphicFramePr/>
      </xdr:nvGraphicFramePr>
      <xdr:xfrm>
        <a:off x="0" y="4219560"/>
        <a:ext cx="491148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44</xdr:row>
      <xdr:rowOff>47520</xdr:rowOff>
    </xdr:from>
    <xdr:to>
      <xdr:col>7</xdr:col>
      <xdr:colOff>10440</xdr:colOff>
      <xdr:row>61</xdr:row>
      <xdr:rowOff>38160</xdr:rowOff>
    </xdr:to>
    <xdr:graphicFrame>
      <xdr:nvGraphicFramePr>
        <xdr:cNvPr id="3" name="Chart 4"/>
        <xdr:cNvGraphicFramePr/>
      </xdr:nvGraphicFramePr>
      <xdr:xfrm>
        <a:off x="0" y="7172280"/>
        <a:ext cx="491148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123840</xdr:rowOff>
    </xdr:from>
    <xdr:to>
      <xdr:col>7</xdr:col>
      <xdr:colOff>10440</xdr:colOff>
      <xdr:row>79</xdr:row>
      <xdr:rowOff>114480</xdr:rowOff>
    </xdr:to>
    <xdr:graphicFrame>
      <xdr:nvGraphicFramePr>
        <xdr:cNvPr id="4" name="Chart 5"/>
        <xdr:cNvGraphicFramePr/>
      </xdr:nvGraphicFramePr>
      <xdr:xfrm>
        <a:off x="0" y="10163160"/>
        <a:ext cx="4911480" cy="2743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9.56"/>
    <col collapsed="false" customWidth="true" hidden="false" outlineLevel="0" max="8" min="8" style="0" width="10.13"/>
    <col collapsed="false" customWidth="true" hidden="false" outlineLevel="0" max="9" min="9" style="0" width="9.85"/>
  </cols>
  <sheetData>
    <row r="1" customFormat="false" ht="12.75" hidden="false" customHeight="false" outlineLevel="0" collapsed="false">
      <c r="B1" s="1" t="s">
        <v>0</v>
      </c>
      <c r="C1" s="2"/>
      <c r="D1" s="3"/>
      <c r="E1" s="4"/>
      <c r="F1" s="5"/>
      <c r="G1" s="6"/>
      <c r="H1" s="7"/>
      <c r="I1" s="8"/>
      <c r="J1" s="9"/>
      <c r="K1" s="10"/>
      <c r="L1" s="11"/>
    </row>
    <row r="2" customFormat="false" ht="12.75" hidden="false" customHeight="false" outlineLevel="0" collapsed="false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8</v>
      </c>
      <c r="J2" s="12" t="s">
        <v>9</v>
      </c>
      <c r="K2" s="13" t="s">
        <v>10</v>
      </c>
      <c r="L2" s="13" t="s">
        <v>11</v>
      </c>
    </row>
    <row r="3" customFormat="false" ht="12.75" hidden="false" customHeight="false" outlineLevel="0" collapsed="false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9</v>
      </c>
      <c r="K3" s="15" t="s">
        <v>21</v>
      </c>
      <c r="L3" s="15" t="s">
        <v>22</v>
      </c>
    </row>
    <row r="4" customFormat="false" ht="12.75" hidden="false" customHeight="false" outlineLevel="0" collapsed="false">
      <c r="A4" s="16" t="s">
        <v>23</v>
      </c>
      <c r="B4" s="16" t="s">
        <v>24</v>
      </c>
      <c r="C4" s="16" t="s">
        <v>25</v>
      </c>
      <c r="D4" s="16" t="s">
        <v>26</v>
      </c>
      <c r="E4" s="16" t="s">
        <v>27</v>
      </c>
      <c r="F4" s="16" t="s">
        <v>24</v>
      </c>
      <c r="G4" s="16" t="s">
        <v>28</v>
      </c>
      <c r="H4" s="16" t="s">
        <v>29</v>
      </c>
      <c r="I4" s="16" t="s">
        <v>30</v>
      </c>
      <c r="J4" s="16" t="s">
        <v>30</v>
      </c>
      <c r="K4" s="16" t="s">
        <v>31</v>
      </c>
      <c r="L4" s="16" t="s">
        <v>32</v>
      </c>
    </row>
    <row r="5" customFormat="false" ht="12.75" hidden="false" customHeight="false" outlineLevel="0" collapsed="false">
      <c r="B5" s="1" t="s">
        <v>0</v>
      </c>
      <c r="C5" s="2"/>
      <c r="D5" s="3"/>
      <c r="E5" s="4"/>
      <c r="F5" s="5"/>
      <c r="G5" s="6"/>
      <c r="H5" s="7"/>
      <c r="I5" s="8"/>
      <c r="J5" s="9"/>
      <c r="K5" s="10"/>
      <c r="L5" s="11"/>
    </row>
    <row r="6" customFormat="false" ht="12.75" hidden="false" customHeight="false" outlineLevel="0" collapsed="false">
      <c r="A6" s="17" t="s">
        <v>33</v>
      </c>
      <c r="B6" s="18" t="n">
        <v>90.36</v>
      </c>
      <c r="C6" s="18" t="n">
        <v>87.83</v>
      </c>
      <c r="D6" s="18" t="n">
        <v>87.08</v>
      </c>
      <c r="E6" s="18" t="n">
        <v>87.72</v>
      </c>
      <c r="F6" s="18" t="n">
        <v>89.41</v>
      </c>
      <c r="G6" s="18" t="n">
        <v>96.21</v>
      </c>
      <c r="H6" s="18" t="n">
        <v>84.47</v>
      </c>
      <c r="I6" s="18" t="n">
        <v>89.94</v>
      </c>
      <c r="J6" s="12" t="n">
        <v>86.745</v>
      </c>
      <c r="K6" s="19" t="n">
        <v>88</v>
      </c>
      <c r="L6" s="19" t="n">
        <v>83</v>
      </c>
    </row>
    <row r="7" customFormat="false" ht="12.75" hidden="false" customHeight="false" outlineLevel="0" collapsed="false">
      <c r="A7" s="20" t="s">
        <v>34</v>
      </c>
      <c r="B7" s="21" t="n">
        <v>6.17</v>
      </c>
      <c r="C7" s="21" t="n">
        <v>8.3</v>
      </c>
      <c r="D7" s="21" t="n">
        <v>11.41</v>
      </c>
      <c r="E7" s="21" t="n">
        <v>8.71</v>
      </c>
      <c r="F7" s="21" t="n">
        <v>5.4</v>
      </c>
      <c r="G7" s="21" t="n">
        <v>3.36</v>
      </c>
      <c r="H7" s="21" t="n">
        <v>10.95</v>
      </c>
      <c r="I7" s="21" t="n">
        <v>8.57</v>
      </c>
      <c r="J7" s="14" t="n">
        <v>8.105</v>
      </c>
      <c r="K7" s="22" t="n">
        <v>6.6</v>
      </c>
      <c r="L7" s="22" t="n">
        <v>7.83</v>
      </c>
    </row>
    <row r="8" customFormat="false" ht="12.75" hidden="false" customHeight="false" outlineLevel="0" collapsed="false">
      <c r="A8" s="20" t="s">
        <v>35</v>
      </c>
      <c r="B8" s="21" t="n">
        <v>2.56</v>
      </c>
      <c r="C8" s="21" t="n">
        <v>2.98</v>
      </c>
      <c r="D8" s="21" t="n">
        <v>1.27</v>
      </c>
      <c r="E8" s="21" t="n">
        <v>2.26</v>
      </c>
      <c r="F8" s="21" t="n">
        <v>3.42</v>
      </c>
      <c r="G8" s="21" t="n">
        <v>0.34</v>
      </c>
      <c r="H8" s="21" t="n">
        <v>2.84</v>
      </c>
      <c r="I8" s="21" t="n">
        <v>1.23</v>
      </c>
      <c r="J8" s="14" t="n">
        <v>3.335</v>
      </c>
      <c r="K8" s="22" t="n">
        <v>2.7</v>
      </c>
      <c r="L8" s="22" t="n">
        <v>2.11</v>
      </c>
    </row>
    <row r="9" customFormat="false" ht="12.75" hidden="false" customHeight="false" outlineLevel="0" collapsed="false">
      <c r="A9" s="20" t="s">
        <v>36</v>
      </c>
      <c r="B9" s="21" t="n">
        <v>0.45</v>
      </c>
      <c r="C9" s="21" t="n">
        <v>0.4</v>
      </c>
      <c r="D9" s="21" t="n">
        <v>0.06</v>
      </c>
      <c r="E9" s="21" t="n">
        <v>0.34</v>
      </c>
      <c r="F9" s="21" t="n">
        <v>0.82</v>
      </c>
      <c r="G9" s="21" t="n">
        <v>0.038</v>
      </c>
      <c r="H9" s="21" t="n">
        <v>0.48</v>
      </c>
      <c r="I9" s="21" t="n">
        <v>0.1226</v>
      </c>
      <c r="J9" s="14" t="n">
        <v>0.8313</v>
      </c>
      <c r="K9" s="22" t="n">
        <v>1</v>
      </c>
      <c r="L9" s="23" t="n">
        <v>0.375</v>
      </c>
    </row>
    <row r="10" customFormat="false" ht="12.75" hidden="false" customHeight="false" outlineLevel="0" collapsed="false">
      <c r="A10" s="20" t="s">
        <v>37</v>
      </c>
      <c r="B10" s="21" t="n">
        <v>0.43</v>
      </c>
      <c r="C10" s="21" t="n">
        <v>0.475</v>
      </c>
      <c r="D10" s="21" t="n">
        <v>0.08</v>
      </c>
      <c r="E10" s="21" t="n">
        <v>0.52</v>
      </c>
      <c r="F10" s="21" t="n">
        <v>0.74</v>
      </c>
      <c r="G10" s="21" t="n">
        <v>0.031</v>
      </c>
      <c r="H10" s="21" t="n">
        <v>0.66</v>
      </c>
      <c r="I10" s="21" t="n">
        <v>0.1522</v>
      </c>
      <c r="J10" s="14" t="n">
        <v>0.8313</v>
      </c>
      <c r="K10" s="24" t="n">
        <v>1.5</v>
      </c>
      <c r="L10" s="23" t="n">
        <v>0.375</v>
      </c>
    </row>
    <row r="11" customFormat="false" ht="12.75" hidden="false" customHeight="false" outlineLevel="0" collapsed="false">
      <c r="A11" s="20" t="s">
        <v>38</v>
      </c>
      <c r="B11" s="21" t="n">
        <v>0.01</v>
      </c>
      <c r="C11" s="21" t="n">
        <v>0</v>
      </c>
      <c r="D11" s="21" t="n">
        <v>0.001</v>
      </c>
      <c r="E11" s="21" t="n">
        <v>0.03</v>
      </c>
      <c r="F11" s="21" t="n">
        <v>0.01</v>
      </c>
      <c r="G11" s="21" t="n">
        <v>0.007</v>
      </c>
      <c r="H11" s="21" t="n">
        <v>0.03</v>
      </c>
      <c r="I11" s="21" t="n">
        <v>0.0231</v>
      </c>
      <c r="J11" s="14" t="n">
        <v>0.0727</v>
      </c>
      <c r="K11" s="24" t="n">
        <v>0.1</v>
      </c>
      <c r="L11" s="23" t="n">
        <v>0.095</v>
      </c>
    </row>
    <row r="12" customFormat="false" ht="12.75" hidden="false" customHeight="false" outlineLevel="0" collapsed="false">
      <c r="A12" s="20" t="s">
        <v>39</v>
      </c>
      <c r="B12" s="21" t="n">
        <v>0</v>
      </c>
      <c r="C12" s="21" t="n">
        <v>0</v>
      </c>
      <c r="D12" s="21" t="n">
        <v>0</v>
      </c>
      <c r="E12" s="21" t="n">
        <v>0</v>
      </c>
      <c r="F12" s="21" t="n">
        <v>0</v>
      </c>
      <c r="G12" s="21" t="n">
        <v>0.004</v>
      </c>
      <c r="H12" s="21" t="n">
        <v>0</v>
      </c>
      <c r="I12" s="21" t="n">
        <v>0.0153</v>
      </c>
      <c r="J12" s="14" t="n">
        <v>0.0104</v>
      </c>
      <c r="K12" s="22" t="n">
        <v>0</v>
      </c>
      <c r="L12" s="23" t="n">
        <v>0.095</v>
      </c>
    </row>
    <row r="13" customFormat="false" ht="12.75" hidden="false" customHeight="false" outlineLevel="0" collapsed="false">
      <c r="A13" s="20" t="s">
        <v>40</v>
      </c>
      <c r="B13" s="21" t="n">
        <v>0</v>
      </c>
      <c r="C13" s="21" t="n">
        <v>0</v>
      </c>
      <c r="D13" s="21" t="n">
        <v>0</v>
      </c>
      <c r="E13" s="21" t="n">
        <v>0</v>
      </c>
      <c r="F13" s="21" t="n">
        <v>0</v>
      </c>
      <c r="G13" s="21" t="n">
        <v>0.004</v>
      </c>
      <c r="H13" s="21" t="n">
        <v>0</v>
      </c>
      <c r="I13" s="21" t="n">
        <v>0</v>
      </c>
      <c r="J13" s="14" t="n">
        <v>0.069</v>
      </c>
      <c r="K13" s="24" t="n">
        <v>0</v>
      </c>
      <c r="L13" s="23" t="n">
        <v>0.09</v>
      </c>
    </row>
    <row r="14" customFormat="false" ht="12.75" hidden="false" customHeight="false" outlineLevel="0" collapsed="false">
      <c r="A14" s="20" t="s">
        <v>41</v>
      </c>
      <c r="B14" s="22" t="n">
        <v>0.02</v>
      </c>
      <c r="C14" s="22" t="n">
        <v>0.014</v>
      </c>
      <c r="D14" s="22" t="n">
        <v>0.1</v>
      </c>
      <c r="E14" s="22" t="n">
        <v>0.42</v>
      </c>
      <c r="F14" s="22" t="n">
        <v>0.2</v>
      </c>
      <c r="G14" s="22" t="n">
        <v>0.005</v>
      </c>
      <c r="H14" s="22" t="n">
        <v>0.58</v>
      </c>
      <c r="I14" s="22" t="n">
        <v>0.04</v>
      </c>
      <c r="J14" s="25" t="n">
        <v>0</v>
      </c>
      <c r="K14" s="24" t="n">
        <v>0.1</v>
      </c>
      <c r="L14" s="22" t="n">
        <v>5.65</v>
      </c>
    </row>
    <row r="15" customFormat="false" ht="12.75" hidden="false" customHeight="false" outlineLevel="0" collapsed="false">
      <c r="A15" s="20" t="s">
        <v>42</v>
      </c>
      <c r="B15" s="26" t="n">
        <v>0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v>0</v>
      </c>
      <c r="H15" s="26" t="n">
        <v>0</v>
      </c>
      <c r="I15" s="26" t="n">
        <v>0</v>
      </c>
      <c r="J15" s="27" t="n">
        <v>0</v>
      </c>
      <c r="K15" s="28" t="n">
        <v>0</v>
      </c>
      <c r="L15" s="26" t="n">
        <v>0.38</v>
      </c>
    </row>
    <row r="16" customFormat="false" ht="12.75" hidden="false" customHeight="false" outlineLevel="0" collapsed="false">
      <c r="A16" s="14"/>
      <c r="B16" s="21" t="n">
        <f aca="false">SUM(B6:B15)</f>
        <v>100</v>
      </c>
      <c r="C16" s="21" t="n">
        <f aca="false">SUM(C6:C15)</f>
        <v>99.999</v>
      </c>
      <c r="D16" s="21" t="n">
        <f aca="false">SUM(D6:D15)</f>
        <v>100.001</v>
      </c>
      <c r="E16" s="21" t="n">
        <f aca="false">SUM(E6:E15)</f>
        <v>100</v>
      </c>
      <c r="F16" s="21" t="n">
        <f aca="false">SUM(F6:F15)</f>
        <v>100</v>
      </c>
      <c r="G16" s="21" t="n">
        <f aca="false">SUM(G6:G15)</f>
        <v>99.999</v>
      </c>
      <c r="H16" s="21" t="n">
        <f aca="false">SUM(H6:H15)</f>
        <v>100.01</v>
      </c>
      <c r="I16" s="21" t="n">
        <f aca="false">SUM(I6:I15)</f>
        <v>100.0932</v>
      </c>
      <c r="J16" s="14" t="n">
        <f aca="false">SUM(J6:J15)</f>
        <v>99.9997</v>
      </c>
      <c r="K16" s="24" t="n">
        <f aca="false">SUM(K6:K15)</f>
        <v>100</v>
      </c>
      <c r="L16" s="21" t="n">
        <f aca="false">SUM(L6:L15)</f>
        <v>100</v>
      </c>
    </row>
    <row r="17" customFormat="false" ht="12.75" hidden="false" customHeight="false" outlineLevel="0" collapsed="false">
      <c r="A17" s="14" t="s">
        <v>43</v>
      </c>
      <c r="B17" s="21" t="n">
        <f aca="false">(B6*1010+B7*1769.6+B8*2516.1+B9*3251.9+B10*3262.3+B11*4000.9+B12*4008.9+B13*4760)/100</f>
        <v>1115.29401</v>
      </c>
      <c r="C17" s="21" t="n">
        <f aca="false">(C6*1010+C7*1769.6+C8*2516.1+C9*3251.9+C10*3262.3+C11*4000.9+C12*4008.9+C13*4760)/100</f>
        <v>1137.443105</v>
      </c>
      <c r="D17" s="21" t="n">
        <f aca="false">(D6*1010+D7*1769.6+D8*2516.1+D9*3251.9+D10*3262.3+D11*4000.9+D12*4008.9+D13*4760)/100</f>
        <v>1117.974819</v>
      </c>
      <c r="E17" s="21" t="n">
        <f aca="false">(E6*1010+E7*1769.6+E8*2516.1+E9*3251.9+E10*3262.3+E11*4000.9+E12*4008.9+E13*4760)/100</f>
        <v>1126.18871</v>
      </c>
      <c r="F17" s="21" t="n">
        <f aca="false">(F6*1010+F7*1769.6+F8*2516.1+F9*3251.9+F10*3262.3+F11*4000.9+F12*4008.9+F13*4760)/100</f>
        <v>1135.85671</v>
      </c>
      <c r="G17" s="21" t="n">
        <f aca="false">(G6*1010+G7*1769.6+G8*2516.1+G9*3251.9+G10*3262.3+G11*4000.9+G12*4008.9+G13*4760)/100</f>
        <v>1042.612154</v>
      </c>
      <c r="H17" s="21" t="n">
        <f aca="false">(H6*1010+H7*1769.6+H8*2516.1+H9*3251.9+H10*3262.3+H11*4000.9+H12*4008.9+H13*4760)/100</f>
        <v>1156.71601</v>
      </c>
      <c r="I17" s="21" t="n">
        <f aca="false">(I6*1010+I7*1769.6+I8*2516.1+I9*3251.9+I10*3262.3+I11*4000.9+I12*4008.9+I13*4760)/100</f>
        <v>1101.4863696</v>
      </c>
      <c r="J17" s="21" t="n">
        <f aca="false">(J6*1010+J7*1769.6+J8*2516.1+J9*3251.9+J10*3262.3+J11*4000.9+J12*4008.9+J13*4760)/100</f>
        <v>1164.2250395</v>
      </c>
      <c r="K17" s="21" t="n">
        <f aca="false">(K6*1010+K7*1769.6+K8*2516.1+K9*3251.9+K10*3262.3+K11*4000.9+K12*4008.9+K13*4760)/100</f>
        <v>1158.9827</v>
      </c>
      <c r="L17" s="21" t="n">
        <f aca="false">(L6*1010+L7*1769.6+L8*2516.1+L9*3251.9+L10*3262.3+L11*4000.9+L12*4008.9+L13*4760)/100</f>
        <v>1066.27095</v>
      </c>
    </row>
    <row r="18" customFormat="false" ht="12.75" hidden="false" customHeight="false" outlineLevel="0" collapsed="false">
      <c r="A18" s="20" t="s">
        <v>44</v>
      </c>
      <c r="B18" s="21" t="n">
        <f aca="false">(B6*909.4+B7*1618.7+B8*2314.9+B9*3000.4+B10*3010.8+B11*3699+B12*3706.09+B13*4403.8)/100</f>
        <v>1007.68721</v>
      </c>
      <c r="C18" s="21" t="n">
        <f aca="false">(C6*909.4+C7*1618.7+C8*2314.9+C9*3000.4+C10*3010.8+C11*3699+C12*3706.09+C13*4403.8)/100</f>
        <v>1028.36504</v>
      </c>
      <c r="D18" s="21" t="n">
        <f aca="false">(D6*909.4+D7*1618.7+D8*2314.9+D9*3000.4+D10*3010.8+D11*3699+D12*3706.09+D13*4403.8)/100</f>
        <v>1010.24429</v>
      </c>
      <c r="E18" s="21" t="n">
        <f aca="false">(E6*909.4+E7*1618.7+E8*2314.9+E9*3000.4+E10*3010.8+E11*3699+E12*3706.09+E13*4403.8)/100</f>
        <v>1017.99841</v>
      </c>
      <c r="F18" s="21" t="n">
        <f aca="false">(F6*909.4+F7*1618.7+F8*2314.9+F9*3000.4+F10*3010.8+F11*3699+F12*3706.09+F13*4403.8)/100</f>
        <v>1026.92702</v>
      </c>
      <c r="G18" s="21" t="n">
        <f aca="false">(G6*909.4+G7*1618.7+G8*2314.9+G9*3000.4+G10*3010.8+G11*3699+G12*3706.09+G13*4403.8)/100</f>
        <v>939.8495456</v>
      </c>
      <c r="H18" s="21" t="n">
        <f aca="false">(H6*909.4+H7*1618.7+H8*2314.9+H9*3000.4+H10*3010.8+H11*3699+H12*3706.09+H13*4403.8)/100</f>
        <v>1046.54389</v>
      </c>
      <c r="I18" s="21" t="n">
        <f aca="false">(I6*909.4+I7*1618.7+I8*2314.9+I9*3000.4+I10*3010.8+I11*3699+I12*3706.09+I13*4403.8)/100</f>
        <v>994.79264877</v>
      </c>
      <c r="J18" s="21" t="n">
        <f aca="false">(J6*909.4+J7*1618.7+J8*2314.9+J9*3000.4+J10*3010.8+J11*3699+J12*3706.09+J13*4403.8)/100</f>
        <v>1053.34091396</v>
      </c>
      <c r="K18" s="21" t="n">
        <f aca="false">(K6*909.4+K7*1618.7+K8*2314.9+K9*3000.4+K10*3010.8+K11*3699+K12*3706.09+K13*4403.8)/100</f>
        <v>1048.4735</v>
      </c>
      <c r="L18" s="21" t="n">
        <f aca="false">(L6*909.4+L7*1618.7+L8*2314.9+L9*3000.4+L10*3010.8+L11*3699+L12*3706.09+L13*4403.8)/100</f>
        <v>963.9308555</v>
      </c>
    </row>
    <row r="19" customFormat="false" ht="12.75" hidden="false" customHeight="false" outlineLevel="0" collapsed="false">
      <c r="A19" s="14" t="s">
        <v>45</v>
      </c>
      <c r="B19" s="21" t="n">
        <f aca="false">(B6*16.043+B7*30.07+B8*44.097+B9*58.123+B10*58.123+B11*72.15+B12*72.15+B13*86.15+B14*28.0134)/100</f>
        <v>18.00495708</v>
      </c>
      <c r="C19" s="21" t="n">
        <f aca="false">(C6*16.043+C7*30.07+C8*44.097+C9*58.123+C10*58.123+C11*72.15+C12*72.15+C13*86.15+C14*28.0134)/100</f>
        <v>18.412965626</v>
      </c>
      <c r="D19" s="21" t="n">
        <f aca="false">(D6*16.043+D7*30.07+D8*44.097+D9*58.123+D10*58.123+D11*72.15+D12*72.15+D13*86.15+D14*28.0134)/100</f>
        <v>18.0713704</v>
      </c>
      <c r="E19" s="21" t="n">
        <f aca="false">(E6*16.043+E7*30.07+E8*44.097+E9*58.123+E10*58.123+E11*72.15+E12*72.15+E13*86.15+E14*28.0134)/100</f>
        <v>18.32776788</v>
      </c>
      <c r="F19" s="21" t="n">
        <f aca="false">(F6*16.043+F7*30.07+F8*44.097+F9*58.123+F10*58.123+F11*72.15+F12*72.15+F13*86.15+F14*28.0134)/100</f>
        <v>18.4459043</v>
      </c>
      <c r="G19" s="21" t="n">
        <f aca="false">(G6*16.043+G7*30.07+G8*44.097+G9*58.123+G10*58.123+G11*72.15+G12*72.15+G13*86.15+G14*28.0134)/100</f>
        <v>16.64814014</v>
      </c>
      <c r="H19" s="21" t="n">
        <f aca="false">(H6*16.043+H7*30.07+H8*44.097+H9*58.123+H10*58.123+H11*72.15+H12*72.15+H13*86.15+H14*28.0134)/100</f>
        <v>18.94326682</v>
      </c>
      <c r="I19" s="21" t="n">
        <f aca="false">(I6*16.043+I7*30.07+I8*44.097+I9*58.123+I10*58.123+I11*72.15+I12*72.15+I13*86.15+I14*28.0134)/100</f>
        <v>17.747099264</v>
      </c>
      <c r="J19" s="21" t="n">
        <f aca="false">(J6*16.043+J7*30.07+J8*44.097+J9*58.123+J10*58.123+J11*72.15+J12*72.15+J13*86.15+J14*28.0134)/100</f>
        <v>18.910061948</v>
      </c>
      <c r="K19" s="21" t="n">
        <f aca="false">(K6*16.043+K7*30.07+K8*44.097+K9*58.123+K10*58.123+K11*72.15+K12*72.15+K13*86.15+K14*28.0134)/100</f>
        <v>18.8463174</v>
      </c>
      <c r="L19" s="21" t="n">
        <f aca="false">(L6*16.043+L7*30.07+L8*44.097+L9*58.123+L10*58.123+L11*72.15+L12*72.15+L13*86.15+L14*28.0134)/100</f>
        <v>18.8339173</v>
      </c>
    </row>
    <row r="20" customFormat="false" ht="12.75" hidden="false" customHeight="false" outlineLevel="0" collapsed="false">
      <c r="A20" s="14" t="s">
        <v>46</v>
      </c>
      <c r="B20" s="14" t="n">
        <v>0.99739</v>
      </c>
      <c r="C20" s="14" t="n">
        <v>0.99725</v>
      </c>
      <c r="D20" s="14" t="n">
        <v>0.99736</v>
      </c>
      <c r="E20" s="14" t="n">
        <v>0.9973</v>
      </c>
      <c r="F20" s="14" t="n">
        <v>0.99725</v>
      </c>
      <c r="G20" s="14" t="n">
        <v>0.99737</v>
      </c>
      <c r="H20" s="14" t="n">
        <v>0.99728</v>
      </c>
      <c r="I20" s="14" t="n">
        <v>0.99725</v>
      </c>
      <c r="J20" s="14" t="n">
        <v>0.99735</v>
      </c>
      <c r="K20" s="29" t="n">
        <v>0.99733</v>
      </c>
      <c r="L20" s="29" t="n">
        <v>0.99733</v>
      </c>
    </row>
    <row r="21" customFormat="false" ht="12.75" hidden="false" customHeight="false" outlineLevel="0" collapsed="false">
      <c r="A21" s="14" t="s">
        <v>47</v>
      </c>
      <c r="B21" s="14" t="n">
        <f aca="false">(B19*0.99949)/(28.9625*B20)</f>
        <v>0.622973377066209</v>
      </c>
      <c r="C21" s="14" t="n">
        <f aca="false">(C19*0.99949)/(28.9625*C20)</f>
        <v>0.637179953582953</v>
      </c>
      <c r="D21" s="14" t="n">
        <f aca="false">(D19*0.99949)/(28.9625*D20)</f>
        <v>0.625290092597881</v>
      </c>
      <c r="E21" s="14" t="n">
        <f aca="false">(E19*0.99949)/(28.9625*E20)</f>
        <v>0.634199891485386</v>
      </c>
      <c r="F21" s="14" t="n">
        <f aca="false">(F19*0.99949)/(28.9625*F20)</f>
        <v>0.638319795105318</v>
      </c>
      <c r="G21" s="14" t="n">
        <f aca="false">(G19*0.99949)/(28.9625*G20)</f>
        <v>0.576038921544624</v>
      </c>
      <c r="H21" s="14" t="n">
        <f aca="false">(H19*0.99949)/(28.9625*H20)</f>
        <v>0.655511286042768</v>
      </c>
      <c r="I21" s="14" t="n">
        <f aca="false">(I19*0.99949)/(28.9625*I20)</f>
        <v>0.614137674232118</v>
      </c>
      <c r="J21" s="14" t="n">
        <f aca="false">(J19*0.99949)/(28.9625*J20)</f>
        <v>0.654316340249231</v>
      </c>
      <c r="K21" s="14" t="n">
        <f aca="false">(K19*0.99949)/(28.9625*K20)</f>
        <v>0.652123760968363</v>
      </c>
      <c r="L21" s="14" t="n">
        <f aca="false">(L19*0.99949)/(28.9625*L20)</f>
        <v>0.651694690414326</v>
      </c>
    </row>
    <row r="22" customFormat="false" ht="12.75" hidden="false" customHeight="false" outlineLevel="0" collapsed="false">
      <c r="A22" s="14" t="s">
        <v>48</v>
      </c>
      <c r="B22" s="21" t="n">
        <f aca="false">B17/(B21)^0.5</f>
        <v>1413.04055343283</v>
      </c>
      <c r="C22" s="21" t="n">
        <f aca="false">C17/(C21)^0.5</f>
        <v>1424.94673462664</v>
      </c>
      <c r="D22" s="21" t="n">
        <f aca="false">D17/(D21)^0.5</f>
        <v>1413.8106471629</v>
      </c>
      <c r="E22" s="21" t="n">
        <f aca="false">E17/(E21)^0.5</f>
        <v>1414.15849769845</v>
      </c>
      <c r="F22" s="21" t="n">
        <f aca="false">F17/(F21)^0.5</f>
        <v>1421.68830742807</v>
      </c>
      <c r="G22" s="21" t="n">
        <f aca="false">G17/(G21)^0.5</f>
        <v>1373.71572284394</v>
      </c>
      <c r="H22" s="21" t="n">
        <f aca="false">H17/(H21)^0.5</f>
        <v>1428.68557544495</v>
      </c>
      <c r="I22" s="21" t="n">
        <f aca="false">I17/(I21)^0.5</f>
        <v>1405.54986358125</v>
      </c>
      <c r="J22" s="21" t="n">
        <f aca="false">J17/(J21)^0.5</f>
        <v>1439.27258322527</v>
      </c>
      <c r="K22" s="21" t="n">
        <f aca="false">K17/(K21)^0.5</f>
        <v>1435.19839843122</v>
      </c>
      <c r="L22" s="21" t="n">
        <f aca="false">L17/(L21)^0.5</f>
        <v>1320.82562480948</v>
      </c>
    </row>
    <row r="23" customFormat="false" ht="12.75" hidden="false" customHeight="false" outlineLevel="0" collapsed="false">
      <c r="A23" s="14" t="s">
        <v>49</v>
      </c>
      <c r="B23" s="21" t="n">
        <f aca="false">B18/((B21)^0.5*(460+60)^0.5)</f>
        <v>55.987275092481</v>
      </c>
      <c r="C23" s="21" t="n">
        <f aca="false">C18/((C21)^0.5*(460+60)^0.5)</f>
        <v>56.4955941391928</v>
      </c>
      <c r="D23" s="21" t="n">
        <f aca="false">D18/((D21)^0.5*(460+60)^0.5)</f>
        <v>56.02527008529</v>
      </c>
      <c r="E23" s="21" t="n">
        <f aca="false">E18/((E21)^0.5*(460+60)^0.5)</f>
        <v>56.0573219482776</v>
      </c>
      <c r="F23" s="21" t="n">
        <f aca="false">F18/((F21)^0.5*(460+60)^0.5)</f>
        <v>56.366199418363</v>
      </c>
      <c r="G23" s="21" t="n">
        <f aca="false">G18/((G21)^0.5*(460+60)^0.5)</f>
        <v>54.3038660844949</v>
      </c>
      <c r="H23" s="21" t="n">
        <f aca="false">H18/((H21)^0.5*(460+60)^0.5)</f>
        <v>56.6846785280136</v>
      </c>
      <c r="I23" s="21" t="n">
        <f aca="false">I18/((I21)^0.5*(460+60)^0.5)</f>
        <v>55.667026726919</v>
      </c>
      <c r="J23" s="21" t="n">
        <f aca="false">J18/((J21)^0.5*(460+60)^0.5)</f>
        <v>57.1049030521167</v>
      </c>
      <c r="K23" s="21" t="n">
        <f aca="false">K18/((K21)^0.5*(460+60)^0.5)</f>
        <v>56.9365009736886</v>
      </c>
      <c r="L23" s="21" t="n">
        <f aca="false">L18/((L21)^0.5*(460+60)^0.5)</f>
        <v>52.3627104871195</v>
      </c>
    </row>
    <row r="24" customFormat="false" ht="12.75" hidden="false" customHeight="false" outlineLevel="0" collapsed="false">
      <c r="A24" s="16" t="s">
        <v>50</v>
      </c>
      <c r="B24" s="30" t="n">
        <f aca="false">B18/((B21)^0.5*(460+365)^0.5)</f>
        <v>44.4492081340134</v>
      </c>
      <c r="C24" s="30" t="n">
        <f aca="false">C18/((C21)^0.5*(460+365)^0.5)</f>
        <v>44.8527708912373</v>
      </c>
      <c r="D24" s="30" t="n">
        <f aca="false">D18/((D21)^0.5*(460+365)^0.5)</f>
        <v>44.4793729766607</v>
      </c>
      <c r="E24" s="30" t="n">
        <f aca="false">E18/((E21)^0.5*(460+365)^0.5)</f>
        <v>44.5048194718986</v>
      </c>
      <c r="F24" s="30" t="n">
        <f aca="false">F18/((F21)^0.5*(460+365)^0.5)</f>
        <v>44.7500423182159</v>
      </c>
      <c r="G24" s="30" t="n">
        <f aca="false">G18/((G21)^0.5*(460+365)^0.5)</f>
        <v>43.112722347787</v>
      </c>
      <c r="H24" s="30" t="n">
        <f aca="false">H18/((H21)^0.5*(460+365)^0.5)</f>
        <v>45.0028880623213</v>
      </c>
      <c r="I24" s="30" t="n">
        <f aca="false">I18/((I21)^0.5*(460+365)^0.5)</f>
        <v>44.1949577488691</v>
      </c>
      <c r="J24" s="30" t="n">
        <f aca="false">J18/((J21)^0.5*(460+365)^0.5)</f>
        <v>45.3365111454956</v>
      </c>
      <c r="K24" s="30" t="n">
        <f aca="false">K18/((K21)^0.5*(460+365)^0.5)</f>
        <v>45.202813996958</v>
      </c>
      <c r="L24" s="30" t="n">
        <f aca="false">L18/((L21)^0.5*(460+365)^0.5)</f>
        <v>41.5716073528936</v>
      </c>
    </row>
    <row r="25" customFormat="false" ht="12.75" hidden="false" customHeight="false" outlineLevel="0" collapsed="false">
      <c r="A25" s="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2000-11-04T13:43:55Z</dcterms:created>
  <dc:creator>EI</dc:creator>
  <dc:description/>
  <dc:language>en-US</dc:language>
  <cp:lastModifiedBy>jmcmill3</cp:lastModifiedBy>
  <cp:lastPrinted>2001-07-24T12:24:15Z</cp:lastPrinted>
  <dcterms:modified xsi:type="dcterms:W3CDTF">2001-07-25T11:47:54Z</dcterms:modified>
  <cp:revision>0</cp:revision>
  <dc:subject/>
  <dc:title/>
</cp:coreProperties>
</file>