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<sst xmlns="http://schemas.openxmlformats.org/spreadsheetml/2006/main" count="68" uniqueCount="34">
  <si>
    <t xml:space="preserve">LM 6000 Contract Price Allocation</t>
  </si>
  <si>
    <t xml:space="preserve">Total Contract Value</t>
  </si>
  <si>
    <t xml:space="preserve">Value per Unit</t>
  </si>
  <si>
    <t xml:space="preserve">Total Contract Payments Remaining as of Nov. 16 (%,$s)</t>
  </si>
  <si>
    <t xml:space="preserve">Contract #1 - Austin</t>
  </si>
  <si>
    <t xml:space="preserve">Per Turbine</t>
  </si>
  <si>
    <t xml:space="preserve"># Turbines</t>
  </si>
  <si>
    <t xml:space="preserve">Turbine #s</t>
  </si>
  <si>
    <t xml:space="preserve">9 to 12</t>
  </si>
  <si>
    <t xml:space="preserve">Retainage %</t>
  </si>
  <si>
    <t xml:space="preserve">Retainage $s</t>
  </si>
  <si>
    <t xml:space="preserve">Retainage Payment Date</t>
  </si>
  <si>
    <t xml:space="preserve">Contract #2 - PSCO</t>
  </si>
  <si>
    <t xml:space="preserve">7,8, 13 to 16</t>
  </si>
  <si>
    <t xml:space="preserve">Contract #3 - Cal ISO 1</t>
  </si>
  <si>
    <t xml:space="preserve">Contract #4 - Cal ISO 2</t>
  </si>
  <si>
    <t xml:space="preserve">Contract #5 - ESA</t>
  </si>
  <si>
    <t xml:space="preserve">1 to 6, 21,22</t>
  </si>
  <si>
    <t xml:space="preserve">Turbines Paid in Full as of Nov. 16</t>
  </si>
  <si>
    <t xml:space="preserve">1 to 6</t>
  </si>
  <si>
    <t xml:space="preserve">Remaining Payment Obligations on Units 21, 22 (as of Nov. 16)</t>
  </si>
  <si>
    <t xml:space="preserve">Date</t>
  </si>
  <si>
    <t xml:space="preserve">$s</t>
  </si>
  <si>
    <t xml:space="preserve">Retainage - Aug 15, 2001</t>
  </si>
  <si>
    <t xml:space="preserve">Total</t>
  </si>
  <si>
    <t xml:space="preserve">Contract #6 - LV Cogen</t>
  </si>
  <si>
    <t xml:space="preserve">19,20,23,24</t>
  </si>
  <si>
    <t xml:space="preserve">Contract Payment Summary</t>
  </si>
  <si>
    <t xml:space="preserve">Austin</t>
  </si>
  <si>
    <t xml:space="preserve">PSCO</t>
  </si>
  <si>
    <t xml:space="preserve">Cal ISO 1</t>
  </si>
  <si>
    <t xml:space="preserve">Cal ISO 2</t>
  </si>
  <si>
    <t xml:space="preserve">ESA</t>
  </si>
  <si>
    <t xml:space="preserve">LV Cogen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</si>
</sst>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[$-409]d\-mmm"/>
    <numFmt numFmtId="169" formatCode="[$-409]d\-mmm\-yy"/>
    <numFmt numFmtId="170" formatCode="_(* #,##0.00_);_(* \(#,##0.00\);_(* \-??_);_(@_)"/>
    <numFmt numFmtId="171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41"/>
    <col collapsed="false" customWidth="true" hidden="false" outlineLevel="0" max="2" min="2" style="0" width="19.28"/>
    <col collapsed="false" customWidth="true" hidden="false" outlineLevel="0" max="3" min="3" style="0" width="14.7"/>
    <col collapsed="false" customWidth="true" hidden="false" outlineLevel="0" max="4" min="4" style="0" width="15.85"/>
    <col collapsed="false" customWidth="true" hidden="false" outlineLevel="0" max="5" min="5" style="0" width="14.7"/>
    <col collapsed="false" customWidth="true" hidden="false" outlineLevel="0" max="6" min="6" style="0" width="12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</row>
    <row r="2" customFormat="false" ht="18" hidden="false" customHeight="false" outlineLevel="0" collapsed="false">
      <c r="A2" s="2"/>
      <c r="B2" s="2"/>
      <c r="C2" s="2"/>
      <c r="D2" s="2"/>
      <c r="E2" s="2"/>
    </row>
    <row r="3" customFormat="false" ht="12.75" hidden="false" customHeight="false" outlineLevel="0" collapsed="false">
      <c r="A3" s="0" t="s">
        <v>1</v>
      </c>
      <c r="D3" s="3" t="n">
        <v>337728000</v>
      </c>
    </row>
    <row r="4" customFormat="false" ht="12.75" hidden="false" customHeight="false" outlineLevel="0" collapsed="false">
      <c r="A4" s="0" t="s">
        <v>2</v>
      </c>
      <c r="D4" s="3" t="n">
        <f aca="false">D3/24</f>
        <v>14072000</v>
      </c>
    </row>
    <row r="5" customFormat="false" ht="12.75" hidden="false" customHeight="false" outlineLevel="0" collapsed="false">
      <c r="A5" s="0" t="s">
        <v>3</v>
      </c>
      <c r="C5" s="4" t="n">
        <v>0.25</v>
      </c>
      <c r="D5" s="3" t="n">
        <f aca="false">C5*D3</f>
        <v>84432000</v>
      </c>
    </row>
    <row r="6" customFormat="false" ht="12.75" hidden="false" customHeight="false" outlineLevel="0" collapsed="false">
      <c r="D6" s="3"/>
    </row>
    <row r="7" customFormat="false" ht="12.75" hidden="false" customHeight="false" outlineLevel="0" collapsed="false">
      <c r="A7" s="5" t="s">
        <v>4</v>
      </c>
      <c r="C7" s="0" t="s">
        <v>5</v>
      </c>
    </row>
    <row r="8" customFormat="false" ht="12.75" hidden="false" customHeight="false" outlineLevel="0" collapsed="false">
      <c r="A8" s="0" t="s">
        <v>6</v>
      </c>
      <c r="B8" s="0" t="n">
        <v>4</v>
      </c>
    </row>
    <row r="9" customFormat="false" ht="12.75" hidden="false" customHeight="false" outlineLevel="0" collapsed="false">
      <c r="A9" s="0" t="s">
        <v>7</v>
      </c>
      <c r="B9" s="6" t="s">
        <v>8</v>
      </c>
    </row>
    <row r="10" customFormat="false" ht="12.75" hidden="false" customHeight="false" outlineLevel="0" collapsed="false">
      <c r="A10" s="0" t="s">
        <v>9</v>
      </c>
      <c r="B10" s="7" t="n">
        <v>0.05</v>
      </c>
    </row>
    <row r="11" customFormat="false" ht="12.75" hidden="false" customHeight="false" outlineLevel="0" collapsed="false">
      <c r="A11" s="0" t="s">
        <v>10</v>
      </c>
      <c r="B11" s="8" t="n">
        <f aca="false">B10*D4*B8</f>
        <v>2814400</v>
      </c>
      <c r="C11" s="8" t="n">
        <f aca="false">B11/B8</f>
        <v>703600</v>
      </c>
    </row>
    <row r="12" customFormat="false" ht="12.75" hidden="false" customHeight="false" outlineLevel="0" collapsed="false">
      <c r="A12" s="0" t="s">
        <v>11</v>
      </c>
      <c r="B12" s="9" t="n">
        <v>37118</v>
      </c>
    </row>
    <row r="14" customFormat="false" ht="12.75" hidden="false" customHeight="false" outlineLevel="0" collapsed="false">
      <c r="A14" s="5" t="s">
        <v>12</v>
      </c>
    </row>
    <row r="15" customFormat="false" ht="12.75" hidden="false" customHeight="false" outlineLevel="0" collapsed="false">
      <c r="A15" s="0" t="s">
        <v>6</v>
      </c>
      <c r="B15" s="0" t="n">
        <v>6</v>
      </c>
    </row>
    <row r="16" customFormat="false" ht="12.75" hidden="false" customHeight="false" outlineLevel="0" collapsed="false">
      <c r="A16" s="0" t="s">
        <v>7</v>
      </c>
      <c r="B16" s="6" t="s">
        <v>13</v>
      </c>
    </row>
    <row r="17" customFormat="false" ht="12.75" hidden="false" customHeight="false" outlineLevel="0" collapsed="false">
      <c r="A17" s="0" t="s">
        <v>9</v>
      </c>
      <c r="B17" s="7" t="n">
        <v>0.05</v>
      </c>
    </row>
    <row r="18" customFormat="false" ht="12.75" hidden="false" customHeight="false" outlineLevel="0" collapsed="false">
      <c r="A18" s="0" t="s">
        <v>10</v>
      </c>
      <c r="B18" s="8" t="n">
        <f aca="false">B17*$D$4*B15</f>
        <v>4221600</v>
      </c>
      <c r="C18" s="8" t="n">
        <f aca="false">B18/B15</f>
        <v>703600</v>
      </c>
    </row>
    <row r="19" customFormat="false" ht="12.75" hidden="false" customHeight="false" outlineLevel="0" collapsed="false">
      <c r="A19" s="0" t="s">
        <v>11</v>
      </c>
      <c r="B19" s="9" t="n">
        <v>37118</v>
      </c>
    </row>
    <row r="21" customFormat="false" ht="12.75" hidden="false" customHeight="false" outlineLevel="0" collapsed="false">
      <c r="A21" s="5" t="s">
        <v>14</v>
      </c>
    </row>
    <row r="22" customFormat="false" ht="12.75" hidden="false" customHeight="false" outlineLevel="0" collapsed="false">
      <c r="A22" s="0" t="s">
        <v>6</v>
      </c>
      <c r="B22" s="0" t="n">
        <v>1</v>
      </c>
    </row>
    <row r="23" customFormat="false" ht="12.75" hidden="false" customHeight="false" outlineLevel="0" collapsed="false">
      <c r="A23" s="0" t="s">
        <v>7</v>
      </c>
      <c r="B23" s="10" t="n">
        <v>17</v>
      </c>
    </row>
    <row r="24" customFormat="false" ht="12.75" hidden="false" customHeight="false" outlineLevel="0" collapsed="false">
      <c r="A24" s="0" t="s">
        <v>9</v>
      </c>
      <c r="B24" s="7" t="n">
        <v>0.05</v>
      </c>
    </row>
    <row r="25" customFormat="false" ht="12.75" hidden="false" customHeight="false" outlineLevel="0" collapsed="false">
      <c r="A25" s="0" t="s">
        <v>10</v>
      </c>
      <c r="B25" s="8" t="n">
        <f aca="false">B24*$D$4*B22</f>
        <v>703600</v>
      </c>
      <c r="C25" s="8" t="n">
        <f aca="false">B25/B22</f>
        <v>703600</v>
      </c>
    </row>
    <row r="26" customFormat="false" ht="12.75" hidden="false" customHeight="false" outlineLevel="0" collapsed="false">
      <c r="A26" s="0" t="s">
        <v>11</v>
      </c>
      <c r="B26" s="9" t="n">
        <v>37118</v>
      </c>
    </row>
    <row r="28" customFormat="false" ht="12.75" hidden="false" customHeight="false" outlineLevel="0" collapsed="false">
      <c r="A28" s="5" t="s">
        <v>15</v>
      </c>
    </row>
    <row r="29" customFormat="false" ht="12.75" hidden="false" customHeight="false" outlineLevel="0" collapsed="false">
      <c r="A29" s="0" t="s">
        <v>6</v>
      </c>
      <c r="B29" s="0" t="n">
        <v>1</v>
      </c>
    </row>
    <row r="30" customFormat="false" ht="12.75" hidden="false" customHeight="false" outlineLevel="0" collapsed="false">
      <c r="A30" s="0" t="s">
        <v>7</v>
      </c>
      <c r="B30" s="10" t="n">
        <v>17</v>
      </c>
    </row>
    <row r="31" customFormat="false" ht="12.75" hidden="false" customHeight="false" outlineLevel="0" collapsed="false">
      <c r="A31" s="0" t="s">
        <v>9</v>
      </c>
      <c r="B31" s="7" t="n">
        <v>0.05</v>
      </c>
    </row>
    <row r="32" customFormat="false" ht="12.75" hidden="false" customHeight="false" outlineLevel="0" collapsed="false">
      <c r="A32" s="0" t="s">
        <v>10</v>
      </c>
      <c r="B32" s="8" t="n">
        <f aca="false">B31*$D$4*B29</f>
        <v>703600</v>
      </c>
      <c r="C32" s="8" t="n">
        <f aca="false">B32/B29</f>
        <v>703600</v>
      </c>
    </row>
    <row r="33" customFormat="false" ht="12.75" hidden="false" customHeight="false" outlineLevel="0" collapsed="false">
      <c r="A33" s="0" t="s">
        <v>11</v>
      </c>
      <c r="B33" s="9" t="n">
        <v>37118</v>
      </c>
    </row>
    <row r="35" customFormat="false" ht="12.75" hidden="false" customHeight="false" outlineLevel="0" collapsed="false">
      <c r="A35" s="5" t="s">
        <v>16</v>
      </c>
    </row>
    <row r="36" customFormat="false" ht="12.75" hidden="false" customHeight="false" outlineLevel="0" collapsed="false">
      <c r="A36" s="0" t="s">
        <v>6</v>
      </c>
      <c r="B36" s="0" t="n">
        <v>8</v>
      </c>
    </row>
    <row r="37" customFormat="false" ht="12.75" hidden="false" customHeight="false" outlineLevel="0" collapsed="false">
      <c r="A37" s="0" t="s">
        <v>7</v>
      </c>
      <c r="B37" s="10" t="s">
        <v>17</v>
      </c>
    </row>
    <row r="38" customFormat="false" ht="12.75" hidden="false" customHeight="false" outlineLevel="0" collapsed="false">
      <c r="A38" s="0" t="s">
        <v>9</v>
      </c>
      <c r="B38" s="7" t="n">
        <v>0.05</v>
      </c>
    </row>
    <row r="39" customFormat="false" ht="12.75" hidden="false" customHeight="false" outlineLevel="0" collapsed="false">
      <c r="A39" s="0" t="s">
        <v>10</v>
      </c>
      <c r="B39" s="8" t="n">
        <f aca="false">B38*$D$4*B36</f>
        <v>5628800</v>
      </c>
      <c r="C39" s="8" t="n">
        <f aca="false">B39/B36</f>
        <v>703600</v>
      </c>
    </row>
    <row r="40" customFormat="false" ht="12.75" hidden="false" customHeight="false" outlineLevel="0" collapsed="false">
      <c r="A40" s="0" t="s">
        <v>11</v>
      </c>
      <c r="B40" s="9" t="n">
        <v>37118</v>
      </c>
    </row>
    <row r="41" customFormat="false" ht="12.75" hidden="false" customHeight="false" outlineLevel="0" collapsed="false">
      <c r="A41" s="0" t="s">
        <v>18</v>
      </c>
      <c r="B41" s="0" t="s">
        <v>19</v>
      </c>
    </row>
    <row r="42" customFormat="false" ht="12.75" hidden="false" customHeight="false" outlineLevel="0" collapsed="false">
      <c r="A42" s="0" t="s">
        <v>20</v>
      </c>
    </row>
    <row r="43" customFormat="false" ht="12.75" hidden="false" customHeight="false" outlineLevel="0" collapsed="false">
      <c r="A43" s="11" t="s">
        <v>21</v>
      </c>
      <c r="B43" s="11" t="s">
        <v>22</v>
      </c>
    </row>
    <row r="44" customFormat="false" ht="12.75" hidden="false" customHeight="false" outlineLevel="0" collapsed="false">
      <c r="A44" s="9" t="n">
        <v>36906</v>
      </c>
      <c r="B44" s="8" t="n">
        <f aca="false">0.1*D3/6*2</f>
        <v>11257600</v>
      </c>
      <c r="C44" s="8" t="n">
        <f aca="false">B44/B36</f>
        <v>1407200</v>
      </c>
    </row>
    <row r="45" customFormat="false" ht="12.75" hidden="false" customHeight="false" outlineLevel="0" collapsed="false">
      <c r="A45" s="9" t="n">
        <v>37026</v>
      </c>
      <c r="B45" s="8" t="n">
        <f aca="false">0.05*D3/6*2</f>
        <v>5628800</v>
      </c>
      <c r="C45" s="8" t="n">
        <f aca="false">B45/B36</f>
        <v>703600</v>
      </c>
    </row>
    <row r="46" customFormat="false" ht="12.75" hidden="false" customHeight="false" outlineLevel="0" collapsed="false">
      <c r="A46" s="9" t="n">
        <v>37102</v>
      </c>
      <c r="B46" s="8" t="n">
        <f aca="false">B45</f>
        <v>5628800</v>
      </c>
      <c r="C46" s="8" t="n">
        <f aca="false">B46/B36</f>
        <v>703600</v>
      </c>
    </row>
    <row r="47" customFormat="false" ht="12.75" hidden="false" customHeight="false" outlineLevel="0" collapsed="false">
      <c r="A47" s="11" t="s">
        <v>23</v>
      </c>
      <c r="B47" s="8" t="n">
        <f aca="false">B39</f>
        <v>5628800</v>
      </c>
      <c r="C47" s="8" t="n">
        <f aca="false">B47/B36</f>
        <v>703600</v>
      </c>
    </row>
    <row r="48" customFormat="false" ht="12.75" hidden="false" customHeight="false" outlineLevel="0" collapsed="false">
      <c r="A48" s="11" t="s">
        <v>24</v>
      </c>
      <c r="B48" s="8" t="n">
        <f aca="false">SUM(B44:B47)</f>
        <v>28144000</v>
      </c>
      <c r="C48" s="8" t="n">
        <f aca="false">B48/B36</f>
        <v>3518000</v>
      </c>
    </row>
    <row r="50" customFormat="false" ht="12.75" hidden="false" customHeight="false" outlineLevel="0" collapsed="false">
      <c r="A50" s="5" t="s">
        <v>25</v>
      </c>
    </row>
    <row r="51" customFormat="false" ht="12.75" hidden="false" customHeight="false" outlineLevel="0" collapsed="false">
      <c r="A51" s="0" t="s">
        <v>6</v>
      </c>
      <c r="B51" s="0" t="n">
        <v>4</v>
      </c>
    </row>
    <row r="52" customFormat="false" ht="12.75" hidden="false" customHeight="false" outlineLevel="0" collapsed="false">
      <c r="A52" s="0" t="s">
        <v>7</v>
      </c>
      <c r="B52" s="10" t="s">
        <v>26</v>
      </c>
    </row>
    <row r="53" customFormat="false" ht="12.75" hidden="false" customHeight="false" outlineLevel="0" collapsed="false">
      <c r="A53" s="0" t="s">
        <v>9</v>
      </c>
      <c r="B53" s="7" t="n">
        <v>0.05</v>
      </c>
    </row>
    <row r="54" customFormat="false" ht="12.75" hidden="false" customHeight="false" outlineLevel="0" collapsed="false">
      <c r="A54" s="0" t="s">
        <v>10</v>
      </c>
      <c r="B54" s="8" t="n">
        <f aca="false">B53*$D$4*B51</f>
        <v>2814400</v>
      </c>
    </row>
    <row r="55" customFormat="false" ht="12.75" hidden="false" customHeight="false" outlineLevel="0" collapsed="false">
      <c r="A55" s="0" t="s">
        <v>11</v>
      </c>
      <c r="B55" s="9" t="n">
        <v>37118</v>
      </c>
    </row>
    <row r="56" customFormat="false" ht="12.75" hidden="false" customHeight="false" outlineLevel="0" collapsed="false">
      <c r="A56" s="0" t="s">
        <v>18</v>
      </c>
      <c r="B56" s="0" t="s">
        <v>19</v>
      </c>
    </row>
    <row r="57" customFormat="false" ht="12.75" hidden="false" customHeight="false" outlineLevel="0" collapsed="false">
      <c r="A57" s="0" t="s">
        <v>20</v>
      </c>
    </row>
    <row r="58" customFormat="false" ht="12.75" hidden="false" customHeight="false" outlineLevel="0" collapsed="false">
      <c r="A58" s="11" t="s">
        <v>21</v>
      </c>
      <c r="B58" s="11" t="s">
        <v>22</v>
      </c>
    </row>
    <row r="59" customFormat="false" ht="12.75" hidden="false" customHeight="false" outlineLevel="0" collapsed="false">
      <c r="A59" s="9" t="n">
        <v>36906</v>
      </c>
      <c r="B59" s="8" t="n">
        <f aca="false">B44*2</f>
        <v>22515200</v>
      </c>
      <c r="C59" s="8" t="n">
        <f aca="false">B59/B51</f>
        <v>5628800</v>
      </c>
    </row>
    <row r="60" customFormat="false" ht="12.75" hidden="false" customHeight="false" outlineLevel="0" collapsed="false">
      <c r="A60" s="9" t="n">
        <v>37026</v>
      </c>
      <c r="B60" s="8" t="n">
        <f aca="false">B45*2</f>
        <v>11257600</v>
      </c>
      <c r="C60" s="8" t="n">
        <f aca="false">B60/B51</f>
        <v>2814400</v>
      </c>
    </row>
    <row r="61" customFormat="false" ht="12.75" hidden="false" customHeight="false" outlineLevel="0" collapsed="false">
      <c r="A61" s="9" t="n">
        <v>37102</v>
      </c>
      <c r="B61" s="8" t="n">
        <f aca="false">B46*2</f>
        <v>11257600</v>
      </c>
      <c r="C61" s="8" t="n">
        <f aca="false">B61/B51</f>
        <v>2814400</v>
      </c>
    </row>
    <row r="62" customFormat="false" ht="12.75" hidden="false" customHeight="false" outlineLevel="0" collapsed="false">
      <c r="A62" s="11" t="s">
        <v>23</v>
      </c>
      <c r="B62" s="8" t="n">
        <f aca="false">B54</f>
        <v>2814400</v>
      </c>
      <c r="C62" s="8" t="n">
        <f aca="false">B62/B51</f>
        <v>703600</v>
      </c>
    </row>
    <row r="63" customFormat="false" ht="12.75" hidden="false" customHeight="false" outlineLevel="0" collapsed="false">
      <c r="A63" s="11" t="s">
        <v>24</v>
      </c>
      <c r="B63" s="8" t="n">
        <f aca="false">SUM(B59:B62)</f>
        <v>47844800</v>
      </c>
      <c r="C63" s="8" t="n">
        <f aca="false">B63/B51</f>
        <v>11961200</v>
      </c>
    </row>
    <row r="66" customFormat="false" ht="12.75" hidden="false" customHeight="false" outlineLevel="0" collapsed="false">
      <c r="A66" s="5" t="s">
        <v>27</v>
      </c>
      <c r="B66" s="9" t="n">
        <v>36906</v>
      </c>
      <c r="C66" s="9" t="n">
        <v>37026</v>
      </c>
      <c r="D66" s="9" t="n">
        <v>37102</v>
      </c>
      <c r="E66" s="9" t="n">
        <v>37118</v>
      </c>
      <c r="F66" s="11" t="s">
        <v>24</v>
      </c>
    </row>
    <row r="67" customFormat="false" ht="12.75" hidden="false" customHeight="false" outlineLevel="0" collapsed="false">
      <c r="A67" s="0" t="s">
        <v>28</v>
      </c>
      <c r="B67" s="0" t="n">
        <v>0</v>
      </c>
      <c r="C67" s="0" t="n">
        <v>0</v>
      </c>
      <c r="D67" s="0" t="n">
        <v>0</v>
      </c>
      <c r="E67" s="8" t="n">
        <f aca="false">B11</f>
        <v>2814400</v>
      </c>
      <c r="F67" s="3" t="n">
        <f aca="false">SUM(B67:E67)</f>
        <v>2814400</v>
      </c>
    </row>
    <row r="68" customFormat="false" ht="12.75" hidden="false" customHeight="false" outlineLevel="0" collapsed="false">
      <c r="A68" s="0" t="s">
        <v>29</v>
      </c>
      <c r="B68" s="12" t="n">
        <v>0</v>
      </c>
      <c r="C68" s="12" t="n">
        <v>0</v>
      </c>
      <c r="D68" s="12" t="n">
        <v>0</v>
      </c>
      <c r="E68" s="12" t="n">
        <f aca="false">B18</f>
        <v>4221600</v>
      </c>
      <c r="F68" s="12" t="n">
        <f aca="false">SUM(B68:E68)</f>
        <v>4221600</v>
      </c>
    </row>
    <row r="69" customFormat="false" ht="12.75" hidden="false" customHeight="false" outlineLevel="0" collapsed="false">
      <c r="A69" s="0" t="s">
        <v>30</v>
      </c>
      <c r="B69" s="12" t="n">
        <v>0</v>
      </c>
      <c r="C69" s="12" t="n">
        <v>0</v>
      </c>
      <c r="D69" s="12" t="n">
        <v>0</v>
      </c>
      <c r="E69" s="12" t="n">
        <f aca="false">B25</f>
        <v>703600</v>
      </c>
      <c r="F69" s="12" t="n">
        <f aca="false">SUM(B69:E69)</f>
        <v>703600</v>
      </c>
    </row>
    <row r="70" customFormat="false" ht="12.75" hidden="false" customHeight="false" outlineLevel="0" collapsed="false">
      <c r="A70" s="0" t="s">
        <v>31</v>
      </c>
      <c r="B70" s="12" t="n">
        <v>0</v>
      </c>
      <c r="C70" s="12" t="n">
        <v>0</v>
      </c>
      <c r="D70" s="12" t="n">
        <v>0</v>
      </c>
      <c r="E70" s="12" t="n">
        <f aca="false">B32</f>
        <v>703600</v>
      </c>
      <c r="F70" s="12" t="n">
        <f aca="false">SUM(B70:E70)</f>
        <v>703600</v>
      </c>
    </row>
    <row r="71" customFormat="false" ht="12.75" hidden="false" customHeight="false" outlineLevel="0" collapsed="false">
      <c r="A71" s="0" t="s">
        <v>32</v>
      </c>
      <c r="B71" s="12" t="n">
        <f aca="false">B44</f>
        <v>11257600</v>
      </c>
      <c r="C71" s="12" t="n">
        <f aca="false">B45</f>
        <v>5628800</v>
      </c>
      <c r="D71" s="12" t="n">
        <f aca="false">B46</f>
        <v>5628800</v>
      </c>
      <c r="E71" s="12" t="n">
        <f aca="false">B47</f>
        <v>5628800</v>
      </c>
      <c r="F71" s="12" t="n">
        <f aca="false">SUM(B71:E71)</f>
        <v>28144000</v>
      </c>
    </row>
    <row r="72" customFormat="false" ht="12.75" hidden="false" customHeight="false" outlineLevel="0" collapsed="false">
      <c r="A72" s="0" t="s">
        <v>33</v>
      </c>
      <c r="B72" s="12" t="n">
        <f aca="false">B59</f>
        <v>22515200</v>
      </c>
      <c r="C72" s="12" t="n">
        <f aca="false">B60</f>
        <v>11257600</v>
      </c>
      <c r="D72" s="12" t="n">
        <f aca="false">B61</f>
        <v>11257600</v>
      </c>
      <c r="E72" s="12" t="n">
        <f aca="false">B62</f>
        <v>2814400</v>
      </c>
      <c r="F72" s="12" t="n">
        <f aca="false">SUM(B72:E72)</f>
        <v>47844800</v>
      </c>
    </row>
    <row r="73" customFormat="false" ht="12.75" hidden="false" customHeight="false" outlineLevel="0" collapsed="false">
      <c r="A73" s="5" t="s">
        <v>24</v>
      </c>
      <c r="B73" s="13" t="n">
        <f aca="false">SUM(B67:B72)</f>
        <v>33772800</v>
      </c>
      <c r="C73" s="13" t="n">
        <f aca="false">SUM(C67:C72)</f>
        <v>16886400</v>
      </c>
      <c r="D73" s="13" t="n">
        <f aca="false">SUM(D67:D72)</f>
        <v>16886400</v>
      </c>
      <c r="E73" s="13" t="n">
        <f aca="false">SUM(E67:E72)</f>
        <v>16886400</v>
      </c>
      <c r="F73" s="13" t="n">
        <f aca="false">SUM(B73:E73)</f>
        <v>84432000</v>
      </c>
    </row>
  </sheetData>
  <mergeCells count="1">
    <mergeCell ref="A1:E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2000-11-04T21:06:25Z</dcterms:created>
  <dc:creator>Valued Sony Customer</dc:creator>
  <dc:description/>
  <dc:language>en-US</dc:language>
  <cp:lastModifiedBy>Valued Sony Customer</cp:lastModifiedBy>
  <cp:revision>0</cp:revision>
  <dc:subject/>
  <dc:title/>
</cp:coreProperties>
</file>