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3"/>
    <sheet name="Page 2" sheetId="2" state="visible" r:id="rId4"/>
    <sheet name="Assets" sheetId="3" state="visible" r:id="rId5"/>
    <sheet name="Assets per Project Type" sheetId="4" state="visible" r:id="rId6"/>
    <sheet name="Settlement Rule Percentage" sheetId="5" state="visible" r:id="rId7"/>
  </sheets>
  <definedNames>
    <definedName function="false" hidden="false" localSheetId="3" name="_xlnm.Print_Area" vbProcedure="false">'Assets per Project Type'!$A$1:$G$54</definedName>
    <definedName function="false" hidden="false" localSheetId="3" name="_xlnm.Print_Titles" vbProcedure="false">'Assets per Project Type'!$2:$2</definedName>
    <definedName function="false" hidden="false" localSheetId="0" name="_xlnm.Print_Area" vbProcedure="false">'Page 1'!$A$1:$S$64</definedName>
    <definedName function="false" hidden="false" localSheetId="1" name="_xlnm.Print_Area" vbProcedure="false">'Page 2'!$1:$65536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'Page 1'!$D$27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<sst xmlns="http://schemas.openxmlformats.org/spreadsheetml/2006/main" count="689" uniqueCount="295">
  <si>
    <t xml:space="preserve">ENRON TRANSPORTATION SERVICES</t>
  </si>
  <si>
    <t xml:space="preserve">ORIGINAL</t>
  </si>
  <si>
    <t xml:space="preserve">REVISION NO.</t>
  </si>
  <si>
    <t xml:space="preserve">CANCEL</t>
  </si>
  <si>
    <t xml:space="preserve">PAGE 1 of 2</t>
  </si>
  <si>
    <t xml:space="preserve">PROJECT AUTHORIZATION</t>
  </si>
  <si>
    <t xml:space="preserve">X</t>
  </si>
  <si>
    <t xml:space="preserve"> </t>
  </si>
  <si>
    <t xml:space="preserve">Project Definition </t>
  </si>
  <si>
    <t xml:space="preserve">Title (20)</t>
  </si>
  <si>
    <t xml:space="preserve">WBS</t>
  </si>
  <si>
    <t xml:space="preserve">Related Project Number</t>
  </si>
  <si>
    <t xml:space="preserve">Related Project Number(2)</t>
  </si>
  <si>
    <t xml:space="preserve">PCF Number</t>
  </si>
  <si>
    <t xml:space="preserve">PDB Number</t>
  </si>
  <si>
    <t xml:space="preserve">Estimated Start Date</t>
  </si>
  <si>
    <t xml:space="preserve">Estimated Finish Date</t>
  </si>
  <si>
    <t xml:space="preserve">Company Code and Name</t>
  </si>
  <si>
    <t xml:space="preserve">Profit Center</t>
  </si>
  <si>
    <t xml:space="preserve">Region</t>
  </si>
  <si>
    <t xml:space="preserve">Team</t>
  </si>
  <si>
    <t xml:space="preserve">Responsible Cost Center</t>
  </si>
  <si>
    <t xml:space="preserve">Requesting Cost Center</t>
  </si>
  <si>
    <t xml:space="preserve">Project Type</t>
  </si>
  <si>
    <t xml:space="preserve">0060 Transwestern Pipeline Co.</t>
  </si>
  <si>
    <t xml:space="preserve">Location (Legal Description)</t>
  </si>
  <si>
    <t xml:space="preserve">County/Parish</t>
  </si>
  <si>
    <t xml:space="preserve">Zip Code</t>
  </si>
  <si>
    <t xml:space="preserve">State</t>
  </si>
  <si>
    <t xml:space="preserve">Line No./Station No.</t>
  </si>
  <si>
    <t xml:space="preserve">Plant Number</t>
  </si>
  <si>
    <t xml:space="preserve">Farmtaps?</t>
  </si>
  <si>
    <t xml:space="preserve">AFUDC</t>
  </si>
  <si>
    <t xml:space="preserve">OH</t>
  </si>
  <si>
    <t xml:space="preserve">City Name</t>
  </si>
  <si>
    <t xml:space="preserve">Y or N</t>
  </si>
  <si>
    <t xml:space="preserve">Yor N</t>
  </si>
  <si>
    <t xml:space="preserve">Project in city</t>
  </si>
  <si>
    <t xml:space="preserve">Please check one:</t>
  </si>
  <si>
    <t xml:space="preserve">New facility</t>
  </si>
  <si>
    <t xml:space="preserve">Existing facility</t>
  </si>
  <si>
    <t xml:space="preserve">Removing facility from service</t>
  </si>
  <si>
    <t xml:space="preserve">Detailed Description of Work:</t>
  </si>
  <si>
    <t xml:space="preserve">Benefit/Reason for Change:</t>
  </si>
  <si>
    <t xml:space="preserve">PROJECT REVIEW/CONTACT INFORMATION</t>
  </si>
  <si>
    <t xml:space="preserve">REGULATORY APPROVAL SECTION</t>
  </si>
  <si>
    <t xml:space="preserve">Responsible Person</t>
  </si>
  <si>
    <t xml:space="preserve">Environmental</t>
  </si>
  <si>
    <t xml:space="preserve">Reg Affairs</t>
  </si>
  <si>
    <t xml:space="preserve">Approval Required</t>
  </si>
  <si>
    <t xml:space="preserve">Yes</t>
  </si>
  <si>
    <t xml:space="preserve">No</t>
  </si>
  <si>
    <t xml:space="preserve">Earl Chanley</t>
  </si>
  <si>
    <t xml:space="preserve">Approval Received</t>
  </si>
  <si>
    <t xml:space="preserve">Marketing Rep/Sponsor</t>
  </si>
  <si>
    <t xml:space="preserve">ROW Agent</t>
  </si>
  <si>
    <t xml:space="preserve">Facility Planner</t>
  </si>
  <si>
    <t xml:space="preserve">Authorization:</t>
  </si>
  <si>
    <t xml:space="preserve">Date:</t>
  </si>
  <si>
    <t xml:space="preserve">Kevin Hyatt</t>
  </si>
  <si>
    <t xml:space="preserve">REGULATORY STAMP</t>
  </si>
  <si>
    <t xml:space="preserve">Team Contact</t>
  </si>
  <si>
    <t xml:space="preserve">Prepared By</t>
  </si>
  <si>
    <t xml:space="preserve">Construction Coordinator</t>
  </si>
  <si>
    <t xml:space="preserve">V. Jones/K. Hyatt</t>
  </si>
  <si>
    <t xml:space="preserve">ESTIMATED WORK ORDER COST</t>
  </si>
  <si>
    <t xml:space="preserve">Project Reimbusable?</t>
  </si>
  <si>
    <t xml:space="preserve">Total Estimated Cost</t>
  </si>
  <si>
    <t xml:space="preserve">Less Credit</t>
  </si>
  <si>
    <t xml:space="preserve">Net Cost</t>
  </si>
  <si>
    <t xml:space="preserve">Reimbusable Amount</t>
  </si>
  <si>
    <t xml:space="preserve">Less: Previous W/O Cost</t>
  </si>
  <si>
    <t xml:space="preserve">APPROVALS</t>
  </si>
  <si>
    <t xml:space="preserve">$___________________</t>
  </si>
  <si>
    <t xml:space="preserve">-or-</t>
  </si>
  <si>
    <t xml:space="preserve">Increase(Decrease)</t>
  </si>
  <si>
    <t xml:space="preserve">Signature:</t>
  </si>
  <si>
    <t xml:space="preserve">__________%</t>
  </si>
  <si>
    <t xml:space="preserve">ADMIN BUDGET CONTROL</t>
  </si>
  <si>
    <t xml:space="preserve">Project in Plan?</t>
  </si>
  <si>
    <t xml:space="preserve">Capital Budget Code</t>
  </si>
  <si>
    <t xml:space="preserve">If not in Plan, Where are the funds coming from?</t>
  </si>
  <si>
    <t xml:space="preserve">________________________________________</t>
  </si>
  <si>
    <t xml:space="preserve">Project in Current Estimate?</t>
  </si>
  <si>
    <t xml:space="preserve">Project Discretionary?</t>
  </si>
  <si>
    <t xml:space="preserve">Budget Category</t>
  </si>
  <si>
    <t xml:space="preserve">Budget Balance Available</t>
  </si>
  <si>
    <t xml:space="preserve">Less:  Net Project Cost or</t>
  </si>
  <si>
    <t xml:space="preserve">Budget Responsibility</t>
  </si>
  <si>
    <t xml:space="preserve">Revision Increase (Decreased)</t>
  </si>
  <si>
    <t xml:space="preserve">Budget Balance Remaining</t>
  </si>
  <si>
    <t xml:space="preserve">IM Releaser:</t>
  </si>
  <si>
    <t xml:space="preserve">Functional Coordinator Signature:</t>
  </si>
  <si>
    <t xml:space="preserve">Financial Control Signature: </t>
  </si>
  <si>
    <t xml:space="preserve">Property Accounting:</t>
  </si>
  <si>
    <t xml:space="preserve">Project Authorization.xlt  Revision: 1/10/2001</t>
  </si>
  <si>
    <t xml:space="preserve">DO NOT DELETE THE FOLLOWING INFORMATION.  IT IS NEEDED FOR THE FORM TO OPERATE.</t>
  </si>
  <si>
    <t xml:space="preserve">Project Types: Drop Down Box</t>
  </si>
  <si>
    <t xml:space="preserve">Install</t>
  </si>
  <si>
    <t xml:space="preserve">Removal</t>
  </si>
  <si>
    <t xml:space="preserve">Study</t>
  </si>
  <si>
    <t xml:space="preserve">01 Intangible Plant</t>
  </si>
  <si>
    <t xml:space="preserve">02 Storage</t>
  </si>
  <si>
    <t xml:space="preserve">03 Extraction Plant</t>
  </si>
  <si>
    <t xml:space="preserve">04 Gathering Plant</t>
  </si>
  <si>
    <t xml:space="preserve">05 Transmission-Compression</t>
  </si>
  <si>
    <t xml:space="preserve">06 Transmission-Lateral Comp/TW La</t>
  </si>
  <si>
    <t xml:space="preserve">07 Transmission-Plant</t>
  </si>
  <si>
    <t xml:space="preserve">08 Transmission-Right of Way</t>
  </si>
  <si>
    <t xml:space="preserve">09 Transmission-Sales</t>
  </si>
  <si>
    <t xml:space="preserve">10 Transmission-Offshore Gathering</t>
  </si>
  <si>
    <t xml:space="preserve">11 Transmission-Offshore Trans Plant</t>
  </si>
  <si>
    <t xml:space="preserve">12 Blanket Operations</t>
  </si>
  <si>
    <t xml:space="preserve">PAGE 2 of 2</t>
  </si>
  <si>
    <t xml:space="preserve">Project Definition</t>
  </si>
  <si>
    <t xml:space="preserve">Project Title</t>
  </si>
  <si>
    <t xml:space="preserve">Project WBS </t>
  </si>
  <si>
    <t xml:space="preserve">Overhead Rate</t>
  </si>
  <si>
    <t xml:space="preserve">Cost</t>
  </si>
  <si>
    <t xml:space="preserve">PS</t>
  </si>
  <si>
    <t xml:space="preserve">Materials</t>
  </si>
  <si>
    <t xml:space="preserve">Qty</t>
  </si>
  <si>
    <t xml:space="preserve">Unit</t>
  </si>
  <si>
    <t xml:space="preserve">Item</t>
  </si>
  <si>
    <t xml:space="preserve">Current</t>
  </si>
  <si>
    <t xml:space="preserve">Previous</t>
  </si>
  <si>
    <t xml:space="preserve">Element</t>
  </si>
  <si>
    <t xml:space="preserve">Asset</t>
  </si>
  <si>
    <t xml:space="preserve">.06</t>
  </si>
  <si>
    <t xml:space="preserve">53500500</t>
  </si>
  <si>
    <t xml:space="preserve">TOTAL MATERIALS</t>
  </si>
  <si>
    <t xml:space="preserve">FREIGHT </t>
  </si>
  <si>
    <t xml:space="preserve">SALES TAX</t>
  </si>
  <si>
    <t xml:space="preserve">GRAND TOTAL MATERIALS + AFUDC + OH</t>
  </si>
  <si>
    <t xml:space="preserve">ENVIRONMENTAL</t>
  </si>
  <si>
    <t xml:space="preserve">Overhead</t>
  </si>
  <si>
    <t xml:space="preserve">Interest</t>
  </si>
  <si>
    <t xml:space="preserve">Planned Total</t>
  </si>
  <si>
    <t xml:space="preserve">SAP Total</t>
  </si>
  <si>
    <t xml:space="preserve">.01</t>
  </si>
  <si>
    <t xml:space="preserve">ENVR-GENERAL EXPENSE</t>
  </si>
  <si>
    <t xml:space="preserve">.02</t>
  </si>
  <si>
    <t xml:space="preserve">ENVR-PERMITS/AUTH.</t>
  </si>
  <si>
    <t xml:space="preserve">.03</t>
  </si>
  <si>
    <t xml:space="preserve">ENVR.CONST.MONITOR</t>
  </si>
  <si>
    <t xml:space="preserve">TOTAL</t>
  </si>
  <si>
    <t xml:space="preserve">CONSTRUCTION SUPPORT</t>
  </si>
  <si>
    <t xml:space="preserve">COMPANY LABOR</t>
  </si>
  <si>
    <t xml:space="preserve">CONTRACT LABOR</t>
  </si>
  <si>
    <t xml:space="preserve">XRAY (NDT)</t>
  </si>
  <si>
    <t xml:space="preserve">.04</t>
  </si>
  <si>
    <t xml:space="preserve">SURVEY</t>
  </si>
  <si>
    <t xml:space="preserve">.05</t>
  </si>
  <si>
    <t xml:space="preserve">3RD PARTY INSPECT</t>
  </si>
  <si>
    <t xml:space="preserve">TEST</t>
  </si>
  <si>
    <t xml:space="preserve">DISTRICT LABOR AND EQUIPMENT</t>
  </si>
  <si>
    <t xml:space="preserve">ENGINEERING</t>
  </si>
  <si>
    <t xml:space="preserve">AS-BUILTS</t>
  </si>
  <si>
    <t xml:space="preserve">CONTRACT INSTALLATION</t>
  </si>
  <si>
    <t xml:space="preserve">ROW AND OTHER</t>
  </si>
  <si>
    <t xml:space="preserve">.38</t>
  </si>
  <si>
    <t xml:space="preserve">Real Property Purchase</t>
  </si>
  <si>
    <t xml:space="preserve">Right-of-Way</t>
  </si>
  <si>
    <t xml:space="preserve">.07</t>
  </si>
  <si>
    <t xml:space="preserve">Damages, Services, &amp; Other </t>
  </si>
  <si>
    <t xml:space="preserve">CONTINGENCY</t>
  </si>
  <si>
    <t xml:space="preserve">.08</t>
  </si>
  <si>
    <t xml:space="preserve">OTHER</t>
  </si>
  <si>
    <t xml:space="preserve">.09</t>
  </si>
  <si>
    <t xml:space="preserve">OTHER GENERAL</t>
  </si>
  <si>
    <t xml:space="preserve">GAS LOSS</t>
  </si>
  <si>
    <t xml:space="preserve">QUALITY INSPECTION</t>
  </si>
  <si>
    <t xml:space="preserve">SAP FIXED ASSETS SYSTEM                           </t>
  </si>
  <si>
    <t xml:space="preserve">Project Systems Asset Determination Table.</t>
  </si>
  <si>
    <t xml:space="preserve">PS Asset #</t>
  </si>
  <si>
    <t xml:space="preserve">DESCRIPTION                       </t>
  </si>
  <si>
    <t xml:space="preserve">01</t>
  </si>
  <si>
    <t xml:space="preserve">ABSORBERS / ADSORBERS</t>
  </si>
  <si>
    <t xml:space="preserve">ISOM UNITS</t>
  </si>
  <si>
    <t xml:space="preserve">02</t>
  </si>
  <si>
    <t xml:space="preserve">STATIONARY AIR BLOWERS</t>
  </si>
  <si>
    <t xml:space="preserve">CATALYST</t>
  </si>
  <si>
    <t xml:space="preserve">03</t>
  </si>
  <si>
    <t xml:space="preserve">AIR CLEANERS</t>
  </si>
  <si>
    <t xml:space="preserve">GAS LINE PACK</t>
  </si>
  <si>
    <t xml:space="preserve">04</t>
  </si>
  <si>
    <t xml:space="preserve">AIR COMPRESSORS</t>
  </si>
  <si>
    <t xml:space="preserve">05</t>
  </si>
  <si>
    <t xml:space="preserve">AUXILLARY POWER SUPPLY EQUIPMENT</t>
  </si>
  <si>
    <t xml:space="preserve">GAS UNDERGROUND-NON-RECOVERABLE</t>
  </si>
  <si>
    <t xml:space="preserve">06</t>
  </si>
  <si>
    <t xml:space="preserve">BUTANE ISOMERIZATION</t>
  </si>
  <si>
    <t xml:space="preserve">PIPE COATING</t>
  </si>
  <si>
    <t xml:space="preserve">07</t>
  </si>
  <si>
    <t xml:space="preserve">OLEFLEX</t>
  </si>
  <si>
    <t xml:space="preserve">STORAGE GAS WELLS</t>
  </si>
  <si>
    <t xml:space="preserve">08</t>
  </si>
  <si>
    <t xml:space="preserve">FLARE SYSTEM</t>
  </si>
  <si>
    <t xml:space="preserve">HEAT EXCHANGE EQUIPMENT</t>
  </si>
  <si>
    <t xml:space="preserve">09</t>
  </si>
  <si>
    <t xml:space="preserve">LOADING FACILITIES</t>
  </si>
  <si>
    <t xml:space="preserve">HOISTING SYSTEM - YARD</t>
  </si>
  <si>
    <t xml:space="preserve">10</t>
  </si>
  <si>
    <t xml:space="preserve">BOILERS</t>
  </si>
  <si>
    <t xml:space="preserve">LAND IMPROVEMENTS</t>
  </si>
  <si>
    <t xml:space="preserve">11</t>
  </si>
  <si>
    <t xml:space="preserve">BRIDGES - AERIAL XING STRUCTURE</t>
  </si>
  <si>
    <t xml:space="preserve">LAND AND LAND RIGHTS</t>
  </si>
  <si>
    <t xml:space="preserve">12 </t>
  </si>
  <si>
    <t xml:space="preserve">BUILDINGS</t>
  </si>
  <si>
    <t xml:space="preserve">METERING EQUIPMENT</t>
  </si>
  <si>
    <t xml:space="preserve">13 </t>
  </si>
  <si>
    <t xml:space="preserve">CATHODIC PROTECTION EQUIPMENT</t>
  </si>
  <si>
    <t xml:space="preserve">ODERIZERS</t>
  </si>
  <si>
    <t xml:space="preserve">14</t>
  </si>
  <si>
    <t xml:space="preserve">COMMUNICATIONS EQUIPMENT</t>
  </si>
  <si>
    <t xml:space="preserve">OIL CHARGING SYSTEM</t>
  </si>
  <si>
    <t xml:space="preserve">15</t>
  </si>
  <si>
    <t xml:space="preserve">COMPRESSORS AND DRIVERS</t>
  </si>
  <si>
    <t xml:space="preserve">PIPELINE LAUNCHERS &amp; RECEIVERS</t>
  </si>
  <si>
    <t xml:space="preserve">16</t>
  </si>
  <si>
    <t xml:space="preserve">COMPUTER</t>
  </si>
  <si>
    <t xml:space="preserve">PLATFORMS - OFFSHORE</t>
  </si>
  <si>
    <t xml:space="preserve">17 </t>
  </si>
  <si>
    <t xml:space="preserve">CONDENSERS</t>
  </si>
  <si>
    <t xml:space="preserve">PUMPS</t>
  </si>
  <si>
    <t xml:space="preserve">18</t>
  </si>
  <si>
    <t xml:space="preserve">CONTROL EQUIPMENT</t>
  </si>
  <si>
    <t xml:space="preserve">REGULATORS</t>
  </si>
  <si>
    <t xml:space="preserve">19</t>
  </si>
  <si>
    <t xml:space="preserve">COOLING SYSTEMS - PACKAGED UNITS</t>
  </si>
  <si>
    <t xml:space="preserve">REVETMENTS</t>
  </si>
  <si>
    <t xml:space="preserve">20</t>
  </si>
  <si>
    <t xml:space="preserve">DEHYDRATOR</t>
  </si>
  <si>
    <t xml:space="preserve">SEPERATORS, SCRUBBERS, GAS CLEANERS</t>
  </si>
  <si>
    <t xml:space="preserve">DETECTION EQUIPMENT</t>
  </si>
  <si>
    <t xml:space="preserve">DISPOSAL TREATMENT - EQUIP / FACILITY</t>
  </si>
  <si>
    <t xml:space="preserve">GENERAL PLANT ADDITIONS</t>
  </si>
  <si>
    <t xml:space="preserve">DRAINAGE AND SEWERAGE SYSTEMS</t>
  </si>
  <si>
    <t xml:space="preserve">TANKS, RESERVIORS, &amp; VESSLES</t>
  </si>
  <si>
    <t xml:space="preserve">ELECTRICAL</t>
  </si>
  <si>
    <t xml:space="preserve">VALVES - 2 INCH AND OVER</t>
  </si>
  <si>
    <t xml:space="preserve">FRACTIONATION TOWER</t>
  </si>
  <si>
    <t xml:space="preserve">VAPORIZERS</t>
  </si>
  <si>
    <t xml:space="preserve">GAS PROCESSING UNIT</t>
  </si>
  <si>
    <t xml:space="preserve">WATER SUPPLY TREATMENT SYSTEMS</t>
  </si>
  <si>
    <t xml:space="preserve">GAS TREATING UNITS / SYSTEMS</t>
  </si>
  <si>
    <t xml:space="preserve">GAS PIPE</t>
  </si>
  <si>
    <t xml:space="preserve">ALLOCABLE MATERIALS (BOLTS, GASKETS, ECT)</t>
  </si>
  <si>
    <t xml:space="preserve">Recommended PS Asset WBS Structure</t>
  </si>
  <si>
    <t xml:space="preserve">Pipeline:</t>
  </si>
  <si>
    <t xml:space="preserve">Meter Station:</t>
  </si>
  <si>
    <t xml:space="preserve">Valves Tap</t>
  </si>
  <si>
    <t xml:space="preserve">Storage Tank Battery:</t>
  </si>
  <si>
    <t xml:space="preserve">Scrubber/ Separator Station:</t>
  </si>
  <si>
    <t xml:space="preserve">Regulator Stations:</t>
  </si>
  <si>
    <t xml:space="preserve">08 Flare System</t>
  </si>
  <si>
    <t xml:space="preserve">31 Gas Loss</t>
  </si>
  <si>
    <t xml:space="preserve">13 Cathodic Protection Equipment</t>
  </si>
  <si>
    <t xml:space="preserve">12 Buildings</t>
  </si>
  <si>
    <t xml:space="preserve">11 Bridges - Aerial Crossing Structure</t>
  </si>
  <si>
    <t xml:space="preserve">33 Pipe Coating</t>
  </si>
  <si>
    <t xml:space="preserve">18 Control Equipment</t>
  </si>
  <si>
    <t xml:space="preserve">38 Land &amp; Land Rights</t>
  </si>
  <si>
    <t xml:space="preserve">14 Communication Equipment</t>
  </si>
  <si>
    <t xml:space="preserve">21 Detection Equipment</t>
  </si>
  <si>
    <t xml:space="preserve">51 Valves - 2" inches and over</t>
  </si>
  <si>
    <t xml:space="preserve">16 Computer Equipment</t>
  </si>
  <si>
    <t xml:space="preserve">20 Dehydrator</t>
  </si>
  <si>
    <t xml:space="preserve">54 Gas Pipe</t>
  </si>
  <si>
    <t xml:space="preserve">39 Metering Equipment</t>
  </si>
  <si>
    <t xml:space="preserve">50 Tanks</t>
  </si>
  <si>
    <t xml:space="preserve">47 Separators, Scrubbers, Gas Cleaners</t>
  </si>
  <si>
    <t xml:space="preserve">42 Pipeline Launchers and Receivers</t>
  </si>
  <si>
    <t xml:space="preserve">45 Regulators</t>
  </si>
  <si>
    <t xml:space="preserve">48 Farm Taps</t>
  </si>
  <si>
    <t xml:space="preserve">49 Station Service Lines</t>
  </si>
  <si>
    <t xml:space="preserve">40 Odorizers</t>
  </si>
  <si>
    <t xml:space="preserve">Compressor Station:</t>
  </si>
  <si>
    <t xml:space="preserve">Dehydrator Station:</t>
  </si>
  <si>
    <t xml:space="preserve">Pigging Facilities:</t>
  </si>
  <si>
    <t xml:space="preserve">Secondary Containment Facility:</t>
  </si>
  <si>
    <t xml:space="preserve">Gas Storage Facility:</t>
  </si>
  <si>
    <t xml:space="preserve">04 Air Compression Equipment</t>
  </si>
  <si>
    <t xml:space="preserve">05 Auxiliary Power Supply Equipment</t>
  </si>
  <si>
    <t xml:space="preserve">15 Compressors and Drivers</t>
  </si>
  <si>
    <t xml:space="preserve">19 Cooling Systems</t>
  </si>
  <si>
    <t xml:space="preserve">23 Drainage and Sewer Systems</t>
  </si>
  <si>
    <t xml:space="preserve">24 Electrical Systems</t>
  </si>
  <si>
    <t xml:space="preserve">30 Gas Line Pack</t>
  </si>
  <si>
    <t xml:space="preserve">32 Gas Underground- Non-Recoverable</t>
  </si>
  <si>
    <t xml:space="preserve">36 Hoisting System</t>
  </si>
  <si>
    <t xml:space="preserve">44 Pumps</t>
  </si>
  <si>
    <t xml:space="preserve">Settlement </t>
  </si>
  <si>
    <t xml:space="preserve">Percentage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</si>
</sst>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General_)"/>
    <numFmt numFmtId="166" formatCode="#"/>
    <numFmt numFmtId="167" formatCode="@"/>
    <numFmt numFmtId="168" formatCode=".00"/>
    <numFmt numFmtId="169" formatCode="[$-409]m/d/yyyy"/>
    <numFmt numFmtId="170" formatCode="\$#,##0_);&quot;($&quot;#,##0\)"/>
    <numFmt numFmtId="171" formatCode="\$#,##0"/>
    <numFmt numFmtId="172" formatCode="0.00"/>
    <numFmt numFmtId="173" formatCode="_(\$* #,##0.00_);_(\$* \(#,##0.00\);_(\$* \-??_);_(@_)"/>
    <numFmt numFmtId="174" formatCode="_(\$* #,##0_);_(\$* \(#,##0\);_(\$* \-_);_(@_)"/>
    <numFmt numFmtId="175" formatCode="0"/>
    <numFmt numFmtId="176" formatCode="#,##0.00"/>
    <numFmt numFmtId="177" formatCode="_(\$* #,##0_);_(\$* \(#,##0\);_(\$* \-??_);_(@_)"/>
    <numFmt numFmtId="178" formatCode="0%"/>
    <numFmt numFmtId="179" formatCode="\$#,##0.00"/>
    <numFmt numFmtId="180" formatCode="0.00%"/>
  </numFmts>
  <fonts count="48">
    <font>
      <sz val="10"/>
      <name val="Comic Sans M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 MT"/>
      <family val="0"/>
    </font>
    <font>
      <b val="true"/>
      <sz val="12"/>
      <name val="Arial MT"/>
      <family val="0"/>
    </font>
    <font>
      <b val="true"/>
      <sz val="12"/>
      <name val="Arial"/>
      <family val="0"/>
    </font>
    <font>
      <sz val="12"/>
      <color rgb="FFFF0000"/>
      <name val="Arial"/>
      <family val="2"/>
    </font>
    <font>
      <sz val="8"/>
      <name val="Arial MT"/>
      <family val="0"/>
    </font>
    <font>
      <sz val="12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b val="true"/>
      <sz val="10"/>
      <name val="Arial MT"/>
      <family val="0"/>
    </font>
    <font>
      <b val="true"/>
      <sz val="16"/>
      <color rgb="FFFF0000"/>
      <name val="Arial MT"/>
      <family val="0"/>
    </font>
    <font>
      <b val="true"/>
      <sz val="16"/>
      <color rgb="FFFF0000"/>
      <name val="Arial"/>
      <family val="2"/>
    </font>
    <font>
      <b val="true"/>
      <sz val="16"/>
      <name val="Arial MT"/>
      <family val="0"/>
    </font>
    <font>
      <sz val="10"/>
      <name val="Arial"/>
      <family val="2"/>
    </font>
    <font>
      <b val="true"/>
      <sz val="8"/>
      <name val="Arial MT"/>
      <family val="0"/>
    </font>
    <font>
      <sz val="12"/>
      <color rgb="FFFF0000"/>
      <name val="Arial MT"/>
      <family val="0"/>
    </font>
    <font>
      <sz val="12"/>
      <color rgb="FF000000"/>
      <name val="Arial"/>
      <family val="2"/>
    </font>
    <font>
      <sz val="10"/>
      <color rgb="FFFF0000"/>
      <name val="Arial"/>
      <family val="0"/>
    </font>
    <font>
      <b val="true"/>
      <sz val="12"/>
      <color rgb="FFFF0000"/>
      <name val="Arial MT"/>
      <family val="0"/>
    </font>
    <font>
      <sz val="12"/>
      <color rgb="FFFF0000"/>
      <name val="Arial"/>
      <family val="0"/>
    </font>
    <font>
      <b val="true"/>
      <sz val="12"/>
      <color rgb="FFFF0000"/>
      <name val="Arial"/>
      <family val="0"/>
    </font>
    <font>
      <sz val="10"/>
      <name val="Arial MT"/>
      <family val="0"/>
    </font>
    <font>
      <b val="true"/>
      <sz val="10"/>
      <name val="Comic Sans MS"/>
      <family val="0"/>
    </font>
    <font>
      <sz val="10"/>
      <color rgb="FFFF0000"/>
      <name val="Arial MT"/>
      <family val="0"/>
    </font>
    <font>
      <u val="single"/>
      <sz val="10"/>
      <name val="Comic Sans MS"/>
      <family val="4"/>
    </font>
    <font>
      <sz val="10"/>
      <name val="Comic Sans MS"/>
      <family val="4"/>
    </font>
    <font>
      <sz val="11"/>
      <name val="Comic Sans MS"/>
      <family val="0"/>
    </font>
    <font>
      <b val="true"/>
      <sz val="11"/>
      <name val="Arial"/>
      <family val="2"/>
    </font>
    <font>
      <sz val="11"/>
      <name val="Arial MT"/>
      <family val="0"/>
    </font>
    <font>
      <sz val="11"/>
      <name val="Arial"/>
      <family val="2"/>
    </font>
    <font>
      <sz val="11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b val="true"/>
      <sz val="8"/>
      <color rgb="FFFF00FF"/>
      <name val="Arial"/>
      <family val="2"/>
    </font>
    <font>
      <b val="true"/>
      <sz val="10"/>
      <color rgb="FFFF0000"/>
      <name val="Arial MT"/>
      <family val="0"/>
    </font>
    <font>
      <sz val="10"/>
      <name val="MS Serif"/>
      <family val="1"/>
    </font>
    <font>
      <b val="true"/>
      <sz val="10"/>
      <name val="MS Serif"/>
      <family val="1"/>
    </font>
    <font>
      <b val="true"/>
      <sz val="20"/>
      <name val="Arial"/>
      <family val="2"/>
    </font>
    <font>
      <b val="true"/>
      <sz val="10"/>
      <color rgb="FFFF000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/>
      <bottom style="double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/>
      <right/>
      <top style="thin"/>
      <bottom style="dashed"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4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2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7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7" fillId="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5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1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3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2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1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1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1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7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8" fillId="5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7" fillId="0" borderId="4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17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7" fillId="0" borderId="5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7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37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7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4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7" fillId="5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9" fillId="5" borderId="5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7" fillId="0" borderId="28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7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7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4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9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7" fillId="0" borderId="12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0" borderId="4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5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9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5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7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9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0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0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0" fillId="0" borderId="4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7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2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8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7" fillId="0" borderId="18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38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6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39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9" fillId="5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0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9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0" fillId="0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0" fillId="0" borderId="5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37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7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7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7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2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9" fillId="5" borderId="6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6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6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9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9" fillId="5" borderId="6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0" fillId="0" borderId="6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43" fillId="0" borderId="7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2" fillId="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5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5" borderId="7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9" fillId="5" borderId="7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9" fillId="5" borderId="7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3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8" fontId="35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6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33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2" borderId="6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2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1" fillId="2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1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7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7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7" fillId="0" borderId="3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37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0" fillId="6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7" fillId="6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183600</xdr:colOff>
          <xdr:row>1</xdr:row>
          <xdr:rowOff>0</xdr:rowOff>
        </xdr:from>
        <xdr:to>
          <xdr:col>8</xdr:col>
          <xdr:colOff>-162360</xdr:colOff>
          <xdr:row>2</xdr:row>
          <xdr:rowOff>95040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19080</xdr:colOff>
          <xdr:row>9</xdr:row>
          <xdr:rowOff>9720</xdr:rowOff>
        </xdr:from>
        <xdr:to>
          <xdr:col>18</xdr:col>
          <xdr:colOff>522720</xdr:colOff>
          <xdr:row>10</xdr:row>
          <xdr:rowOff>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338760</xdr:colOff>
      <xdr:row>8</xdr:row>
      <xdr:rowOff>56880</xdr:rowOff>
    </xdr:from>
    <xdr:to>
      <xdr:col>1</xdr:col>
      <xdr:colOff>339480</xdr:colOff>
      <xdr:row>30</xdr:row>
      <xdr:rowOff>123840</xdr:rowOff>
    </xdr:to>
    <xdr:sp>
      <xdr:nvSpPr>
        <xdr:cNvPr id="0" name="Line 14"/>
        <xdr:cNvSpPr/>
      </xdr:nvSpPr>
      <xdr:spPr>
        <a:xfrm>
          <a:off x="1016280" y="1612080"/>
          <a:ext cx="720" cy="4942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350640</xdr:colOff>
      <xdr:row>8</xdr:row>
      <xdr:rowOff>57240</xdr:rowOff>
    </xdr:from>
    <xdr:to>
      <xdr:col>1</xdr:col>
      <xdr:colOff>351360</xdr:colOff>
      <xdr:row>30</xdr:row>
      <xdr:rowOff>114480</xdr:rowOff>
    </xdr:to>
    <xdr:sp>
      <xdr:nvSpPr>
        <xdr:cNvPr id="1" name="Line 2"/>
        <xdr:cNvSpPr/>
      </xdr:nvSpPr>
      <xdr:spPr>
        <a:xfrm>
          <a:off x="1051560" y="1695600"/>
          <a:ext cx="720" cy="424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5" customHeight="true" zeroHeight="false" outlineLevelRow="0" outlineLevelCol="0"/>
  <cols>
    <col collapsed="false" customWidth="true" hidden="false" outlineLevel="0" max="3" min="3" style="0" width="13.11"/>
    <col collapsed="false" customWidth="true" hidden="false" outlineLevel="0" max="4" min="4" style="0" width="6.99"/>
    <col collapsed="false" customWidth="true" hidden="false" outlineLevel="0" max="6" min="6" style="0" width="4.99"/>
    <col collapsed="false" customWidth="true" hidden="false" outlineLevel="0" max="8" min="8" style="0" width="18.37"/>
    <col collapsed="false" customWidth="true" hidden="false" outlineLevel="0" max="9" min="9" style="0" width="4.87"/>
    <col collapsed="false" customWidth="true" hidden="false" outlineLevel="0" max="10" min="10" style="0" width="4.49"/>
    <col collapsed="false" customWidth="true" hidden="false" outlineLevel="0" max="11" min="11" style="0" width="3.99"/>
    <col collapsed="false" customWidth="true" hidden="false" outlineLevel="0" max="12" min="12" style="0" width="5.49"/>
    <col collapsed="false" customWidth="true" hidden="false" outlineLevel="0" max="13" min="13" style="0" width="13.24"/>
    <col collapsed="false" customWidth="true" hidden="false" outlineLevel="0" max="14" min="14" style="0" width="5.49"/>
    <col collapsed="false" customWidth="true" hidden="false" outlineLevel="0" max="15" min="15" style="0" width="8.11"/>
    <col collapsed="false" customWidth="true" hidden="false" outlineLevel="0" max="16" min="16" style="0" width="4.87"/>
    <col collapsed="false" customWidth="true" hidden="false" outlineLevel="0" max="17" min="17" style="0" width="5.12"/>
    <col collapsed="false" customWidth="true" hidden="false" outlineLevel="0" max="18" min="18" style="0" width="8.62"/>
    <col collapsed="false" customWidth="true" hidden="false" outlineLevel="0" max="19" min="19" style="0" width="6.87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3"/>
      <c r="L1" s="4" t="s">
        <v>1</v>
      </c>
      <c r="M1" s="5"/>
      <c r="N1" s="4" t="s">
        <v>2</v>
      </c>
      <c r="O1" s="5"/>
      <c r="P1" s="4" t="s">
        <v>3</v>
      </c>
      <c r="Q1" s="5"/>
      <c r="R1" s="5"/>
      <c r="S1" s="6" t="s">
        <v>4</v>
      </c>
    </row>
    <row r="2" customFormat="false" ht="16.5" hidden="false" customHeight="false" outlineLevel="0" collapsed="false">
      <c r="A2" s="7" t="s">
        <v>5</v>
      </c>
      <c r="B2" s="7"/>
      <c r="C2" s="7"/>
      <c r="D2" s="7"/>
      <c r="E2" s="7"/>
      <c r="F2" s="7"/>
      <c r="G2" s="7"/>
      <c r="H2" s="8"/>
      <c r="I2" s="9"/>
      <c r="J2" s="9"/>
      <c r="K2" s="10"/>
      <c r="L2" s="11" t="s">
        <v>6</v>
      </c>
      <c r="M2" s="10"/>
      <c r="N2" s="12" t="s">
        <v>7</v>
      </c>
      <c r="O2" s="13" t="s">
        <v>7</v>
      </c>
      <c r="P2" s="11" t="s">
        <v>7</v>
      </c>
      <c r="R2" s="10" t="s">
        <v>7</v>
      </c>
      <c r="S2" s="14"/>
    </row>
    <row r="3" customFormat="false" ht="17.25" hidden="false" customHeight="false" outlineLevel="0" collapsed="false">
      <c r="A3" s="15"/>
      <c r="B3" s="16"/>
      <c r="C3" s="17"/>
      <c r="D3" s="18"/>
      <c r="E3" s="10"/>
      <c r="F3" s="19"/>
      <c r="G3" s="17"/>
      <c r="H3" s="17"/>
      <c r="I3" s="10"/>
      <c r="J3" s="10"/>
      <c r="K3" s="10"/>
      <c r="L3" s="18"/>
      <c r="M3" s="20"/>
      <c r="N3" s="19"/>
      <c r="O3" s="20"/>
      <c r="P3" s="10"/>
      <c r="Q3" s="21"/>
      <c r="R3" s="20"/>
      <c r="S3" s="22"/>
    </row>
    <row r="4" customFormat="false" ht="21.75" hidden="false" customHeight="false" outlineLevel="0" collapsed="false">
      <c r="A4" s="23"/>
      <c r="B4" s="24" t="s">
        <v>8</v>
      </c>
      <c r="C4" s="25"/>
      <c r="D4" s="25"/>
      <c r="E4" s="25"/>
      <c r="F4" s="10"/>
      <c r="G4" s="26" t="s">
        <v>9</v>
      </c>
      <c r="H4" s="27"/>
      <c r="I4" s="27"/>
      <c r="J4" s="27"/>
      <c r="K4" s="27"/>
      <c r="L4" s="27"/>
      <c r="M4" s="26" t="s">
        <v>10</v>
      </c>
      <c r="N4" s="28" t="str">
        <f aca="false">IF(C104=2,CONCATENATE(C4,".","02"),IF(C104=1,CONCATENATE(C4,".","01"),IF(C104=3,CONCATENATE(C4,".","03"))))</f>
        <v>.03</v>
      </c>
      <c r="O4" s="28"/>
      <c r="P4" s="28"/>
      <c r="Q4" s="28"/>
      <c r="R4" s="29" t="str">
        <f aca="false">IF(C104=2,"Removal",IF(C104=1,"Install",IF(C104=3,"Study"," ")))</f>
        <v>Study</v>
      </c>
      <c r="S4" s="30"/>
    </row>
    <row r="5" customFormat="false" ht="17.25" hidden="false" customHeight="false" outlineLevel="0" collapsed="false">
      <c r="A5" s="31" t="s">
        <v>7</v>
      </c>
      <c r="B5" s="20"/>
      <c r="C5" s="20"/>
      <c r="D5" s="16"/>
      <c r="E5" s="20" t="s">
        <v>7</v>
      </c>
      <c r="F5" s="20" t="s">
        <v>7</v>
      </c>
      <c r="G5" s="16"/>
      <c r="H5" s="20" t="s">
        <v>7</v>
      </c>
      <c r="I5" s="20" t="s">
        <v>7</v>
      </c>
      <c r="J5" s="16"/>
      <c r="K5" s="16"/>
      <c r="L5" s="20" t="s">
        <v>7</v>
      </c>
      <c r="M5" s="20" t="s">
        <v>7</v>
      </c>
      <c r="N5" s="16"/>
      <c r="O5" s="16"/>
      <c r="P5" s="16"/>
      <c r="Q5" s="10"/>
      <c r="R5" s="16"/>
      <c r="S5" s="32" t="n">
        <f aca="false">(P7-M7)+1</f>
        <v>1</v>
      </c>
    </row>
    <row r="6" customFormat="false" ht="16.5" hidden="false" customHeight="false" outlineLevel="0" collapsed="false">
      <c r="A6" s="33" t="s">
        <v>11</v>
      </c>
      <c r="B6" s="33"/>
      <c r="C6" s="33"/>
      <c r="D6" s="34" t="s">
        <v>12</v>
      </c>
      <c r="E6" s="35"/>
      <c r="F6" s="35"/>
      <c r="G6" s="35"/>
      <c r="H6" s="36" t="s">
        <v>13</v>
      </c>
      <c r="I6" s="36" t="s">
        <v>14</v>
      </c>
      <c r="J6" s="36"/>
      <c r="K6" s="36"/>
      <c r="L6" s="36"/>
      <c r="M6" s="37" t="s">
        <v>15</v>
      </c>
      <c r="N6" s="37"/>
      <c r="O6" s="37"/>
      <c r="P6" s="38" t="s">
        <v>16</v>
      </c>
      <c r="Q6" s="38"/>
      <c r="R6" s="38"/>
      <c r="S6" s="38"/>
    </row>
    <row r="7" customFormat="false" ht="21.75" hidden="false" customHeight="true" outlineLevel="0" collapsed="false">
      <c r="A7" s="39" t="s">
        <v>7</v>
      </c>
      <c r="B7" s="39"/>
      <c r="C7" s="39"/>
      <c r="D7" s="40" t="s">
        <v>7</v>
      </c>
      <c r="E7" s="41"/>
      <c r="F7" s="41"/>
      <c r="G7" s="41"/>
      <c r="H7" s="42"/>
      <c r="I7" s="42" t="s">
        <v>7</v>
      </c>
      <c r="J7" s="42"/>
      <c r="K7" s="42"/>
      <c r="L7" s="42"/>
      <c r="M7" s="43"/>
      <c r="N7" s="43"/>
      <c r="O7" s="43"/>
      <c r="P7" s="44"/>
      <c r="Q7" s="44"/>
      <c r="R7" s="44"/>
      <c r="S7" s="44"/>
    </row>
    <row r="8" customFormat="false" ht="15" hidden="false" customHeight="true" outlineLevel="0" collapsed="false">
      <c r="A8" s="33" t="s">
        <v>17</v>
      </c>
      <c r="B8" s="33"/>
      <c r="C8" s="33"/>
      <c r="D8" s="33"/>
      <c r="E8" s="45" t="s">
        <v>18</v>
      </c>
      <c r="F8" s="45"/>
      <c r="G8" s="45"/>
      <c r="H8" s="36" t="s">
        <v>19</v>
      </c>
      <c r="I8" s="46" t="s">
        <v>20</v>
      </c>
      <c r="J8" s="46"/>
      <c r="K8" s="46"/>
      <c r="L8" s="47" t="s">
        <v>21</v>
      </c>
      <c r="M8" s="47"/>
      <c r="N8" s="48" t="s">
        <v>22</v>
      </c>
      <c r="O8" s="48"/>
      <c r="P8" s="48"/>
      <c r="Q8" s="49" t="s">
        <v>23</v>
      </c>
      <c r="R8" s="49"/>
      <c r="S8" s="49"/>
    </row>
    <row r="9" customFormat="false" ht="15" hidden="false" customHeight="false" outlineLevel="0" collapsed="false">
      <c r="A9" s="33"/>
      <c r="B9" s="33"/>
      <c r="C9" s="33"/>
      <c r="D9" s="33"/>
      <c r="E9" s="45"/>
      <c r="F9" s="45"/>
      <c r="G9" s="45"/>
      <c r="H9" s="36"/>
      <c r="I9" s="46"/>
      <c r="J9" s="46"/>
      <c r="K9" s="46"/>
      <c r="L9" s="47"/>
      <c r="M9" s="47"/>
      <c r="N9" s="48"/>
      <c r="O9" s="48"/>
      <c r="P9" s="48"/>
      <c r="Q9" s="49"/>
      <c r="R9" s="49"/>
      <c r="S9" s="49"/>
    </row>
    <row r="10" customFormat="false" ht="21.75" hidden="false" customHeight="true" outlineLevel="0" collapsed="false">
      <c r="A10" s="50" t="s">
        <v>24</v>
      </c>
      <c r="B10" s="50"/>
      <c r="C10" s="50"/>
      <c r="D10" s="50"/>
      <c r="E10" s="51" t="n">
        <v>10802</v>
      </c>
      <c r="F10" s="51"/>
      <c r="G10" s="51"/>
      <c r="H10" s="52" t="s">
        <v>7</v>
      </c>
      <c r="I10" s="51" t="s">
        <v>7</v>
      </c>
      <c r="J10" s="51"/>
      <c r="K10" s="51"/>
      <c r="L10" s="53" t="n">
        <v>111519</v>
      </c>
      <c r="M10" s="53"/>
      <c r="N10" s="53" t="s">
        <v>7</v>
      </c>
      <c r="O10" s="53"/>
      <c r="P10" s="53"/>
      <c r="Q10" s="54" t="s">
        <v>7</v>
      </c>
      <c r="R10" s="54"/>
      <c r="S10" s="54"/>
    </row>
    <row r="11" customFormat="false" ht="16.5" hidden="false" customHeight="false" outlineLevel="0" collapsed="false">
      <c r="A11" s="55" t="s">
        <v>25</v>
      </c>
      <c r="B11" s="55"/>
      <c r="C11" s="55"/>
      <c r="D11" s="55"/>
      <c r="E11" s="56" t="s">
        <v>26</v>
      </c>
      <c r="F11" s="56"/>
      <c r="G11" s="56"/>
      <c r="H11" s="56" t="s">
        <v>27</v>
      </c>
      <c r="I11" s="45" t="s">
        <v>28</v>
      </c>
      <c r="J11" s="45"/>
      <c r="K11" s="45" t="s">
        <v>29</v>
      </c>
      <c r="L11" s="45"/>
      <c r="M11" s="45"/>
      <c r="N11" s="45"/>
      <c r="O11" s="45" t="s">
        <v>30</v>
      </c>
      <c r="P11" s="45"/>
      <c r="Q11" s="45"/>
      <c r="R11" s="57" t="s">
        <v>31</v>
      </c>
      <c r="S11" s="57"/>
    </row>
    <row r="12" customFormat="false" ht="27" hidden="false" customHeight="true" outlineLevel="0" collapsed="false">
      <c r="A12" s="58" t="s">
        <v>7</v>
      </c>
      <c r="B12" s="58"/>
      <c r="C12" s="58"/>
      <c r="D12" s="58"/>
      <c r="E12" s="59"/>
      <c r="F12" s="59"/>
      <c r="G12" s="59"/>
      <c r="H12" s="59" t="s">
        <v>7</v>
      </c>
      <c r="I12" s="60" t="s">
        <v>7</v>
      </c>
      <c r="J12" s="60"/>
      <c r="K12" s="60" t="s">
        <v>7</v>
      </c>
      <c r="L12" s="60"/>
      <c r="M12" s="60"/>
      <c r="N12" s="60"/>
      <c r="O12" s="60" t="s">
        <v>7</v>
      </c>
      <c r="P12" s="60"/>
      <c r="Q12" s="60"/>
      <c r="R12" s="61" t="s">
        <v>7</v>
      </c>
      <c r="S12" s="61"/>
    </row>
    <row r="13" customFormat="false" ht="16.9" hidden="false" customHeight="true" outlineLevel="0" collapsed="false">
      <c r="A13" s="62" t="s">
        <v>32</v>
      </c>
      <c r="B13" s="62" t="s">
        <v>33</v>
      </c>
      <c r="C13" s="62"/>
      <c r="D13" s="63"/>
      <c r="E13" s="56" t="s">
        <v>34</v>
      </c>
      <c r="F13" s="56"/>
      <c r="G13" s="56"/>
      <c r="H13" s="64"/>
      <c r="I13" s="65"/>
      <c r="J13" s="66"/>
      <c r="K13" s="65"/>
      <c r="L13" s="67"/>
      <c r="M13" s="67"/>
      <c r="N13" s="66"/>
      <c r="O13" s="65"/>
      <c r="P13" s="67"/>
      <c r="Q13" s="66"/>
      <c r="R13" s="68"/>
      <c r="S13" s="69"/>
    </row>
    <row r="14" customFormat="false" ht="19.9" hidden="false" customHeight="true" outlineLevel="0" collapsed="false">
      <c r="A14" s="62" t="s">
        <v>35</v>
      </c>
      <c r="B14" s="62" t="s">
        <v>36</v>
      </c>
      <c r="C14" s="62"/>
      <c r="D14" s="63"/>
      <c r="E14" s="70"/>
      <c r="F14" s="70"/>
      <c r="G14" s="70"/>
      <c r="H14" s="71" t="s">
        <v>37</v>
      </c>
      <c r="I14" s="51"/>
      <c r="J14" s="72"/>
      <c r="K14" s="73" t="s">
        <v>7</v>
      </c>
      <c r="L14" s="73"/>
      <c r="M14" s="73"/>
      <c r="N14" s="73"/>
      <c r="O14" s="73" t="s">
        <v>7</v>
      </c>
      <c r="P14" s="73"/>
      <c r="Q14" s="73"/>
      <c r="R14" s="74" t="s">
        <v>7</v>
      </c>
      <c r="S14" s="75"/>
    </row>
    <row r="15" customFormat="false" ht="8.25" hidden="false" customHeight="true" outlineLevel="0" collapsed="false">
      <c r="A15" s="7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6"/>
      <c r="O15" s="16"/>
      <c r="P15" s="16"/>
      <c r="Q15" s="16"/>
      <c r="R15" s="16"/>
      <c r="S15" s="22"/>
    </row>
    <row r="16" customFormat="false" ht="16.5" hidden="false" customHeight="false" outlineLevel="0" collapsed="false">
      <c r="A16" s="76" t="s">
        <v>38</v>
      </c>
      <c r="B16" s="10"/>
      <c r="C16" s="10"/>
      <c r="D16" s="10"/>
      <c r="E16" s="77" t="s">
        <v>39</v>
      </c>
      <c r="F16" s="78" t="s">
        <v>7</v>
      </c>
      <c r="G16" s="10"/>
      <c r="H16" s="77" t="s">
        <v>40</v>
      </c>
      <c r="I16" s="78" t="s">
        <v>7</v>
      </c>
      <c r="J16" s="79"/>
      <c r="K16" s="10"/>
      <c r="L16" s="10"/>
      <c r="M16" s="10"/>
      <c r="N16" s="10"/>
      <c r="O16" s="77" t="s">
        <v>41</v>
      </c>
      <c r="P16" s="78" t="s">
        <v>7</v>
      </c>
      <c r="Q16" s="79"/>
      <c r="R16" s="10"/>
      <c r="S16" s="80"/>
    </row>
    <row r="17" customFormat="false" ht="6.75" hidden="false" customHeight="true" outlineLevel="0" collapsed="false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0"/>
    </row>
    <row r="18" customFormat="false" ht="16.5" hidden="false" customHeight="false" outlineLevel="0" collapsed="false">
      <c r="A18" s="83" t="s">
        <v>42</v>
      </c>
      <c r="B18" s="84"/>
      <c r="C18" s="85"/>
      <c r="D18" s="85"/>
      <c r="E18" s="85"/>
      <c r="F18" s="86" t="s">
        <v>7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7"/>
    </row>
    <row r="19" customFormat="false" ht="20.25" hidden="false" customHeight="true" outlineLevel="0" collapsed="false">
      <c r="A19" s="88"/>
      <c r="B19" s="89"/>
      <c r="C19" s="89"/>
      <c r="D19" s="90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91"/>
    </row>
    <row r="20" customFormat="false" ht="20.25" hidden="false" customHeight="true" outlineLevel="0" collapsed="false">
      <c r="A20" s="92" t="s">
        <v>7</v>
      </c>
      <c r="B20" s="89"/>
      <c r="C20" s="89"/>
      <c r="D20" s="90"/>
      <c r="E20" s="89"/>
      <c r="F20" s="89"/>
      <c r="G20" s="89"/>
      <c r="H20" s="93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91"/>
    </row>
    <row r="21" customFormat="false" ht="20.25" hidden="false" customHeight="true" outlineLevel="0" collapsed="false">
      <c r="A21" s="88"/>
      <c r="B21" s="89"/>
      <c r="C21" s="89"/>
      <c r="D21" s="90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1"/>
    </row>
    <row r="22" customFormat="false" ht="20.25" hidden="false" customHeight="true" outlineLevel="0" collapsed="false">
      <c r="A22" s="88" t="s">
        <v>7</v>
      </c>
      <c r="B22" s="89"/>
      <c r="C22" s="89"/>
      <c r="D22" s="90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91"/>
    </row>
    <row r="23" customFormat="false" ht="20.25" hidden="false" customHeight="true" outlineLevel="0" collapsed="false">
      <c r="A23" s="88" t="s">
        <v>7</v>
      </c>
      <c r="B23" s="89"/>
      <c r="C23" s="89"/>
      <c r="D23" s="90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91"/>
    </row>
    <row r="24" customFormat="false" ht="20.25" hidden="false" customHeight="true" outlineLevel="0" collapsed="false">
      <c r="A24" s="88" t="s">
        <v>7</v>
      </c>
      <c r="B24" s="89"/>
      <c r="C24" s="89"/>
      <c r="D24" s="90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91"/>
    </row>
    <row r="25" customFormat="false" ht="20.25" hidden="false" customHeight="true" outlineLevel="0" collapsed="false">
      <c r="A25" s="92" t="s">
        <v>7</v>
      </c>
      <c r="B25" s="89"/>
      <c r="C25" s="89"/>
      <c r="D25" s="90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1"/>
    </row>
    <row r="26" customFormat="false" ht="20.25" hidden="false" customHeight="true" outlineLevel="0" collapsed="false">
      <c r="A26" s="88" t="s">
        <v>7</v>
      </c>
      <c r="B26" s="89"/>
      <c r="C26" s="89"/>
      <c r="D26" s="90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91"/>
    </row>
    <row r="27" customFormat="false" ht="20.25" hidden="false" customHeight="true" outlineLevel="0" collapsed="false">
      <c r="A27" s="92" t="s">
        <v>7</v>
      </c>
      <c r="B27" s="89"/>
      <c r="C27" s="89"/>
      <c r="D27" s="90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1"/>
    </row>
    <row r="28" customFormat="false" ht="20.25" hidden="false" customHeight="true" outlineLevel="0" collapsed="false">
      <c r="A28" s="94" t="s">
        <v>7</v>
      </c>
      <c r="B28" s="95"/>
      <c r="C28" s="95"/>
      <c r="D28" s="96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7"/>
    </row>
    <row r="29" customFormat="false" ht="16.5" hidden="false" customHeight="false" outlineLevel="0" collapsed="false">
      <c r="A29" s="98" t="s">
        <v>43</v>
      </c>
      <c r="B29" s="99"/>
      <c r="C29" s="85"/>
      <c r="D29" s="86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7"/>
    </row>
    <row r="30" customFormat="false" ht="19.5" hidden="false" customHeight="true" outlineLevel="0" collapsed="false">
      <c r="A30" s="100" t="s">
        <v>7</v>
      </c>
      <c r="B30" s="101"/>
      <c r="C30" s="102"/>
      <c r="D30" s="103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4"/>
    </row>
    <row r="31" customFormat="false" ht="19.5" hidden="false" customHeight="true" outlineLevel="0" collapsed="false">
      <c r="A31" s="100" t="s">
        <v>7</v>
      </c>
      <c r="B31" s="101"/>
      <c r="C31" s="102"/>
      <c r="D31" s="103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4"/>
    </row>
    <row r="32" customFormat="false" ht="19.5" hidden="false" customHeight="true" outlineLevel="0" collapsed="false">
      <c r="A32" s="100" t="s">
        <v>7</v>
      </c>
      <c r="B32" s="101"/>
      <c r="C32" s="102"/>
      <c r="D32" s="103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4"/>
    </row>
    <row r="33" customFormat="false" ht="19.15" hidden="false" customHeight="true" outlineLevel="0" collapsed="false">
      <c r="A33" s="100" t="s">
        <v>7</v>
      </c>
      <c r="B33" s="101"/>
      <c r="C33" s="102"/>
      <c r="D33" s="103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4"/>
    </row>
    <row r="34" customFormat="false" ht="19.5" hidden="false" customHeight="true" outlineLevel="0" collapsed="false">
      <c r="A34" s="100" t="s">
        <v>7</v>
      </c>
      <c r="B34" s="101"/>
      <c r="C34" s="102"/>
      <c r="D34" s="103"/>
      <c r="E34" s="102"/>
      <c r="F34" s="102"/>
      <c r="G34" s="102"/>
      <c r="H34" s="102"/>
      <c r="I34" s="102"/>
      <c r="J34" s="102"/>
      <c r="K34" s="102"/>
      <c r="L34" s="102"/>
      <c r="M34" s="102"/>
      <c r="N34" s="105"/>
      <c r="O34" s="102"/>
      <c r="P34" s="102"/>
      <c r="Q34" s="102"/>
      <c r="R34" s="102"/>
      <c r="S34" s="104"/>
    </row>
    <row r="35" customFormat="false" ht="19.5" hidden="false" customHeight="true" outlineLevel="0" collapsed="false">
      <c r="A35" s="100" t="s">
        <v>7</v>
      </c>
      <c r="B35" s="106"/>
      <c r="C35" s="102"/>
      <c r="D35" s="103"/>
      <c r="E35" s="102"/>
      <c r="F35" s="102"/>
      <c r="G35" s="102"/>
      <c r="H35" s="102"/>
      <c r="I35" s="102"/>
      <c r="J35" s="102"/>
      <c r="K35" s="105"/>
      <c r="L35" s="105"/>
      <c r="M35" s="105"/>
      <c r="N35" s="107"/>
      <c r="O35" s="105"/>
      <c r="P35" s="105"/>
      <c r="Q35" s="105"/>
      <c r="R35" s="105"/>
      <c r="S35" s="108"/>
    </row>
    <row r="36" customFormat="false" ht="18" hidden="false" customHeight="false" outlineLevel="0" collapsed="false">
      <c r="A36" s="109" t="s">
        <v>44</v>
      </c>
      <c r="B36" s="110"/>
      <c r="C36" s="110"/>
      <c r="D36" s="110"/>
      <c r="E36" s="110"/>
      <c r="F36" s="110"/>
      <c r="G36" s="110"/>
      <c r="H36" s="110"/>
      <c r="I36" s="111"/>
      <c r="J36" s="112"/>
      <c r="K36" s="113" t="s">
        <v>45</v>
      </c>
      <c r="L36" s="114"/>
      <c r="M36" s="115"/>
      <c r="N36" s="116"/>
      <c r="O36" s="115"/>
      <c r="P36" s="115"/>
      <c r="Q36" s="117"/>
      <c r="R36" s="118"/>
      <c r="S36" s="119"/>
    </row>
    <row r="37" customFormat="false" ht="19.15" hidden="false" customHeight="true" outlineLevel="0" collapsed="false">
      <c r="A37" s="120" t="s">
        <v>46</v>
      </c>
      <c r="B37" s="120"/>
      <c r="C37" s="120"/>
      <c r="D37" s="121" t="s">
        <v>47</v>
      </c>
      <c r="E37" s="121"/>
      <c r="F37" s="121"/>
      <c r="G37" s="121"/>
      <c r="H37" s="121" t="s">
        <v>48</v>
      </c>
      <c r="I37" s="121"/>
      <c r="J37" s="121"/>
      <c r="K37" s="122" t="s">
        <v>49</v>
      </c>
      <c r="L37" s="123"/>
      <c r="M37" s="123"/>
      <c r="N37" s="124" t="s">
        <v>50</v>
      </c>
      <c r="O37" s="125"/>
      <c r="P37" s="10"/>
      <c r="Q37" s="126" t="s">
        <v>51</v>
      </c>
      <c r="R37" s="125"/>
      <c r="S37" s="80"/>
    </row>
    <row r="38" customFormat="false" ht="20.25" hidden="false" customHeight="true" outlineLevel="0" collapsed="false">
      <c r="A38" s="127" t="s">
        <v>52</v>
      </c>
      <c r="B38" s="127"/>
      <c r="C38" s="127"/>
      <c r="D38" s="78" t="s">
        <v>7</v>
      </c>
      <c r="E38" s="78"/>
      <c r="F38" s="78"/>
      <c r="G38" s="78"/>
      <c r="H38" s="78" t="s">
        <v>7</v>
      </c>
      <c r="I38" s="78"/>
      <c r="J38" s="78"/>
      <c r="K38" s="122" t="s">
        <v>53</v>
      </c>
      <c r="L38" s="123"/>
      <c r="M38" s="123"/>
      <c r="N38" s="124" t="s">
        <v>50</v>
      </c>
      <c r="O38" s="128"/>
      <c r="P38" s="10"/>
      <c r="Q38" s="126" t="s">
        <v>51</v>
      </c>
      <c r="R38" s="128"/>
      <c r="S38" s="80"/>
    </row>
    <row r="39" customFormat="false" ht="21.6" hidden="false" customHeight="true" outlineLevel="0" collapsed="false">
      <c r="A39" s="129" t="s">
        <v>54</v>
      </c>
      <c r="B39" s="130"/>
      <c r="C39" s="130"/>
      <c r="D39" s="45" t="s">
        <v>55</v>
      </c>
      <c r="E39" s="45"/>
      <c r="F39" s="45"/>
      <c r="G39" s="45"/>
      <c r="H39" s="45" t="s">
        <v>56</v>
      </c>
      <c r="I39" s="45"/>
      <c r="J39" s="45"/>
      <c r="K39" s="131" t="s">
        <v>57</v>
      </c>
      <c r="L39" s="132"/>
      <c r="M39" s="132"/>
      <c r="N39" s="133"/>
      <c r="O39" s="134"/>
      <c r="P39" s="9"/>
      <c r="Q39" s="135"/>
      <c r="R39" s="136" t="s">
        <v>58</v>
      </c>
      <c r="S39" s="80"/>
    </row>
    <row r="40" customFormat="false" ht="21.75" hidden="false" customHeight="true" outlineLevel="0" collapsed="false">
      <c r="A40" s="127" t="s">
        <v>59</v>
      </c>
      <c r="B40" s="127"/>
      <c r="C40" s="127"/>
      <c r="D40" s="78" t="s">
        <v>7</v>
      </c>
      <c r="E40" s="78"/>
      <c r="F40" s="78"/>
      <c r="G40" s="78"/>
      <c r="H40" s="78" t="s">
        <v>7</v>
      </c>
      <c r="I40" s="78"/>
      <c r="J40" s="78"/>
      <c r="K40" s="110" t="s">
        <v>60</v>
      </c>
      <c r="L40" s="110"/>
      <c r="M40" s="110"/>
      <c r="N40" s="110"/>
      <c r="O40" s="110"/>
      <c r="P40" s="110"/>
      <c r="Q40" s="110"/>
      <c r="R40" s="110"/>
      <c r="S40" s="119"/>
    </row>
    <row r="41" customFormat="false" ht="17.25" hidden="false" customHeight="false" outlineLevel="0" collapsed="false">
      <c r="A41" s="137" t="s">
        <v>61</v>
      </c>
      <c r="B41" s="137"/>
      <c r="C41" s="137"/>
      <c r="D41" s="45" t="s">
        <v>62</v>
      </c>
      <c r="E41" s="45"/>
      <c r="F41" s="45"/>
      <c r="G41" s="45"/>
      <c r="H41" s="45" t="s">
        <v>63</v>
      </c>
      <c r="I41" s="45"/>
      <c r="J41" s="45"/>
      <c r="K41" s="10"/>
      <c r="L41" s="10"/>
      <c r="M41" s="10"/>
      <c r="N41" s="10"/>
      <c r="O41" s="10"/>
      <c r="P41" s="10"/>
      <c r="Q41" s="10"/>
      <c r="R41" s="10" t="s">
        <v>7</v>
      </c>
      <c r="S41" s="80"/>
    </row>
    <row r="42" customFormat="false" ht="22.5" hidden="false" customHeight="true" outlineLevel="0" collapsed="false">
      <c r="A42" s="138" t="s">
        <v>7</v>
      </c>
      <c r="B42" s="138"/>
      <c r="C42" s="138"/>
      <c r="D42" s="139" t="s">
        <v>64</v>
      </c>
      <c r="E42" s="139"/>
      <c r="F42" s="139"/>
      <c r="G42" s="139"/>
      <c r="H42" s="140" t="s">
        <v>7</v>
      </c>
      <c r="I42" s="140"/>
      <c r="J42" s="140"/>
      <c r="K42" s="16" t="s">
        <v>7</v>
      </c>
      <c r="L42" s="16"/>
      <c r="M42" s="16"/>
      <c r="N42" s="16"/>
      <c r="O42" s="16"/>
      <c r="P42" s="16"/>
      <c r="Q42" s="16"/>
      <c r="R42" s="16"/>
      <c r="S42" s="141"/>
    </row>
    <row r="43" customFormat="false" ht="18" hidden="false" customHeight="false" outlineLevel="0" collapsed="false">
      <c r="A43" s="109" t="s">
        <v>65</v>
      </c>
      <c r="B43" s="110"/>
      <c r="C43" s="110"/>
      <c r="D43" s="110"/>
      <c r="E43" s="110"/>
      <c r="F43" s="110"/>
      <c r="G43" s="110"/>
      <c r="H43" s="110"/>
      <c r="I43" s="111"/>
      <c r="J43" s="142"/>
      <c r="K43" s="16"/>
      <c r="L43" s="16"/>
      <c r="M43" s="16"/>
      <c r="N43" s="16"/>
      <c r="O43" s="16"/>
      <c r="P43" s="16"/>
      <c r="Q43" s="16"/>
      <c r="R43" s="16"/>
      <c r="S43" s="141"/>
    </row>
    <row r="44" customFormat="false" ht="17.25" hidden="false" customHeight="false" outlineLevel="0" collapsed="false">
      <c r="A44" s="143" t="s">
        <v>66</v>
      </c>
      <c r="B44" s="143"/>
      <c r="C44" s="143"/>
      <c r="D44" s="144" t="s">
        <v>67</v>
      </c>
      <c r="E44" s="144"/>
      <c r="F44" s="144"/>
      <c r="G44" s="144"/>
      <c r="H44" s="145" t="n">
        <f aca="false">'Page 2'!M73</f>
        <v>0</v>
      </c>
      <c r="I44" s="145"/>
      <c r="J44" s="145"/>
      <c r="K44" s="10"/>
      <c r="L44" s="10"/>
      <c r="M44" s="10"/>
      <c r="N44" s="10"/>
      <c r="O44" s="10"/>
      <c r="P44" s="10"/>
      <c r="Q44" s="10"/>
      <c r="R44" s="10"/>
      <c r="S44" s="141"/>
    </row>
    <row r="45" customFormat="false" ht="20.45" hidden="false" customHeight="true" outlineLevel="0" collapsed="false">
      <c r="A45" s="146"/>
      <c r="B45" s="146"/>
      <c r="C45" s="146"/>
      <c r="D45" s="147" t="s">
        <v>68</v>
      </c>
      <c r="E45" s="147"/>
      <c r="F45" s="147"/>
      <c r="G45" s="147"/>
      <c r="H45" s="148" t="str">
        <f aca="false">"("&amp;'Page 2'!$M$74&amp;")"</f>
        <v>(0)</v>
      </c>
      <c r="I45" s="148"/>
      <c r="J45" s="148"/>
      <c r="K45" s="16"/>
      <c r="L45" s="16"/>
      <c r="M45" s="16"/>
      <c r="N45" s="16"/>
      <c r="O45" s="16"/>
      <c r="P45" s="16"/>
      <c r="Q45" s="16"/>
      <c r="R45" s="16"/>
      <c r="S45" s="141"/>
    </row>
    <row r="46" customFormat="false" ht="17.25" hidden="false" customHeight="false" outlineLevel="0" collapsed="false">
      <c r="A46" s="76"/>
      <c r="B46" s="10"/>
      <c r="C46" s="149"/>
      <c r="D46" s="150" t="s">
        <v>69</v>
      </c>
      <c r="E46" s="150"/>
      <c r="F46" s="150"/>
      <c r="G46" s="150"/>
      <c r="H46" s="151" t="n">
        <f aca="false">H44+H45</f>
        <v>0</v>
      </c>
      <c r="I46" s="151"/>
      <c r="J46" s="151"/>
      <c r="K46" s="152" t="s">
        <v>7</v>
      </c>
      <c r="L46" s="152"/>
      <c r="M46" s="153"/>
      <c r="N46" s="152"/>
      <c r="O46" s="152"/>
      <c r="P46" s="152"/>
      <c r="Q46" s="152"/>
      <c r="R46" s="152"/>
      <c r="S46" s="154"/>
    </row>
    <row r="47" customFormat="false" ht="22.15" hidden="false" customHeight="true" outlineLevel="0" collapsed="false">
      <c r="A47" s="155" t="s">
        <v>70</v>
      </c>
      <c r="B47" s="155"/>
      <c r="C47" s="155"/>
      <c r="D47" s="147" t="s">
        <v>71</v>
      </c>
      <c r="E47" s="147"/>
      <c r="F47" s="147"/>
      <c r="G47" s="147"/>
      <c r="H47" s="148" t="n">
        <f aca="false">'Page 2'!$N$75</f>
        <v>0</v>
      </c>
      <c r="I47" s="148"/>
      <c r="J47" s="148"/>
      <c r="K47" s="156" t="s">
        <v>72</v>
      </c>
      <c r="L47" s="156"/>
      <c r="M47" s="157"/>
      <c r="N47" s="157"/>
      <c r="O47" s="158"/>
      <c r="P47" s="157"/>
      <c r="Q47" s="157"/>
      <c r="R47" s="157"/>
      <c r="S47" s="159"/>
    </row>
    <row r="48" customFormat="false" ht="19.9" hidden="false" customHeight="true" outlineLevel="0" collapsed="false">
      <c r="A48" s="76" t="s">
        <v>73</v>
      </c>
      <c r="B48" s="10"/>
      <c r="C48" s="10" t="s">
        <v>74</v>
      </c>
      <c r="D48" s="160" t="s">
        <v>75</v>
      </c>
      <c r="E48" s="160"/>
      <c r="F48" s="160"/>
      <c r="G48" s="160"/>
      <c r="H48" s="161"/>
      <c r="I48" s="10"/>
      <c r="J48" s="162"/>
      <c r="K48" s="10" t="s">
        <v>76</v>
      </c>
      <c r="L48" s="10"/>
      <c r="M48" s="10"/>
      <c r="N48" s="10"/>
      <c r="O48" s="10"/>
      <c r="P48" s="10"/>
      <c r="Q48" s="10"/>
      <c r="R48" s="10"/>
      <c r="S48" s="80"/>
    </row>
    <row r="49" customFormat="false" ht="22.5" hidden="false" customHeight="true" outlineLevel="0" collapsed="false">
      <c r="A49" s="76"/>
      <c r="B49" s="163" t="s">
        <v>77</v>
      </c>
      <c r="C49" s="162"/>
      <c r="D49" s="160"/>
      <c r="E49" s="160"/>
      <c r="F49" s="160"/>
      <c r="G49" s="160"/>
      <c r="H49" s="164" t="n">
        <f aca="false">$H$46-$H$47</f>
        <v>0</v>
      </c>
      <c r="I49" s="164"/>
      <c r="J49" s="164"/>
      <c r="K49" s="165" t="s">
        <v>7</v>
      </c>
      <c r="L49" s="165"/>
      <c r="M49" s="165"/>
      <c r="N49" s="165"/>
      <c r="O49" s="165"/>
      <c r="P49" s="165"/>
      <c r="Q49" s="165"/>
      <c r="R49" s="82" t="s">
        <v>58</v>
      </c>
      <c r="S49" s="166"/>
    </row>
    <row r="50" customFormat="false" ht="17.25" hidden="false" customHeight="false" outlineLevel="0" collapsed="false">
      <c r="A50" s="76"/>
      <c r="B50" s="10"/>
      <c r="C50" s="10"/>
      <c r="D50" s="160"/>
      <c r="E50" s="160"/>
      <c r="F50" s="160"/>
      <c r="G50" s="160"/>
      <c r="H50" s="10"/>
      <c r="I50" s="10"/>
      <c r="J50" s="162"/>
      <c r="K50" s="10" t="s">
        <v>76</v>
      </c>
      <c r="L50" s="10"/>
      <c r="M50" s="10"/>
      <c r="N50" s="10"/>
      <c r="O50" s="10"/>
      <c r="P50" s="10"/>
      <c r="Q50" s="10"/>
      <c r="R50" s="10"/>
      <c r="S50" s="80"/>
    </row>
    <row r="51" customFormat="false" ht="17.45" hidden="false" customHeight="true" outlineLevel="0" collapsed="false">
      <c r="A51" s="167" t="s">
        <v>78</v>
      </c>
      <c r="B51" s="110"/>
      <c r="C51" s="110"/>
      <c r="D51" s="110"/>
      <c r="E51" s="110"/>
      <c r="F51" s="110"/>
      <c r="G51" s="110"/>
      <c r="H51" s="110"/>
      <c r="I51" s="110"/>
      <c r="J51" s="168"/>
      <c r="K51" s="165" t="s">
        <v>7</v>
      </c>
      <c r="L51" s="165"/>
      <c r="M51" s="165"/>
      <c r="N51" s="165"/>
      <c r="O51" s="165"/>
      <c r="P51" s="165"/>
      <c r="Q51" s="165"/>
      <c r="R51" s="82" t="s">
        <v>58</v>
      </c>
      <c r="S51" s="166"/>
    </row>
    <row r="52" customFormat="false" ht="25.15" hidden="false" customHeight="true" outlineLevel="0" collapsed="false">
      <c r="A52" s="169" t="s">
        <v>79</v>
      </c>
      <c r="B52" s="10"/>
      <c r="C52" s="16"/>
      <c r="D52" s="16"/>
      <c r="E52" s="16"/>
      <c r="F52" s="162"/>
      <c r="G52" s="121" t="s">
        <v>80</v>
      </c>
      <c r="H52" s="121"/>
      <c r="I52" s="121"/>
      <c r="J52" s="121"/>
      <c r="K52" s="10" t="s">
        <v>76</v>
      </c>
      <c r="L52" s="10"/>
      <c r="M52" s="10"/>
      <c r="N52" s="10"/>
      <c r="O52" s="10"/>
      <c r="P52" s="10"/>
      <c r="Q52" s="10"/>
      <c r="R52" s="10"/>
      <c r="S52" s="80"/>
    </row>
    <row r="53" customFormat="false" ht="25.15" hidden="false" customHeight="true" outlineLevel="0" collapsed="false">
      <c r="A53" s="170" t="s">
        <v>81</v>
      </c>
      <c r="B53" s="10"/>
      <c r="C53" s="16"/>
      <c r="D53" s="16"/>
      <c r="E53" s="16"/>
      <c r="F53" s="10"/>
      <c r="G53" s="171"/>
      <c r="H53" s="172"/>
      <c r="I53" s="172"/>
      <c r="J53" s="173"/>
      <c r="K53" s="165" t="s">
        <v>7</v>
      </c>
      <c r="L53" s="165"/>
      <c r="M53" s="165"/>
      <c r="N53" s="165"/>
      <c r="O53" s="165"/>
      <c r="P53" s="165"/>
      <c r="Q53" s="165"/>
      <c r="R53" s="82" t="s">
        <v>58</v>
      </c>
      <c r="S53" s="166"/>
    </row>
    <row r="54" customFormat="false" ht="25.15" hidden="false" customHeight="true" outlineLevel="0" collapsed="false">
      <c r="A54" s="170" t="s">
        <v>82</v>
      </c>
      <c r="B54" s="10"/>
      <c r="C54" s="16"/>
      <c r="D54" s="16"/>
      <c r="E54" s="16"/>
      <c r="F54" s="10"/>
      <c r="G54" s="171"/>
      <c r="H54" s="172"/>
      <c r="I54" s="172"/>
      <c r="J54" s="173"/>
      <c r="K54" s="10" t="s">
        <v>76</v>
      </c>
      <c r="L54" s="10"/>
      <c r="M54" s="10"/>
      <c r="N54" s="10"/>
      <c r="O54" s="10"/>
      <c r="P54" s="10"/>
      <c r="Q54" s="10"/>
      <c r="R54" s="10"/>
      <c r="S54" s="80"/>
    </row>
    <row r="55" customFormat="false" ht="23.45" hidden="false" customHeight="true" outlineLevel="0" collapsed="false">
      <c r="A55" s="174" t="s">
        <v>83</v>
      </c>
      <c r="B55" s="10"/>
      <c r="C55" s="10"/>
      <c r="D55" s="10"/>
      <c r="E55" s="10"/>
      <c r="F55" s="10"/>
      <c r="G55" s="175" t="s">
        <v>7</v>
      </c>
      <c r="H55" s="175"/>
      <c r="I55" s="175"/>
      <c r="J55" s="175"/>
      <c r="K55" s="165" t="s">
        <v>7</v>
      </c>
      <c r="L55" s="165"/>
      <c r="M55" s="165"/>
      <c r="N55" s="165"/>
      <c r="O55" s="165"/>
      <c r="P55" s="165"/>
      <c r="Q55" s="165"/>
      <c r="R55" s="82" t="s">
        <v>58</v>
      </c>
      <c r="S55" s="166"/>
    </row>
    <row r="56" customFormat="false" ht="23.45" hidden="false" customHeight="true" outlineLevel="0" collapsed="false">
      <c r="A56" s="76" t="s">
        <v>84</v>
      </c>
      <c r="B56" s="176"/>
      <c r="C56" s="82"/>
      <c r="D56" s="177"/>
      <c r="E56" s="178"/>
      <c r="F56" s="179"/>
      <c r="G56" s="45" t="s">
        <v>85</v>
      </c>
      <c r="H56" s="45"/>
      <c r="I56" s="45"/>
      <c r="J56" s="45"/>
      <c r="K56" s="10" t="s">
        <v>76</v>
      </c>
      <c r="L56" s="10"/>
      <c r="M56" s="10"/>
      <c r="N56" s="10"/>
      <c r="O56" s="10"/>
      <c r="P56" s="10"/>
      <c r="Q56" s="10"/>
      <c r="R56" s="10"/>
      <c r="S56" s="80"/>
    </row>
    <row r="57" customFormat="false" ht="23.45" hidden="false" customHeight="true" outlineLevel="0" collapsed="false">
      <c r="A57" s="180" t="s">
        <v>86</v>
      </c>
      <c r="B57" s="181"/>
      <c r="C57" s="182"/>
      <c r="D57" s="182"/>
      <c r="E57" s="183"/>
      <c r="F57" s="183"/>
      <c r="G57" s="175" t="s">
        <v>7</v>
      </c>
      <c r="H57" s="175"/>
      <c r="I57" s="175"/>
      <c r="J57" s="175"/>
      <c r="K57" s="165" t="s">
        <v>7</v>
      </c>
      <c r="L57" s="165"/>
      <c r="M57" s="165"/>
      <c r="N57" s="165"/>
      <c r="O57" s="165"/>
      <c r="P57" s="165"/>
      <c r="Q57" s="165"/>
      <c r="R57" s="82" t="s">
        <v>58</v>
      </c>
      <c r="S57" s="166"/>
    </row>
    <row r="58" customFormat="false" ht="23.45" hidden="false" customHeight="true" outlineLevel="0" collapsed="false">
      <c r="A58" s="76" t="s">
        <v>87</v>
      </c>
      <c r="B58" s="10"/>
      <c r="C58" s="10"/>
      <c r="D58" s="10"/>
      <c r="E58" s="184"/>
      <c r="F58" s="184"/>
      <c r="G58" s="45" t="s">
        <v>88</v>
      </c>
      <c r="H58" s="45"/>
      <c r="I58" s="45"/>
      <c r="J58" s="45"/>
      <c r="K58" s="10" t="s">
        <v>76</v>
      </c>
      <c r="L58" s="10"/>
      <c r="M58" s="10"/>
      <c r="N58" s="10"/>
      <c r="O58" s="10"/>
      <c r="P58" s="10"/>
      <c r="Q58" s="10"/>
      <c r="R58" s="10"/>
      <c r="S58" s="80"/>
    </row>
    <row r="59" customFormat="false" ht="23.45" hidden="false" customHeight="true" outlineLevel="0" collapsed="false">
      <c r="A59" s="76" t="s">
        <v>89</v>
      </c>
      <c r="B59" s="10"/>
      <c r="C59" s="10"/>
      <c r="D59" s="10"/>
      <c r="E59" s="185"/>
      <c r="F59" s="185"/>
      <c r="G59" s="78" t="s">
        <v>7</v>
      </c>
      <c r="H59" s="78"/>
      <c r="I59" s="78"/>
      <c r="J59" s="78"/>
      <c r="K59" s="165" t="s">
        <v>7</v>
      </c>
      <c r="L59" s="165"/>
      <c r="M59" s="165"/>
      <c r="N59" s="165"/>
      <c r="O59" s="165"/>
      <c r="P59" s="165"/>
      <c r="Q59" s="165"/>
      <c r="R59" s="82" t="s">
        <v>58</v>
      </c>
      <c r="S59" s="166"/>
    </row>
    <row r="60" customFormat="false" ht="23.45" hidden="false" customHeight="true" outlineLevel="0" collapsed="false">
      <c r="A60" s="76" t="s">
        <v>90</v>
      </c>
      <c r="B60" s="10"/>
      <c r="C60" s="10"/>
      <c r="D60" s="10"/>
      <c r="E60" s="186"/>
      <c r="F60" s="186"/>
      <c r="G60" s="78"/>
      <c r="H60" s="78"/>
      <c r="I60" s="78"/>
      <c r="J60" s="78"/>
      <c r="K60" s="10" t="s">
        <v>91</v>
      </c>
      <c r="L60" s="10"/>
      <c r="M60" s="10"/>
      <c r="N60" s="10"/>
      <c r="O60" s="10"/>
      <c r="P60" s="10"/>
      <c r="Q60" s="10"/>
      <c r="R60" s="10"/>
      <c r="S60" s="80"/>
    </row>
    <row r="61" customFormat="false" ht="16.5" hidden="false" customHeight="false" outlineLevel="0" collapsed="false">
      <c r="A61" s="180" t="s">
        <v>92</v>
      </c>
      <c r="B61" s="182"/>
      <c r="C61" s="182"/>
      <c r="D61" s="182"/>
      <c r="E61" s="182"/>
      <c r="F61" s="182"/>
      <c r="G61" s="10" t="s">
        <v>58</v>
      </c>
      <c r="H61" s="187"/>
      <c r="I61" s="187"/>
      <c r="J61" s="187"/>
      <c r="K61" s="165" t="s">
        <v>7</v>
      </c>
      <c r="L61" s="165"/>
      <c r="M61" s="165"/>
      <c r="N61" s="165"/>
      <c r="O61" s="165"/>
      <c r="P61" s="165"/>
      <c r="Q61" s="165"/>
      <c r="R61" s="82" t="s">
        <v>58</v>
      </c>
      <c r="S61" s="166"/>
    </row>
    <row r="62" customFormat="false" ht="16.5" hidden="false" customHeight="false" outlineLevel="0" collapsed="false">
      <c r="A62" s="188" t="s">
        <v>93</v>
      </c>
      <c r="B62" s="188"/>
      <c r="C62" s="188"/>
      <c r="D62" s="188"/>
      <c r="E62" s="188"/>
      <c r="F62" s="188"/>
      <c r="G62" s="10"/>
      <c r="H62" s="187"/>
      <c r="I62" s="187"/>
      <c r="J62" s="187"/>
      <c r="K62" s="10" t="s">
        <v>94</v>
      </c>
      <c r="L62" s="10"/>
      <c r="M62" s="10"/>
      <c r="N62" s="10"/>
      <c r="O62" s="10"/>
      <c r="P62" s="10"/>
      <c r="Q62" s="10"/>
      <c r="R62" s="10"/>
      <c r="S62" s="80"/>
    </row>
    <row r="63" customFormat="false" ht="17.25" hidden="false" customHeight="false" outlineLevel="0" collapsed="false">
      <c r="A63" s="188"/>
      <c r="B63" s="188"/>
      <c r="C63" s="188"/>
      <c r="D63" s="188"/>
      <c r="E63" s="188"/>
      <c r="F63" s="188"/>
      <c r="G63" s="189" t="s">
        <v>58</v>
      </c>
      <c r="H63" s="187"/>
      <c r="I63" s="187"/>
      <c r="J63" s="187"/>
      <c r="K63" s="190" t="s">
        <v>7</v>
      </c>
      <c r="L63" s="190"/>
      <c r="M63" s="190"/>
      <c r="N63" s="190"/>
      <c r="O63" s="190"/>
      <c r="P63" s="190"/>
      <c r="Q63" s="189"/>
      <c r="R63" s="189" t="s">
        <v>58</v>
      </c>
      <c r="S63" s="191"/>
    </row>
    <row r="64" customFormat="false" ht="15" hidden="false" customHeight="false" outlineLevel="0" collapsed="false">
      <c r="A64" s="0" t="s">
        <v>95</v>
      </c>
    </row>
    <row r="103" customFormat="false" ht="15" hidden="false" customHeight="false" outlineLevel="0" collapsed="false">
      <c r="C103" s="0" t="s">
        <v>96</v>
      </c>
    </row>
    <row r="104" customFormat="false" ht="15" hidden="false" customHeight="false" outlineLevel="0" collapsed="false">
      <c r="C104" s="192" t="n">
        <v>3</v>
      </c>
    </row>
    <row r="105" customFormat="false" ht="15" hidden="false" customHeight="false" outlineLevel="0" collapsed="false">
      <c r="C105" s="193" t="s">
        <v>97</v>
      </c>
    </row>
    <row r="106" customFormat="false" ht="20.25" hidden="false" customHeight="false" outlineLevel="0" collapsed="false">
      <c r="C106" s="194" t="s">
        <v>98</v>
      </c>
    </row>
    <row r="107" customFormat="false" ht="20.25" hidden="false" customHeight="false" outlineLevel="0" collapsed="false">
      <c r="C107" s="194" t="s">
        <v>99</v>
      </c>
    </row>
    <row r="108" customFormat="false" ht="20.25" hidden="false" customHeight="false" outlineLevel="0" collapsed="false">
      <c r="C108" s="194" t="s">
        <v>100</v>
      </c>
    </row>
    <row r="115" customFormat="false" ht="15" hidden="false" customHeight="false" outlineLevel="0" collapsed="false">
      <c r="C115" s="0" t="n">
        <v>1</v>
      </c>
      <c r="D115" s="195" t="s">
        <v>101</v>
      </c>
    </row>
    <row r="116" customFormat="false" ht="15" hidden="false" customHeight="false" outlineLevel="0" collapsed="false">
      <c r="C116" s="0" t="n">
        <v>2</v>
      </c>
      <c r="D116" s="0" t="s">
        <v>102</v>
      </c>
    </row>
    <row r="117" customFormat="false" ht="15" hidden="false" customHeight="false" outlineLevel="0" collapsed="false">
      <c r="C117" s="0" t="n">
        <v>3</v>
      </c>
      <c r="D117" s="0" t="s">
        <v>103</v>
      </c>
    </row>
    <row r="118" customFormat="false" ht="15" hidden="false" customHeight="false" outlineLevel="0" collapsed="false">
      <c r="C118" s="0" t="n">
        <v>4</v>
      </c>
      <c r="D118" s="0" t="s">
        <v>104</v>
      </c>
    </row>
    <row r="119" customFormat="false" ht="15" hidden="false" customHeight="false" outlineLevel="0" collapsed="false">
      <c r="C119" s="0" t="n">
        <v>5</v>
      </c>
      <c r="D119" s="0" t="s">
        <v>105</v>
      </c>
    </row>
    <row r="120" customFormat="false" ht="15" hidden="false" customHeight="false" outlineLevel="0" collapsed="false">
      <c r="C120" s="0" t="n">
        <v>6</v>
      </c>
      <c r="D120" s="0" t="s">
        <v>106</v>
      </c>
    </row>
    <row r="121" customFormat="false" ht="15" hidden="false" customHeight="false" outlineLevel="0" collapsed="false">
      <c r="C121" s="0" t="n">
        <v>7</v>
      </c>
      <c r="D121" s="0" t="s">
        <v>107</v>
      </c>
    </row>
    <row r="122" customFormat="false" ht="15" hidden="false" customHeight="false" outlineLevel="0" collapsed="false">
      <c r="C122" s="0" t="n">
        <v>8</v>
      </c>
      <c r="D122" s="0" t="s">
        <v>108</v>
      </c>
    </row>
    <row r="123" customFormat="false" ht="15" hidden="false" customHeight="false" outlineLevel="0" collapsed="false">
      <c r="C123" s="0" t="n">
        <v>9</v>
      </c>
      <c r="D123" s="0" t="s">
        <v>109</v>
      </c>
    </row>
    <row r="124" customFormat="false" ht="15" hidden="false" customHeight="false" outlineLevel="0" collapsed="false">
      <c r="C124" s="0" t="n">
        <v>10</v>
      </c>
      <c r="D124" s="0" t="s">
        <v>110</v>
      </c>
    </row>
    <row r="125" customFormat="false" ht="15" hidden="false" customHeight="false" outlineLevel="0" collapsed="false">
      <c r="C125" s="0" t="n">
        <v>11</v>
      </c>
      <c r="D125" s="0" t="s">
        <v>111</v>
      </c>
    </row>
    <row r="126" customFormat="false" ht="15" hidden="false" customHeight="false" outlineLevel="0" collapsed="false">
      <c r="C126" s="0" t="n">
        <v>12</v>
      </c>
      <c r="D126" s="0" t="s">
        <v>112</v>
      </c>
    </row>
  </sheetData>
  <sheetProtection sheet="true" objects="true" scenarios="true"/>
  <mergeCells count="92">
    <mergeCell ref="A1:G1"/>
    <mergeCell ref="A2:G2"/>
    <mergeCell ref="C4:E4"/>
    <mergeCell ref="H4:L4"/>
    <mergeCell ref="N4:Q4"/>
    <mergeCell ref="A6:C6"/>
    <mergeCell ref="I6:L6"/>
    <mergeCell ref="M6:O6"/>
    <mergeCell ref="P6:S6"/>
    <mergeCell ref="A7:C7"/>
    <mergeCell ref="I7:L7"/>
    <mergeCell ref="M7:O7"/>
    <mergeCell ref="P7:S7"/>
    <mergeCell ref="A8:D9"/>
    <mergeCell ref="E8:G9"/>
    <mergeCell ref="H8:H9"/>
    <mergeCell ref="I8:K9"/>
    <mergeCell ref="L8:M9"/>
    <mergeCell ref="N8:P9"/>
    <mergeCell ref="Q8:S9"/>
    <mergeCell ref="A10:D10"/>
    <mergeCell ref="E10:G10"/>
    <mergeCell ref="I10:K10"/>
    <mergeCell ref="L10:M10"/>
    <mergeCell ref="N10:P10"/>
    <mergeCell ref="Q10:S10"/>
    <mergeCell ref="A11:D11"/>
    <mergeCell ref="E11:G11"/>
    <mergeCell ref="I11:J11"/>
    <mergeCell ref="K11:N11"/>
    <mergeCell ref="O11:Q11"/>
    <mergeCell ref="R11:S11"/>
    <mergeCell ref="A12:D12"/>
    <mergeCell ref="E12:G12"/>
    <mergeCell ref="I12:J12"/>
    <mergeCell ref="K12:N12"/>
    <mergeCell ref="O12:Q12"/>
    <mergeCell ref="R12:S12"/>
    <mergeCell ref="E13:G13"/>
    <mergeCell ref="E14:G14"/>
    <mergeCell ref="K14:N14"/>
    <mergeCell ref="O14:Q14"/>
    <mergeCell ref="A37:C37"/>
    <mergeCell ref="D37:G37"/>
    <mergeCell ref="H37:J37"/>
    <mergeCell ref="A38:C38"/>
    <mergeCell ref="D38:G38"/>
    <mergeCell ref="H38:J38"/>
    <mergeCell ref="D39:G39"/>
    <mergeCell ref="H39:J39"/>
    <mergeCell ref="A40:C40"/>
    <mergeCell ref="D40:G40"/>
    <mergeCell ref="H40:J40"/>
    <mergeCell ref="A41:C41"/>
    <mergeCell ref="D41:G41"/>
    <mergeCell ref="H41:J41"/>
    <mergeCell ref="A42:C42"/>
    <mergeCell ref="D42:G42"/>
    <mergeCell ref="H42:J42"/>
    <mergeCell ref="A44:C44"/>
    <mergeCell ref="D44:G44"/>
    <mergeCell ref="H44:J44"/>
    <mergeCell ref="A45:C45"/>
    <mergeCell ref="D45:G45"/>
    <mergeCell ref="H45:J45"/>
    <mergeCell ref="D46:G46"/>
    <mergeCell ref="H46:J46"/>
    <mergeCell ref="A47:C47"/>
    <mergeCell ref="D47:G47"/>
    <mergeCell ref="H47:J47"/>
    <mergeCell ref="D48:G50"/>
    <mergeCell ref="H49:J49"/>
    <mergeCell ref="K49:Q49"/>
    <mergeCell ref="K51:Q51"/>
    <mergeCell ref="G52:J52"/>
    <mergeCell ref="K53:Q53"/>
    <mergeCell ref="G55:J55"/>
    <mergeCell ref="K55:Q55"/>
    <mergeCell ref="G56:J56"/>
    <mergeCell ref="E57:F57"/>
    <mergeCell ref="G57:J57"/>
    <mergeCell ref="K57:Q57"/>
    <mergeCell ref="E58:F58"/>
    <mergeCell ref="G58:J58"/>
    <mergeCell ref="E59:F59"/>
    <mergeCell ref="G59:J60"/>
    <mergeCell ref="K59:Q59"/>
    <mergeCell ref="E60:F60"/>
    <mergeCell ref="H61:J63"/>
    <mergeCell ref="K61:Q61"/>
    <mergeCell ref="A62:F63"/>
    <mergeCell ref="K63:P63"/>
  </mergeCells>
  <dataValidations count="2">
    <dataValidation allowBlank="true" errorStyle="stop" operator="between" prompt="&#10;Project Manager:  E&amp;C Engineer or Field Team Member" promptTitle="RESPONSIBLE PERSON" showDropDown="false" showErrorMessage="true" showInputMessage="true" sqref="A38" type="none">
      <formula1>0</formula1>
      <formula2>0</formula2>
    </dataValidation>
    <dataValidation allowBlank="true" errorStyle="stop" operator="between" prompt="&#10;Project Authorization Form completed by the &quot;Prepared By&quot; person.  May be different than the person who estimated the project." promptTitle="PREPARED BY" showDropDown="false" showErrorMessage="true" showInputMessage="true" sqref="D42" type="none">
      <formula1>0</formula1>
      <formula2>0</formula2>
    </dataValidation>
  </dataValidations>
  <printOptions headings="false" gridLines="false" gridLinesSet="true" horizontalCentered="true" verticalCentered="true"/>
  <pageMargins left="0.25" right="0.259722222222222" top="0.290277777777778" bottom="0.529861111111111" header="0.511811023622047" footer="0.5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8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4" activeCellId="0" sqref="G4"/>
    </sheetView>
  </sheetViews>
  <sheetFormatPr defaultColWidth="8.75" defaultRowHeight="15" customHeight="true" zeroHeight="false" outlineLevelRow="0" outlineLevelCol="0"/>
  <cols>
    <col collapsed="false" customWidth="false" hidden="false" outlineLevel="0" max="6" min="1" style="196" width="8.75"/>
    <col collapsed="false" customWidth="true" hidden="false" outlineLevel="0" max="7" min="7" style="196" width="7.24"/>
    <col collapsed="false" customWidth="true" hidden="false" outlineLevel="0" max="8" min="8" style="196" width="9.37"/>
    <col collapsed="false" customWidth="true" hidden="false" outlineLevel="0" max="9" min="9" style="196" width="7.87"/>
    <col collapsed="false" customWidth="true" hidden="false" outlineLevel="0" max="11" min="10" style="196" width="9.11"/>
    <col collapsed="false" customWidth="true" hidden="false" outlineLevel="0" max="13" min="12" style="196" width="13.99"/>
    <col collapsed="false" customWidth="true" hidden="false" outlineLevel="0" max="14" min="14" style="196" width="16.61"/>
    <col collapsed="false" customWidth="true" hidden="false" outlineLevel="0" max="15" min="15" style="196" width="12.24"/>
    <col collapsed="false" customWidth="false" hidden="false" outlineLevel="0" max="257" min="16" style="196" width="8.75"/>
  </cols>
  <sheetData>
    <row r="1" customFormat="false" ht="15" hidden="false" customHeight="true" outlineLevel="0" collapsed="false">
      <c r="A1" s="197" t="str">
        <f aca="false">'Page 1'!A2:G2</f>
        <v>PROJECT AUTHORIZATION</v>
      </c>
      <c r="B1" s="198"/>
      <c r="C1" s="198"/>
      <c r="D1" s="198"/>
      <c r="E1" s="198"/>
      <c r="F1" s="198"/>
      <c r="G1" s="199" t="str">
        <f aca="false">'Page 1'!$L$2</f>
        <v>X</v>
      </c>
      <c r="H1" s="200" t="s">
        <v>1</v>
      </c>
      <c r="I1" s="200"/>
      <c r="J1" s="198"/>
      <c r="K1" s="198"/>
      <c r="L1" s="201"/>
      <c r="M1" s="198"/>
      <c r="N1" s="202" t="s">
        <v>113</v>
      </c>
    </row>
    <row r="2" customFormat="false" ht="15" hidden="false" customHeight="true" outlineLevel="0" collapsed="false">
      <c r="A2" s="203" t="s">
        <v>114</v>
      </c>
      <c r="B2" s="203"/>
      <c r="C2" s="204" t="s">
        <v>115</v>
      </c>
      <c r="D2" s="204"/>
      <c r="E2" s="204"/>
      <c r="F2" s="205"/>
      <c r="G2" s="206" t="str">
        <f aca="false">'Page 1'!$N$2</f>
        <v> </v>
      </c>
      <c r="H2" s="207" t="s">
        <v>2</v>
      </c>
      <c r="I2" s="207"/>
      <c r="J2" s="208"/>
      <c r="K2" s="208"/>
      <c r="L2" s="208"/>
      <c r="M2" s="205"/>
      <c r="N2" s="209"/>
    </row>
    <row r="3" customFormat="false" ht="15" hidden="false" customHeight="true" outlineLevel="0" collapsed="false">
      <c r="A3" s="210" t="n">
        <f aca="false">'Page 1'!$C$4</f>
        <v>0</v>
      </c>
      <c r="B3" s="210"/>
      <c r="C3" s="211" t="n">
        <f aca="false">'Page 1'!$H$4</f>
        <v>0</v>
      </c>
      <c r="D3" s="211"/>
      <c r="E3" s="211"/>
      <c r="F3" s="205"/>
      <c r="G3" s="212" t="str">
        <f aca="false">'Page 1'!$P$2</f>
        <v> </v>
      </c>
      <c r="H3" s="213" t="s">
        <v>3</v>
      </c>
      <c r="I3" s="213"/>
      <c r="J3" s="205"/>
      <c r="K3" s="205"/>
      <c r="L3" s="205"/>
      <c r="M3" s="205"/>
      <c r="N3" s="209"/>
    </row>
    <row r="4" customFormat="false" ht="15" hidden="false" customHeight="true" outlineLevel="0" collapsed="false">
      <c r="A4" s="203" t="s">
        <v>116</v>
      </c>
      <c r="B4" s="203"/>
      <c r="C4" s="204"/>
      <c r="D4" s="204"/>
      <c r="E4" s="204"/>
      <c r="F4" s="205"/>
      <c r="G4" s="214"/>
      <c r="H4" s="215" t="s">
        <v>32</v>
      </c>
      <c r="I4" s="215"/>
      <c r="J4" s="205"/>
      <c r="K4" s="205"/>
      <c r="L4" s="205"/>
      <c r="M4" s="205"/>
      <c r="N4" s="209"/>
    </row>
    <row r="5" customFormat="false" ht="15" hidden="false" customHeight="true" outlineLevel="0" collapsed="false">
      <c r="A5" s="216" t="str">
        <f aca="false">'Page 1'!$N$4</f>
        <v>.03</v>
      </c>
      <c r="B5" s="216"/>
      <c r="C5" s="211" t="str">
        <f aca="false">'Page 1'!$R$4</f>
        <v>Study</v>
      </c>
      <c r="D5" s="211"/>
      <c r="E5" s="211"/>
      <c r="F5" s="217"/>
      <c r="G5" s="214"/>
      <c r="H5" s="218" t="s">
        <v>117</v>
      </c>
      <c r="I5" s="218"/>
      <c r="J5" s="219"/>
      <c r="K5" s="219"/>
      <c r="L5" s="205"/>
      <c r="M5" s="219"/>
      <c r="N5" s="220"/>
    </row>
    <row r="6" customFormat="false" ht="15" hidden="false" customHeight="true" outlineLevel="0" collapsed="false">
      <c r="A6" s="221" t="s">
        <v>10</v>
      </c>
      <c r="B6" s="222" t="s">
        <v>118</v>
      </c>
      <c r="C6" s="223" t="s">
        <v>119</v>
      </c>
      <c r="D6" s="224" t="s">
        <v>120</v>
      </c>
      <c r="E6" s="225"/>
      <c r="F6" s="225"/>
      <c r="G6" s="226" t="s">
        <v>7</v>
      </c>
      <c r="H6" s="227" t="s">
        <v>121</v>
      </c>
      <c r="I6" s="227" t="s">
        <v>122</v>
      </c>
      <c r="J6" s="227" t="s">
        <v>32</v>
      </c>
      <c r="K6" s="227" t="s">
        <v>33</v>
      </c>
      <c r="L6" s="228" t="s">
        <v>123</v>
      </c>
      <c r="M6" s="229" t="s">
        <v>124</v>
      </c>
      <c r="N6" s="230" t="s">
        <v>125</v>
      </c>
    </row>
    <row r="7" customFormat="false" ht="15" hidden="false" customHeight="true" outlineLevel="0" collapsed="false">
      <c r="A7" s="231" t="s">
        <v>126</v>
      </c>
      <c r="B7" s="232" t="s">
        <v>126</v>
      </c>
      <c r="C7" s="233" t="s">
        <v>127</v>
      </c>
      <c r="D7" s="224"/>
      <c r="E7" s="234"/>
      <c r="F7" s="233"/>
      <c r="G7" s="234" t="s">
        <v>7</v>
      </c>
      <c r="H7" s="227"/>
      <c r="I7" s="227"/>
      <c r="J7" s="227"/>
      <c r="K7" s="227"/>
      <c r="L7" s="235" t="s">
        <v>118</v>
      </c>
      <c r="M7" s="236" t="s">
        <v>118</v>
      </c>
      <c r="N7" s="237" t="s">
        <v>118</v>
      </c>
    </row>
    <row r="8" customFormat="false" ht="17.45" hidden="false" customHeight="true" outlineLevel="0" collapsed="false">
      <c r="A8" s="238" t="s">
        <v>128</v>
      </c>
      <c r="B8" s="239" t="s">
        <v>129</v>
      </c>
      <c r="C8" s="240"/>
      <c r="D8" s="241"/>
      <c r="E8" s="242"/>
      <c r="F8" s="242"/>
      <c r="G8" s="243"/>
      <c r="H8" s="244" t="n">
        <v>0</v>
      </c>
      <c r="I8" s="245"/>
      <c r="J8" s="246" t="n">
        <f aca="false">(L8*$G$4)/12*('Page 1'!$S$5/30)/100</f>
        <v>0</v>
      </c>
      <c r="K8" s="246" t="n">
        <f aca="false">(L8*$G$5)/100</f>
        <v>0</v>
      </c>
      <c r="L8" s="247" t="n">
        <v>0</v>
      </c>
      <c r="M8" s="248" t="n">
        <f aca="false">CEILING((IF(H8=" ",L8,(L8+K8+J8)*H8)),1)</f>
        <v>0</v>
      </c>
      <c r="N8" s="249" t="n">
        <v>0</v>
      </c>
    </row>
    <row r="9" customFormat="false" ht="17.45" hidden="false" customHeight="true" outlineLevel="0" collapsed="false">
      <c r="A9" s="238" t="s">
        <v>128</v>
      </c>
      <c r="B9" s="239" t="s">
        <v>7</v>
      </c>
      <c r="C9" s="240"/>
      <c r="D9" s="250"/>
      <c r="E9" s="250"/>
      <c r="F9" s="250"/>
      <c r="G9" s="251"/>
      <c r="H9" s="244" t="n">
        <v>0</v>
      </c>
      <c r="I9" s="245"/>
      <c r="J9" s="246" t="n">
        <f aca="false">(L9*$G$4)/12*('Page 1'!$S$5/30)/100</f>
        <v>0</v>
      </c>
      <c r="K9" s="246" t="n">
        <f aca="false">(L9*$G$5)/100</f>
        <v>0</v>
      </c>
      <c r="L9" s="247" t="n">
        <v>0</v>
      </c>
      <c r="M9" s="248" t="n">
        <f aca="false">CEILING((IF(H9=" ",L9,(L9+K9+J9)*H9)),1)</f>
        <v>0</v>
      </c>
      <c r="N9" s="249" t="n">
        <v>0</v>
      </c>
    </row>
    <row r="10" customFormat="false" ht="17.45" hidden="false" customHeight="true" outlineLevel="0" collapsed="false">
      <c r="A10" s="238" t="s">
        <v>128</v>
      </c>
      <c r="B10" s="239" t="s">
        <v>7</v>
      </c>
      <c r="C10" s="240"/>
      <c r="D10" s="250"/>
      <c r="E10" s="250"/>
      <c r="F10" s="250"/>
      <c r="G10" s="251"/>
      <c r="H10" s="244" t="n">
        <v>0</v>
      </c>
      <c r="I10" s="245"/>
      <c r="J10" s="246" t="n">
        <f aca="false">(L10*$G$4)/12*('Page 1'!$S$5/30)/100</f>
        <v>0</v>
      </c>
      <c r="K10" s="246" t="n">
        <f aca="false">(L10*$G$5)/100</f>
        <v>0</v>
      </c>
      <c r="L10" s="247" t="n">
        <v>0</v>
      </c>
      <c r="M10" s="248" t="n">
        <f aca="false">CEILING((IF(H10=" ",L10,(L10+K10+J10)*H10)),1)</f>
        <v>0</v>
      </c>
      <c r="N10" s="249" t="n">
        <v>0</v>
      </c>
    </row>
    <row r="11" customFormat="false" ht="17.45" hidden="false" customHeight="true" outlineLevel="0" collapsed="false">
      <c r="A11" s="238" t="s">
        <v>128</v>
      </c>
      <c r="B11" s="239" t="s">
        <v>7</v>
      </c>
      <c r="C11" s="240"/>
      <c r="D11" s="250"/>
      <c r="E11" s="250"/>
      <c r="F11" s="250"/>
      <c r="G11" s="251"/>
      <c r="H11" s="244" t="n">
        <v>0</v>
      </c>
      <c r="I11" s="245"/>
      <c r="J11" s="246" t="n">
        <f aca="false">(L11*$G$4)/12*('Page 1'!$S$5/30)/100</f>
        <v>0</v>
      </c>
      <c r="K11" s="246" t="n">
        <f aca="false">(L11*$G$5)/100</f>
        <v>0</v>
      </c>
      <c r="L11" s="247" t="n">
        <v>0</v>
      </c>
      <c r="M11" s="248" t="n">
        <f aca="false">CEILING((IF(H11=" ",L11,(L11+K11+J11)*H11)),1)</f>
        <v>0</v>
      </c>
      <c r="N11" s="249" t="n">
        <v>0</v>
      </c>
    </row>
    <row r="12" customFormat="false" ht="17.45" hidden="false" customHeight="true" outlineLevel="0" collapsed="false">
      <c r="A12" s="238" t="s">
        <v>128</v>
      </c>
      <c r="B12" s="239" t="s">
        <v>7</v>
      </c>
      <c r="C12" s="240"/>
      <c r="D12" s="250"/>
      <c r="E12" s="250"/>
      <c r="F12" s="250"/>
      <c r="G12" s="251"/>
      <c r="H12" s="244" t="n">
        <v>0</v>
      </c>
      <c r="I12" s="245"/>
      <c r="J12" s="246" t="n">
        <f aca="false">(L12*$G$4)/12*('Page 1'!$S$5/30)/100</f>
        <v>0</v>
      </c>
      <c r="K12" s="246" t="n">
        <f aca="false">(L12*$G$5)/100</f>
        <v>0</v>
      </c>
      <c r="L12" s="247" t="n">
        <v>0</v>
      </c>
      <c r="M12" s="248" t="n">
        <f aca="false">CEILING((IF(H12=" ",L12,(L12+K12+J12)*H12)),1)</f>
        <v>0</v>
      </c>
      <c r="N12" s="249" t="n">
        <v>0</v>
      </c>
    </row>
    <row r="13" customFormat="false" ht="17.45" hidden="false" customHeight="true" outlineLevel="0" collapsed="false">
      <c r="A13" s="238" t="s">
        <v>128</v>
      </c>
      <c r="B13" s="239" t="s">
        <v>7</v>
      </c>
      <c r="C13" s="240"/>
      <c r="D13" s="250"/>
      <c r="E13" s="250"/>
      <c r="F13" s="250"/>
      <c r="G13" s="251"/>
      <c r="H13" s="244" t="n">
        <v>0</v>
      </c>
      <c r="I13" s="245"/>
      <c r="J13" s="246" t="n">
        <f aca="false">(L13*$G$4)/12*('Page 1'!$S$5/30)/100</f>
        <v>0</v>
      </c>
      <c r="K13" s="246" t="n">
        <f aca="false">(L13*$G$5)/100</f>
        <v>0</v>
      </c>
      <c r="L13" s="247" t="n">
        <v>0</v>
      </c>
      <c r="M13" s="248" t="n">
        <f aca="false">CEILING((IF(H13=" ",L13,(L13+K13+J13)*H13)),1)</f>
        <v>0</v>
      </c>
      <c r="N13" s="249" t="n">
        <v>0</v>
      </c>
    </row>
    <row r="14" customFormat="false" ht="17.45" hidden="false" customHeight="true" outlineLevel="0" collapsed="false">
      <c r="A14" s="238" t="s">
        <v>128</v>
      </c>
      <c r="B14" s="239" t="s">
        <v>7</v>
      </c>
      <c r="C14" s="240"/>
      <c r="D14" s="250"/>
      <c r="E14" s="250"/>
      <c r="F14" s="250"/>
      <c r="G14" s="251"/>
      <c r="H14" s="244" t="n">
        <v>0</v>
      </c>
      <c r="I14" s="245"/>
      <c r="J14" s="246" t="n">
        <f aca="false">(L14*$G$4)/12*('Page 1'!$S$5/30)/100</f>
        <v>0</v>
      </c>
      <c r="K14" s="246" t="n">
        <f aca="false">(L14*$G$5)/100</f>
        <v>0</v>
      </c>
      <c r="L14" s="247" t="n">
        <v>0</v>
      </c>
      <c r="M14" s="248" t="n">
        <f aca="false">CEILING((IF(H14=" ",L14,(L14+K14+J14)*H14)),1)</f>
        <v>0</v>
      </c>
      <c r="N14" s="249" t="n">
        <v>0</v>
      </c>
    </row>
    <row r="15" customFormat="false" ht="17.45" hidden="false" customHeight="true" outlineLevel="0" collapsed="false">
      <c r="A15" s="238" t="s">
        <v>128</v>
      </c>
      <c r="B15" s="239" t="s">
        <v>7</v>
      </c>
      <c r="C15" s="240"/>
      <c r="D15" s="250"/>
      <c r="E15" s="250"/>
      <c r="F15" s="250"/>
      <c r="G15" s="251"/>
      <c r="H15" s="244" t="n">
        <v>0</v>
      </c>
      <c r="I15" s="245"/>
      <c r="J15" s="246" t="n">
        <f aca="false">(L15*$G$4)/12*('Page 1'!$S$5/30)/100</f>
        <v>0</v>
      </c>
      <c r="K15" s="246" t="n">
        <f aca="false">(L15*$G$5)/100</f>
        <v>0</v>
      </c>
      <c r="L15" s="247" t="n">
        <v>0</v>
      </c>
      <c r="M15" s="248" t="n">
        <f aca="false">CEILING((IF(H15=" ",L15,(L15+K15+J15)*H15)),1)</f>
        <v>0</v>
      </c>
      <c r="N15" s="249" t="n">
        <v>0</v>
      </c>
    </row>
    <row r="16" customFormat="false" ht="17.45" hidden="false" customHeight="true" outlineLevel="0" collapsed="false">
      <c r="A16" s="238" t="s">
        <v>128</v>
      </c>
      <c r="B16" s="239" t="s">
        <v>7</v>
      </c>
      <c r="C16" s="240"/>
      <c r="D16" s="250"/>
      <c r="E16" s="250"/>
      <c r="F16" s="250"/>
      <c r="G16" s="251"/>
      <c r="H16" s="244" t="n">
        <v>0</v>
      </c>
      <c r="I16" s="245"/>
      <c r="J16" s="246" t="n">
        <f aca="false">(L16*$G$4)/12*('Page 1'!$S$5/30)/100</f>
        <v>0</v>
      </c>
      <c r="K16" s="246" t="n">
        <f aca="false">(L16*$G$5)/100</f>
        <v>0</v>
      </c>
      <c r="L16" s="247" t="n">
        <v>0</v>
      </c>
      <c r="M16" s="248" t="n">
        <f aca="false">CEILING((IF(H16=" ",L16,(L16+K16+J16)*H16)),1)</f>
        <v>0</v>
      </c>
      <c r="N16" s="249" t="n">
        <v>0</v>
      </c>
    </row>
    <row r="17" customFormat="false" ht="17.45" hidden="false" customHeight="true" outlineLevel="0" collapsed="false">
      <c r="A17" s="238" t="s">
        <v>128</v>
      </c>
      <c r="B17" s="239" t="s">
        <v>7</v>
      </c>
      <c r="C17" s="240"/>
      <c r="D17" s="250"/>
      <c r="E17" s="250"/>
      <c r="F17" s="250"/>
      <c r="G17" s="251"/>
      <c r="H17" s="244" t="n">
        <v>0</v>
      </c>
      <c r="I17" s="245"/>
      <c r="J17" s="246" t="n">
        <f aca="false">(L17*$G$4)/12*('Page 1'!$S$5/30)/100</f>
        <v>0</v>
      </c>
      <c r="K17" s="246" t="n">
        <f aca="false">(L17*$G$5)/100</f>
        <v>0</v>
      </c>
      <c r="L17" s="247" t="n">
        <v>0</v>
      </c>
      <c r="M17" s="248" t="n">
        <f aca="false">CEILING((IF(H17=" ",L17,(L17+K17+J17)*H17)),1)</f>
        <v>0</v>
      </c>
      <c r="N17" s="249" t="n">
        <v>0</v>
      </c>
    </row>
    <row r="18" customFormat="false" ht="17.45" hidden="false" customHeight="true" outlineLevel="0" collapsed="false">
      <c r="A18" s="238" t="s">
        <v>128</v>
      </c>
      <c r="B18" s="239" t="s">
        <v>7</v>
      </c>
      <c r="C18" s="240"/>
      <c r="D18" s="250"/>
      <c r="E18" s="250"/>
      <c r="F18" s="250"/>
      <c r="G18" s="251"/>
      <c r="H18" s="244" t="n">
        <v>0</v>
      </c>
      <c r="I18" s="245"/>
      <c r="J18" s="246" t="n">
        <f aca="false">(L18*$G$4)/12*('Page 1'!$S$5/30)/100</f>
        <v>0</v>
      </c>
      <c r="K18" s="246" t="n">
        <f aca="false">(L18*$G$5)/100</f>
        <v>0</v>
      </c>
      <c r="L18" s="247" t="n">
        <v>0</v>
      </c>
      <c r="M18" s="248" t="n">
        <f aca="false">CEILING((IF(H18=" ",L18,(L18+K18+J18)*H18)),1)</f>
        <v>0</v>
      </c>
      <c r="N18" s="249" t="n">
        <v>0</v>
      </c>
    </row>
    <row r="19" customFormat="false" ht="17.45" hidden="false" customHeight="true" outlineLevel="0" collapsed="false">
      <c r="A19" s="238" t="s">
        <v>128</v>
      </c>
      <c r="B19" s="239" t="s">
        <v>7</v>
      </c>
      <c r="C19" s="252"/>
      <c r="D19" s="253"/>
      <c r="E19" s="250"/>
      <c r="F19" s="250"/>
      <c r="G19" s="251"/>
      <c r="H19" s="244" t="n">
        <v>0</v>
      </c>
      <c r="I19" s="245"/>
      <c r="J19" s="246" t="n">
        <f aca="false">(L19*$G$4)/12*('Page 1'!$S$5/30)/100</f>
        <v>0</v>
      </c>
      <c r="K19" s="246" t="n">
        <f aca="false">(L19*$G$5)/100</f>
        <v>0</v>
      </c>
      <c r="L19" s="247" t="n">
        <v>0</v>
      </c>
      <c r="M19" s="248" t="n">
        <f aca="false">CEILING((IF(H19=" ",L19,(L19+K19+J19)*H19)),1)</f>
        <v>0</v>
      </c>
      <c r="N19" s="249" t="n">
        <v>0</v>
      </c>
    </row>
    <row r="20" customFormat="false" ht="17.45" hidden="false" customHeight="true" outlineLevel="0" collapsed="false">
      <c r="A20" s="254" t="s">
        <v>128</v>
      </c>
      <c r="B20" s="239" t="s">
        <v>7</v>
      </c>
      <c r="C20" s="255"/>
      <c r="D20" s="256"/>
      <c r="E20" s="253"/>
      <c r="F20" s="253"/>
      <c r="G20" s="257"/>
      <c r="H20" s="244" t="n">
        <v>0</v>
      </c>
      <c r="I20" s="245"/>
      <c r="J20" s="246" t="n">
        <f aca="false">(L20*$G$4)/12*('Page 1'!$S$5/30)/100</f>
        <v>0</v>
      </c>
      <c r="K20" s="246" t="n">
        <f aca="false">(L20*$G$5)/100</f>
        <v>0</v>
      </c>
      <c r="L20" s="247" t="n">
        <v>0</v>
      </c>
      <c r="M20" s="248" t="n">
        <f aca="false">CEILING((IF(H20=" ",L20,(L20+K20+J20)*H20)),1)</f>
        <v>0</v>
      </c>
      <c r="N20" s="249" t="n">
        <v>0</v>
      </c>
    </row>
    <row r="21" customFormat="false" ht="17.45" hidden="false" customHeight="true" outlineLevel="0" collapsed="false">
      <c r="A21" s="258" t="s">
        <v>128</v>
      </c>
      <c r="B21" s="239" t="s">
        <v>7</v>
      </c>
      <c r="C21" s="255"/>
      <c r="D21" s="256"/>
      <c r="E21" s="256"/>
      <c r="F21" s="256"/>
      <c r="G21" s="259"/>
      <c r="H21" s="244" t="n">
        <v>0</v>
      </c>
      <c r="I21" s="245"/>
      <c r="J21" s="246" t="n">
        <f aca="false">(L21*$G$4)/12*('Page 1'!$S$5/30)/100</f>
        <v>0</v>
      </c>
      <c r="K21" s="246" t="n">
        <f aca="false">(L21*$G$5)/100</f>
        <v>0</v>
      </c>
      <c r="L21" s="247" t="n">
        <v>0</v>
      </c>
      <c r="M21" s="248" t="n">
        <f aca="false">CEILING((IF(H21=" ",L21,(L21+K21+J21)*H21)),1)</f>
        <v>0</v>
      </c>
      <c r="N21" s="249" t="n">
        <v>0</v>
      </c>
    </row>
    <row r="22" customFormat="false" ht="17.45" hidden="false" customHeight="true" outlineLevel="0" collapsed="false">
      <c r="A22" s="258" t="s">
        <v>128</v>
      </c>
      <c r="B22" s="239" t="s">
        <v>7</v>
      </c>
      <c r="C22" s="252"/>
      <c r="D22" s="253"/>
      <c r="E22" s="256"/>
      <c r="F22" s="256"/>
      <c r="G22" s="259"/>
      <c r="H22" s="244" t="n">
        <v>0</v>
      </c>
      <c r="I22" s="245"/>
      <c r="J22" s="246" t="n">
        <f aca="false">(L22*$G$4)/12*('Page 1'!$S$5/30)/100</f>
        <v>0</v>
      </c>
      <c r="K22" s="246" t="n">
        <f aca="false">(L22*$G$5)/100</f>
        <v>0</v>
      </c>
      <c r="L22" s="247" t="n">
        <v>0</v>
      </c>
      <c r="M22" s="248" t="n">
        <f aca="false">CEILING((IF(H22=" ",L22,(L22+K22+J22)*H22)),1)</f>
        <v>0</v>
      </c>
      <c r="N22" s="249" t="n">
        <v>0</v>
      </c>
    </row>
    <row r="23" customFormat="false" ht="17.45" hidden="false" customHeight="true" outlineLevel="0" collapsed="false">
      <c r="A23" s="254" t="s">
        <v>128</v>
      </c>
      <c r="B23" s="239" t="s">
        <v>7</v>
      </c>
      <c r="C23" s="255"/>
      <c r="D23" s="256"/>
      <c r="E23" s="253"/>
      <c r="F23" s="253"/>
      <c r="G23" s="257"/>
      <c r="H23" s="244" t="n">
        <v>0</v>
      </c>
      <c r="I23" s="245"/>
      <c r="J23" s="246" t="n">
        <f aca="false">(L23*$G$4)/12*('Page 1'!$S$5/30)/100</f>
        <v>0</v>
      </c>
      <c r="K23" s="246" t="n">
        <f aca="false">(L23*$G$5)/100</f>
        <v>0</v>
      </c>
      <c r="L23" s="247" t="n">
        <v>0</v>
      </c>
      <c r="M23" s="248" t="n">
        <f aca="false">CEILING((IF(H23=" ",L23,(L23+K23+J23)*H23)),1)</f>
        <v>0</v>
      </c>
      <c r="N23" s="249" t="n">
        <v>0</v>
      </c>
    </row>
    <row r="24" customFormat="false" ht="17.45" hidden="false" customHeight="true" outlineLevel="0" collapsed="false">
      <c r="A24" s="258" t="s">
        <v>128</v>
      </c>
      <c r="B24" s="239" t="s">
        <v>7</v>
      </c>
      <c r="C24" s="240"/>
      <c r="D24" s="250"/>
      <c r="E24" s="256"/>
      <c r="F24" s="256"/>
      <c r="G24" s="259"/>
      <c r="H24" s="244" t="n">
        <v>0</v>
      </c>
      <c r="I24" s="245"/>
      <c r="J24" s="246" t="n">
        <f aca="false">(L24*$G$4)/12*('Page 1'!$S$5/30)/100</f>
        <v>0</v>
      </c>
      <c r="K24" s="246" t="n">
        <f aca="false">(L24*$G$5)/100</f>
        <v>0</v>
      </c>
      <c r="L24" s="247" t="n">
        <v>0</v>
      </c>
      <c r="M24" s="248" t="n">
        <f aca="false">CEILING((IF(H24=" ",L24,(L24+K24+J24)*H24)),1)</f>
        <v>0</v>
      </c>
      <c r="N24" s="249" t="n">
        <v>0</v>
      </c>
    </row>
    <row r="25" customFormat="false" ht="17.45" hidden="false" customHeight="true" outlineLevel="0" collapsed="false">
      <c r="A25" s="238" t="s">
        <v>128</v>
      </c>
      <c r="B25" s="239" t="s">
        <v>7</v>
      </c>
      <c r="C25" s="240"/>
      <c r="D25" s="250"/>
      <c r="E25" s="250"/>
      <c r="F25" s="250"/>
      <c r="G25" s="251"/>
      <c r="H25" s="244" t="n">
        <v>0</v>
      </c>
      <c r="I25" s="245"/>
      <c r="J25" s="246" t="n">
        <f aca="false">(L25*$G$4)/12*('Page 1'!$S$5/30)/100</f>
        <v>0</v>
      </c>
      <c r="K25" s="246" t="n">
        <f aca="false">(L25*$G$5)/100</f>
        <v>0</v>
      </c>
      <c r="L25" s="247" t="n">
        <v>0</v>
      </c>
      <c r="M25" s="248" t="n">
        <f aca="false">CEILING((IF(H25=" ",L25,(L25+K25+J25)*H25)),1)</f>
        <v>0</v>
      </c>
      <c r="N25" s="249" t="n">
        <v>0</v>
      </c>
    </row>
    <row r="26" customFormat="false" ht="17.45" hidden="false" customHeight="true" outlineLevel="0" collapsed="false">
      <c r="A26" s="238" t="s">
        <v>128</v>
      </c>
      <c r="B26" s="239" t="s">
        <v>7</v>
      </c>
      <c r="C26" s="255"/>
      <c r="D26" s="256"/>
      <c r="E26" s="250"/>
      <c r="F26" s="250"/>
      <c r="G26" s="251"/>
      <c r="H26" s="244" t="n">
        <v>0</v>
      </c>
      <c r="I26" s="245"/>
      <c r="J26" s="246" t="n">
        <f aca="false">(L26*$G$4)/12*('Page 1'!$S$5/30)/100</f>
        <v>0</v>
      </c>
      <c r="K26" s="246" t="n">
        <f aca="false">(L26*$G$5)/100</f>
        <v>0</v>
      </c>
      <c r="L26" s="247" t="n">
        <v>0</v>
      </c>
      <c r="M26" s="248" t="n">
        <f aca="false">CEILING((IF(H26=" ",L26,(L26+K26+J26)*H26)),1)</f>
        <v>0</v>
      </c>
      <c r="N26" s="249" t="n">
        <v>0</v>
      </c>
    </row>
    <row r="27" customFormat="false" ht="17.45" hidden="false" customHeight="true" outlineLevel="0" collapsed="false">
      <c r="A27" s="258" t="s">
        <v>128</v>
      </c>
      <c r="B27" s="239" t="s">
        <v>7</v>
      </c>
      <c r="C27" s="240"/>
      <c r="D27" s="250"/>
      <c r="E27" s="256"/>
      <c r="F27" s="256"/>
      <c r="G27" s="259"/>
      <c r="H27" s="244" t="n">
        <v>0</v>
      </c>
      <c r="I27" s="245"/>
      <c r="J27" s="246" t="n">
        <f aca="false">(L27*$G$4)/12*('Page 1'!$S$5/30)/100</f>
        <v>0</v>
      </c>
      <c r="K27" s="246" t="n">
        <f aca="false">(L27*$G$5)/100</f>
        <v>0</v>
      </c>
      <c r="L27" s="247" t="n">
        <v>0</v>
      </c>
      <c r="M27" s="248" t="n">
        <f aca="false">CEILING((IF(H27=" ",L27,(L27+K27+J27)*H27)),1)</f>
        <v>0</v>
      </c>
      <c r="N27" s="249" t="n">
        <v>0</v>
      </c>
    </row>
    <row r="28" customFormat="false" ht="17.45" hidden="false" customHeight="true" outlineLevel="0" collapsed="false">
      <c r="A28" s="238" t="s">
        <v>128</v>
      </c>
      <c r="B28" s="239" t="s">
        <v>7</v>
      </c>
      <c r="C28" s="255"/>
      <c r="D28" s="256"/>
      <c r="E28" s="250"/>
      <c r="F28" s="250"/>
      <c r="G28" s="251"/>
      <c r="H28" s="244" t="n">
        <v>0</v>
      </c>
      <c r="I28" s="245"/>
      <c r="J28" s="246" t="n">
        <f aca="false">(L28*$G$4)/12*('Page 1'!$S$5/30)/100</f>
        <v>0</v>
      </c>
      <c r="K28" s="246" t="n">
        <f aca="false">(L28*$G$5)/100</f>
        <v>0</v>
      </c>
      <c r="L28" s="247" t="n">
        <v>0</v>
      </c>
      <c r="M28" s="248" t="n">
        <f aca="false">CEILING((IF(H28=" ",L28,(L28+K28+J28)*H28)),1)</f>
        <v>0</v>
      </c>
      <c r="N28" s="249" t="n">
        <v>0</v>
      </c>
    </row>
    <row r="29" customFormat="false" ht="17.45" hidden="false" customHeight="true" outlineLevel="0" collapsed="false">
      <c r="A29" s="258" t="s">
        <v>128</v>
      </c>
      <c r="B29" s="239" t="s">
        <v>7</v>
      </c>
      <c r="C29" s="255"/>
      <c r="D29" s="256"/>
      <c r="E29" s="256"/>
      <c r="F29" s="256"/>
      <c r="G29" s="259"/>
      <c r="H29" s="244" t="n">
        <v>0</v>
      </c>
      <c r="I29" s="245"/>
      <c r="J29" s="246" t="n">
        <f aca="false">(L29*$G$4)/12*('Page 1'!$S$5/30)/100</f>
        <v>0</v>
      </c>
      <c r="K29" s="246" t="n">
        <f aca="false">(L29*$G$5)/100</f>
        <v>0</v>
      </c>
      <c r="L29" s="247" t="n">
        <v>0</v>
      </c>
      <c r="M29" s="248" t="n">
        <f aca="false">CEILING((IF(H29=" ",L29,(L29+K29+J29)*H29)),1)</f>
        <v>0</v>
      </c>
      <c r="N29" s="249" t="n">
        <v>0</v>
      </c>
    </row>
    <row r="30" customFormat="false" ht="17.45" hidden="false" customHeight="true" outlineLevel="0" collapsed="false">
      <c r="A30" s="258" t="s">
        <v>128</v>
      </c>
      <c r="B30" s="239" t="s">
        <v>7</v>
      </c>
      <c r="C30" s="252"/>
      <c r="D30" s="253"/>
      <c r="E30" s="256"/>
      <c r="F30" s="256"/>
      <c r="G30" s="259"/>
      <c r="H30" s="244" t="n">
        <v>0</v>
      </c>
      <c r="I30" s="245"/>
      <c r="J30" s="246" t="n">
        <f aca="false">(L30*$G$4)/12*('Page 1'!$S$5/30)/100</f>
        <v>0</v>
      </c>
      <c r="K30" s="246" t="n">
        <f aca="false">(L30*$G$5)/100</f>
        <v>0</v>
      </c>
      <c r="L30" s="247" t="n">
        <v>0</v>
      </c>
      <c r="M30" s="248" t="n">
        <f aca="false">CEILING((IF(H30=" ",L30,(L30+K30+J30)*H30)),1)</f>
        <v>0</v>
      </c>
      <c r="N30" s="249" t="n">
        <v>0</v>
      </c>
      <c r="P30" s="260"/>
    </row>
    <row r="31" customFormat="false" ht="17.45" hidden="false" customHeight="true" outlineLevel="0" collapsed="false">
      <c r="A31" s="238" t="s">
        <v>128</v>
      </c>
      <c r="B31" s="239" t="s">
        <v>7</v>
      </c>
      <c r="C31" s="261"/>
      <c r="D31" s="262"/>
      <c r="E31" s="250"/>
      <c r="F31" s="250"/>
      <c r="G31" s="251"/>
      <c r="H31" s="244" t="n">
        <v>0</v>
      </c>
      <c r="I31" s="245"/>
      <c r="J31" s="246" t="n">
        <f aca="false">(L31*$G$4)/12*('Page 1'!$S$5/30)/100</f>
        <v>0</v>
      </c>
      <c r="K31" s="246" t="n">
        <f aca="false">(L31*$G$5)/100</f>
        <v>0</v>
      </c>
      <c r="L31" s="247" t="n">
        <v>0</v>
      </c>
      <c r="M31" s="248" t="n">
        <f aca="false">CEILING((IF(H31=" ",L31,(L31+K31+J31)*H31)),1)</f>
        <v>0</v>
      </c>
      <c r="N31" s="249" t="n">
        <v>0</v>
      </c>
    </row>
    <row r="32" customFormat="false" ht="15" hidden="false" customHeight="true" outlineLevel="0" collapsed="false">
      <c r="A32" s="263"/>
      <c r="B32" s="264"/>
      <c r="C32" s="264"/>
      <c r="D32" s="264"/>
      <c r="E32" s="264"/>
      <c r="F32" s="264"/>
      <c r="G32" s="264"/>
      <c r="H32" s="264"/>
      <c r="I32" s="265"/>
      <c r="J32" s="266"/>
      <c r="K32" s="266"/>
      <c r="L32" s="267" t="s">
        <v>130</v>
      </c>
      <c r="M32" s="268" t="n">
        <f aca="false">SUM(M8:M31)</f>
        <v>0</v>
      </c>
      <c r="N32" s="269" t="n">
        <f aca="false">SUM(N8:N31)</f>
        <v>0</v>
      </c>
    </row>
    <row r="33" customFormat="false" ht="15" hidden="false" customHeight="true" outlineLevel="0" collapsed="false">
      <c r="A33" s="263"/>
      <c r="B33" s="264"/>
      <c r="C33" s="264"/>
      <c r="D33" s="264"/>
      <c r="E33" s="264"/>
      <c r="F33" s="264"/>
      <c r="G33" s="264"/>
      <c r="H33" s="270" t="s">
        <v>7</v>
      </c>
      <c r="I33" s="271"/>
      <c r="J33" s="272"/>
      <c r="K33" s="273"/>
      <c r="L33" s="274" t="s">
        <v>131</v>
      </c>
      <c r="M33" s="247" t="n">
        <v>0</v>
      </c>
      <c r="N33" s="249" t="n">
        <v>0</v>
      </c>
    </row>
    <row r="34" customFormat="false" ht="15" hidden="false" customHeight="true" outlineLevel="0" collapsed="false">
      <c r="A34" s="263"/>
      <c r="B34" s="264"/>
      <c r="C34" s="264"/>
      <c r="D34" s="264"/>
      <c r="E34" s="264"/>
      <c r="F34" s="264"/>
      <c r="G34" s="275"/>
      <c r="H34" s="276" t="s">
        <v>7</v>
      </c>
      <c r="I34" s="277"/>
      <c r="J34" s="278"/>
      <c r="K34" s="278"/>
      <c r="L34" s="274" t="s">
        <v>132</v>
      </c>
      <c r="M34" s="279" t="n">
        <v>0</v>
      </c>
      <c r="N34" s="249" t="n">
        <v>0</v>
      </c>
    </row>
    <row r="35" customFormat="false" ht="15" hidden="false" customHeight="true" outlineLevel="0" collapsed="false">
      <c r="A35" s="280"/>
      <c r="B35" s="275"/>
      <c r="C35" s="275" t="s">
        <v>7</v>
      </c>
      <c r="D35" s="275" t="s">
        <v>7</v>
      </c>
      <c r="E35" s="275"/>
      <c r="F35" s="281"/>
      <c r="G35" s="282"/>
      <c r="H35" s="282"/>
      <c r="I35" s="283"/>
      <c r="J35" s="284"/>
      <c r="K35" s="285"/>
      <c r="L35" s="286" t="s">
        <v>133</v>
      </c>
      <c r="M35" s="287" t="n">
        <f aca="false">SUM(M32:M34)</f>
        <v>0</v>
      </c>
      <c r="N35" s="288" t="n">
        <f aca="false">SUM(N32:N34)</f>
        <v>0</v>
      </c>
      <c r="O35" s="260"/>
    </row>
    <row r="36" customFormat="false" ht="15" hidden="false" customHeight="true" outlineLevel="0" collapsed="false">
      <c r="A36" s="289" t="s">
        <v>134</v>
      </c>
      <c r="B36" s="290"/>
      <c r="C36" s="291" t="s">
        <v>7</v>
      </c>
      <c r="D36" s="292" t="s">
        <v>7</v>
      </c>
      <c r="E36" s="292"/>
      <c r="F36" s="292"/>
      <c r="G36" s="293" t="s">
        <v>135</v>
      </c>
      <c r="H36" s="293"/>
      <c r="I36" s="294" t="s">
        <v>136</v>
      </c>
      <c r="J36" s="294"/>
      <c r="K36" s="295"/>
      <c r="L36" s="296" t="s">
        <v>137</v>
      </c>
      <c r="M36" s="297" t="s">
        <v>138</v>
      </c>
      <c r="N36" s="298"/>
    </row>
    <row r="37" customFormat="false" ht="15" hidden="false" customHeight="true" outlineLevel="0" collapsed="false">
      <c r="A37" s="238" t="s">
        <v>139</v>
      </c>
      <c r="B37" s="299" t="s">
        <v>139</v>
      </c>
      <c r="C37" s="239" t="s">
        <v>7</v>
      </c>
      <c r="D37" s="300" t="s">
        <v>140</v>
      </c>
      <c r="E37" s="301"/>
      <c r="F37" s="301"/>
      <c r="G37" s="302" t="n">
        <f aca="false">((L37*($G$5/100)))</f>
        <v>0</v>
      </c>
      <c r="H37" s="302"/>
      <c r="I37" s="303" t="n">
        <f aca="false">((L37*$G$4)/12*('Page 1'!$S$5/30))/100</f>
        <v>0</v>
      </c>
      <c r="J37" s="303"/>
      <c r="K37" s="304"/>
      <c r="L37" s="305" t="n">
        <v>0</v>
      </c>
      <c r="M37" s="306" t="n">
        <f aca="false">CEILING(L37+G37+I37,1)</f>
        <v>0</v>
      </c>
      <c r="N37" s="249" t="n">
        <v>0</v>
      </c>
    </row>
    <row r="38" customFormat="false" ht="15" hidden="false" customHeight="true" outlineLevel="0" collapsed="false">
      <c r="A38" s="238" t="s">
        <v>139</v>
      </c>
      <c r="B38" s="299" t="s">
        <v>141</v>
      </c>
      <c r="C38" s="239" t="s">
        <v>7</v>
      </c>
      <c r="D38" s="307" t="s">
        <v>142</v>
      </c>
      <c r="E38" s="308"/>
      <c r="F38" s="308"/>
      <c r="G38" s="302" t="n">
        <f aca="false">((L38*($G$5/100)))</f>
        <v>0</v>
      </c>
      <c r="H38" s="302"/>
      <c r="I38" s="303" t="n">
        <f aca="false">((L38*$G$4)/12*('Page 1'!$S$5/30))/100</f>
        <v>0</v>
      </c>
      <c r="J38" s="303"/>
      <c r="K38" s="304"/>
      <c r="L38" s="305" t="n">
        <v>0</v>
      </c>
      <c r="M38" s="306" t="n">
        <f aca="false">CEILING(L38+G38+I38,1)</f>
        <v>0</v>
      </c>
      <c r="N38" s="249" t="n">
        <v>0</v>
      </c>
      <c r="O38" s="309"/>
    </row>
    <row r="39" customFormat="false" ht="15" hidden="false" customHeight="true" outlineLevel="0" collapsed="false">
      <c r="A39" s="238" t="s">
        <v>139</v>
      </c>
      <c r="B39" s="299" t="s">
        <v>143</v>
      </c>
      <c r="C39" s="239" t="s">
        <v>7</v>
      </c>
      <c r="D39" s="307" t="s">
        <v>144</v>
      </c>
      <c r="E39" s="308"/>
      <c r="F39" s="308"/>
      <c r="G39" s="302" t="n">
        <f aca="false">((L39*($G$5/100)))</f>
        <v>0</v>
      </c>
      <c r="H39" s="302"/>
      <c r="I39" s="303" t="n">
        <f aca="false">((L39*$G$4)/12*('Page 1'!$S$5/30))/100</f>
        <v>0</v>
      </c>
      <c r="J39" s="303"/>
      <c r="K39" s="304"/>
      <c r="L39" s="305" t="n">
        <v>0</v>
      </c>
      <c r="M39" s="306" t="n">
        <f aca="false">CEILING(L39+G39+I39,1)</f>
        <v>0</v>
      </c>
      <c r="N39" s="249" t="n">
        <v>0</v>
      </c>
      <c r="O39" s="309"/>
    </row>
    <row r="40" customFormat="false" ht="15" hidden="false" customHeight="true" outlineLevel="0" collapsed="false">
      <c r="A40" s="310"/>
      <c r="B40" s="311"/>
      <c r="C40" s="312" t="s">
        <v>7</v>
      </c>
      <c r="D40" s="312"/>
      <c r="E40" s="312"/>
      <c r="F40" s="313"/>
      <c r="G40" s="314"/>
      <c r="H40" s="315"/>
      <c r="I40" s="316"/>
      <c r="J40" s="317"/>
      <c r="K40" s="318" t="s">
        <v>145</v>
      </c>
      <c r="L40" s="319" t="n">
        <f aca="false">(SUM(L37:L39))</f>
        <v>0</v>
      </c>
      <c r="M40" s="319" t="n">
        <f aca="false">SUM(M37:M39)</f>
        <v>0</v>
      </c>
      <c r="N40" s="320" t="n">
        <f aca="false">SUM(N37:N39)</f>
        <v>0</v>
      </c>
    </row>
    <row r="41" customFormat="false" ht="15" hidden="false" customHeight="true" outlineLevel="0" collapsed="false">
      <c r="A41" s="289" t="s">
        <v>146</v>
      </c>
      <c r="B41" s="321"/>
      <c r="C41" s="321"/>
      <c r="D41" s="291"/>
      <c r="E41" s="291"/>
      <c r="F41" s="291"/>
      <c r="G41" s="322"/>
      <c r="H41" s="323"/>
      <c r="I41" s="267"/>
      <c r="J41" s="324"/>
      <c r="K41" s="324"/>
      <c r="L41" s="325"/>
      <c r="M41" s="326"/>
      <c r="N41" s="327"/>
      <c r="O41" s="309"/>
    </row>
    <row r="42" customFormat="false" ht="15" hidden="false" customHeight="true" outlineLevel="0" collapsed="false">
      <c r="A42" s="238" t="s">
        <v>141</v>
      </c>
      <c r="B42" s="299" t="s">
        <v>139</v>
      </c>
      <c r="C42" s="239"/>
      <c r="D42" s="308" t="s">
        <v>147</v>
      </c>
      <c r="E42" s="308"/>
      <c r="F42" s="308"/>
      <c r="G42" s="302" t="n">
        <f aca="false">((L42*($G$5/100)))</f>
        <v>0</v>
      </c>
      <c r="H42" s="302"/>
      <c r="I42" s="303" t="n">
        <f aca="false">((L42*$G$4)/12*('Page 1'!$S$5/30))/100</f>
        <v>0</v>
      </c>
      <c r="J42" s="303"/>
      <c r="K42" s="304"/>
      <c r="L42" s="247" t="n">
        <v>0</v>
      </c>
      <c r="M42" s="306" t="n">
        <f aca="false">CEILING(L42+G42+I42,1)</f>
        <v>0</v>
      </c>
      <c r="N42" s="249" t="n">
        <v>0</v>
      </c>
    </row>
    <row r="43" customFormat="false" ht="15" hidden="false" customHeight="true" outlineLevel="0" collapsed="false">
      <c r="A43" s="238" t="s">
        <v>141</v>
      </c>
      <c r="B43" s="299" t="s">
        <v>141</v>
      </c>
      <c r="C43" s="239"/>
      <c r="D43" s="308" t="s">
        <v>148</v>
      </c>
      <c r="E43" s="308"/>
      <c r="F43" s="308"/>
      <c r="G43" s="302" t="n">
        <f aca="false">((L43*($G$5/100)))</f>
        <v>0</v>
      </c>
      <c r="H43" s="302"/>
      <c r="I43" s="303" t="n">
        <f aca="false">((L43*$G$4)/12*('Page 1'!$S$5/30))/100</f>
        <v>0</v>
      </c>
      <c r="J43" s="303"/>
      <c r="K43" s="304"/>
      <c r="L43" s="305" t="n">
        <v>0</v>
      </c>
      <c r="M43" s="306" t="n">
        <f aca="false">CEILING(L43+G43+I43,1)</f>
        <v>0</v>
      </c>
      <c r="N43" s="249" t="n">
        <v>0</v>
      </c>
    </row>
    <row r="44" customFormat="false" ht="15" hidden="false" customHeight="true" outlineLevel="0" collapsed="false">
      <c r="A44" s="238" t="s">
        <v>141</v>
      </c>
      <c r="B44" s="299" t="s">
        <v>143</v>
      </c>
      <c r="C44" s="239"/>
      <c r="D44" s="308" t="s">
        <v>149</v>
      </c>
      <c r="E44" s="308"/>
      <c r="F44" s="308"/>
      <c r="G44" s="302" t="n">
        <f aca="false">((L44*($G$5/100)))</f>
        <v>0</v>
      </c>
      <c r="H44" s="302"/>
      <c r="I44" s="303" t="n">
        <f aca="false">((L44*$G$4)/12*('Page 1'!$S$5/30))/100</f>
        <v>0</v>
      </c>
      <c r="J44" s="303"/>
      <c r="K44" s="328"/>
      <c r="L44" s="305" t="n">
        <v>0</v>
      </c>
      <c r="M44" s="306" t="n">
        <f aca="false">CEILING(L44+G44+I44,1)</f>
        <v>0</v>
      </c>
      <c r="N44" s="249" t="n">
        <v>0</v>
      </c>
    </row>
    <row r="45" customFormat="false" ht="15" hidden="false" customHeight="true" outlineLevel="0" collapsed="false">
      <c r="A45" s="238" t="s">
        <v>141</v>
      </c>
      <c r="B45" s="299" t="s">
        <v>150</v>
      </c>
      <c r="C45" s="239"/>
      <c r="D45" s="308" t="s">
        <v>151</v>
      </c>
      <c r="E45" s="308"/>
      <c r="F45" s="308"/>
      <c r="G45" s="302" t="n">
        <f aca="false">((L45*($G$5/100)))</f>
        <v>0</v>
      </c>
      <c r="H45" s="302"/>
      <c r="I45" s="303" t="n">
        <f aca="false">((L45*$G$4)/12*('Page 1'!$S$5/30))/100</f>
        <v>0</v>
      </c>
      <c r="J45" s="303"/>
      <c r="K45" s="304"/>
      <c r="L45" s="305" t="n">
        <v>0</v>
      </c>
      <c r="M45" s="306" t="n">
        <f aca="false">CEILING(L45+G45+I45,1)</f>
        <v>0</v>
      </c>
      <c r="N45" s="249" t="n">
        <v>0</v>
      </c>
    </row>
    <row r="46" customFormat="false" ht="15" hidden="false" customHeight="true" outlineLevel="0" collapsed="false">
      <c r="A46" s="238" t="s">
        <v>141</v>
      </c>
      <c r="B46" s="299" t="s">
        <v>152</v>
      </c>
      <c r="C46" s="239"/>
      <c r="D46" s="308" t="s">
        <v>153</v>
      </c>
      <c r="E46" s="308"/>
      <c r="F46" s="308"/>
      <c r="G46" s="302" t="n">
        <f aca="false">((L46*($G$5/100)))</f>
        <v>0</v>
      </c>
      <c r="H46" s="302"/>
      <c r="I46" s="303" t="n">
        <f aca="false">((L46*$G$4)/12*('Page 1'!$S$5/30))/100</f>
        <v>0</v>
      </c>
      <c r="J46" s="303"/>
      <c r="K46" s="304"/>
      <c r="L46" s="305" t="n">
        <v>0</v>
      </c>
      <c r="M46" s="306" t="n">
        <f aca="false">CEILING(L46+G46+I46,1)</f>
        <v>0</v>
      </c>
      <c r="N46" s="249" t="n">
        <v>0</v>
      </c>
    </row>
    <row r="47" customFormat="false" ht="15" hidden="false" customHeight="true" outlineLevel="0" collapsed="false">
      <c r="A47" s="238" t="s">
        <v>141</v>
      </c>
      <c r="B47" s="299" t="s">
        <v>128</v>
      </c>
      <c r="C47" s="239"/>
      <c r="D47" s="308" t="s">
        <v>154</v>
      </c>
      <c r="E47" s="308"/>
      <c r="F47" s="308"/>
      <c r="G47" s="302" t="n">
        <f aca="false">((L47*($G$5/100)))</f>
        <v>0</v>
      </c>
      <c r="H47" s="302"/>
      <c r="I47" s="303" t="n">
        <f aca="false">((L47*$G$4)/12*('Page 1'!$S$5/30))/100</f>
        <v>0</v>
      </c>
      <c r="J47" s="303"/>
      <c r="K47" s="304"/>
      <c r="L47" s="305" t="n">
        <v>0</v>
      </c>
      <c r="M47" s="306" t="n">
        <f aca="false">CEILING(L47+G47+I47,1)</f>
        <v>0</v>
      </c>
      <c r="N47" s="249" t="n">
        <v>0</v>
      </c>
    </row>
    <row r="48" customFormat="false" ht="15" hidden="false" customHeight="true" outlineLevel="0" collapsed="false">
      <c r="A48" s="310"/>
      <c r="B48" s="311"/>
      <c r="C48" s="313" t="s">
        <v>7</v>
      </c>
      <c r="D48" s="313"/>
      <c r="E48" s="313"/>
      <c r="F48" s="313"/>
      <c r="G48" s="314"/>
      <c r="H48" s="316"/>
      <c r="I48" s="329"/>
      <c r="J48" s="317"/>
      <c r="K48" s="318" t="s">
        <v>145</v>
      </c>
      <c r="L48" s="319" t="n">
        <f aca="false">(SUM(L42:L47))</f>
        <v>0</v>
      </c>
      <c r="M48" s="319" t="n">
        <f aca="false">SUM(M42:M47)</f>
        <v>0</v>
      </c>
      <c r="N48" s="320" t="n">
        <f aca="false">SUM(N42:N47)</f>
        <v>0</v>
      </c>
    </row>
    <row r="49" customFormat="false" ht="15" hidden="false" customHeight="true" outlineLevel="0" collapsed="false">
      <c r="A49" s="289" t="s">
        <v>155</v>
      </c>
      <c r="B49" s="330"/>
      <c r="C49" s="330"/>
      <c r="D49" s="291"/>
      <c r="E49" s="291"/>
      <c r="F49" s="291"/>
      <c r="G49" s="322"/>
      <c r="H49" s="331"/>
      <c r="I49" s="267"/>
      <c r="J49" s="324"/>
      <c r="K49" s="324"/>
      <c r="L49" s="325"/>
      <c r="M49" s="326"/>
      <c r="N49" s="327"/>
    </row>
    <row r="50" customFormat="false" ht="15" hidden="false" customHeight="true" outlineLevel="0" collapsed="false">
      <c r="A50" s="238" t="s">
        <v>143</v>
      </c>
      <c r="B50" s="239"/>
      <c r="C50" s="239"/>
      <c r="D50" s="308" t="s">
        <v>147</v>
      </c>
      <c r="E50" s="308"/>
      <c r="F50" s="308"/>
      <c r="G50" s="302" t="n">
        <f aca="false">((L50*($G$5/100)))</f>
        <v>0</v>
      </c>
      <c r="H50" s="302"/>
      <c r="I50" s="303" t="n">
        <f aca="false">((L50*$G$4)/12*('Page 1'!$S$5/30))/100</f>
        <v>0</v>
      </c>
      <c r="J50" s="303"/>
      <c r="K50" s="304"/>
      <c r="L50" s="305" t="n">
        <v>0</v>
      </c>
      <c r="M50" s="306" t="n">
        <f aca="false">CEILING(L50+G50+I50,1)</f>
        <v>0</v>
      </c>
      <c r="N50" s="249" t="n">
        <v>0</v>
      </c>
    </row>
    <row r="51" customFormat="false" ht="15" hidden="false" customHeight="true" outlineLevel="0" collapsed="false">
      <c r="A51" s="310"/>
      <c r="B51" s="311"/>
      <c r="C51" s="313" t="s">
        <v>7</v>
      </c>
      <c r="D51" s="313"/>
      <c r="E51" s="313"/>
      <c r="F51" s="313"/>
      <c r="G51" s="314"/>
      <c r="H51" s="332" t="s">
        <v>7</v>
      </c>
      <c r="I51" s="329" t="s">
        <v>7</v>
      </c>
      <c r="J51" s="333" t="s">
        <v>7</v>
      </c>
      <c r="K51" s="333"/>
      <c r="L51" s="334" t="s">
        <v>7</v>
      </c>
      <c r="M51" s="317" t="s">
        <v>7</v>
      </c>
      <c r="N51" s="335" t="s">
        <v>7</v>
      </c>
    </row>
    <row r="52" customFormat="false" ht="15" hidden="false" customHeight="true" outlineLevel="0" collapsed="false">
      <c r="A52" s="289" t="s">
        <v>156</v>
      </c>
      <c r="B52" s="330"/>
      <c r="C52" s="330"/>
      <c r="D52" s="291"/>
      <c r="E52" s="291"/>
      <c r="F52" s="291"/>
      <c r="G52" s="322"/>
      <c r="H52" s="331"/>
      <c r="I52" s="282" t="s">
        <v>7</v>
      </c>
      <c r="J52" s="324"/>
      <c r="K52" s="336"/>
      <c r="L52" s="337"/>
      <c r="M52" s="331"/>
      <c r="N52" s="327"/>
    </row>
    <row r="53" customFormat="false" ht="15" hidden="false" customHeight="true" outlineLevel="0" collapsed="false">
      <c r="A53" s="238" t="s">
        <v>150</v>
      </c>
      <c r="B53" s="299" t="s">
        <v>139</v>
      </c>
      <c r="C53" s="239"/>
      <c r="D53" s="308" t="s">
        <v>147</v>
      </c>
      <c r="E53" s="308"/>
      <c r="F53" s="308"/>
      <c r="G53" s="302" t="n">
        <f aca="false">((L53*($G$5/100)))</f>
        <v>0</v>
      </c>
      <c r="H53" s="302"/>
      <c r="I53" s="303" t="n">
        <f aca="false">((L53*$G$4)/12*('Page 1'!$S$5/30))/100</f>
        <v>0</v>
      </c>
      <c r="J53" s="303"/>
      <c r="K53" s="338"/>
      <c r="L53" s="305" t="n">
        <v>0</v>
      </c>
      <c r="M53" s="306" t="n">
        <f aca="false">CEILING(L53+G53+I53,1)</f>
        <v>0</v>
      </c>
      <c r="N53" s="249" t="n">
        <v>0</v>
      </c>
    </row>
    <row r="54" customFormat="false" ht="15" hidden="false" customHeight="true" outlineLevel="0" collapsed="false">
      <c r="A54" s="238" t="s">
        <v>150</v>
      </c>
      <c r="B54" s="299" t="s">
        <v>141</v>
      </c>
      <c r="C54" s="239"/>
      <c r="D54" s="308" t="s">
        <v>148</v>
      </c>
      <c r="E54" s="308"/>
      <c r="F54" s="308"/>
      <c r="G54" s="302" t="n">
        <f aca="false">((L54*($G$5/100)))</f>
        <v>0</v>
      </c>
      <c r="H54" s="302"/>
      <c r="I54" s="303" t="n">
        <f aca="false">((L54*$G$4)/12*('Page 1'!$S$5/30))/100</f>
        <v>0</v>
      </c>
      <c r="J54" s="303"/>
      <c r="K54" s="304"/>
      <c r="L54" s="305" t="n">
        <v>0</v>
      </c>
      <c r="M54" s="306" t="n">
        <f aca="false">CEILING(L54+G54+I54,1)</f>
        <v>0</v>
      </c>
      <c r="N54" s="249" t="n">
        <v>0</v>
      </c>
    </row>
    <row r="55" customFormat="false" ht="15" hidden="false" customHeight="true" outlineLevel="0" collapsed="false">
      <c r="A55" s="258" t="s">
        <v>150</v>
      </c>
      <c r="B55" s="339" t="s">
        <v>143</v>
      </c>
      <c r="C55" s="340"/>
      <c r="D55" s="308" t="s">
        <v>157</v>
      </c>
      <c r="E55" s="308"/>
      <c r="F55" s="308"/>
      <c r="G55" s="302" t="n">
        <f aca="false">((L55*($G$5/100)))</f>
        <v>0</v>
      </c>
      <c r="H55" s="302"/>
      <c r="I55" s="303" t="n">
        <f aca="false">((L55*$G$4)/12*('Page 1'!$S$5/30))/100</f>
        <v>0</v>
      </c>
      <c r="J55" s="303"/>
      <c r="K55" s="304"/>
      <c r="L55" s="305" t="n">
        <v>0</v>
      </c>
      <c r="M55" s="306" t="n">
        <f aca="false">CEILING(L55+G55+I55,1)</f>
        <v>0</v>
      </c>
      <c r="N55" s="249" t="n">
        <v>0</v>
      </c>
    </row>
    <row r="56" customFormat="false" ht="15" hidden="false" customHeight="true" outlineLevel="0" collapsed="false">
      <c r="A56" s="310"/>
      <c r="B56" s="311"/>
      <c r="C56" s="313" t="s">
        <v>7</v>
      </c>
      <c r="D56" s="313"/>
      <c r="E56" s="313"/>
      <c r="F56" s="313"/>
      <c r="G56" s="314" t="s">
        <v>7</v>
      </c>
      <c r="H56" s="316"/>
      <c r="I56" s="316"/>
      <c r="J56" s="317"/>
      <c r="K56" s="318" t="s">
        <v>145</v>
      </c>
      <c r="L56" s="319" t="n">
        <f aca="false">(SUM(L53:L55))</f>
        <v>0</v>
      </c>
      <c r="M56" s="319" t="n">
        <f aca="false">SUM(M53:M55)</f>
        <v>0</v>
      </c>
      <c r="N56" s="320" t="n">
        <f aca="false">SUM(N53:N55)</f>
        <v>0</v>
      </c>
    </row>
    <row r="57" customFormat="false" ht="15" hidden="false" customHeight="true" outlineLevel="0" collapsed="false">
      <c r="A57" s="289" t="s">
        <v>158</v>
      </c>
      <c r="B57" s="330"/>
      <c r="C57" s="330"/>
      <c r="D57" s="291"/>
      <c r="E57" s="291"/>
      <c r="F57" s="291"/>
      <c r="G57" s="341" t="s">
        <v>7</v>
      </c>
      <c r="H57" s="342"/>
      <c r="I57" s="342"/>
      <c r="J57" s="342"/>
      <c r="K57" s="343"/>
      <c r="L57" s="325"/>
      <c r="M57" s="326"/>
      <c r="N57" s="327"/>
    </row>
    <row r="58" customFormat="false" ht="15" hidden="false" customHeight="true" outlineLevel="0" collapsed="false">
      <c r="A58" s="238" t="s">
        <v>152</v>
      </c>
      <c r="B58" s="239"/>
      <c r="C58" s="239"/>
      <c r="D58" s="308" t="s">
        <v>148</v>
      </c>
      <c r="E58" s="308"/>
      <c r="F58" s="308"/>
      <c r="G58" s="302" t="n">
        <f aca="false">((L58*($G$5/100)))</f>
        <v>0</v>
      </c>
      <c r="H58" s="302"/>
      <c r="I58" s="303" t="n">
        <f aca="false">((L58*$G$4)/12*('Page 1'!$S$5/30))/100</f>
        <v>0</v>
      </c>
      <c r="J58" s="303"/>
      <c r="K58" s="344"/>
      <c r="L58" s="345" t="n">
        <v>0</v>
      </c>
      <c r="M58" s="306" t="n">
        <f aca="false">CEILING(L58+G58+I58,1)</f>
        <v>0</v>
      </c>
      <c r="N58" s="249" t="n">
        <v>0</v>
      </c>
    </row>
    <row r="59" customFormat="false" ht="15" hidden="false" customHeight="true" outlineLevel="0" collapsed="false">
      <c r="A59" s="310"/>
      <c r="B59" s="311"/>
      <c r="C59" s="313" t="s">
        <v>7</v>
      </c>
      <c r="D59" s="313"/>
      <c r="E59" s="313"/>
      <c r="F59" s="313"/>
      <c r="G59" s="312"/>
      <c r="H59" s="317"/>
      <c r="I59" s="346"/>
      <c r="J59" s="333"/>
      <c r="K59" s="333"/>
      <c r="L59" s="334" t="s">
        <v>7</v>
      </c>
      <c r="M59" s="317"/>
      <c r="N59" s="335"/>
    </row>
    <row r="60" customFormat="false" ht="15" hidden="false" customHeight="true" outlineLevel="0" collapsed="false">
      <c r="A60" s="289" t="s">
        <v>159</v>
      </c>
      <c r="B60" s="330"/>
      <c r="C60" s="330"/>
      <c r="D60" s="291"/>
      <c r="E60" s="291"/>
      <c r="F60" s="291"/>
      <c r="G60" s="291"/>
      <c r="H60" s="331"/>
      <c r="I60" s="267"/>
      <c r="J60" s="323"/>
      <c r="K60" s="323"/>
      <c r="L60" s="337"/>
      <c r="M60" s="331"/>
      <c r="N60" s="327"/>
    </row>
    <row r="61" customFormat="false" ht="15" hidden="false" customHeight="true" outlineLevel="0" collapsed="false">
      <c r="A61" s="258" t="s">
        <v>128</v>
      </c>
      <c r="B61" s="321" t="s">
        <v>160</v>
      </c>
      <c r="C61" s="347" t="n">
        <v>53102200</v>
      </c>
      <c r="D61" s="348" t="s">
        <v>161</v>
      </c>
      <c r="E61" s="301"/>
      <c r="F61" s="301"/>
      <c r="G61" s="302" t="n">
        <f aca="false">((L61*($G$5/100)))</f>
        <v>0</v>
      </c>
      <c r="H61" s="302"/>
      <c r="I61" s="303" t="n">
        <f aca="false">((L61*$G$4)/12*('Page 1'!$S$5/30))/100</f>
        <v>0</v>
      </c>
      <c r="J61" s="303"/>
      <c r="K61" s="349"/>
      <c r="L61" s="305" t="n">
        <v>0</v>
      </c>
      <c r="M61" s="350" t="n">
        <f aca="false">CEILING(L61+G61+I61,1)</f>
        <v>0</v>
      </c>
      <c r="N61" s="351" t="n">
        <v>0</v>
      </c>
    </row>
    <row r="62" customFormat="false" ht="15" hidden="false" customHeight="true" outlineLevel="0" collapsed="false">
      <c r="A62" s="238" t="s">
        <v>128</v>
      </c>
      <c r="B62" s="321" t="s">
        <v>160</v>
      </c>
      <c r="C62" s="347" t="n">
        <v>53102000</v>
      </c>
      <c r="D62" s="348" t="s">
        <v>162</v>
      </c>
      <c r="E62" s="301"/>
      <c r="F62" s="301"/>
      <c r="G62" s="302" t="n">
        <f aca="false">((L62*($G$5/100)))</f>
        <v>0</v>
      </c>
      <c r="H62" s="302"/>
      <c r="I62" s="303" t="n">
        <f aca="false">((L62*$G$4)/12*('Page 1'!$S$5/30))/100</f>
        <v>0</v>
      </c>
      <c r="J62" s="303"/>
      <c r="K62" s="304"/>
      <c r="L62" s="305" t="n">
        <v>0</v>
      </c>
      <c r="M62" s="352" t="n">
        <f aca="false">CEILING(L62+G62+I62,1)</f>
        <v>0</v>
      </c>
      <c r="N62" s="351" t="n">
        <v>0</v>
      </c>
    </row>
    <row r="63" customFormat="false" ht="15" hidden="false" customHeight="true" outlineLevel="0" collapsed="false">
      <c r="A63" s="238" t="s">
        <v>163</v>
      </c>
      <c r="B63" s="239"/>
      <c r="C63" s="353" t="n">
        <v>53102100</v>
      </c>
      <c r="D63" s="354" t="s">
        <v>164</v>
      </c>
      <c r="E63" s="301"/>
      <c r="F63" s="301"/>
      <c r="G63" s="302" t="n">
        <f aca="false">((L63*($G$5/100)))</f>
        <v>0</v>
      </c>
      <c r="H63" s="302"/>
      <c r="I63" s="303" t="n">
        <f aca="false">((L63*$G$4)/12*('Page 1'!$S$5/30))/100</f>
        <v>0</v>
      </c>
      <c r="J63" s="303"/>
      <c r="K63" s="349"/>
      <c r="L63" s="305" t="n">
        <v>0</v>
      </c>
      <c r="M63" s="352" t="n">
        <f aca="false">CEILING(L63+G63+I63,1)</f>
        <v>0</v>
      </c>
      <c r="N63" s="351" t="n">
        <v>0</v>
      </c>
    </row>
    <row r="64" customFormat="false" ht="15" hidden="false" customHeight="true" outlineLevel="0" collapsed="false">
      <c r="A64" s="355"/>
      <c r="B64" s="356"/>
      <c r="C64" s="356"/>
      <c r="D64" s="357"/>
      <c r="E64" s="358"/>
      <c r="F64" s="358"/>
      <c r="G64" s="357"/>
      <c r="H64" s="316"/>
      <c r="I64" s="316"/>
      <c r="J64" s="317"/>
      <c r="K64" s="318" t="s">
        <v>145</v>
      </c>
      <c r="L64" s="319" t="n">
        <f aca="false">SUM(L61:L63)</f>
        <v>0</v>
      </c>
      <c r="M64" s="359" t="n">
        <f aca="false">SUM(M61:M63)</f>
        <v>0</v>
      </c>
      <c r="N64" s="360" t="n">
        <f aca="false">SUM(N61:N63)</f>
        <v>0</v>
      </c>
    </row>
    <row r="65" customFormat="false" ht="15" hidden="false" customHeight="true" outlineLevel="0" collapsed="false">
      <c r="A65" s="289" t="s">
        <v>165</v>
      </c>
      <c r="B65" s="308"/>
      <c r="C65" s="308"/>
      <c r="D65" s="308"/>
      <c r="E65" s="308"/>
      <c r="F65" s="308"/>
      <c r="G65" s="308"/>
      <c r="H65" s="323"/>
      <c r="I65" s="323"/>
      <c r="J65" s="324"/>
      <c r="K65" s="324"/>
      <c r="L65" s="361"/>
      <c r="M65" s="362"/>
      <c r="N65" s="363"/>
    </row>
    <row r="66" customFormat="false" ht="15" hidden="false" customHeight="true" outlineLevel="0" collapsed="false">
      <c r="A66" s="254" t="s">
        <v>166</v>
      </c>
      <c r="B66" s="364"/>
      <c r="C66" s="364"/>
      <c r="D66" s="358" t="s">
        <v>165</v>
      </c>
      <c r="E66" s="358"/>
      <c r="F66" s="358"/>
      <c r="G66" s="302" t="n">
        <f aca="false">((L66*($G$5/100)))</f>
        <v>0</v>
      </c>
      <c r="H66" s="302"/>
      <c r="I66" s="303" t="n">
        <f aca="false">((L66*$G$4)/12*('Page 1'!$S$5/30))/100</f>
        <v>0</v>
      </c>
      <c r="J66" s="303"/>
      <c r="K66" s="365" t="s">
        <v>145</v>
      </c>
      <c r="L66" s="305" t="n">
        <v>0</v>
      </c>
      <c r="M66" s="306" t="n">
        <f aca="false">CEILING(L66+G66+I66,1)</f>
        <v>0</v>
      </c>
      <c r="N66" s="366" t="n">
        <v>0</v>
      </c>
    </row>
    <row r="67" customFormat="false" ht="15" hidden="false" customHeight="true" outlineLevel="0" collapsed="false">
      <c r="A67" s="355"/>
      <c r="B67" s="356"/>
      <c r="C67" s="356"/>
      <c r="D67" s="357"/>
      <c r="E67" s="357"/>
      <c r="F67" s="357"/>
      <c r="G67" s="357"/>
      <c r="H67" s="329"/>
      <c r="I67" s="329"/>
      <c r="J67" s="367"/>
      <c r="K67" s="368"/>
      <c r="L67" s="329"/>
      <c r="M67" s="329"/>
      <c r="N67" s="369"/>
    </row>
    <row r="68" customFormat="false" ht="15" hidden="false" customHeight="true" outlineLevel="0" collapsed="false">
      <c r="A68" s="289" t="s">
        <v>167</v>
      </c>
      <c r="B68" s="321"/>
      <c r="C68" s="321"/>
      <c r="D68" s="308"/>
      <c r="E68" s="308"/>
      <c r="F68" s="308"/>
      <c r="G68" s="308"/>
      <c r="H68" s="282"/>
      <c r="I68" s="282"/>
      <c r="J68" s="370"/>
      <c r="K68" s="370"/>
      <c r="L68" s="282"/>
      <c r="M68" s="282"/>
      <c r="N68" s="371"/>
    </row>
    <row r="69" customFormat="false" ht="15" hidden="false" customHeight="true" outlineLevel="0" collapsed="false">
      <c r="A69" s="238" t="s">
        <v>168</v>
      </c>
      <c r="B69" s="299" t="s">
        <v>139</v>
      </c>
      <c r="C69" s="239"/>
      <c r="D69" s="307" t="s">
        <v>169</v>
      </c>
      <c r="E69" s="308"/>
      <c r="F69" s="308"/>
      <c r="G69" s="302" t="n">
        <f aca="false">((L69*($G$5/100)))</f>
        <v>0</v>
      </c>
      <c r="H69" s="302"/>
      <c r="I69" s="303" t="n">
        <f aca="false">((L69*$G$4)/12*('Page 1'!$S$5/30))/100</f>
        <v>0</v>
      </c>
      <c r="J69" s="303"/>
      <c r="K69" s="372"/>
      <c r="L69" s="305" t="n">
        <v>0</v>
      </c>
      <c r="M69" s="306" t="n">
        <f aca="false">CEILING(L69+G69+I69,1)</f>
        <v>0</v>
      </c>
      <c r="N69" s="249" t="n">
        <v>0</v>
      </c>
    </row>
    <row r="70" customFormat="false" ht="15" hidden="false" customHeight="true" outlineLevel="0" collapsed="false">
      <c r="A70" s="238" t="s">
        <v>168</v>
      </c>
      <c r="B70" s="299" t="s">
        <v>141</v>
      </c>
      <c r="C70" s="239"/>
      <c r="D70" s="300" t="s">
        <v>170</v>
      </c>
      <c r="E70" s="301"/>
      <c r="F70" s="301"/>
      <c r="G70" s="302" t="n">
        <f aca="false">((L70*($G$5/100)))</f>
        <v>0</v>
      </c>
      <c r="H70" s="302"/>
      <c r="I70" s="303" t="n">
        <f aca="false">((L70*$G$4)/12*('Page 1'!$S$5/30))/100</f>
        <v>0</v>
      </c>
      <c r="J70" s="303"/>
      <c r="K70" s="304"/>
      <c r="L70" s="305" t="n">
        <v>0</v>
      </c>
      <c r="M70" s="306" t="n">
        <f aca="false">CEILING(L70+G70+I70,1)</f>
        <v>0</v>
      </c>
      <c r="N70" s="249" t="n">
        <v>0</v>
      </c>
    </row>
    <row r="71" customFormat="false" ht="15" hidden="false" customHeight="true" outlineLevel="0" collapsed="false">
      <c r="A71" s="238" t="s">
        <v>168</v>
      </c>
      <c r="B71" s="299" t="s">
        <v>143</v>
      </c>
      <c r="C71" s="239"/>
      <c r="D71" s="308" t="s">
        <v>171</v>
      </c>
      <c r="E71" s="308"/>
      <c r="F71" s="308"/>
      <c r="G71" s="302" t="n">
        <f aca="false">((L71*($G$5/100)))</f>
        <v>0</v>
      </c>
      <c r="H71" s="302"/>
      <c r="I71" s="303" t="n">
        <f aca="false">((L71*$G$4)/12*('Page 1'!$S$5/30))/100</f>
        <v>0</v>
      </c>
      <c r="J71" s="303"/>
      <c r="K71" s="304"/>
      <c r="L71" s="305" t="n">
        <v>0</v>
      </c>
      <c r="M71" s="306" t="n">
        <f aca="false">CEILING(L71+G71+I71,1)</f>
        <v>0</v>
      </c>
      <c r="N71" s="249" t="n">
        <v>0</v>
      </c>
    </row>
    <row r="72" customFormat="false" ht="15" hidden="false" customHeight="true" outlineLevel="0" collapsed="false">
      <c r="A72" s="373"/>
      <c r="B72" s="374"/>
      <c r="C72" s="375" t="s">
        <v>7</v>
      </c>
      <c r="D72" s="375"/>
      <c r="E72" s="375"/>
      <c r="F72" s="375"/>
      <c r="G72" s="375"/>
      <c r="H72" s="376"/>
      <c r="I72" s="377"/>
      <c r="J72" s="378"/>
      <c r="K72" s="378" t="s">
        <v>145</v>
      </c>
      <c r="L72" s="379" t="n">
        <f aca="false">SUM(L69:L71)</f>
        <v>0</v>
      </c>
      <c r="M72" s="379" t="n">
        <f aca="false">SUM(M69:M71)</f>
        <v>0</v>
      </c>
      <c r="N72" s="380" t="n">
        <f aca="false">SUM(N69:N71)</f>
        <v>0</v>
      </c>
    </row>
    <row r="73" customFormat="false" ht="15" hidden="false" customHeight="true" outlineLevel="0" collapsed="false">
      <c r="A73" s="381"/>
      <c r="B73" s="382"/>
      <c r="C73" s="383" t="s">
        <v>67</v>
      </c>
      <c r="D73" s="384"/>
      <c r="E73" s="384"/>
      <c r="F73" s="384"/>
      <c r="G73" s="384"/>
      <c r="H73" s="385"/>
      <c r="I73" s="385"/>
      <c r="J73" s="322"/>
      <c r="K73" s="322"/>
      <c r="L73" s="386" t="n">
        <f aca="false">L72+L66+L64+L58+L56+L50+L48+L40+M35</f>
        <v>0</v>
      </c>
      <c r="M73" s="387" t="n">
        <f aca="false">(M72+M66+M64+M58+M56+M50+M48+M40+M35)</f>
        <v>0</v>
      </c>
      <c r="N73" s="388" t="n">
        <f aca="false">(N72+N66+N64+N58+N56+N50+N48+N40+N35)</f>
        <v>0</v>
      </c>
    </row>
    <row r="74" customFormat="false" ht="15" hidden="false" customHeight="true" outlineLevel="0" collapsed="false">
      <c r="A74" s="389" t="str">
        <f aca="false">"Less Credits (Reimbursements/Contr.-in-aid) -- Needs to be planned on WBS "&amp;IF(LEN(A3)=1,"C.XXXXXX.04",A3&amp;".04")</f>
        <v>Less Credits (Reimbursements/Contr.-in-aid) -- Needs to be planned on WBS C.XXXXXX.04</v>
      </c>
      <c r="B74" s="390"/>
      <c r="C74" s="391"/>
      <c r="D74" s="392"/>
      <c r="E74" s="392"/>
      <c r="F74" s="392"/>
      <c r="G74" s="393"/>
      <c r="H74" s="394"/>
      <c r="I74" s="394"/>
      <c r="J74" s="393"/>
      <c r="K74" s="393"/>
      <c r="L74" s="395" t="n">
        <v>0</v>
      </c>
      <c r="M74" s="387" t="n">
        <f aca="false">(L74+J74+H74)</f>
        <v>0</v>
      </c>
      <c r="N74" s="396" t="n">
        <v>0</v>
      </c>
    </row>
    <row r="75" customFormat="false" ht="15" hidden="false" customHeight="true" outlineLevel="0" collapsed="false">
      <c r="A75" s="397"/>
      <c r="B75" s="398"/>
      <c r="C75" s="399" t="s">
        <v>69</v>
      </c>
      <c r="D75" s="400"/>
      <c r="E75" s="400"/>
      <c r="F75" s="400"/>
      <c r="G75" s="400"/>
      <c r="H75" s="401"/>
      <c r="I75" s="401"/>
      <c r="J75" s="402"/>
      <c r="K75" s="402"/>
      <c r="L75" s="403" t="n">
        <f aca="false">L73-L74</f>
        <v>0</v>
      </c>
      <c r="M75" s="404" t="n">
        <f aca="false">(M73-M74)</f>
        <v>0</v>
      </c>
      <c r="N75" s="405" t="n">
        <f aca="false">(N73-N74)</f>
        <v>0</v>
      </c>
    </row>
    <row r="76" customFormat="false" ht="15" hidden="false" customHeight="true" outlineLevel="0" collapsed="false">
      <c r="A76" s="406"/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</row>
    <row r="77" customFormat="false" ht="15" hidden="false" customHeight="true" outlineLevel="0" collapsed="false">
      <c r="A77" s="406"/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</row>
    <row r="78" customFormat="false" ht="15" hidden="false" customHeight="true" outlineLevel="0" collapsed="false">
      <c r="A78" s="406"/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</row>
  </sheetData>
  <sheetProtection sheet="true" objects="true" scenarios="true"/>
  <mergeCells count="57">
    <mergeCell ref="A2:B2"/>
    <mergeCell ref="C2:E2"/>
    <mergeCell ref="A3:B3"/>
    <mergeCell ref="C3:E3"/>
    <mergeCell ref="A4:B4"/>
    <mergeCell ref="C4:E4"/>
    <mergeCell ref="A5:B5"/>
    <mergeCell ref="C5:E5"/>
    <mergeCell ref="D6:D7"/>
    <mergeCell ref="H6:H7"/>
    <mergeCell ref="I6:I7"/>
    <mergeCell ref="J6:J7"/>
    <mergeCell ref="K6:K7"/>
    <mergeCell ref="G36:H36"/>
    <mergeCell ref="I36:J36"/>
    <mergeCell ref="G37:H37"/>
    <mergeCell ref="I37:J37"/>
    <mergeCell ref="G38:H38"/>
    <mergeCell ref="I38:J38"/>
    <mergeCell ref="G39:H39"/>
    <mergeCell ref="I39:J39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50:H50"/>
    <mergeCell ref="I50:J50"/>
    <mergeCell ref="G53:H53"/>
    <mergeCell ref="I53:J53"/>
    <mergeCell ref="G54:H54"/>
    <mergeCell ref="I54:J54"/>
    <mergeCell ref="G55:H55"/>
    <mergeCell ref="I55:J55"/>
    <mergeCell ref="G58:H58"/>
    <mergeCell ref="I58:J58"/>
    <mergeCell ref="G61:H61"/>
    <mergeCell ref="I61:J61"/>
    <mergeCell ref="G62:H62"/>
    <mergeCell ref="I62:J62"/>
    <mergeCell ref="G63:H63"/>
    <mergeCell ref="I63:J63"/>
    <mergeCell ref="G66:H66"/>
    <mergeCell ref="I66:J66"/>
    <mergeCell ref="G69:H69"/>
    <mergeCell ref="I69:J69"/>
    <mergeCell ref="G70:H70"/>
    <mergeCell ref="I70:J70"/>
    <mergeCell ref="G71:H71"/>
    <mergeCell ref="I71:J71"/>
  </mergeCells>
  <dataValidations count="1">
    <dataValidation allowBlank="true" errorStyle="information" operator="between" prompt="&#10;Input current company overhead rate. Rate can include Asbuilts, Overheads, and/or AFUDC.  Rate will be used in calculations included on this form." promptTitle="OVERHEAD RATE CALCULATION" showDropDown="false" showErrorMessage="true" showInputMessage="true" sqref="G5" type="none">
      <formula1>0</formula1>
      <formula2>0</formula2>
    </dataValidation>
  </dataValidations>
  <printOptions headings="false" gridLines="false" gridLinesSet="true" horizontalCentered="true" verticalCentered="true"/>
  <pageMargins left="0.45" right="0.379861111111111" top="0.279861111111111" bottom="0.3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0"/>
  <sheetViews>
    <sheetView showFormulas="false" showGridLines="true" showRowColHeaders="true" showZeros="true" rightToLeft="false" tabSelected="false" showOutlineSymbols="true" defaultGridColor="true" view="normal" topLeftCell="A5" colorId="64" zoomScale="85" zoomScaleNormal="85" zoomScalePageLayoutView="100" workbookViewId="0">
      <selection pane="topLeft" activeCell="D33" activeCellId="0" sqref="D33"/>
    </sheetView>
  </sheetViews>
  <sheetFormatPr defaultColWidth="8.75" defaultRowHeight="12.75" customHeight="true" zeroHeight="false" outlineLevelRow="0" outlineLevelCol="0"/>
  <cols>
    <col collapsed="false" customWidth="true" hidden="false" outlineLevel="0" max="1" min="1" style="407" width="11.61"/>
    <col collapsed="false" customWidth="true" hidden="false" outlineLevel="0" max="2" min="2" style="408" width="45.74"/>
    <col collapsed="false" customWidth="true" hidden="false" outlineLevel="0" max="3" min="3" style="409" width="11.61"/>
    <col collapsed="false" customWidth="true" hidden="false" outlineLevel="0" max="4" min="4" style="409" width="45.74"/>
    <col collapsed="false" customWidth="false" hidden="false" outlineLevel="0" max="257" min="5" style="409" width="8.75"/>
  </cols>
  <sheetData>
    <row r="1" customFormat="false" ht="12.75" hidden="false" customHeight="false" outlineLevel="0" collapsed="false">
      <c r="A1" s="410" t="s">
        <v>172</v>
      </c>
      <c r="B1" s="411"/>
      <c r="C1" s="411"/>
    </row>
    <row r="2" customFormat="false" ht="12.75" hidden="false" customHeight="false" outlineLevel="0" collapsed="false">
      <c r="A2" s="411"/>
      <c r="B2" s="410"/>
      <c r="C2" s="411"/>
    </row>
    <row r="3" customFormat="false" ht="12.75" hidden="false" customHeight="false" outlineLevel="0" collapsed="false">
      <c r="A3" s="412" t="s">
        <v>173</v>
      </c>
    </row>
    <row r="4" customFormat="false" ht="12.75" hidden="false" customHeight="false" outlineLevel="0" collapsed="false">
      <c r="A4" s="413"/>
    </row>
    <row r="5" customFormat="false" ht="12.75" hidden="false" customHeight="false" outlineLevel="0" collapsed="false">
      <c r="A5" s="414" t="s">
        <v>174</v>
      </c>
      <c r="B5" s="415" t="s">
        <v>175</v>
      </c>
      <c r="C5" s="414" t="s">
        <v>174</v>
      </c>
      <c r="D5" s="415" t="s">
        <v>175</v>
      </c>
    </row>
    <row r="6" customFormat="false" ht="12.75" hidden="false" customHeight="false" outlineLevel="0" collapsed="false">
      <c r="A6" s="416"/>
      <c r="B6" s="417"/>
      <c r="C6" s="418"/>
      <c r="D6" s="418"/>
    </row>
    <row r="7" customFormat="false" ht="12.75" hidden="false" customHeight="false" outlineLevel="0" collapsed="false">
      <c r="A7" s="407" t="s">
        <v>176</v>
      </c>
      <c r="B7" s="408" t="s">
        <v>177</v>
      </c>
      <c r="C7" s="419" t="n">
        <v>28</v>
      </c>
      <c r="D7" s="420" t="s">
        <v>178</v>
      </c>
    </row>
    <row r="8" customFormat="false" ht="12.75" hidden="false" customHeight="false" outlineLevel="0" collapsed="false">
      <c r="A8" s="407" t="s">
        <v>179</v>
      </c>
      <c r="B8" s="408" t="s">
        <v>180</v>
      </c>
      <c r="C8" s="419" t="n">
        <v>29</v>
      </c>
      <c r="D8" s="420" t="s">
        <v>181</v>
      </c>
    </row>
    <row r="9" customFormat="false" ht="12.75" hidden="false" customHeight="false" outlineLevel="0" collapsed="false">
      <c r="A9" s="407" t="s">
        <v>182</v>
      </c>
      <c r="B9" s="408" t="s">
        <v>183</v>
      </c>
      <c r="C9" s="419" t="n">
        <v>30</v>
      </c>
      <c r="D9" s="420" t="s">
        <v>184</v>
      </c>
    </row>
    <row r="10" customFormat="false" ht="12.75" hidden="false" customHeight="false" outlineLevel="0" collapsed="false">
      <c r="A10" s="407" t="s">
        <v>185</v>
      </c>
      <c r="B10" s="408" t="s">
        <v>186</v>
      </c>
      <c r="C10" s="419" t="n">
        <v>31</v>
      </c>
      <c r="D10" s="420" t="s">
        <v>170</v>
      </c>
    </row>
    <row r="11" customFormat="false" ht="12.75" hidden="false" customHeight="false" outlineLevel="0" collapsed="false">
      <c r="A11" s="407" t="s">
        <v>187</v>
      </c>
      <c r="B11" s="408" t="s">
        <v>188</v>
      </c>
      <c r="C11" s="419" t="n">
        <v>32</v>
      </c>
      <c r="D11" s="420" t="s">
        <v>189</v>
      </c>
    </row>
    <row r="12" customFormat="false" ht="12.75" hidden="false" customHeight="false" outlineLevel="0" collapsed="false">
      <c r="A12" s="407" t="s">
        <v>190</v>
      </c>
      <c r="B12" s="408" t="s">
        <v>191</v>
      </c>
      <c r="C12" s="419" t="n">
        <v>33</v>
      </c>
      <c r="D12" s="420" t="s">
        <v>192</v>
      </c>
    </row>
    <row r="13" customFormat="false" ht="12.75" hidden="false" customHeight="false" outlineLevel="0" collapsed="false">
      <c r="A13" s="407" t="s">
        <v>193</v>
      </c>
      <c r="B13" s="408" t="s">
        <v>194</v>
      </c>
      <c r="C13" s="419" t="n">
        <v>34</v>
      </c>
      <c r="D13" s="420" t="s">
        <v>195</v>
      </c>
    </row>
    <row r="14" customFormat="false" ht="12.75" hidden="false" customHeight="false" outlineLevel="0" collapsed="false">
      <c r="A14" s="407" t="s">
        <v>196</v>
      </c>
      <c r="B14" s="408" t="s">
        <v>197</v>
      </c>
      <c r="C14" s="419" t="n">
        <v>35</v>
      </c>
      <c r="D14" s="420" t="s">
        <v>198</v>
      </c>
    </row>
    <row r="15" customFormat="false" ht="12.75" hidden="false" customHeight="false" outlineLevel="0" collapsed="false">
      <c r="A15" s="407" t="s">
        <v>199</v>
      </c>
      <c r="B15" s="408" t="s">
        <v>200</v>
      </c>
      <c r="C15" s="419" t="n">
        <v>36</v>
      </c>
      <c r="D15" s="420" t="s">
        <v>201</v>
      </c>
    </row>
    <row r="16" customFormat="false" ht="12.75" hidden="false" customHeight="false" outlineLevel="0" collapsed="false">
      <c r="A16" s="407" t="s">
        <v>202</v>
      </c>
      <c r="B16" s="408" t="s">
        <v>203</v>
      </c>
      <c r="C16" s="419" t="n">
        <v>37</v>
      </c>
      <c r="D16" s="420" t="s">
        <v>204</v>
      </c>
    </row>
    <row r="17" customFormat="false" ht="12.75" hidden="false" customHeight="false" outlineLevel="0" collapsed="false">
      <c r="A17" s="407" t="s">
        <v>205</v>
      </c>
      <c r="B17" s="408" t="s">
        <v>206</v>
      </c>
      <c r="C17" s="419" t="n">
        <v>38</v>
      </c>
      <c r="D17" s="420" t="s">
        <v>207</v>
      </c>
    </row>
    <row r="18" customFormat="false" ht="12.75" hidden="false" customHeight="false" outlineLevel="0" collapsed="false">
      <c r="A18" s="407" t="s">
        <v>208</v>
      </c>
      <c r="B18" s="408" t="s">
        <v>209</v>
      </c>
      <c r="C18" s="419" t="n">
        <v>39</v>
      </c>
      <c r="D18" s="420" t="s">
        <v>210</v>
      </c>
    </row>
    <row r="19" customFormat="false" ht="12.75" hidden="false" customHeight="false" outlineLevel="0" collapsed="false">
      <c r="A19" s="407" t="s">
        <v>211</v>
      </c>
      <c r="B19" s="408" t="s">
        <v>212</v>
      </c>
      <c r="C19" s="419" t="n">
        <v>40</v>
      </c>
      <c r="D19" s="420" t="s">
        <v>213</v>
      </c>
    </row>
    <row r="20" customFormat="false" ht="12.75" hidden="false" customHeight="false" outlineLevel="0" collapsed="false">
      <c r="A20" s="407" t="s">
        <v>214</v>
      </c>
      <c r="B20" s="408" t="s">
        <v>215</v>
      </c>
      <c r="C20" s="419" t="n">
        <v>41</v>
      </c>
      <c r="D20" s="420" t="s">
        <v>216</v>
      </c>
    </row>
    <row r="21" customFormat="false" ht="12.75" hidden="false" customHeight="false" outlineLevel="0" collapsed="false">
      <c r="A21" s="407" t="s">
        <v>217</v>
      </c>
      <c r="B21" s="408" t="s">
        <v>218</v>
      </c>
      <c r="C21" s="419" t="n">
        <v>42</v>
      </c>
      <c r="D21" s="420" t="s">
        <v>219</v>
      </c>
    </row>
    <row r="22" customFormat="false" ht="12.75" hidden="false" customHeight="false" outlineLevel="0" collapsed="false">
      <c r="A22" s="407" t="s">
        <v>220</v>
      </c>
      <c r="B22" s="408" t="s">
        <v>221</v>
      </c>
      <c r="C22" s="419" t="n">
        <v>43</v>
      </c>
      <c r="D22" s="420" t="s">
        <v>222</v>
      </c>
    </row>
    <row r="23" customFormat="false" ht="12.75" hidden="false" customHeight="false" outlineLevel="0" collapsed="false">
      <c r="A23" s="407" t="s">
        <v>223</v>
      </c>
      <c r="B23" s="408" t="s">
        <v>224</v>
      </c>
      <c r="C23" s="419" t="n">
        <v>44</v>
      </c>
      <c r="D23" s="420" t="s">
        <v>225</v>
      </c>
    </row>
    <row r="24" customFormat="false" ht="12.75" hidden="false" customHeight="false" outlineLevel="0" collapsed="false">
      <c r="A24" s="407" t="s">
        <v>226</v>
      </c>
      <c r="B24" s="408" t="s">
        <v>227</v>
      </c>
      <c r="C24" s="419" t="n">
        <v>45</v>
      </c>
      <c r="D24" s="420" t="s">
        <v>228</v>
      </c>
    </row>
    <row r="25" customFormat="false" ht="12.75" hidden="false" customHeight="false" outlineLevel="0" collapsed="false">
      <c r="A25" s="407" t="s">
        <v>229</v>
      </c>
      <c r="B25" s="408" t="s">
        <v>230</v>
      </c>
      <c r="C25" s="419" t="n">
        <v>46</v>
      </c>
      <c r="D25" s="420" t="s">
        <v>231</v>
      </c>
    </row>
    <row r="26" customFormat="false" ht="12.75" hidden="false" customHeight="false" outlineLevel="0" collapsed="false">
      <c r="A26" s="407" t="s">
        <v>232</v>
      </c>
      <c r="B26" s="408" t="s">
        <v>233</v>
      </c>
      <c r="C26" s="419" t="n">
        <v>47</v>
      </c>
      <c r="D26" s="420" t="s">
        <v>234</v>
      </c>
    </row>
    <row r="27" customFormat="false" ht="12.75" hidden="false" customHeight="false" outlineLevel="0" collapsed="false">
      <c r="A27" s="419" t="n">
        <v>21</v>
      </c>
      <c r="B27" s="420" t="s">
        <v>235</v>
      </c>
      <c r="C27" s="419" t="n">
        <v>48</v>
      </c>
      <c r="D27" s="420"/>
    </row>
    <row r="28" customFormat="false" ht="12.75" hidden="false" customHeight="false" outlineLevel="0" collapsed="false">
      <c r="A28" s="419" t="n">
        <v>22</v>
      </c>
      <c r="B28" s="420" t="s">
        <v>236</v>
      </c>
      <c r="C28" s="419" t="n">
        <v>49</v>
      </c>
      <c r="D28" s="420" t="s">
        <v>237</v>
      </c>
    </row>
    <row r="29" customFormat="false" ht="12.75" hidden="false" customHeight="false" outlineLevel="0" collapsed="false">
      <c r="A29" s="419" t="n">
        <v>23</v>
      </c>
      <c r="B29" s="420" t="s">
        <v>238</v>
      </c>
      <c r="C29" s="419" t="n">
        <v>50</v>
      </c>
      <c r="D29" s="420" t="s">
        <v>239</v>
      </c>
    </row>
    <row r="30" customFormat="false" ht="12.75" hidden="false" customHeight="false" outlineLevel="0" collapsed="false">
      <c r="A30" s="419" t="n">
        <v>24</v>
      </c>
      <c r="B30" s="420" t="s">
        <v>240</v>
      </c>
      <c r="C30" s="419" t="n">
        <v>51</v>
      </c>
      <c r="D30" s="420" t="s">
        <v>241</v>
      </c>
    </row>
    <row r="31" customFormat="false" ht="12.75" hidden="false" customHeight="false" outlineLevel="0" collapsed="false">
      <c r="A31" s="419" t="n">
        <v>25</v>
      </c>
      <c r="B31" s="420" t="s">
        <v>242</v>
      </c>
      <c r="C31" s="419" t="n">
        <v>52</v>
      </c>
      <c r="D31" s="420" t="s">
        <v>243</v>
      </c>
    </row>
    <row r="32" customFormat="false" ht="12.75" hidden="false" customHeight="false" outlineLevel="0" collapsed="false">
      <c r="A32" s="419" t="n">
        <v>26</v>
      </c>
      <c r="B32" s="420" t="s">
        <v>244</v>
      </c>
      <c r="C32" s="419" t="n">
        <v>53</v>
      </c>
      <c r="D32" s="420" t="s">
        <v>245</v>
      </c>
    </row>
    <row r="33" customFormat="false" ht="12.75" hidden="false" customHeight="false" outlineLevel="0" collapsed="false">
      <c r="A33" s="419" t="n">
        <v>27</v>
      </c>
      <c r="B33" s="420" t="s">
        <v>246</v>
      </c>
      <c r="C33" s="419" t="n">
        <v>54</v>
      </c>
      <c r="D33" s="420" t="s">
        <v>247</v>
      </c>
    </row>
    <row r="34" customFormat="false" ht="12.75" hidden="false" customHeight="false" outlineLevel="0" collapsed="false">
      <c r="A34" s="409"/>
      <c r="B34" s="409"/>
    </row>
    <row r="35" customFormat="false" ht="12.75" hidden="false" customHeight="false" outlineLevel="0" collapsed="false">
      <c r="A35" s="409"/>
      <c r="B35" s="409"/>
      <c r="C35" s="419" t="n">
        <v>99</v>
      </c>
      <c r="D35" s="409" t="s">
        <v>248</v>
      </c>
    </row>
    <row r="36" customFormat="false" ht="12.75" hidden="false" customHeight="false" outlineLevel="0" collapsed="false">
      <c r="A36" s="409"/>
      <c r="B36" s="409"/>
    </row>
    <row r="37" customFormat="false" ht="12.75" hidden="false" customHeight="false" outlineLevel="0" collapsed="false">
      <c r="A37" s="409"/>
      <c r="B37" s="409"/>
    </row>
    <row r="38" customFormat="false" ht="12.75" hidden="false" customHeight="false" outlineLevel="0" collapsed="false">
      <c r="A38" s="409"/>
      <c r="B38" s="409"/>
    </row>
    <row r="39" customFormat="false" ht="12.75" hidden="false" customHeight="false" outlineLevel="0" collapsed="false">
      <c r="A39" s="409"/>
      <c r="B39" s="409"/>
    </row>
    <row r="40" customFormat="false" ht="12.75" hidden="false" customHeight="false" outlineLevel="0" collapsed="false">
      <c r="A40" s="409"/>
      <c r="B40" s="409"/>
    </row>
    <row r="41" customFormat="false" ht="12.75" hidden="false" customHeight="false" outlineLevel="0" collapsed="false">
      <c r="A41" s="409"/>
      <c r="B41" s="409"/>
    </row>
    <row r="42" customFormat="false" ht="12.75" hidden="false" customHeight="false" outlineLevel="0" collapsed="false">
      <c r="A42" s="409"/>
      <c r="B42" s="409"/>
    </row>
    <row r="43" customFormat="false" ht="12.75" hidden="false" customHeight="false" outlineLevel="0" collapsed="false">
      <c r="A43" s="409"/>
      <c r="B43" s="409"/>
    </row>
    <row r="44" customFormat="false" ht="12.75" hidden="false" customHeight="false" outlineLevel="0" collapsed="false">
      <c r="A44" s="409"/>
      <c r="B44" s="409"/>
    </row>
    <row r="45" customFormat="false" ht="12.75" hidden="false" customHeight="false" outlineLevel="0" collapsed="false">
      <c r="A45" s="409"/>
      <c r="B45" s="409"/>
    </row>
    <row r="46" customFormat="false" ht="12.75" hidden="false" customHeight="false" outlineLevel="0" collapsed="false">
      <c r="A46" s="409"/>
      <c r="B46" s="409"/>
    </row>
    <row r="47" customFormat="false" ht="12.75" hidden="false" customHeight="false" outlineLevel="0" collapsed="false">
      <c r="A47" s="409"/>
      <c r="B47" s="409"/>
    </row>
    <row r="48" customFormat="false" ht="12.75" hidden="false" customHeight="false" outlineLevel="0" collapsed="false">
      <c r="A48" s="409"/>
      <c r="B48" s="409"/>
    </row>
    <row r="49" customFormat="false" ht="12.75" hidden="false" customHeight="false" outlineLevel="0" collapsed="false">
      <c r="A49" s="409"/>
      <c r="B49" s="409"/>
    </row>
    <row r="50" customFormat="false" ht="12.75" hidden="false" customHeight="false" outlineLevel="0" collapsed="false">
      <c r="A50" s="409"/>
      <c r="B50" s="409"/>
    </row>
    <row r="51" customFormat="false" ht="12.75" hidden="false" customHeight="false" outlineLevel="0" collapsed="false">
      <c r="A51" s="409"/>
      <c r="B51" s="409"/>
    </row>
    <row r="52" customFormat="false" ht="12.75" hidden="false" customHeight="false" outlineLevel="0" collapsed="false">
      <c r="A52" s="409"/>
      <c r="B52" s="409"/>
    </row>
    <row r="53" customFormat="false" ht="12.75" hidden="false" customHeight="false" outlineLevel="0" collapsed="false">
      <c r="A53" s="409"/>
      <c r="B53" s="409"/>
    </row>
    <row r="54" customFormat="false" ht="12.75" hidden="false" customHeight="false" outlineLevel="0" collapsed="false">
      <c r="A54" s="409"/>
      <c r="B54" s="409"/>
    </row>
    <row r="55" customFormat="false" ht="12.75" hidden="false" customHeight="false" outlineLevel="0" collapsed="false">
      <c r="A55" s="409"/>
      <c r="B55" s="409"/>
    </row>
    <row r="56" customFormat="false" ht="12.75" hidden="false" customHeight="false" outlineLevel="0" collapsed="false">
      <c r="A56" s="409"/>
      <c r="B56" s="409"/>
    </row>
    <row r="57" customFormat="false" ht="12.75" hidden="false" customHeight="false" outlineLevel="0" collapsed="false">
      <c r="A57" s="409"/>
      <c r="B57" s="409"/>
    </row>
    <row r="58" customFormat="false" ht="12.75" hidden="false" customHeight="false" outlineLevel="0" collapsed="false">
      <c r="A58" s="409"/>
      <c r="B58" s="409"/>
    </row>
    <row r="59" customFormat="false" ht="12.75" hidden="false" customHeight="false" outlineLevel="0" collapsed="false">
      <c r="A59" s="409"/>
      <c r="B59" s="409"/>
    </row>
    <row r="60" customFormat="false" ht="12.75" hidden="false" customHeight="false" outlineLevel="0" collapsed="false">
      <c r="A60" s="409"/>
      <c r="B60" s="409"/>
    </row>
  </sheetData>
  <sheetProtection sheet="true" objects="true" scenarios="true"/>
  <printOptions headings="false" gridLines="false" gridLinesSet="true" horizontalCentered="false" verticalCentered="false"/>
  <pageMargins left="0.320138888888889" right="0.270138888888889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87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18" activeCellId="0" sqref="D18"/>
    </sheetView>
  </sheetViews>
  <sheetFormatPr defaultColWidth="9.05078125" defaultRowHeight="15" customHeight="true" zeroHeight="false" outlineLevelRow="0" outlineLevelCol="0"/>
  <cols>
    <col collapsed="false" customWidth="true" hidden="false" outlineLevel="0" max="1" min="1" style="0" width="4.25"/>
    <col collapsed="false" customWidth="true" hidden="false" outlineLevel="0" max="2" min="2" style="0" width="33.99"/>
    <col collapsed="false" customWidth="true" hidden="false" outlineLevel="0" max="3" min="3" style="0" width="33.24"/>
    <col collapsed="false" customWidth="true" hidden="false" outlineLevel="0" max="4" min="4" style="0" width="30.87"/>
    <col collapsed="false" customWidth="true" hidden="false" outlineLevel="0" max="5" min="5" style="0" width="30.12"/>
    <col collapsed="false" customWidth="true" hidden="false" outlineLevel="0" max="6" min="6" style="0" width="33.87"/>
    <col collapsed="false" customWidth="true" hidden="false" outlineLevel="0" max="7" min="7" style="0" width="34.87"/>
    <col collapsed="false" customWidth="true" hidden="false" outlineLevel="0" max="8" min="8" style="0" width="29.62"/>
    <col collapsed="false" customWidth="true" hidden="false" outlineLevel="0" max="9" min="9" style="0" width="33.62"/>
    <col collapsed="false" customWidth="true" hidden="false" outlineLevel="0" max="10" min="10" style="0" width="27.12"/>
    <col collapsed="false" customWidth="true" hidden="false" outlineLevel="0" max="11" min="11" style="0" width="21.99"/>
    <col collapsed="false" customWidth="true" hidden="false" outlineLevel="0" max="12" min="12" style="0" width="24.99"/>
    <col collapsed="false" customWidth="true" hidden="false" outlineLevel="0" max="13" min="13" style="0" width="31.87"/>
  </cols>
  <sheetData>
    <row r="2" customFormat="false" ht="26.25" hidden="false" customHeight="false" outlineLevel="0" collapsed="false">
      <c r="D2" s="421" t="s">
        <v>249</v>
      </c>
    </row>
    <row r="5" customFormat="false" ht="15" hidden="false" customHeight="false" outlineLevel="0" collapsed="false">
      <c r="A5" s="422"/>
      <c r="B5" s="422" t="s">
        <v>250</v>
      </c>
      <c r="C5" s="422" t="s">
        <v>251</v>
      </c>
      <c r="D5" s="422" t="s">
        <v>252</v>
      </c>
      <c r="E5" s="422" t="s">
        <v>253</v>
      </c>
      <c r="F5" s="422" t="s">
        <v>254</v>
      </c>
      <c r="G5" s="422" t="s">
        <v>255</v>
      </c>
    </row>
    <row r="6" customFormat="false" ht="15" hidden="false" customHeight="false" outlineLevel="0" collapsed="false">
      <c r="A6" s="423" t="n">
        <v>1</v>
      </c>
      <c r="B6" s="0" t="s">
        <v>256</v>
      </c>
      <c r="C6" s="0" t="s">
        <v>256</v>
      </c>
      <c r="D6" s="0" t="s">
        <v>257</v>
      </c>
      <c r="E6" s="0" t="s">
        <v>256</v>
      </c>
      <c r="F6" s="0" t="s">
        <v>258</v>
      </c>
      <c r="G6" s="0" t="s">
        <v>259</v>
      </c>
    </row>
    <row r="7" customFormat="false" ht="15" hidden="false" customHeight="false" outlineLevel="0" collapsed="false">
      <c r="A7" s="423" t="n">
        <v>2</v>
      </c>
      <c r="B7" s="0" t="s">
        <v>260</v>
      </c>
      <c r="C7" s="0" t="s">
        <v>259</v>
      </c>
      <c r="D7" s="0" t="s">
        <v>261</v>
      </c>
      <c r="E7" s="0" t="s">
        <v>258</v>
      </c>
      <c r="F7" s="0" t="s">
        <v>262</v>
      </c>
      <c r="G7" s="0" t="s">
        <v>258</v>
      </c>
    </row>
    <row r="8" customFormat="false" ht="15" hidden="false" customHeight="false" outlineLevel="0" collapsed="false">
      <c r="A8" s="423" t="n">
        <v>3</v>
      </c>
      <c r="B8" s="0" t="s">
        <v>258</v>
      </c>
      <c r="C8" s="0" t="s">
        <v>258</v>
      </c>
      <c r="D8" s="0" t="s">
        <v>263</v>
      </c>
      <c r="E8" s="0" t="s">
        <v>264</v>
      </c>
      <c r="F8" s="0" t="s">
        <v>265</v>
      </c>
      <c r="G8" s="0" t="s">
        <v>264</v>
      </c>
    </row>
    <row r="9" customFormat="false" ht="15" hidden="false" customHeight="false" outlineLevel="0" collapsed="false">
      <c r="A9" s="423" t="n">
        <v>4</v>
      </c>
      <c r="B9" s="0" t="s">
        <v>262</v>
      </c>
      <c r="C9" s="0" t="s">
        <v>264</v>
      </c>
      <c r="D9" s="0" t="s">
        <v>266</v>
      </c>
      <c r="E9" s="0" t="s">
        <v>262</v>
      </c>
      <c r="F9" s="0" t="s">
        <v>257</v>
      </c>
      <c r="G9" s="0" t="s">
        <v>267</v>
      </c>
    </row>
    <row r="10" customFormat="false" ht="15" hidden="false" customHeight="false" outlineLevel="0" collapsed="false">
      <c r="A10" s="423" t="n">
        <v>5</v>
      </c>
      <c r="B10" s="0" t="s">
        <v>268</v>
      </c>
      <c r="C10" s="0" t="s">
        <v>267</v>
      </c>
      <c r="D10" s="0" t="s">
        <v>269</v>
      </c>
      <c r="E10" s="0" t="s">
        <v>265</v>
      </c>
      <c r="F10" s="0" t="s">
        <v>261</v>
      </c>
      <c r="G10" s="0" t="s">
        <v>262</v>
      </c>
    </row>
    <row r="11" customFormat="false" ht="15" hidden="false" customHeight="false" outlineLevel="0" collapsed="false">
      <c r="A11" s="423" t="n">
        <v>6</v>
      </c>
      <c r="B11" s="0" t="s">
        <v>265</v>
      </c>
      <c r="C11" s="0" t="s">
        <v>262</v>
      </c>
      <c r="E11" s="0" t="s">
        <v>261</v>
      </c>
      <c r="F11" s="0" t="s">
        <v>263</v>
      </c>
      <c r="G11" s="0" t="s">
        <v>265</v>
      </c>
    </row>
    <row r="12" customFormat="false" ht="15" hidden="false" customHeight="false" outlineLevel="0" collapsed="false">
      <c r="A12" s="423" t="n">
        <v>7</v>
      </c>
      <c r="B12" s="0" t="s">
        <v>257</v>
      </c>
      <c r="C12" s="0" t="s">
        <v>268</v>
      </c>
      <c r="E12" s="0" t="s">
        <v>263</v>
      </c>
      <c r="F12" s="0" t="s">
        <v>270</v>
      </c>
      <c r="G12" s="0" t="s">
        <v>257</v>
      </c>
    </row>
    <row r="13" customFormat="false" ht="15" hidden="false" customHeight="false" outlineLevel="0" collapsed="false">
      <c r="A13" s="423" t="n">
        <v>8</v>
      </c>
      <c r="B13" s="0" t="s">
        <v>261</v>
      </c>
      <c r="C13" s="0" t="s">
        <v>265</v>
      </c>
      <c r="E13" s="0" t="s">
        <v>271</v>
      </c>
      <c r="F13" s="0" t="s">
        <v>272</v>
      </c>
      <c r="G13" s="0" t="s">
        <v>261</v>
      </c>
    </row>
    <row r="14" customFormat="false" ht="15" hidden="false" customHeight="false" outlineLevel="0" collapsed="false">
      <c r="A14" s="423" t="n">
        <v>9</v>
      </c>
      <c r="B14" s="0" t="s">
        <v>263</v>
      </c>
      <c r="C14" s="0" t="s">
        <v>257</v>
      </c>
      <c r="E14" s="0" t="s">
        <v>266</v>
      </c>
      <c r="F14" s="0" t="s">
        <v>271</v>
      </c>
      <c r="G14" s="0" t="s">
        <v>263</v>
      </c>
    </row>
    <row r="15" customFormat="false" ht="15" hidden="false" customHeight="false" outlineLevel="0" collapsed="false">
      <c r="A15" s="423" t="n">
        <v>10</v>
      </c>
      <c r="B15" s="0" t="s">
        <v>273</v>
      </c>
      <c r="C15" s="0" t="s">
        <v>261</v>
      </c>
      <c r="E15" s="0" t="s">
        <v>269</v>
      </c>
      <c r="F15" s="0" t="s">
        <v>266</v>
      </c>
      <c r="G15" s="0" t="s">
        <v>270</v>
      </c>
    </row>
    <row r="16" customFormat="false" ht="15" hidden="false" customHeight="false" outlineLevel="0" collapsed="false">
      <c r="A16" s="423" t="n">
        <v>11</v>
      </c>
      <c r="B16" s="0" t="s">
        <v>272</v>
      </c>
      <c r="C16" s="0" t="s">
        <v>263</v>
      </c>
      <c r="F16" s="0" t="s">
        <v>269</v>
      </c>
      <c r="G16" s="0" t="s">
        <v>274</v>
      </c>
    </row>
    <row r="17" customFormat="false" ht="15" hidden="false" customHeight="false" outlineLevel="0" collapsed="false">
      <c r="A17" s="423" t="n">
        <v>12</v>
      </c>
      <c r="B17" s="0" t="s">
        <v>275</v>
      </c>
      <c r="C17" s="0" t="s">
        <v>270</v>
      </c>
      <c r="G17" s="0" t="s">
        <v>272</v>
      </c>
    </row>
    <row r="18" customFormat="false" ht="15" hidden="false" customHeight="false" outlineLevel="0" collapsed="false">
      <c r="A18" s="423" t="n">
        <v>13</v>
      </c>
      <c r="B18" s="0" t="s">
        <v>276</v>
      </c>
      <c r="C18" s="0" t="s">
        <v>277</v>
      </c>
      <c r="G18" s="0" t="s">
        <v>276</v>
      </c>
    </row>
    <row r="19" customFormat="false" ht="15" hidden="false" customHeight="false" outlineLevel="0" collapsed="false">
      <c r="A19" s="423" t="n">
        <v>14</v>
      </c>
      <c r="B19" s="0" t="s">
        <v>271</v>
      </c>
      <c r="C19" s="0" t="s">
        <v>274</v>
      </c>
      <c r="G19" s="0" t="s">
        <v>266</v>
      </c>
    </row>
    <row r="20" customFormat="false" ht="15" hidden="false" customHeight="false" outlineLevel="0" collapsed="false">
      <c r="A20" s="423" t="n">
        <v>15</v>
      </c>
      <c r="B20" s="0" t="s">
        <v>266</v>
      </c>
      <c r="C20" s="0" t="s">
        <v>272</v>
      </c>
      <c r="G20" s="0" t="s">
        <v>269</v>
      </c>
    </row>
    <row r="21" customFormat="false" ht="15" hidden="false" customHeight="false" outlineLevel="0" collapsed="false">
      <c r="A21" s="423" t="n">
        <v>16</v>
      </c>
      <c r="B21" s="0" t="s">
        <v>269</v>
      </c>
      <c r="C21" s="0" t="s">
        <v>276</v>
      </c>
    </row>
    <row r="22" customFormat="false" ht="15" hidden="false" customHeight="false" outlineLevel="0" collapsed="false">
      <c r="A22" s="423" t="n">
        <v>17</v>
      </c>
      <c r="C22" s="0" t="s">
        <v>271</v>
      </c>
    </row>
    <row r="23" customFormat="false" ht="15" hidden="false" customHeight="false" outlineLevel="0" collapsed="false">
      <c r="A23" s="423" t="n">
        <v>18</v>
      </c>
      <c r="C23" s="0" t="s">
        <v>266</v>
      </c>
    </row>
    <row r="24" customFormat="false" ht="15" hidden="false" customHeight="false" outlineLevel="0" collapsed="false">
      <c r="A24" s="423" t="n">
        <v>19</v>
      </c>
      <c r="C24" s="0" t="s">
        <v>269</v>
      </c>
    </row>
    <row r="25" customFormat="false" ht="15" hidden="false" customHeight="false" outlineLevel="0" collapsed="false">
      <c r="A25" s="423"/>
    </row>
    <row r="26" customFormat="false" ht="15" hidden="false" customHeight="false" outlineLevel="0" collapsed="false">
      <c r="A26" s="423"/>
      <c r="B26" s="422" t="s">
        <v>278</v>
      </c>
      <c r="C26" s="422" t="s">
        <v>279</v>
      </c>
      <c r="D26" s="422" t="s">
        <v>280</v>
      </c>
      <c r="E26" s="422" t="s">
        <v>281</v>
      </c>
      <c r="F26" s="422" t="s">
        <v>282</v>
      </c>
    </row>
    <row r="27" customFormat="false" ht="15" hidden="false" customHeight="false" outlineLevel="0" collapsed="false">
      <c r="A27" s="423" t="n">
        <v>1</v>
      </c>
      <c r="B27" s="0" t="s">
        <v>283</v>
      </c>
      <c r="C27" s="0" t="s">
        <v>256</v>
      </c>
      <c r="D27" s="0" t="s">
        <v>273</v>
      </c>
      <c r="E27" s="0" t="s">
        <v>263</v>
      </c>
      <c r="F27" s="0" t="s">
        <v>283</v>
      </c>
    </row>
    <row r="28" customFormat="false" ht="15" hidden="false" customHeight="false" outlineLevel="0" collapsed="false">
      <c r="A28" s="423" t="n">
        <v>2</v>
      </c>
      <c r="B28" s="0" t="s">
        <v>284</v>
      </c>
      <c r="C28" s="0" t="s">
        <v>258</v>
      </c>
      <c r="D28" s="0" t="s">
        <v>257</v>
      </c>
      <c r="E28" s="0" t="s">
        <v>271</v>
      </c>
      <c r="F28" s="0" t="s">
        <v>284</v>
      </c>
    </row>
    <row r="29" customFormat="false" ht="15" hidden="false" customHeight="false" outlineLevel="0" collapsed="false">
      <c r="A29" s="423" t="n">
        <v>3</v>
      </c>
      <c r="B29" s="0" t="s">
        <v>256</v>
      </c>
      <c r="C29" s="0" t="s">
        <v>264</v>
      </c>
      <c r="D29" s="0" t="s">
        <v>261</v>
      </c>
      <c r="E29" s="0" t="s">
        <v>266</v>
      </c>
      <c r="F29" s="0" t="s">
        <v>256</v>
      </c>
    </row>
    <row r="30" customFormat="false" ht="15" hidden="false" customHeight="false" outlineLevel="0" collapsed="false">
      <c r="A30" s="423" t="n">
        <v>4</v>
      </c>
      <c r="B30" s="0" t="s">
        <v>259</v>
      </c>
      <c r="C30" s="0" t="s">
        <v>267</v>
      </c>
      <c r="D30" s="0" t="s">
        <v>263</v>
      </c>
      <c r="E30" s="0" t="s">
        <v>269</v>
      </c>
      <c r="F30" s="0" t="s">
        <v>260</v>
      </c>
    </row>
    <row r="31" customFormat="false" ht="15" hidden="false" customHeight="false" outlineLevel="0" collapsed="false">
      <c r="A31" s="423" t="n">
        <v>5</v>
      </c>
      <c r="B31" s="0" t="s">
        <v>258</v>
      </c>
      <c r="C31" s="0" t="s">
        <v>262</v>
      </c>
      <c r="D31" s="0" t="s">
        <v>266</v>
      </c>
      <c r="F31" s="0" t="s">
        <v>259</v>
      </c>
    </row>
    <row r="32" customFormat="false" ht="15" hidden="false" customHeight="false" outlineLevel="0" collapsed="false">
      <c r="A32" s="423" t="n">
        <v>6</v>
      </c>
      <c r="B32" s="0" t="s">
        <v>264</v>
      </c>
      <c r="C32" s="0" t="s">
        <v>268</v>
      </c>
      <c r="D32" s="0" t="s">
        <v>269</v>
      </c>
      <c r="F32" s="0" t="s">
        <v>258</v>
      </c>
    </row>
    <row r="33" customFormat="false" ht="15" hidden="false" customHeight="false" outlineLevel="0" collapsed="false">
      <c r="A33" s="423" t="n">
        <v>7</v>
      </c>
      <c r="B33" s="0" t="s">
        <v>285</v>
      </c>
      <c r="C33" s="0" t="s">
        <v>265</v>
      </c>
      <c r="F33" s="0" t="s">
        <v>264</v>
      </c>
    </row>
    <row r="34" customFormat="false" ht="15" hidden="false" customHeight="false" outlineLevel="0" collapsed="false">
      <c r="A34" s="423" t="n">
        <v>8</v>
      </c>
      <c r="B34" s="0" t="s">
        <v>267</v>
      </c>
      <c r="C34" s="0" t="s">
        <v>257</v>
      </c>
      <c r="F34" s="0" t="s">
        <v>285</v>
      </c>
    </row>
    <row r="35" customFormat="false" ht="15" hidden="false" customHeight="false" outlineLevel="0" collapsed="false">
      <c r="A35" s="423" t="n">
        <v>9</v>
      </c>
      <c r="B35" s="0" t="s">
        <v>262</v>
      </c>
      <c r="C35" s="0" t="s">
        <v>261</v>
      </c>
      <c r="F35" s="0" t="s">
        <v>262</v>
      </c>
    </row>
    <row r="36" customFormat="false" ht="15" hidden="false" customHeight="false" outlineLevel="0" collapsed="false">
      <c r="A36" s="423" t="n">
        <v>10</v>
      </c>
      <c r="B36" s="0" t="s">
        <v>286</v>
      </c>
      <c r="C36" s="0" t="s">
        <v>263</v>
      </c>
      <c r="F36" s="0" t="s">
        <v>286</v>
      </c>
    </row>
    <row r="37" customFormat="false" ht="15" hidden="false" customHeight="false" outlineLevel="0" collapsed="false">
      <c r="A37" s="423" t="n">
        <v>11</v>
      </c>
      <c r="B37" s="0" t="s">
        <v>268</v>
      </c>
      <c r="C37" s="0" t="s">
        <v>272</v>
      </c>
      <c r="F37" s="0" t="s">
        <v>268</v>
      </c>
    </row>
    <row r="38" customFormat="false" ht="15" hidden="false" customHeight="false" outlineLevel="0" collapsed="false">
      <c r="A38" s="423" t="n">
        <v>12</v>
      </c>
      <c r="B38" s="0" t="s">
        <v>265</v>
      </c>
      <c r="C38" s="0" t="s">
        <v>271</v>
      </c>
      <c r="F38" s="0" t="s">
        <v>265</v>
      </c>
    </row>
    <row r="39" customFormat="false" ht="15" hidden="false" customHeight="false" outlineLevel="0" collapsed="false">
      <c r="A39" s="423" t="n">
        <v>13</v>
      </c>
      <c r="B39" s="0" t="s">
        <v>287</v>
      </c>
      <c r="C39" s="0" t="s">
        <v>266</v>
      </c>
      <c r="F39" s="0" t="s">
        <v>288</v>
      </c>
    </row>
    <row r="40" customFormat="false" ht="15" hidden="false" customHeight="false" outlineLevel="0" collapsed="false">
      <c r="A40" s="423" t="n">
        <v>14</v>
      </c>
      <c r="B40" s="0" t="s">
        <v>288</v>
      </c>
      <c r="C40" s="0" t="s">
        <v>269</v>
      </c>
      <c r="F40" s="0" t="s">
        <v>289</v>
      </c>
    </row>
    <row r="41" customFormat="false" ht="15" hidden="false" customHeight="false" outlineLevel="0" collapsed="false">
      <c r="A41" s="423" t="n">
        <v>15</v>
      </c>
      <c r="B41" s="0" t="s">
        <v>257</v>
      </c>
      <c r="F41" s="0" t="s">
        <v>257</v>
      </c>
    </row>
    <row r="42" customFormat="false" ht="15" hidden="false" customHeight="false" outlineLevel="0" collapsed="false">
      <c r="A42" s="423" t="n">
        <v>16</v>
      </c>
      <c r="B42" s="0" t="s">
        <v>261</v>
      </c>
      <c r="F42" s="0" t="s">
        <v>290</v>
      </c>
    </row>
    <row r="43" customFormat="false" ht="15" hidden="false" customHeight="false" outlineLevel="0" collapsed="false">
      <c r="A43" s="423" t="n">
        <v>17</v>
      </c>
      <c r="B43" s="0" t="s">
        <v>291</v>
      </c>
      <c r="F43" s="0" t="s">
        <v>261</v>
      </c>
    </row>
    <row r="44" customFormat="false" ht="15" hidden="false" customHeight="false" outlineLevel="0" collapsed="false">
      <c r="A44" s="423" t="n">
        <v>18</v>
      </c>
      <c r="B44" s="0" t="s">
        <v>263</v>
      </c>
      <c r="F44" s="0" t="s">
        <v>263</v>
      </c>
    </row>
    <row r="45" customFormat="false" ht="15" hidden="false" customHeight="false" outlineLevel="0" collapsed="false">
      <c r="A45" s="423" t="n">
        <v>19</v>
      </c>
      <c r="B45" s="0" t="s">
        <v>270</v>
      </c>
      <c r="F45" s="0" t="s">
        <v>270</v>
      </c>
    </row>
    <row r="46" customFormat="false" ht="15" hidden="false" customHeight="false" outlineLevel="0" collapsed="false">
      <c r="A46" s="423" t="n">
        <v>20</v>
      </c>
      <c r="B46" s="0" t="s">
        <v>292</v>
      </c>
      <c r="F46" s="0" t="s">
        <v>273</v>
      </c>
    </row>
    <row r="47" customFormat="false" ht="15" hidden="false" customHeight="false" outlineLevel="0" collapsed="false">
      <c r="A47" s="423" t="n">
        <v>21</v>
      </c>
      <c r="B47" s="0" t="s">
        <v>274</v>
      </c>
      <c r="F47" s="0" t="s">
        <v>292</v>
      </c>
    </row>
    <row r="48" customFormat="false" ht="15" hidden="false" customHeight="false" outlineLevel="0" collapsed="false">
      <c r="A48" s="423" t="n">
        <v>22</v>
      </c>
      <c r="B48" s="0" t="s">
        <v>272</v>
      </c>
      <c r="F48" s="0" t="s">
        <v>274</v>
      </c>
    </row>
    <row r="49" customFormat="false" ht="15" hidden="false" customHeight="false" outlineLevel="0" collapsed="false">
      <c r="A49" s="423" t="n">
        <v>23</v>
      </c>
      <c r="B49" s="0" t="s">
        <v>276</v>
      </c>
      <c r="F49" s="0" t="s">
        <v>272</v>
      </c>
    </row>
    <row r="50" customFormat="false" ht="15" hidden="false" customHeight="false" outlineLevel="0" collapsed="false">
      <c r="A50" s="423" t="n">
        <v>24</v>
      </c>
      <c r="B50" s="0" t="s">
        <v>271</v>
      </c>
      <c r="F50" s="0" t="s">
        <v>275</v>
      </c>
    </row>
    <row r="51" customFormat="false" ht="15" hidden="false" customHeight="false" outlineLevel="0" collapsed="false">
      <c r="A51" s="423" t="n">
        <v>25</v>
      </c>
      <c r="B51" s="0" t="s">
        <v>266</v>
      </c>
      <c r="F51" s="0" t="s">
        <v>276</v>
      </c>
    </row>
    <row r="52" customFormat="false" ht="15" hidden="false" customHeight="false" outlineLevel="0" collapsed="false">
      <c r="A52" s="423" t="n">
        <v>26</v>
      </c>
      <c r="B52" s="0" t="s">
        <v>269</v>
      </c>
      <c r="F52" s="0" t="s">
        <v>271</v>
      </c>
    </row>
    <row r="53" customFormat="false" ht="15" hidden="false" customHeight="false" outlineLevel="0" collapsed="false">
      <c r="F53" s="0" t="s">
        <v>266</v>
      </c>
    </row>
    <row r="54" customFormat="false" ht="15" hidden="false" customHeight="false" outlineLevel="0" collapsed="false">
      <c r="F54" s="0" t="s">
        <v>269</v>
      </c>
    </row>
    <row r="87" customFormat="false" ht="15" hidden="false" customHeight="false" outlineLevel="0" collapsed="false">
      <c r="B87" s="0" t="s">
        <v>7</v>
      </c>
    </row>
  </sheetData>
  <sheetProtection sheet="true" objects="true" scenarios="true"/>
  <printOptions headings="false" gridLines="false" gridLinesSet="true" horizontalCentered="false" verticalCentered="false"/>
  <pageMargins left="0.270138888888889" right="0.259722222222222" top="0.320138888888889" bottom="0.5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9" activeCellId="0" sqref="I9"/>
    </sheetView>
  </sheetViews>
  <sheetFormatPr defaultColWidth="9.05078125" defaultRowHeight="15" customHeight="true" zeroHeight="false" outlineLevelRow="0" outlineLevelCol="0"/>
  <cols>
    <col collapsed="false" customWidth="true" hidden="false" outlineLevel="0" max="9" min="8" style="0" width="13.62"/>
  </cols>
  <sheetData>
    <row r="1" customFormat="false" ht="16.5" hidden="false" customHeight="false" outlineLevel="0" collapsed="false">
      <c r="A1" s="197" t="str">
        <f aca="false">'Page 1'!A2:G2</f>
        <v>PROJECT AUTHORIZATION</v>
      </c>
      <c r="B1" s="198"/>
      <c r="C1" s="198"/>
      <c r="D1" s="198"/>
      <c r="E1" s="198"/>
      <c r="F1" s="424"/>
      <c r="G1" s="425"/>
      <c r="H1" s="424"/>
      <c r="I1" s="426"/>
    </row>
    <row r="2" customFormat="false" ht="16.5" hidden="false" customHeight="false" outlineLevel="0" collapsed="false">
      <c r="A2" s="203" t="s">
        <v>114</v>
      </c>
      <c r="B2" s="203"/>
      <c r="C2" s="204" t="s">
        <v>115</v>
      </c>
      <c r="D2" s="204"/>
      <c r="E2" s="204"/>
      <c r="F2" s="427"/>
      <c r="G2" s="428"/>
      <c r="H2" s="427"/>
      <c r="I2" s="426"/>
    </row>
    <row r="3" customFormat="false" ht="16.5" hidden="false" customHeight="false" outlineLevel="0" collapsed="false">
      <c r="A3" s="210" t="n">
        <f aca="false">'Page 1'!$C$4</f>
        <v>0</v>
      </c>
      <c r="B3" s="210"/>
      <c r="C3" s="211" t="n">
        <f aca="false">'Page 1'!$H$4</f>
        <v>0</v>
      </c>
      <c r="D3" s="211"/>
      <c r="E3" s="211"/>
      <c r="F3" s="427"/>
      <c r="G3" s="429"/>
      <c r="H3" s="427"/>
      <c r="I3" s="426"/>
    </row>
    <row r="4" customFormat="false" ht="16.5" hidden="false" customHeight="false" outlineLevel="0" collapsed="false">
      <c r="A4" s="203" t="s">
        <v>116</v>
      </c>
      <c r="B4" s="203"/>
      <c r="C4" s="204"/>
      <c r="D4" s="204"/>
      <c r="E4" s="204"/>
      <c r="F4" s="427"/>
      <c r="G4" s="430"/>
      <c r="H4" s="427"/>
      <c r="I4" s="426"/>
    </row>
    <row r="5" customFormat="false" ht="16.5" hidden="false" customHeight="false" outlineLevel="0" collapsed="false">
      <c r="A5" s="216" t="str">
        <f aca="false">'Page 1'!$N$4</f>
        <v>.03</v>
      </c>
      <c r="B5" s="216"/>
      <c r="C5" s="211" t="str">
        <f aca="false">'Page 1'!$R$4</f>
        <v>Study</v>
      </c>
      <c r="D5" s="211"/>
      <c r="E5" s="211"/>
      <c r="F5" s="431"/>
      <c r="G5" s="432"/>
      <c r="H5" s="433"/>
      <c r="I5" s="426"/>
    </row>
    <row r="6" customFormat="false" ht="15.75" hidden="false" customHeight="false" outlineLevel="0" collapsed="false">
      <c r="A6" s="221" t="s">
        <v>10</v>
      </c>
      <c r="B6" s="222" t="s">
        <v>118</v>
      </c>
      <c r="C6" s="223" t="s">
        <v>119</v>
      </c>
      <c r="D6" s="434"/>
      <c r="E6" s="225"/>
      <c r="F6" s="225"/>
      <c r="G6" s="226" t="s">
        <v>7</v>
      </c>
      <c r="H6" s="229" t="s">
        <v>124</v>
      </c>
      <c r="I6" s="222" t="s">
        <v>293</v>
      </c>
    </row>
    <row r="7" customFormat="false" ht="15.75" hidden="false" customHeight="false" outlineLevel="0" collapsed="false">
      <c r="A7" s="231" t="s">
        <v>126</v>
      </c>
      <c r="B7" s="232" t="s">
        <v>126</v>
      </c>
      <c r="C7" s="233" t="s">
        <v>127</v>
      </c>
      <c r="D7" s="435" t="s">
        <v>120</v>
      </c>
      <c r="E7" s="234"/>
      <c r="F7" s="233"/>
      <c r="G7" s="436" t="s">
        <v>7</v>
      </c>
      <c r="H7" s="232" t="s">
        <v>118</v>
      </c>
      <c r="I7" s="437" t="s">
        <v>294</v>
      </c>
    </row>
    <row r="8" customFormat="false" ht="15" hidden="false" customHeight="false" outlineLevel="0" collapsed="false">
      <c r="A8" s="238" t="s">
        <v>128</v>
      </c>
      <c r="B8" s="239" t="s">
        <v>129</v>
      </c>
      <c r="C8" s="240" t="n">
        <f aca="false">'Page 2'!C8</f>
        <v>0</v>
      </c>
      <c r="D8" s="438" t="n">
        <f aca="false">'Page 2'!D8</f>
        <v>0</v>
      </c>
      <c r="E8" s="250"/>
      <c r="F8" s="250"/>
      <c r="G8" s="251"/>
      <c r="H8" s="439" t="n">
        <f aca="false">'Page 2'!M8</f>
        <v>0</v>
      </c>
      <c r="I8" s="440" t="e">
        <f aca="false">H8/H32</f>
        <v>#DIV/0!</v>
      </c>
    </row>
    <row r="9" customFormat="false" ht="15" hidden="false" customHeight="false" outlineLevel="0" collapsed="false">
      <c r="A9" s="238" t="s">
        <v>128</v>
      </c>
      <c r="B9" s="239" t="s">
        <v>7</v>
      </c>
      <c r="C9" s="240" t="n">
        <f aca="false">'Page 2'!C9</f>
        <v>0</v>
      </c>
      <c r="D9" s="438" t="n">
        <f aca="false">'Page 2'!D9</f>
        <v>0</v>
      </c>
      <c r="E9" s="250"/>
      <c r="F9" s="250"/>
      <c r="G9" s="251"/>
      <c r="H9" s="441" t="n">
        <f aca="false">'Page 2'!M9</f>
        <v>0</v>
      </c>
      <c r="I9" s="440" t="e">
        <f aca="false">H9/H32</f>
        <v>#DIV/0!</v>
      </c>
    </row>
    <row r="10" customFormat="false" ht="15" hidden="false" customHeight="false" outlineLevel="0" collapsed="false">
      <c r="A10" s="238" t="s">
        <v>128</v>
      </c>
      <c r="B10" s="239" t="s">
        <v>7</v>
      </c>
      <c r="C10" s="240" t="n">
        <f aca="false">'Page 2'!C10</f>
        <v>0</v>
      </c>
      <c r="D10" s="438" t="n">
        <f aca="false">'Page 2'!D10</f>
        <v>0</v>
      </c>
      <c r="E10" s="250"/>
      <c r="F10" s="250"/>
      <c r="G10" s="251"/>
      <c r="H10" s="441" t="n">
        <f aca="false">'Page 2'!M10</f>
        <v>0</v>
      </c>
      <c r="I10" s="440" t="e">
        <f aca="false">H10/H32</f>
        <v>#DIV/0!</v>
      </c>
    </row>
    <row r="11" customFormat="false" ht="15" hidden="false" customHeight="false" outlineLevel="0" collapsed="false">
      <c r="A11" s="238" t="s">
        <v>128</v>
      </c>
      <c r="B11" s="239" t="s">
        <v>7</v>
      </c>
      <c r="C11" s="240" t="n">
        <f aca="false">'Page 2'!C11</f>
        <v>0</v>
      </c>
      <c r="D11" s="438" t="n">
        <f aca="false">'Page 2'!D11</f>
        <v>0</v>
      </c>
      <c r="E11" s="250"/>
      <c r="F11" s="250"/>
      <c r="G11" s="251"/>
      <c r="H11" s="441" t="n">
        <f aca="false">'Page 2'!M11</f>
        <v>0</v>
      </c>
      <c r="I11" s="440" t="e">
        <f aca="false">H11/H32</f>
        <v>#DIV/0!</v>
      </c>
    </row>
    <row r="12" customFormat="false" ht="15" hidden="false" customHeight="false" outlineLevel="0" collapsed="false">
      <c r="A12" s="238" t="s">
        <v>128</v>
      </c>
      <c r="B12" s="239" t="s">
        <v>7</v>
      </c>
      <c r="C12" s="240" t="n">
        <f aca="false">'Page 2'!C12</f>
        <v>0</v>
      </c>
      <c r="D12" s="438" t="n">
        <f aca="false">'Page 2'!D12</f>
        <v>0</v>
      </c>
      <c r="E12" s="250"/>
      <c r="F12" s="250"/>
      <c r="G12" s="251"/>
      <c r="H12" s="441" t="n">
        <f aca="false">'Page 2'!M12</f>
        <v>0</v>
      </c>
      <c r="I12" s="440" t="e">
        <f aca="false">H12/H32</f>
        <v>#DIV/0!</v>
      </c>
    </row>
    <row r="13" customFormat="false" ht="15" hidden="false" customHeight="false" outlineLevel="0" collapsed="false">
      <c r="A13" s="238" t="s">
        <v>128</v>
      </c>
      <c r="B13" s="239" t="s">
        <v>7</v>
      </c>
      <c r="C13" s="240" t="n">
        <f aca="false">'Page 2'!C13</f>
        <v>0</v>
      </c>
      <c r="D13" s="438" t="n">
        <f aca="false">'Page 2'!D13</f>
        <v>0</v>
      </c>
      <c r="E13" s="250"/>
      <c r="F13" s="250"/>
      <c r="G13" s="251"/>
      <c r="H13" s="441" t="n">
        <f aca="false">'Page 2'!M13</f>
        <v>0</v>
      </c>
      <c r="I13" s="440" t="e">
        <f aca="false">H13/H32</f>
        <v>#DIV/0!</v>
      </c>
    </row>
    <row r="14" customFormat="false" ht="15" hidden="false" customHeight="false" outlineLevel="0" collapsed="false">
      <c r="A14" s="238" t="s">
        <v>128</v>
      </c>
      <c r="B14" s="239" t="s">
        <v>7</v>
      </c>
      <c r="C14" s="240" t="n">
        <f aca="false">'Page 2'!C14</f>
        <v>0</v>
      </c>
      <c r="D14" s="438" t="n">
        <f aca="false">'Page 2'!D14</f>
        <v>0</v>
      </c>
      <c r="E14" s="250"/>
      <c r="F14" s="250"/>
      <c r="G14" s="251"/>
      <c r="H14" s="441" t="n">
        <f aca="false">'Page 2'!M14</f>
        <v>0</v>
      </c>
      <c r="I14" s="440" t="e">
        <f aca="false">H14/H32</f>
        <v>#DIV/0!</v>
      </c>
    </row>
    <row r="15" customFormat="false" ht="15" hidden="false" customHeight="false" outlineLevel="0" collapsed="false">
      <c r="A15" s="238" t="s">
        <v>128</v>
      </c>
      <c r="B15" s="239" t="s">
        <v>7</v>
      </c>
      <c r="C15" s="240" t="n">
        <f aca="false">'Page 2'!C15</f>
        <v>0</v>
      </c>
      <c r="D15" s="438" t="n">
        <f aca="false">'Page 2'!D15</f>
        <v>0</v>
      </c>
      <c r="E15" s="250"/>
      <c r="F15" s="250"/>
      <c r="G15" s="251"/>
      <c r="H15" s="441" t="n">
        <f aca="false">'Page 2'!M15</f>
        <v>0</v>
      </c>
      <c r="I15" s="440" t="e">
        <f aca="false">H15/H32</f>
        <v>#DIV/0!</v>
      </c>
    </row>
    <row r="16" customFormat="false" ht="15" hidden="false" customHeight="false" outlineLevel="0" collapsed="false">
      <c r="A16" s="238" t="s">
        <v>128</v>
      </c>
      <c r="B16" s="239" t="s">
        <v>7</v>
      </c>
      <c r="C16" s="240" t="n">
        <f aca="false">'Page 2'!C16</f>
        <v>0</v>
      </c>
      <c r="D16" s="438" t="n">
        <f aca="false">'Page 2'!D16</f>
        <v>0</v>
      </c>
      <c r="E16" s="250"/>
      <c r="F16" s="250"/>
      <c r="G16" s="251"/>
      <c r="H16" s="441" t="n">
        <f aca="false">'Page 2'!M16</f>
        <v>0</v>
      </c>
      <c r="I16" s="440" t="e">
        <f aca="false">H16/H32</f>
        <v>#DIV/0!</v>
      </c>
    </row>
    <row r="17" customFormat="false" ht="15" hidden="false" customHeight="false" outlineLevel="0" collapsed="false">
      <c r="A17" s="238" t="s">
        <v>128</v>
      </c>
      <c r="B17" s="239" t="s">
        <v>7</v>
      </c>
      <c r="C17" s="240" t="n">
        <f aca="false">'Page 2'!C17</f>
        <v>0</v>
      </c>
      <c r="D17" s="438" t="n">
        <f aca="false">'Page 2'!D17</f>
        <v>0</v>
      </c>
      <c r="E17" s="250"/>
      <c r="F17" s="250"/>
      <c r="G17" s="251"/>
      <c r="H17" s="441" t="n">
        <f aca="false">'Page 2'!M17</f>
        <v>0</v>
      </c>
      <c r="I17" s="440" t="e">
        <f aca="false">H17/H32</f>
        <v>#DIV/0!</v>
      </c>
    </row>
    <row r="18" customFormat="false" ht="15" hidden="false" customHeight="false" outlineLevel="0" collapsed="false">
      <c r="A18" s="238" t="s">
        <v>128</v>
      </c>
      <c r="B18" s="239" t="s">
        <v>7</v>
      </c>
      <c r="C18" s="240" t="n">
        <f aca="false">'Page 2'!C18</f>
        <v>0</v>
      </c>
      <c r="D18" s="438" t="n">
        <f aca="false">'Page 2'!D18</f>
        <v>0</v>
      </c>
      <c r="E18" s="250"/>
      <c r="F18" s="250"/>
      <c r="G18" s="251"/>
      <c r="H18" s="441" t="n">
        <f aca="false">'Page 2'!M18</f>
        <v>0</v>
      </c>
      <c r="I18" s="440" t="e">
        <f aca="false">H18/H32</f>
        <v>#DIV/0!</v>
      </c>
    </row>
    <row r="19" customFormat="false" ht="15" hidden="false" customHeight="false" outlineLevel="0" collapsed="false">
      <c r="A19" s="238" t="s">
        <v>128</v>
      </c>
      <c r="B19" s="239" t="s">
        <v>7</v>
      </c>
      <c r="C19" s="252" t="n">
        <f aca="false">'Page 2'!C19</f>
        <v>0</v>
      </c>
      <c r="D19" s="442" t="n">
        <f aca="false">'Page 2'!D19</f>
        <v>0</v>
      </c>
      <c r="E19" s="250"/>
      <c r="F19" s="250"/>
      <c r="G19" s="251"/>
      <c r="H19" s="441" t="n">
        <f aca="false">'Page 2'!M19</f>
        <v>0</v>
      </c>
      <c r="I19" s="440" t="e">
        <f aca="false">H19/H32</f>
        <v>#DIV/0!</v>
      </c>
    </row>
    <row r="20" customFormat="false" ht="15" hidden="false" customHeight="false" outlineLevel="0" collapsed="false">
      <c r="A20" s="254" t="s">
        <v>128</v>
      </c>
      <c r="B20" s="239" t="s">
        <v>7</v>
      </c>
      <c r="C20" s="255" t="n">
        <f aca="false">'Page 2'!C20</f>
        <v>0</v>
      </c>
      <c r="D20" s="443" t="n">
        <f aca="false">'Page 2'!D20</f>
        <v>0</v>
      </c>
      <c r="E20" s="253"/>
      <c r="F20" s="253"/>
      <c r="G20" s="257"/>
      <c r="H20" s="441" t="n">
        <f aca="false">'Page 2'!M20</f>
        <v>0</v>
      </c>
      <c r="I20" s="440" t="e">
        <f aca="false">H20/H32</f>
        <v>#DIV/0!</v>
      </c>
    </row>
    <row r="21" customFormat="false" ht="15" hidden="false" customHeight="false" outlineLevel="0" collapsed="false">
      <c r="A21" s="258" t="s">
        <v>128</v>
      </c>
      <c r="B21" s="239" t="s">
        <v>7</v>
      </c>
      <c r="C21" s="255" t="n">
        <f aca="false">'Page 2'!C21</f>
        <v>0</v>
      </c>
      <c r="D21" s="443" t="n">
        <f aca="false">'Page 2'!D21</f>
        <v>0</v>
      </c>
      <c r="E21" s="256"/>
      <c r="F21" s="256"/>
      <c r="G21" s="259"/>
      <c r="H21" s="441" t="n">
        <f aca="false">'Page 2'!M21</f>
        <v>0</v>
      </c>
      <c r="I21" s="440" t="e">
        <f aca="false">H21/H32</f>
        <v>#DIV/0!</v>
      </c>
    </row>
    <row r="22" customFormat="false" ht="15" hidden="false" customHeight="false" outlineLevel="0" collapsed="false">
      <c r="A22" s="258" t="s">
        <v>128</v>
      </c>
      <c r="B22" s="239" t="s">
        <v>7</v>
      </c>
      <c r="C22" s="252" t="n">
        <f aca="false">'Page 2'!C22</f>
        <v>0</v>
      </c>
      <c r="D22" s="442" t="n">
        <f aca="false">'Page 2'!D22</f>
        <v>0</v>
      </c>
      <c r="E22" s="256"/>
      <c r="F22" s="256"/>
      <c r="G22" s="259"/>
      <c r="H22" s="441" t="n">
        <f aca="false">'Page 2'!M22</f>
        <v>0</v>
      </c>
      <c r="I22" s="440" t="e">
        <f aca="false">H22/H32</f>
        <v>#DIV/0!</v>
      </c>
    </row>
    <row r="23" customFormat="false" ht="15" hidden="false" customHeight="false" outlineLevel="0" collapsed="false">
      <c r="A23" s="254" t="s">
        <v>128</v>
      </c>
      <c r="B23" s="239" t="s">
        <v>7</v>
      </c>
      <c r="C23" s="255" t="n">
        <f aca="false">'Page 2'!C23</f>
        <v>0</v>
      </c>
      <c r="D23" s="443" t="n">
        <f aca="false">'Page 2'!D23</f>
        <v>0</v>
      </c>
      <c r="E23" s="253"/>
      <c r="F23" s="253"/>
      <c r="G23" s="257"/>
      <c r="H23" s="441" t="n">
        <f aca="false">'Page 2'!M23</f>
        <v>0</v>
      </c>
      <c r="I23" s="440" t="e">
        <f aca="false">H23/H32</f>
        <v>#DIV/0!</v>
      </c>
    </row>
    <row r="24" customFormat="false" ht="15" hidden="false" customHeight="false" outlineLevel="0" collapsed="false">
      <c r="A24" s="258" t="s">
        <v>128</v>
      </c>
      <c r="B24" s="239" t="s">
        <v>7</v>
      </c>
      <c r="C24" s="240" t="n">
        <f aca="false">'Page 2'!C24</f>
        <v>0</v>
      </c>
      <c r="D24" s="438" t="n">
        <f aca="false">'Page 2'!D24</f>
        <v>0</v>
      </c>
      <c r="E24" s="256"/>
      <c r="F24" s="256"/>
      <c r="G24" s="259"/>
      <c r="H24" s="441" t="n">
        <f aca="false">'Page 2'!M24</f>
        <v>0</v>
      </c>
      <c r="I24" s="440" t="e">
        <f aca="false">H24/H32</f>
        <v>#DIV/0!</v>
      </c>
    </row>
    <row r="25" customFormat="false" ht="15" hidden="false" customHeight="false" outlineLevel="0" collapsed="false">
      <c r="A25" s="238" t="s">
        <v>128</v>
      </c>
      <c r="B25" s="239" t="s">
        <v>7</v>
      </c>
      <c r="C25" s="240" t="n">
        <f aca="false">'Page 2'!C25</f>
        <v>0</v>
      </c>
      <c r="D25" s="438" t="n">
        <f aca="false">'Page 2'!D25</f>
        <v>0</v>
      </c>
      <c r="E25" s="250"/>
      <c r="F25" s="250"/>
      <c r="G25" s="251"/>
      <c r="H25" s="441" t="n">
        <f aca="false">'Page 2'!M25</f>
        <v>0</v>
      </c>
      <c r="I25" s="440" t="e">
        <f aca="false">H25/H32</f>
        <v>#DIV/0!</v>
      </c>
    </row>
    <row r="26" customFormat="false" ht="15" hidden="false" customHeight="false" outlineLevel="0" collapsed="false">
      <c r="A26" s="238" t="s">
        <v>128</v>
      </c>
      <c r="B26" s="239" t="s">
        <v>7</v>
      </c>
      <c r="C26" s="255" t="n">
        <f aca="false">'Page 2'!C26</f>
        <v>0</v>
      </c>
      <c r="D26" s="443" t="n">
        <f aca="false">'Page 2'!D26</f>
        <v>0</v>
      </c>
      <c r="E26" s="250"/>
      <c r="F26" s="250"/>
      <c r="G26" s="251"/>
      <c r="H26" s="441" t="n">
        <f aca="false">'Page 2'!M26</f>
        <v>0</v>
      </c>
      <c r="I26" s="440" t="e">
        <f aca="false">H26/H32</f>
        <v>#DIV/0!</v>
      </c>
    </row>
    <row r="27" customFormat="false" ht="15" hidden="false" customHeight="false" outlineLevel="0" collapsed="false">
      <c r="A27" s="258" t="s">
        <v>128</v>
      </c>
      <c r="B27" s="239" t="s">
        <v>7</v>
      </c>
      <c r="C27" s="240" t="n">
        <f aca="false">'Page 2'!C27</f>
        <v>0</v>
      </c>
      <c r="D27" s="438" t="n">
        <f aca="false">'Page 2'!D27</f>
        <v>0</v>
      </c>
      <c r="E27" s="256"/>
      <c r="F27" s="256"/>
      <c r="G27" s="259"/>
      <c r="H27" s="441" t="n">
        <f aca="false">'Page 2'!M27</f>
        <v>0</v>
      </c>
      <c r="I27" s="440" t="e">
        <f aca="false">H27/H32</f>
        <v>#DIV/0!</v>
      </c>
    </row>
    <row r="28" customFormat="false" ht="15" hidden="false" customHeight="false" outlineLevel="0" collapsed="false">
      <c r="A28" s="238" t="s">
        <v>128</v>
      </c>
      <c r="B28" s="239" t="s">
        <v>7</v>
      </c>
      <c r="C28" s="255" t="n">
        <f aca="false">'Page 2'!C28</f>
        <v>0</v>
      </c>
      <c r="D28" s="443" t="n">
        <f aca="false">'Page 2'!D28</f>
        <v>0</v>
      </c>
      <c r="E28" s="250"/>
      <c r="F28" s="250"/>
      <c r="G28" s="251"/>
      <c r="H28" s="441" t="n">
        <f aca="false">'Page 2'!M28</f>
        <v>0</v>
      </c>
      <c r="I28" s="440" t="e">
        <f aca="false">H28/H32</f>
        <v>#DIV/0!</v>
      </c>
    </row>
    <row r="29" customFormat="false" ht="15" hidden="false" customHeight="false" outlineLevel="0" collapsed="false">
      <c r="A29" s="258" t="s">
        <v>128</v>
      </c>
      <c r="B29" s="239" t="s">
        <v>7</v>
      </c>
      <c r="C29" s="255" t="n">
        <f aca="false">'Page 2'!C29</f>
        <v>0</v>
      </c>
      <c r="D29" s="443" t="n">
        <f aca="false">'Page 2'!D29</f>
        <v>0</v>
      </c>
      <c r="E29" s="256"/>
      <c r="F29" s="256"/>
      <c r="G29" s="259"/>
      <c r="H29" s="441" t="n">
        <f aca="false">'Page 2'!M29</f>
        <v>0</v>
      </c>
      <c r="I29" s="440" t="e">
        <f aca="false">H29/H32</f>
        <v>#DIV/0!</v>
      </c>
    </row>
    <row r="30" customFormat="false" ht="15" hidden="false" customHeight="false" outlineLevel="0" collapsed="false">
      <c r="A30" s="258" t="s">
        <v>128</v>
      </c>
      <c r="B30" s="239" t="s">
        <v>7</v>
      </c>
      <c r="C30" s="252" t="n">
        <f aca="false">'Page 2'!C30</f>
        <v>0</v>
      </c>
      <c r="D30" s="442" t="n">
        <f aca="false">'Page 2'!D30</f>
        <v>0</v>
      </c>
      <c r="E30" s="256"/>
      <c r="F30" s="256"/>
      <c r="G30" s="259"/>
      <c r="H30" s="441" t="n">
        <f aca="false">'Page 2'!M30</f>
        <v>0</v>
      </c>
      <c r="I30" s="440" t="e">
        <f aca="false">H30/H32</f>
        <v>#DIV/0!</v>
      </c>
    </row>
    <row r="31" customFormat="false" ht="15" hidden="false" customHeight="false" outlineLevel="0" collapsed="false">
      <c r="A31" s="254" t="s">
        <v>128</v>
      </c>
      <c r="B31" s="239" t="s">
        <v>7</v>
      </c>
      <c r="C31" s="261"/>
      <c r="D31" s="262"/>
      <c r="E31" s="253"/>
      <c r="F31" s="253"/>
      <c r="G31" s="257"/>
      <c r="H31" s="441" t="n">
        <f aca="false">'Page 2'!M31</f>
        <v>0</v>
      </c>
      <c r="I31" s="444" t="e">
        <f aca="false">H31/H32</f>
        <v>#DIV/0!</v>
      </c>
    </row>
    <row r="32" customFormat="false" ht="17.25" hidden="false" customHeight="false" outlineLevel="0" collapsed="false">
      <c r="A32" s="445"/>
      <c r="B32" s="446"/>
      <c r="C32" s="446"/>
      <c r="D32" s="446"/>
      <c r="E32" s="446"/>
      <c r="F32" s="446"/>
      <c r="G32" s="446"/>
      <c r="H32" s="447" t="n">
        <f aca="false">'Page 2'!$M$32</f>
        <v>0</v>
      </c>
      <c r="I32" s="448" t="e">
        <f aca="false">SUM(I8:I31)</f>
        <v>#DIV/0!</v>
      </c>
    </row>
    <row r="33" customFormat="false" ht="15.75" hidden="false" customHeight="false" outlineLevel="0" collapsed="false"/>
  </sheetData>
  <sheetProtection sheet="true" objects="true" scenarios="true"/>
  <mergeCells count="8">
    <mergeCell ref="A2:B2"/>
    <mergeCell ref="C2:E2"/>
    <mergeCell ref="A3:B3"/>
    <mergeCell ref="C3:E3"/>
    <mergeCell ref="A4:B4"/>
    <mergeCell ref="C4:E4"/>
    <mergeCell ref="A5:B5"/>
    <mergeCell ref="C5:E5"/>
  </mergeCells>
  <dataValidations count="1">
    <dataValidation allowBlank="true" errorStyle="information" operator="between" prompt="&#10;Input current company overhead rate. Rate can include Asbuilts, Overheads, and/or AFUDC.  Rate will be used in calculations included on this form." promptTitle="OVERHEAD RATE CALCULATION" showDropDown="false" showErrorMessage="true" showInputMessage="true" sqref="G5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2000-04-27T16:16:10Z</dcterms:created>
  <dc:creator>ET&amp;S</dc:creator>
  <dc:description/>
  <dc:language>en-US</dc:language>
  <cp:lastModifiedBy>vjones</cp:lastModifiedBy>
  <cp:lastPrinted>2001-01-11T10:04:59Z</cp:lastPrinted>
  <dcterms:modified xsi:type="dcterms:W3CDTF">2001-07-24T14:27:10Z</dcterms:modified>
  <cp:revision>0</cp:revision>
  <dc:subject/>
  <dc:title/>
</cp:coreProperties>
</file>