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<sst xmlns="http://schemas.openxmlformats.org/spreadsheetml/2006/main" count="46" uniqueCount="27">
  <si>
    <t xml:space="preserve">Koch Purchases for power delivered</t>
  </si>
  <si>
    <t xml:space="preserve">On-Peak</t>
  </si>
  <si>
    <t xml:space="preserve">Koch's</t>
  </si>
  <si>
    <t xml:space="preserve">MW</t>
  </si>
  <si>
    <t xml:space="preserve">AVG</t>
  </si>
  <si>
    <t xml:space="preserve">Credit</t>
  </si>
  <si>
    <t xml:space="preserve">EPMI</t>
  </si>
  <si>
    <t xml:space="preserve">Total</t>
  </si>
  <si>
    <t xml:space="preserve">Existing Positions</t>
  </si>
  <si>
    <t xml:space="preserve">Net Profit</t>
  </si>
  <si>
    <t xml:space="preserve">Postion</t>
  </si>
  <si>
    <t xml:space="preserve">Price</t>
  </si>
  <si>
    <t xml:space="preserve">Fee</t>
  </si>
  <si>
    <t xml:space="preserve">COST</t>
  </si>
  <si>
    <t xml:space="preserve">Dollars</t>
  </si>
  <si>
    <t xml:space="preserve">Net Cost/Gain</t>
  </si>
  <si>
    <t xml:space="preserve">Entergy</t>
  </si>
  <si>
    <t xml:space="preserve">TVA</t>
  </si>
  <si>
    <t xml:space="preserve">Cinergy</t>
  </si>
  <si>
    <t xml:space="preserve">Comed</t>
  </si>
  <si>
    <t xml:space="preserve">Off-Peak</t>
  </si>
  <si>
    <t xml:space="preserve">Prepay WIRE</t>
  </si>
  <si>
    <t xml:space="preserve">&lt;&lt;&lt; AMT over payed 1/18 for MLK holiday</t>
  </si>
  <si>
    <t xml:space="preserve">Grand</t>
  </si>
  <si>
    <t xml:space="preserve">WIRE AMOUNT</t>
  </si>
  <si>
    <t xml:space="preserve">&gt;&gt;&gt;&gt;&gt;&gt;</t>
  </si>
  <si>
    <t xml:space="preserve">Existing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</si>
</sst>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\$* #,##0.00_);_(\$* \(#,##0.00\);_(\$* \-??_);_(@_)"/>
    <numFmt numFmtId="167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5:L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28"/>
    <col collapsed="false" customWidth="true" hidden="false" outlineLevel="0" max="5" min="5" style="0" width="13.56"/>
    <col collapsed="false" customWidth="true" hidden="false" outlineLevel="0" max="8" min="8" style="0" width="14.56"/>
    <col collapsed="false" customWidth="true" hidden="false" outlineLevel="0" max="10" min="10" style="0" width="14.99"/>
    <col collapsed="false" customWidth="true" hidden="false" outlineLevel="0" max="11" min="11" style="1" width="11.28"/>
    <col collapsed="false" customWidth="true" hidden="false" outlineLevel="0" max="12" min="12" style="1" width="16.99"/>
  </cols>
  <sheetData>
    <row r="5" customFormat="false" ht="12.75" hidden="false" customHeight="false" outlineLevel="0" collapsed="false">
      <c r="B5" s="2" t="s">
        <v>0</v>
      </c>
      <c r="G5" s="3" t="n">
        <f aca="true">TODAY()+1</f>
        <v>45927</v>
      </c>
    </row>
    <row r="7" customFormat="false" ht="12.75" hidden="false" customHeight="false" outlineLevel="0" collapsed="false">
      <c r="B7" s="4" t="s">
        <v>1</v>
      </c>
    </row>
    <row r="8" customFormat="false" ht="12.75" hidden="false" customHeight="false" outlineLevel="0" collapsed="false">
      <c r="B8" s="4"/>
      <c r="D8" s="4" t="s">
        <v>2</v>
      </c>
    </row>
    <row r="9" customFormat="false" ht="12.75" hidden="false" customHeight="false" outlineLevel="0" collapsed="false">
      <c r="C9" s="4" t="s">
        <v>3</v>
      </c>
      <c r="D9" s="4" t="s">
        <v>4</v>
      </c>
      <c r="E9" s="4"/>
      <c r="F9" s="4" t="s">
        <v>5</v>
      </c>
      <c r="G9" s="4" t="s">
        <v>6</v>
      </c>
      <c r="H9" s="4" t="s">
        <v>7</v>
      </c>
      <c r="J9" s="4" t="s">
        <v>8</v>
      </c>
      <c r="L9" s="5" t="s">
        <v>9</v>
      </c>
    </row>
    <row r="10" customFormat="false" ht="12.75" hidden="false" customHeight="false" outlineLevel="0" collapsed="false">
      <c r="C10" s="4" t="s">
        <v>10</v>
      </c>
      <c r="D10" s="4" t="s">
        <v>11</v>
      </c>
      <c r="E10" s="4"/>
      <c r="F10" s="4" t="s">
        <v>12</v>
      </c>
      <c r="G10" s="4" t="s">
        <v>13</v>
      </c>
      <c r="H10" s="4" t="s">
        <v>14</v>
      </c>
      <c r="J10" s="4" t="s">
        <v>15</v>
      </c>
      <c r="L10" s="5" t="s">
        <v>14</v>
      </c>
    </row>
    <row r="11" customFormat="false" ht="12.75" hidden="false" customHeight="false" outlineLevel="0" collapsed="false">
      <c r="B11" s="4" t="s">
        <v>16</v>
      </c>
      <c r="C11" s="6" t="n">
        <v>100</v>
      </c>
      <c r="D11" s="7" t="n">
        <v>17.8</v>
      </c>
      <c r="E11" s="7" t="n">
        <f aca="false">D11*C11*16</f>
        <v>28480</v>
      </c>
      <c r="F11" s="7" t="n">
        <v>1</v>
      </c>
      <c r="G11" s="8" t="n">
        <f aca="false">D11-F11</f>
        <v>16.8</v>
      </c>
      <c r="H11" s="9" t="n">
        <f aca="false">E11-(C11*F11*16)</f>
        <v>26880</v>
      </c>
      <c r="J11" s="10" t="n">
        <f aca="false">-C11*16*K11</f>
        <v>-41648</v>
      </c>
      <c r="K11" s="11" t="n">
        <v>26.03</v>
      </c>
      <c r="L11" s="12" t="n">
        <f aca="false">J11+H11</f>
        <v>-14768</v>
      </c>
    </row>
    <row r="12" customFormat="false" ht="12.75" hidden="false" customHeight="false" outlineLevel="0" collapsed="false">
      <c r="B12" s="4" t="s">
        <v>17</v>
      </c>
      <c r="C12" s="13" t="n">
        <v>0</v>
      </c>
      <c r="D12" s="14"/>
      <c r="E12" s="14" t="n">
        <f aca="false">D12*C12*16</f>
        <v>0</v>
      </c>
      <c r="F12" s="14" t="n">
        <v>1</v>
      </c>
      <c r="G12" s="15" t="n">
        <f aca="false">D12+F12</f>
        <v>1</v>
      </c>
      <c r="H12" s="16" t="n">
        <f aca="false">E12+(C12*F12*16)</f>
        <v>0</v>
      </c>
      <c r="J12" s="17" t="n">
        <f aca="false">-C12*16*K12</f>
        <v>-0</v>
      </c>
      <c r="K12" s="18" t="n">
        <v>31</v>
      </c>
      <c r="L12" s="19" t="n">
        <f aca="false">J12+H12</f>
        <v>0</v>
      </c>
    </row>
    <row r="13" customFormat="false" ht="12.75" hidden="false" customHeight="false" outlineLevel="0" collapsed="false">
      <c r="B13" s="4" t="s">
        <v>18</v>
      </c>
      <c r="C13" s="13" t="n">
        <v>-700</v>
      </c>
      <c r="D13" s="14" t="n">
        <v>18.05</v>
      </c>
      <c r="E13" s="14" t="n">
        <f aca="false">D13*C13*16</f>
        <v>-202160</v>
      </c>
      <c r="F13" s="14" t="n">
        <v>1</v>
      </c>
      <c r="G13" s="15" t="n">
        <f aca="false">D13+F13</f>
        <v>19.05</v>
      </c>
      <c r="H13" s="16" t="n">
        <f aca="false">E13+(C13*F13*16)</f>
        <v>-213360</v>
      </c>
      <c r="J13" s="17" t="n">
        <f aca="false">-C13*16*K13</f>
        <v>346752</v>
      </c>
      <c r="K13" s="18" t="n">
        <v>30.96</v>
      </c>
      <c r="L13" s="19" t="n">
        <f aca="false">J13+H13</f>
        <v>133392</v>
      </c>
    </row>
    <row r="14" customFormat="false" ht="12.75" hidden="false" customHeight="false" outlineLevel="0" collapsed="false">
      <c r="B14" s="4" t="s">
        <v>19</v>
      </c>
      <c r="C14" s="20" t="n">
        <v>-100</v>
      </c>
      <c r="D14" s="21" t="n">
        <v>18.5</v>
      </c>
      <c r="E14" s="21" t="n">
        <f aca="false">D14*C14*16</f>
        <v>-29600</v>
      </c>
      <c r="F14" s="21" t="n">
        <v>1</v>
      </c>
      <c r="G14" s="22" t="n">
        <f aca="false">D14+F14</f>
        <v>19.5</v>
      </c>
      <c r="H14" s="23" t="n">
        <f aca="false">E14+(C14*F14*16)</f>
        <v>-31200</v>
      </c>
      <c r="J14" s="24" t="n">
        <f aca="false">-C14*16*K14</f>
        <v>55600</v>
      </c>
      <c r="K14" s="25" t="n">
        <v>34.75</v>
      </c>
      <c r="L14" s="26" t="n">
        <f aca="false">J14+H14</f>
        <v>24400</v>
      </c>
    </row>
    <row r="15" customFormat="false" ht="12.75" hidden="false" customHeight="false" outlineLevel="0" collapsed="false">
      <c r="H15" s="27" t="n">
        <f aca="false">SUM(H11:H14)</f>
        <v>-217680</v>
      </c>
      <c r="J15" s="28" t="n">
        <f aca="false">SUM(J11:J14)</f>
        <v>360704</v>
      </c>
      <c r="K15" s="29"/>
      <c r="L15" s="30" t="n">
        <f aca="false">SUM(L11:L14)</f>
        <v>143024</v>
      </c>
    </row>
    <row r="18" customFormat="false" ht="12.75" hidden="false" customHeight="false" outlineLevel="0" collapsed="false">
      <c r="B18" s="4" t="s">
        <v>20</v>
      </c>
    </row>
    <row r="19" customFormat="false" ht="12.75" hidden="false" customHeight="false" outlineLevel="0" collapsed="false">
      <c r="B19" s="4"/>
      <c r="D19" s="4" t="s">
        <v>2</v>
      </c>
    </row>
    <row r="20" customFormat="false" ht="12.75" hidden="false" customHeight="false" outlineLevel="0" collapsed="false">
      <c r="C20" s="4" t="s">
        <v>3</v>
      </c>
      <c r="D20" s="4" t="s">
        <v>4</v>
      </c>
      <c r="E20" s="4"/>
      <c r="F20" s="4" t="s">
        <v>5</v>
      </c>
      <c r="G20" s="4"/>
      <c r="H20" s="4" t="s">
        <v>7</v>
      </c>
      <c r="J20" s="4" t="s">
        <v>8</v>
      </c>
      <c r="L20" s="5" t="s">
        <v>9</v>
      </c>
    </row>
    <row r="21" customFormat="false" ht="12.75" hidden="false" customHeight="false" outlineLevel="0" collapsed="false">
      <c r="C21" s="4" t="s">
        <v>10</v>
      </c>
      <c r="D21" s="4" t="s">
        <v>11</v>
      </c>
      <c r="E21" s="4"/>
      <c r="F21" s="4" t="s">
        <v>12</v>
      </c>
      <c r="G21" s="4"/>
      <c r="H21" s="4" t="s">
        <v>14</v>
      </c>
      <c r="J21" s="4" t="s">
        <v>15</v>
      </c>
      <c r="L21" s="5" t="s">
        <v>14</v>
      </c>
    </row>
    <row r="22" customFormat="false" ht="12.75" hidden="false" customHeight="false" outlineLevel="0" collapsed="false">
      <c r="B22" s="4" t="s">
        <v>16</v>
      </c>
      <c r="C22" s="6" t="n">
        <v>0</v>
      </c>
      <c r="D22" s="7"/>
      <c r="E22" s="7" t="n">
        <f aca="false">D22*C22*8</f>
        <v>0</v>
      </c>
      <c r="F22" s="7" t="n">
        <v>1</v>
      </c>
      <c r="G22" s="7"/>
      <c r="H22" s="9" t="n">
        <f aca="false">E22+(C22*F22*8)</f>
        <v>0</v>
      </c>
      <c r="J22" s="10" t="n">
        <f aca="false">-C22*16*K22</f>
        <v>-0</v>
      </c>
      <c r="K22" s="11"/>
      <c r="L22" s="12" t="n">
        <f aca="false">J22+H22</f>
        <v>0</v>
      </c>
    </row>
    <row r="23" customFormat="false" ht="12.75" hidden="false" customHeight="false" outlineLevel="0" collapsed="false">
      <c r="B23" s="4" t="s">
        <v>17</v>
      </c>
      <c r="C23" s="13" t="n">
        <v>0</v>
      </c>
      <c r="D23" s="14"/>
      <c r="E23" s="14" t="n">
        <f aca="false">D23*C23*8</f>
        <v>0</v>
      </c>
      <c r="F23" s="14" t="n">
        <v>1</v>
      </c>
      <c r="G23" s="14"/>
      <c r="H23" s="16" t="n">
        <f aca="false">E23+(C23*F23*8)</f>
        <v>0</v>
      </c>
      <c r="J23" s="17" t="n">
        <f aca="false">-C23*16*K23</f>
        <v>-0</v>
      </c>
      <c r="K23" s="18"/>
      <c r="L23" s="19" t="n">
        <f aca="false">J23+H23</f>
        <v>0</v>
      </c>
    </row>
    <row r="24" customFormat="false" ht="12.75" hidden="false" customHeight="false" outlineLevel="0" collapsed="false">
      <c r="B24" s="4" t="s">
        <v>18</v>
      </c>
      <c r="C24" s="13" t="n">
        <v>-50</v>
      </c>
      <c r="D24" s="14" t="n">
        <v>13.5</v>
      </c>
      <c r="E24" s="14" t="n">
        <f aca="false">D24*C24*8</f>
        <v>-5400</v>
      </c>
      <c r="F24" s="14" t="n">
        <v>1</v>
      </c>
      <c r="G24" s="15" t="n">
        <f aca="false">D24+F24</f>
        <v>14.5</v>
      </c>
      <c r="H24" s="16" t="n">
        <f aca="false">E24+(C24*F24*8)</f>
        <v>-5800</v>
      </c>
      <c r="J24" s="17" t="n">
        <f aca="false">-C24*8*K24</f>
        <v>7300</v>
      </c>
      <c r="K24" s="18" t="n">
        <v>18.25</v>
      </c>
      <c r="L24" s="19" t="n">
        <f aca="false">J24+H24</f>
        <v>1500</v>
      </c>
    </row>
    <row r="25" customFormat="false" ht="12.75" hidden="false" customHeight="false" outlineLevel="0" collapsed="false">
      <c r="B25" s="4" t="s">
        <v>19</v>
      </c>
      <c r="C25" s="20" t="n">
        <v>0</v>
      </c>
      <c r="D25" s="21"/>
      <c r="E25" s="21" t="n">
        <f aca="false">D25*C25*8</f>
        <v>0</v>
      </c>
      <c r="F25" s="21" t="n">
        <v>1</v>
      </c>
      <c r="G25" s="21"/>
      <c r="H25" s="23" t="n">
        <f aca="false">E25+(C25*F25*8)</f>
        <v>0</v>
      </c>
      <c r="J25" s="24" t="n">
        <f aca="false">-C25*16*K25</f>
        <v>-0</v>
      </c>
      <c r="K25" s="25"/>
      <c r="L25" s="26" t="n">
        <f aca="false">J25+H25</f>
        <v>0</v>
      </c>
    </row>
    <row r="26" customFormat="false" ht="12.75" hidden="false" customHeight="false" outlineLevel="0" collapsed="false">
      <c r="H26" s="27" t="n">
        <f aca="false">SUM(H22:H25)</f>
        <v>-5800</v>
      </c>
      <c r="J26" s="28" t="n">
        <f aca="false">SUM(J22:J25)</f>
        <v>7300</v>
      </c>
      <c r="K26" s="29"/>
      <c r="L26" s="30" t="n">
        <f aca="false">SUM(L22:L25)</f>
        <v>1500</v>
      </c>
    </row>
    <row r="27" customFormat="false" ht="12.75" hidden="false" customHeight="false" outlineLevel="0" collapsed="false">
      <c r="H27" s="27"/>
      <c r="J27" s="28"/>
      <c r="K27" s="29"/>
      <c r="L27" s="30"/>
    </row>
    <row r="28" customFormat="false" ht="12.75" hidden="false" customHeight="false" outlineLevel="0" collapsed="false">
      <c r="B28" s="31"/>
      <c r="F28" s="4" t="s">
        <v>21</v>
      </c>
      <c r="G28" s="4"/>
      <c r="H28" s="32" t="n">
        <v>-27880</v>
      </c>
      <c r="I28" s="4" t="s">
        <v>22</v>
      </c>
      <c r="J28" s="32"/>
      <c r="K28" s="29"/>
      <c r="L28" s="30"/>
    </row>
    <row r="30" customFormat="false" ht="13.5" hidden="false" customHeight="false" outlineLevel="0" collapsed="false">
      <c r="F30" s="33" t="s">
        <v>23</v>
      </c>
      <c r="G30" s="33"/>
      <c r="H30" s="33" t="s">
        <v>24</v>
      </c>
    </row>
    <row r="31" customFormat="false" ht="13.5" hidden="false" customHeight="false" outlineLevel="0" collapsed="false">
      <c r="F31" s="33" t="s">
        <v>7</v>
      </c>
      <c r="G31" s="33" t="s">
        <v>25</v>
      </c>
      <c r="H31" s="34" t="n">
        <f aca="false">H26+H15-H28</f>
        <v>-195600</v>
      </c>
      <c r="J31" s="35" t="n">
        <f aca="false">J15+J26</f>
        <v>368004</v>
      </c>
      <c r="L31" s="35" t="n">
        <f aca="false">L15+L26</f>
        <v>144524</v>
      </c>
    </row>
    <row r="32" customFormat="false" ht="12.75" hidden="false" customHeight="false" outlineLevel="0" collapsed="false">
      <c r="H32" s="36" t="n">
        <f aca="true">TODAY()</f>
        <v>45926</v>
      </c>
      <c r="J32" s="0" t="s">
        <v>26</v>
      </c>
      <c r="L32" s="37" t="n">
        <f aca="true">TODAY()</f>
        <v>45926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2002-01-02T12:33:12Z</dcterms:created>
  <dc:creator>mcarson2</dc:creator>
  <dc:description/>
  <dc:language>en-US</dc:language>
  <cp:lastModifiedBy>mcarson2</cp:lastModifiedBy>
  <cp:lastPrinted>2002-01-02T13:43:19Z</cp:lastPrinted>
  <dcterms:modified xsi:type="dcterms:W3CDTF">2002-01-22T11:22:40Z</dcterms:modified>
  <cp:revision>0</cp:revision>
  <dc:subject/>
  <dc:title/>
</cp:coreProperties>
</file>